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alytics - virtual\Excel for Data Analytics\"/>
    </mc:Choice>
  </mc:AlternateContent>
  <xr:revisionPtr revIDLastSave="0" documentId="13_ncr:1_{F6F4841F-3117-4612-B3CC-F5CE074FD716}" xr6:coauthVersionLast="47" xr6:coauthVersionMax="47" xr10:uidLastSave="{00000000-0000-0000-0000-000000000000}"/>
  <bookViews>
    <workbookView xWindow="-110" yWindow="-110" windowWidth="19420" windowHeight="10300" tabRatio="875" xr2:uid="{00000000-000D-0000-FFFF-FFFF00000000}"/>
  </bookViews>
  <sheets>
    <sheet name="Interface exploration" sheetId="1" r:id="rId1"/>
    <sheet name="Data entry and formating" sheetId="19" r:id="rId2"/>
    <sheet name="Sort and Filter" sheetId="21" r:id="rId3"/>
    <sheet name="Basic math operations" sheetId="20" state="hidden" r:id="rId4"/>
    <sheet name="Relative and absolute cell" sheetId="22" state="hidden" r:id="rId5"/>
    <sheet name="Basic functions" sheetId="23" state="hidden" r:id="rId6"/>
    <sheet name="Tables" sheetId="24" state="hidden" r:id="rId7"/>
    <sheet name="Named ranges" sheetId="18" state="hidden" r:id="rId8"/>
    <sheet name="Advanced functions" sheetId="9" state="hidden" r:id="rId9"/>
    <sheet name="Conditional statements" sheetId="25" state="hidden" r:id="rId10"/>
    <sheet name="Data cleaning" sheetId="10" state="hidden" r:id="rId11"/>
    <sheet name="Data transformation" sheetId="11" state="hidden" r:id="rId12"/>
    <sheet name="Correlation and Regression" sheetId="26" state="hidden" r:id="rId13"/>
    <sheet name="Visualization + slicers" sheetId="13" state="hidden" r:id="rId14"/>
    <sheet name="Pivot tables" sheetId="12" state="hidden" r:id="rId15"/>
    <sheet name="Dashboard Architecture" sheetId="14" state="hidden" r:id="rId16"/>
    <sheet name="Interactive Dashboard" sheetId="15" state="hidden" r:id="rId17"/>
  </sheets>
  <definedNames>
    <definedName name="_xlnm._FilterDatabase" localSheetId="1" hidden="1">'Data entry and formating'!$H$1:$H$21</definedName>
    <definedName name="Author">'Named ranges'!$C$2:$C$21</definedName>
    <definedName name="Book_average_rating">'Named ranges'!$D$2:$D$21</definedName>
    <definedName name="Book_Name">'Named ranges'!$B$2:$B$21</definedName>
    <definedName name="Book_ratings_count">'Named ranges'!$E$2:$E$21</definedName>
    <definedName name="Class">'Conditional statements'!$H$1:$L$21</definedName>
    <definedName name="gross_sales">'Named ranges'!$F$2:$F$21</definedName>
    <definedName name="Publishing_Year">'Named ranges'!$A$2:$A$21</definedName>
    <definedName name="sale_price">'Named ranges'!$G$2:$G$21</definedName>
    <definedName name="units_sold">'Named ranges'!$H$2:$H$21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38" i="11" l="1"/>
  <c r="X866" i="11"/>
  <c r="X994" i="11"/>
  <c r="X1023" i="11"/>
  <c r="X1031" i="11"/>
  <c r="X1039" i="11"/>
  <c r="X1047" i="11"/>
  <c r="X1055" i="11"/>
  <c r="X1063" i="11"/>
  <c r="X1071" i="11"/>
  <c r="X1079" i="11"/>
  <c r="X1087" i="11"/>
  <c r="X1095" i="11"/>
  <c r="X1103" i="11"/>
  <c r="X1111" i="11"/>
  <c r="X1119" i="11"/>
  <c r="X1127" i="11"/>
  <c r="X1135" i="11"/>
  <c r="X1143" i="11"/>
  <c r="X1151" i="11"/>
  <c r="X1159" i="11"/>
  <c r="X1167" i="11"/>
  <c r="X1175" i="11"/>
  <c r="X1183" i="11"/>
  <c r="X1191" i="11"/>
  <c r="X1199" i="11"/>
  <c r="X1207" i="11"/>
  <c r="X1215" i="11"/>
  <c r="X1223" i="11"/>
  <c r="X1231" i="11"/>
  <c r="X1239" i="11"/>
  <c r="X1247" i="11"/>
  <c r="X1255" i="11"/>
  <c r="X1263" i="11"/>
  <c r="X1271" i="11"/>
  <c r="X1279" i="11"/>
  <c r="X1287" i="11"/>
  <c r="X1295" i="11"/>
  <c r="X1303" i="11"/>
  <c r="X1311" i="11"/>
  <c r="X1319" i="11"/>
  <c r="X1327" i="11"/>
  <c r="X1335" i="11"/>
  <c r="X1343" i="11"/>
  <c r="X1351" i="11"/>
  <c r="X1359" i="11"/>
  <c r="X1367" i="11"/>
  <c r="X1375" i="11"/>
  <c r="X1383" i="11"/>
  <c r="X1391" i="11"/>
  <c r="X1399" i="11"/>
  <c r="X1407" i="11"/>
  <c r="X1415" i="11"/>
  <c r="X1423" i="11"/>
  <c r="X1431" i="11"/>
  <c r="X1439" i="11"/>
  <c r="X1447" i="11"/>
  <c r="X1455" i="11"/>
  <c r="X1463" i="11"/>
  <c r="X1471" i="11"/>
  <c r="X1479" i="11"/>
  <c r="X1487" i="11"/>
  <c r="X1495" i="11"/>
  <c r="X1503" i="11"/>
  <c r="X1511" i="11"/>
  <c r="X1519" i="11"/>
  <c r="X1527" i="11"/>
  <c r="X1535" i="11"/>
  <c r="X1543" i="11"/>
  <c r="X1551" i="11"/>
  <c r="X1559" i="11"/>
  <c r="X1567" i="11"/>
  <c r="X1575" i="11"/>
  <c r="X1583" i="11"/>
  <c r="X1591" i="11"/>
  <c r="X1599" i="11"/>
  <c r="X1607" i="11"/>
  <c r="X1615" i="11"/>
  <c r="X1623" i="11"/>
  <c r="X1631" i="11"/>
  <c r="X1639" i="11"/>
  <c r="X1647" i="11"/>
  <c r="X1655" i="11"/>
  <c r="X1663" i="11"/>
  <c r="X1671" i="11"/>
  <c r="X1679" i="11"/>
  <c r="X1687" i="11"/>
  <c r="X1695" i="11"/>
  <c r="X1703" i="11"/>
  <c r="X1711" i="11"/>
  <c r="X1719" i="11"/>
  <c r="X1727" i="11"/>
  <c r="X1735" i="11"/>
  <c r="X1743" i="11"/>
  <c r="X1751" i="11"/>
  <c r="X1759" i="11"/>
  <c r="X1767" i="11"/>
  <c r="X1775" i="11"/>
  <c r="X1783" i="11"/>
  <c r="X1791" i="11"/>
  <c r="X1799" i="11"/>
  <c r="X1807" i="11"/>
  <c r="X1815" i="11"/>
  <c r="X1823" i="11"/>
  <c r="X1831" i="11"/>
  <c r="X1839" i="11"/>
  <c r="X1847" i="11"/>
  <c r="X1855" i="11"/>
  <c r="X1863" i="11"/>
  <c r="X1871" i="11"/>
  <c r="X1879" i="11"/>
  <c r="X1887" i="11"/>
  <c r="X1895" i="11"/>
  <c r="X1903" i="11"/>
  <c r="X1911" i="11"/>
  <c r="X1919" i="11"/>
  <c r="X1927" i="11"/>
  <c r="X1935" i="11"/>
  <c r="X1943" i="11"/>
  <c r="X1951" i="11"/>
  <c r="X1959" i="11"/>
  <c r="X1967" i="11"/>
  <c r="X1975" i="11"/>
  <c r="X1983" i="11"/>
  <c r="X1991" i="11"/>
  <c r="X1999" i="11"/>
  <c r="X2007" i="11"/>
  <c r="X2015" i="11"/>
  <c r="X2023" i="11"/>
  <c r="X2031" i="11"/>
  <c r="X2039" i="11"/>
  <c r="X2047" i="11"/>
  <c r="X2055" i="11"/>
  <c r="X2063" i="11"/>
  <c r="X2071" i="11"/>
  <c r="X2079" i="11"/>
  <c r="X2087" i="11"/>
  <c r="X2095" i="11"/>
  <c r="X2103" i="11"/>
  <c r="X2111" i="11"/>
  <c r="X2119" i="11"/>
  <c r="X2127" i="11"/>
  <c r="X2135" i="11"/>
  <c r="X2143" i="11"/>
  <c r="X2151" i="11"/>
  <c r="X2159" i="11"/>
  <c r="X2167" i="11"/>
  <c r="X2175" i="11"/>
  <c r="X2183" i="11"/>
  <c r="X2191" i="11"/>
  <c r="X2199" i="11"/>
  <c r="X2207" i="11"/>
  <c r="X2215" i="11"/>
  <c r="X2223" i="11"/>
  <c r="X2231" i="11"/>
  <c r="X2239" i="11"/>
  <c r="X2247" i="11"/>
  <c r="X2255" i="11"/>
  <c r="X2263" i="11"/>
  <c r="X2271" i="11"/>
  <c r="X2279" i="11"/>
  <c r="X2285" i="11"/>
  <c r="X2289" i="11"/>
  <c r="X2293" i="11"/>
  <c r="X2297" i="11"/>
  <c r="X2301" i="11"/>
  <c r="X2305" i="11"/>
  <c r="X2309" i="11"/>
  <c r="X2313" i="11"/>
  <c r="X2317" i="11"/>
  <c r="X2321" i="11"/>
  <c r="X2325" i="11"/>
  <c r="X2329" i="11"/>
  <c r="X2333" i="11"/>
  <c r="X2337" i="11"/>
  <c r="X2341" i="11"/>
  <c r="X2345" i="11"/>
  <c r="X2349" i="11"/>
  <c r="X2353" i="11"/>
  <c r="X2357" i="11"/>
  <c r="X2361" i="11"/>
  <c r="X2365" i="11"/>
  <c r="X2369" i="11"/>
  <c r="X2373" i="11"/>
  <c r="X2377" i="11"/>
  <c r="X2381" i="11"/>
  <c r="X2385" i="11"/>
  <c r="X2389" i="11"/>
  <c r="X2393" i="11"/>
  <c r="X2397" i="11"/>
  <c r="X2401" i="11"/>
  <c r="X2405" i="11"/>
  <c r="X2409" i="11"/>
  <c r="X2413" i="11"/>
  <c r="X2417" i="11"/>
  <c r="X2421" i="11"/>
  <c r="X2425" i="11"/>
  <c r="X2429" i="11"/>
  <c r="X2433" i="11"/>
  <c r="X2437" i="11"/>
  <c r="X2441" i="11"/>
  <c r="X2445" i="11"/>
  <c r="X2449" i="11"/>
  <c r="X2465" i="11"/>
  <c r="X2481" i="11"/>
  <c r="X2497" i="11"/>
  <c r="X2513" i="11"/>
  <c r="X2529" i="11"/>
  <c r="X2545" i="11"/>
  <c r="X2561" i="11"/>
  <c r="X2577" i="11"/>
  <c r="X2593" i="11"/>
  <c r="X2609" i="11"/>
  <c r="X2625" i="11"/>
  <c r="X2641" i="11"/>
  <c r="X2657" i="11"/>
  <c r="X2673" i="11"/>
  <c r="X2689" i="11"/>
  <c r="X2705" i="11"/>
  <c r="X2721" i="11"/>
  <c r="X2737" i="11"/>
  <c r="W3" i="11"/>
  <c r="X3" i="11" s="1"/>
  <c r="W4" i="11"/>
  <c r="X4" i="11" s="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 s="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 s="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W1030" i="11"/>
  <c r="X1030" i="11" s="1"/>
  <c r="W1031" i="11"/>
  <c r="W1032" i="11"/>
  <c r="X1032" i="11" s="1"/>
  <c r="W1033" i="11"/>
  <c r="X1033" i="11" s="1"/>
  <c r="W1034" i="11"/>
  <c r="X1034" i="11" s="1"/>
  <c r="W1035" i="11"/>
  <c r="X1035" i="11" s="1"/>
  <c r="W1036" i="11"/>
  <c r="X1036" i="11" s="1"/>
  <c r="W1037" i="11"/>
  <c r="X1037" i="11" s="1"/>
  <c r="W1038" i="11"/>
  <c r="X1038" i="11" s="1"/>
  <c r="W1039" i="11"/>
  <c r="W1040" i="11"/>
  <c r="X1040" i="11" s="1"/>
  <c r="W1041" i="11"/>
  <c r="X1041" i="11" s="1"/>
  <c r="W1042" i="11"/>
  <c r="X1042" i="11" s="1"/>
  <c r="W1043" i="11"/>
  <c r="X1043" i="11" s="1"/>
  <c r="W1044" i="11"/>
  <c r="X1044" i="11" s="1"/>
  <c r="W1045" i="11"/>
  <c r="X1045" i="11" s="1"/>
  <c r="W1046" i="11"/>
  <c r="X1046" i="11" s="1"/>
  <c r="W1047" i="11"/>
  <c r="W1048" i="11"/>
  <c r="X1048" i="11" s="1"/>
  <c r="W1049" i="11"/>
  <c r="X1049" i="11" s="1"/>
  <c r="W1050" i="11"/>
  <c r="X1050" i="11" s="1"/>
  <c r="W1051" i="11"/>
  <c r="X1051" i="11" s="1"/>
  <c r="W1052" i="11"/>
  <c r="X1052" i="11" s="1"/>
  <c r="W1053" i="11"/>
  <c r="X1053" i="11" s="1"/>
  <c r="W1054" i="11"/>
  <c r="X1054" i="11" s="1"/>
  <c r="W1055" i="11"/>
  <c r="W1056" i="11"/>
  <c r="X1056" i="11" s="1"/>
  <c r="W1057" i="11"/>
  <c r="X1057" i="11" s="1"/>
  <c r="W1058" i="11"/>
  <c r="X1058" i="11" s="1"/>
  <c r="W1059" i="11"/>
  <c r="X1059" i="11" s="1"/>
  <c r="W1060" i="11"/>
  <c r="X1060" i="11" s="1"/>
  <c r="W1061" i="11"/>
  <c r="X1061" i="11" s="1"/>
  <c r="W1062" i="11"/>
  <c r="X1062" i="11" s="1"/>
  <c r="W1063" i="11"/>
  <c r="W1064" i="11"/>
  <c r="X1064" i="11" s="1"/>
  <c r="W1065" i="11"/>
  <c r="X1065" i="11" s="1"/>
  <c r="W1066" i="11"/>
  <c r="X1066" i="11" s="1"/>
  <c r="W1067" i="11"/>
  <c r="X1067" i="11" s="1"/>
  <c r="W1068" i="11"/>
  <c r="X1068" i="11" s="1"/>
  <c r="W1069" i="11"/>
  <c r="X1069" i="11" s="1"/>
  <c r="W1070" i="11"/>
  <c r="X1070" i="11" s="1"/>
  <c r="W1071" i="11"/>
  <c r="W1072" i="11"/>
  <c r="X1072" i="11" s="1"/>
  <c r="W1073" i="11"/>
  <c r="X1073" i="11" s="1"/>
  <c r="W1074" i="11"/>
  <c r="X1074" i="11" s="1"/>
  <c r="W1075" i="11"/>
  <c r="X1075" i="11" s="1"/>
  <c r="W1076" i="11"/>
  <c r="X1076" i="11" s="1"/>
  <c r="W1077" i="11"/>
  <c r="X1077" i="11" s="1"/>
  <c r="W1078" i="11"/>
  <c r="X1078" i="11" s="1"/>
  <c r="W1079" i="11"/>
  <c r="W1080" i="11"/>
  <c r="X1080" i="11" s="1"/>
  <c r="W1081" i="11"/>
  <c r="X1081" i="11" s="1"/>
  <c r="W1082" i="11"/>
  <c r="X1082" i="11" s="1"/>
  <c r="W1083" i="11"/>
  <c r="X1083" i="11" s="1"/>
  <c r="W1084" i="11"/>
  <c r="X1084" i="11" s="1"/>
  <c r="W1085" i="11"/>
  <c r="X1085" i="11" s="1"/>
  <c r="W1086" i="11"/>
  <c r="X1086" i="11" s="1"/>
  <c r="W1087" i="11"/>
  <c r="W1088" i="11"/>
  <c r="X1088" i="11" s="1"/>
  <c r="W1089" i="11"/>
  <c r="X1089" i="11" s="1"/>
  <c r="W1090" i="11"/>
  <c r="X1090" i="11" s="1"/>
  <c r="W1091" i="11"/>
  <c r="X1091" i="11" s="1"/>
  <c r="W1092" i="11"/>
  <c r="X1092" i="11" s="1"/>
  <c r="W1093" i="11"/>
  <c r="X1093" i="11" s="1"/>
  <c r="W1094" i="11"/>
  <c r="X1094" i="11" s="1"/>
  <c r="W1095" i="11"/>
  <c r="W1096" i="11"/>
  <c r="X1096" i="11" s="1"/>
  <c r="W1097" i="11"/>
  <c r="X1097" i="11" s="1"/>
  <c r="W1098" i="11"/>
  <c r="X1098" i="11" s="1"/>
  <c r="W1099" i="11"/>
  <c r="X1099" i="11" s="1"/>
  <c r="W1100" i="11"/>
  <c r="X1100" i="11" s="1"/>
  <c r="W1101" i="11"/>
  <c r="X1101" i="11" s="1"/>
  <c r="W1102" i="11"/>
  <c r="X1102" i="11" s="1"/>
  <c r="W1103" i="11"/>
  <c r="W1104" i="11"/>
  <c r="X1104" i="11" s="1"/>
  <c r="W1105" i="11"/>
  <c r="X1105" i="11" s="1"/>
  <c r="W1106" i="11"/>
  <c r="X1106" i="11" s="1"/>
  <c r="W1107" i="11"/>
  <c r="X1107" i="11" s="1"/>
  <c r="W1108" i="11"/>
  <c r="X1108" i="11" s="1"/>
  <c r="W1109" i="11"/>
  <c r="X1109" i="11" s="1"/>
  <c r="W1110" i="11"/>
  <c r="X1110" i="11" s="1"/>
  <c r="W1111" i="11"/>
  <c r="W1112" i="11"/>
  <c r="X1112" i="11" s="1"/>
  <c r="W1113" i="11"/>
  <c r="X1113" i="11" s="1"/>
  <c r="W1114" i="11"/>
  <c r="X1114" i="11" s="1"/>
  <c r="W1115" i="11"/>
  <c r="X1115" i="11" s="1"/>
  <c r="W1116" i="11"/>
  <c r="X1116" i="11" s="1"/>
  <c r="W1117" i="11"/>
  <c r="X1117" i="11" s="1"/>
  <c r="W1118" i="11"/>
  <c r="X1118" i="11" s="1"/>
  <c r="W1119" i="11"/>
  <c r="W1120" i="11"/>
  <c r="X1120" i="11" s="1"/>
  <c r="W1121" i="11"/>
  <c r="X1121" i="11" s="1"/>
  <c r="W1122" i="11"/>
  <c r="X1122" i="11" s="1"/>
  <c r="W1123" i="11"/>
  <c r="X1123" i="11" s="1"/>
  <c r="W1124" i="11"/>
  <c r="X1124" i="11" s="1"/>
  <c r="W1125" i="11"/>
  <c r="X1125" i="11" s="1"/>
  <c r="W1126" i="11"/>
  <c r="X1126" i="11" s="1"/>
  <c r="W1127" i="11"/>
  <c r="W1128" i="11"/>
  <c r="X1128" i="11" s="1"/>
  <c r="W1129" i="11"/>
  <c r="X1129" i="11" s="1"/>
  <c r="W1130" i="11"/>
  <c r="X1130" i="11" s="1"/>
  <c r="W1131" i="11"/>
  <c r="X1131" i="11" s="1"/>
  <c r="W1132" i="11"/>
  <c r="X1132" i="11" s="1"/>
  <c r="W1133" i="11"/>
  <c r="X1133" i="11" s="1"/>
  <c r="W1134" i="11"/>
  <c r="X1134" i="11" s="1"/>
  <c r="W1135" i="11"/>
  <c r="W1136" i="11"/>
  <c r="X1136" i="11" s="1"/>
  <c r="W1137" i="11"/>
  <c r="X1137" i="11" s="1"/>
  <c r="W1138" i="11"/>
  <c r="X1138" i="11" s="1"/>
  <c r="W1139" i="11"/>
  <c r="X1139" i="11" s="1"/>
  <c r="W1140" i="11"/>
  <c r="X1140" i="11" s="1"/>
  <c r="W1141" i="11"/>
  <c r="X1141" i="11" s="1"/>
  <c r="W1142" i="11"/>
  <c r="X1142" i="11" s="1"/>
  <c r="W1143" i="11"/>
  <c r="W1144" i="11"/>
  <c r="X1144" i="11" s="1"/>
  <c r="W1145" i="11"/>
  <c r="X1145" i="11" s="1"/>
  <c r="W1146" i="11"/>
  <c r="X1146" i="11" s="1"/>
  <c r="W1147" i="11"/>
  <c r="X1147" i="11" s="1"/>
  <c r="W1148" i="11"/>
  <c r="X1148" i="11" s="1"/>
  <c r="W1149" i="11"/>
  <c r="X1149" i="11" s="1"/>
  <c r="W1150" i="11"/>
  <c r="X1150" i="11" s="1"/>
  <c r="W1151" i="11"/>
  <c r="W1152" i="11"/>
  <c r="X1152" i="11" s="1"/>
  <c r="W1153" i="11"/>
  <c r="X1153" i="11" s="1"/>
  <c r="W1154" i="11"/>
  <c r="X1154" i="11" s="1"/>
  <c r="W1155" i="11"/>
  <c r="X1155" i="11" s="1"/>
  <c r="W1156" i="11"/>
  <c r="X1156" i="11" s="1"/>
  <c r="W1157" i="11"/>
  <c r="X1157" i="11" s="1"/>
  <c r="W1158" i="11"/>
  <c r="X1158" i="11" s="1"/>
  <c r="W1159" i="11"/>
  <c r="W1160" i="11"/>
  <c r="X1160" i="11" s="1"/>
  <c r="W1161" i="11"/>
  <c r="X1161" i="11" s="1"/>
  <c r="W1162" i="11"/>
  <c r="X1162" i="11" s="1"/>
  <c r="W1163" i="11"/>
  <c r="X1163" i="11" s="1"/>
  <c r="W1164" i="11"/>
  <c r="X1164" i="11" s="1"/>
  <c r="W1165" i="11"/>
  <c r="X1165" i="11" s="1"/>
  <c r="W1166" i="11"/>
  <c r="X1166" i="11" s="1"/>
  <c r="W1167" i="11"/>
  <c r="W1168" i="11"/>
  <c r="X1168" i="11" s="1"/>
  <c r="W1169" i="11"/>
  <c r="X1169" i="11" s="1"/>
  <c r="W1170" i="11"/>
  <c r="X1170" i="11" s="1"/>
  <c r="W1171" i="11"/>
  <c r="X1171" i="11" s="1"/>
  <c r="W1172" i="11"/>
  <c r="X1172" i="11" s="1"/>
  <c r="W1173" i="11"/>
  <c r="X1173" i="11" s="1"/>
  <c r="W1174" i="11"/>
  <c r="X1174" i="11" s="1"/>
  <c r="W1175" i="11"/>
  <c r="W1176" i="11"/>
  <c r="X1176" i="11" s="1"/>
  <c r="W1177" i="11"/>
  <c r="X1177" i="11" s="1"/>
  <c r="W1178" i="11"/>
  <c r="X1178" i="11" s="1"/>
  <c r="W1179" i="11"/>
  <c r="X1179" i="11" s="1"/>
  <c r="W1180" i="11"/>
  <c r="X1180" i="11" s="1"/>
  <c r="W1181" i="11"/>
  <c r="X1181" i="11" s="1"/>
  <c r="W1182" i="11"/>
  <c r="X1182" i="11" s="1"/>
  <c r="W1183" i="11"/>
  <c r="W1184" i="11"/>
  <c r="X1184" i="11" s="1"/>
  <c r="W1185" i="11"/>
  <c r="X1185" i="11" s="1"/>
  <c r="W1186" i="11"/>
  <c r="X1186" i="11" s="1"/>
  <c r="W1187" i="11"/>
  <c r="X1187" i="11" s="1"/>
  <c r="W1188" i="11"/>
  <c r="X1188" i="11" s="1"/>
  <c r="W1189" i="11"/>
  <c r="X1189" i="11" s="1"/>
  <c r="W1190" i="11"/>
  <c r="X1190" i="11" s="1"/>
  <c r="W1191" i="11"/>
  <c r="W1192" i="11"/>
  <c r="X1192" i="11" s="1"/>
  <c r="W1193" i="11"/>
  <c r="X1193" i="11" s="1"/>
  <c r="W1194" i="11"/>
  <c r="X1194" i="11" s="1"/>
  <c r="W1195" i="11"/>
  <c r="X1195" i="11" s="1"/>
  <c r="W1196" i="11"/>
  <c r="X1196" i="11" s="1"/>
  <c r="W1197" i="11"/>
  <c r="X1197" i="11" s="1"/>
  <c r="W1198" i="11"/>
  <c r="X1198" i="11" s="1"/>
  <c r="W1199" i="11"/>
  <c r="W1200" i="11"/>
  <c r="X1200" i="11" s="1"/>
  <c r="W1201" i="11"/>
  <c r="X1201" i="11" s="1"/>
  <c r="W1202" i="11"/>
  <c r="X1202" i="11" s="1"/>
  <c r="W1203" i="11"/>
  <c r="X1203" i="11" s="1"/>
  <c r="W1204" i="11"/>
  <c r="X1204" i="11" s="1"/>
  <c r="W1205" i="11"/>
  <c r="X1205" i="11" s="1"/>
  <c r="W1206" i="11"/>
  <c r="X1206" i="11" s="1"/>
  <c r="W1207" i="11"/>
  <c r="W1208" i="11"/>
  <c r="X1208" i="11" s="1"/>
  <c r="W1209" i="11"/>
  <c r="X1209" i="11" s="1"/>
  <c r="W1210" i="11"/>
  <c r="X1210" i="11" s="1"/>
  <c r="W1211" i="11"/>
  <c r="X1211" i="11" s="1"/>
  <c r="W1212" i="11"/>
  <c r="X1212" i="11" s="1"/>
  <c r="W1213" i="11"/>
  <c r="X1213" i="11" s="1"/>
  <c r="W1214" i="11"/>
  <c r="X1214" i="11" s="1"/>
  <c r="W1215" i="11"/>
  <c r="W1216" i="11"/>
  <c r="X1216" i="11" s="1"/>
  <c r="W1217" i="11"/>
  <c r="X1217" i="11" s="1"/>
  <c r="W1218" i="11"/>
  <c r="X1218" i="11" s="1"/>
  <c r="W1219" i="11"/>
  <c r="X1219" i="11" s="1"/>
  <c r="W1220" i="11"/>
  <c r="X1220" i="11" s="1"/>
  <c r="W1221" i="11"/>
  <c r="X1221" i="11" s="1"/>
  <c r="W1222" i="11"/>
  <c r="X1222" i="11" s="1"/>
  <c r="W1223" i="11"/>
  <c r="W1224" i="11"/>
  <c r="X1224" i="11" s="1"/>
  <c r="W1225" i="11"/>
  <c r="X1225" i="11" s="1"/>
  <c r="W1226" i="11"/>
  <c r="X1226" i="11" s="1"/>
  <c r="W1227" i="11"/>
  <c r="X1227" i="11" s="1"/>
  <c r="W1228" i="11"/>
  <c r="X1228" i="11" s="1"/>
  <c r="W1229" i="11"/>
  <c r="X1229" i="11" s="1"/>
  <c r="W1230" i="11"/>
  <c r="X1230" i="11" s="1"/>
  <c r="W1231" i="11"/>
  <c r="W1232" i="11"/>
  <c r="X1232" i="11" s="1"/>
  <c r="W1233" i="11"/>
  <c r="X1233" i="11" s="1"/>
  <c r="W1234" i="11"/>
  <c r="X1234" i="11" s="1"/>
  <c r="W1235" i="11"/>
  <c r="X1235" i="11" s="1"/>
  <c r="W1236" i="11"/>
  <c r="X1236" i="11" s="1"/>
  <c r="W1237" i="11"/>
  <c r="X1237" i="11" s="1"/>
  <c r="W1238" i="11"/>
  <c r="X1238" i="11" s="1"/>
  <c r="W1239" i="11"/>
  <c r="W1240" i="11"/>
  <c r="X1240" i="11" s="1"/>
  <c r="W1241" i="11"/>
  <c r="X1241" i="11" s="1"/>
  <c r="W1242" i="11"/>
  <c r="X1242" i="11" s="1"/>
  <c r="W1243" i="11"/>
  <c r="X1243" i="11" s="1"/>
  <c r="W1244" i="11"/>
  <c r="X1244" i="11" s="1"/>
  <c r="W1245" i="11"/>
  <c r="X1245" i="11" s="1"/>
  <c r="W1246" i="11"/>
  <c r="X1246" i="11" s="1"/>
  <c r="W1247" i="11"/>
  <c r="W1248" i="11"/>
  <c r="X1248" i="11" s="1"/>
  <c r="W1249" i="11"/>
  <c r="X1249" i="11" s="1"/>
  <c r="W1250" i="11"/>
  <c r="X1250" i="11" s="1"/>
  <c r="W1251" i="11"/>
  <c r="X1251" i="11" s="1"/>
  <c r="W1252" i="11"/>
  <c r="X1252" i="11" s="1"/>
  <c r="W1253" i="11"/>
  <c r="X1253" i="11" s="1"/>
  <c r="W1254" i="11"/>
  <c r="X1254" i="11" s="1"/>
  <c r="W1255" i="11"/>
  <c r="W1256" i="11"/>
  <c r="X1256" i="11" s="1"/>
  <c r="W1257" i="11"/>
  <c r="X1257" i="11" s="1"/>
  <c r="W1258" i="11"/>
  <c r="X1258" i="11" s="1"/>
  <c r="W1259" i="11"/>
  <c r="X1259" i="11" s="1"/>
  <c r="W1260" i="11"/>
  <c r="X1260" i="11" s="1"/>
  <c r="W1261" i="11"/>
  <c r="X1261" i="11" s="1"/>
  <c r="W1262" i="11"/>
  <c r="X1262" i="11" s="1"/>
  <c r="W1263" i="11"/>
  <c r="W1264" i="11"/>
  <c r="X1264" i="11" s="1"/>
  <c r="W1265" i="11"/>
  <c r="X1265" i="11" s="1"/>
  <c r="W1266" i="11"/>
  <c r="X1266" i="11" s="1"/>
  <c r="W1267" i="11"/>
  <c r="X1267" i="11" s="1"/>
  <c r="W1268" i="11"/>
  <c r="X1268" i="11" s="1"/>
  <c r="W1269" i="11"/>
  <c r="X1269" i="11" s="1"/>
  <c r="W1270" i="11"/>
  <c r="X1270" i="11" s="1"/>
  <c r="W1271" i="11"/>
  <c r="W1272" i="11"/>
  <c r="X1272" i="11" s="1"/>
  <c r="W1273" i="11"/>
  <c r="X1273" i="11" s="1"/>
  <c r="W1274" i="11"/>
  <c r="X1274" i="11" s="1"/>
  <c r="W1275" i="11"/>
  <c r="X1275" i="11" s="1"/>
  <c r="W1276" i="11"/>
  <c r="X1276" i="11" s="1"/>
  <c r="W1277" i="11"/>
  <c r="X1277" i="11" s="1"/>
  <c r="W1278" i="11"/>
  <c r="X1278" i="11" s="1"/>
  <c r="W1279" i="11"/>
  <c r="W1280" i="11"/>
  <c r="X1280" i="11" s="1"/>
  <c r="W1281" i="11"/>
  <c r="X1281" i="11" s="1"/>
  <c r="W1282" i="11"/>
  <c r="X1282" i="11" s="1"/>
  <c r="W1283" i="11"/>
  <c r="X1283" i="11" s="1"/>
  <c r="W1284" i="11"/>
  <c r="X1284" i="11" s="1"/>
  <c r="W1285" i="11"/>
  <c r="X1285" i="11" s="1"/>
  <c r="W1286" i="11"/>
  <c r="X1286" i="11" s="1"/>
  <c r="W1287" i="11"/>
  <c r="W1288" i="11"/>
  <c r="X1288" i="11" s="1"/>
  <c r="W1289" i="11"/>
  <c r="X1289" i="11" s="1"/>
  <c r="W1290" i="11"/>
  <c r="X1290" i="11" s="1"/>
  <c r="W1291" i="11"/>
  <c r="X1291" i="11" s="1"/>
  <c r="W1292" i="11"/>
  <c r="X1292" i="11" s="1"/>
  <c r="W1293" i="11"/>
  <c r="X1293" i="11" s="1"/>
  <c r="W1294" i="11"/>
  <c r="X1294" i="11" s="1"/>
  <c r="W1295" i="11"/>
  <c r="W1296" i="11"/>
  <c r="X1296" i="11" s="1"/>
  <c r="W1297" i="11"/>
  <c r="X1297" i="11" s="1"/>
  <c r="W1298" i="11"/>
  <c r="X1298" i="11" s="1"/>
  <c r="W1299" i="11"/>
  <c r="X1299" i="11" s="1"/>
  <c r="W1300" i="11"/>
  <c r="X1300" i="11" s="1"/>
  <c r="W1301" i="11"/>
  <c r="X1301" i="11" s="1"/>
  <c r="W1302" i="11"/>
  <c r="X1302" i="11" s="1"/>
  <c r="W1303" i="11"/>
  <c r="W1304" i="11"/>
  <c r="X1304" i="11" s="1"/>
  <c r="W1305" i="11"/>
  <c r="X1305" i="11" s="1"/>
  <c r="W1306" i="11"/>
  <c r="X1306" i="11" s="1"/>
  <c r="W1307" i="11"/>
  <c r="X1307" i="11" s="1"/>
  <c r="W1308" i="11"/>
  <c r="X1308" i="11" s="1"/>
  <c r="W1309" i="11"/>
  <c r="X1309" i="11" s="1"/>
  <c r="W1310" i="11"/>
  <c r="X1310" i="11" s="1"/>
  <c r="W1311" i="11"/>
  <c r="W1312" i="11"/>
  <c r="X1312" i="11" s="1"/>
  <c r="W1313" i="11"/>
  <c r="X1313" i="11" s="1"/>
  <c r="W1314" i="11"/>
  <c r="X1314" i="11" s="1"/>
  <c r="W1315" i="11"/>
  <c r="X1315" i="11" s="1"/>
  <c r="W1316" i="11"/>
  <c r="X1316" i="11" s="1"/>
  <c r="W1317" i="11"/>
  <c r="X1317" i="11" s="1"/>
  <c r="W1318" i="11"/>
  <c r="X1318" i="11" s="1"/>
  <c r="W1319" i="11"/>
  <c r="W1320" i="11"/>
  <c r="X1320" i="11" s="1"/>
  <c r="W1321" i="11"/>
  <c r="X1321" i="11" s="1"/>
  <c r="W1322" i="11"/>
  <c r="X1322" i="11" s="1"/>
  <c r="W1323" i="11"/>
  <c r="X1323" i="11" s="1"/>
  <c r="W1324" i="11"/>
  <c r="X1324" i="11" s="1"/>
  <c r="W1325" i="11"/>
  <c r="X1325" i="11" s="1"/>
  <c r="W1326" i="11"/>
  <c r="X1326" i="11" s="1"/>
  <c r="W1327" i="11"/>
  <c r="W1328" i="11"/>
  <c r="X1328" i="11" s="1"/>
  <c r="W1329" i="11"/>
  <c r="X1329" i="11" s="1"/>
  <c r="W1330" i="11"/>
  <c r="X1330" i="11" s="1"/>
  <c r="W1331" i="11"/>
  <c r="X1331" i="11" s="1"/>
  <c r="W1332" i="11"/>
  <c r="X1332" i="11" s="1"/>
  <c r="W1333" i="11"/>
  <c r="X1333" i="11" s="1"/>
  <c r="W1334" i="11"/>
  <c r="X1334" i="11" s="1"/>
  <c r="W1335" i="11"/>
  <c r="W1336" i="11"/>
  <c r="X1336" i="11" s="1"/>
  <c r="W1337" i="11"/>
  <c r="X1337" i="11" s="1"/>
  <c r="W1338" i="11"/>
  <c r="X1338" i="11" s="1"/>
  <c r="W1339" i="11"/>
  <c r="X1339" i="11" s="1"/>
  <c r="W1340" i="11"/>
  <c r="X1340" i="11" s="1"/>
  <c r="W1341" i="11"/>
  <c r="X1341" i="11" s="1"/>
  <c r="W1342" i="11"/>
  <c r="X1342" i="11" s="1"/>
  <c r="W1343" i="11"/>
  <c r="W1344" i="11"/>
  <c r="X1344" i="11" s="1"/>
  <c r="W1345" i="11"/>
  <c r="X1345" i="11" s="1"/>
  <c r="W1346" i="11"/>
  <c r="X1346" i="11" s="1"/>
  <c r="W1347" i="11"/>
  <c r="X1347" i="11" s="1"/>
  <c r="W1348" i="11"/>
  <c r="X1348" i="11" s="1"/>
  <c r="W1349" i="11"/>
  <c r="X1349" i="11" s="1"/>
  <c r="W1350" i="11"/>
  <c r="X1350" i="11" s="1"/>
  <c r="W1351" i="11"/>
  <c r="W1352" i="11"/>
  <c r="X1352" i="11" s="1"/>
  <c r="W1353" i="11"/>
  <c r="X1353" i="11" s="1"/>
  <c r="W1354" i="11"/>
  <c r="X1354" i="11" s="1"/>
  <c r="W1355" i="11"/>
  <c r="X1355" i="11" s="1"/>
  <c r="W1356" i="11"/>
  <c r="X1356" i="11" s="1"/>
  <c r="W1357" i="11"/>
  <c r="X1357" i="11" s="1"/>
  <c r="W1358" i="11"/>
  <c r="X1358" i="11" s="1"/>
  <c r="W1359" i="11"/>
  <c r="W1360" i="11"/>
  <c r="X1360" i="11" s="1"/>
  <c r="W1361" i="11"/>
  <c r="X1361" i="11" s="1"/>
  <c r="W1362" i="11"/>
  <c r="X1362" i="11" s="1"/>
  <c r="W1363" i="11"/>
  <c r="X1363" i="11" s="1"/>
  <c r="W1364" i="11"/>
  <c r="X1364" i="11" s="1"/>
  <c r="W1365" i="11"/>
  <c r="X1365" i="11" s="1"/>
  <c r="W1366" i="11"/>
  <c r="X1366" i="11" s="1"/>
  <c r="W1367" i="11"/>
  <c r="W1368" i="11"/>
  <c r="X1368" i="11" s="1"/>
  <c r="W1369" i="11"/>
  <c r="X1369" i="11" s="1"/>
  <c r="W1370" i="11"/>
  <c r="X1370" i="11" s="1"/>
  <c r="W1371" i="11"/>
  <c r="X1371" i="11" s="1"/>
  <c r="W1372" i="11"/>
  <c r="X1372" i="11" s="1"/>
  <c r="W1373" i="11"/>
  <c r="X1373" i="11" s="1"/>
  <c r="W1374" i="11"/>
  <c r="X1374" i="11" s="1"/>
  <c r="W1375" i="11"/>
  <c r="W1376" i="11"/>
  <c r="X1376" i="11" s="1"/>
  <c r="W1377" i="11"/>
  <c r="X1377" i="11" s="1"/>
  <c r="W1378" i="11"/>
  <c r="X1378" i="11" s="1"/>
  <c r="W1379" i="11"/>
  <c r="X1379" i="11" s="1"/>
  <c r="W1380" i="11"/>
  <c r="X1380" i="11" s="1"/>
  <c r="W1381" i="11"/>
  <c r="X1381" i="11" s="1"/>
  <c r="W1382" i="11"/>
  <c r="X1382" i="11" s="1"/>
  <c r="W1383" i="11"/>
  <c r="W1384" i="11"/>
  <c r="X1384" i="11" s="1"/>
  <c r="W1385" i="11"/>
  <c r="X1385" i="11" s="1"/>
  <c r="W1386" i="11"/>
  <c r="X1386" i="11" s="1"/>
  <c r="W1387" i="11"/>
  <c r="X1387" i="11" s="1"/>
  <c r="W1388" i="11"/>
  <c r="X1388" i="11" s="1"/>
  <c r="W1389" i="11"/>
  <c r="X1389" i="11" s="1"/>
  <c r="W1390" i="11"/>
  <c r="X1390" i="11" s="1"/>
  <c r="W1391" i="11"/>
  <c r="W1392" i="11"/>
  <c r="X1392" i="11" s="1"/>
  <c r="W1393" i="11"/>
  <c r="X1393" i="11" s="1"/>
  <c r="W1394" i="11"/>
  <c r="X1394" i="11" s="1"/>
  <c r="W1395" i="11"/>
  <c r="X1395" i="11" s="1"/>
  <c r="W1396" i="11"/>
  <c r="X1396" i="11" s="1"/>
  <c r="W1397" i="11"/>
  <c r="X1397" i="11" s="1"/>
  <c r="W1398" i="11"/>
  <c r="X1398" i="11" s="1"/>
  <c r="W1399" i="11"/>
  <c r="W1400" i="11"/>
  <c r="X1400" i="11" s="1"/>
  <c r="W1401" i="11"/>
  <c r="X1401" i="11" s="1"/>
  <c r="W1402" i="11"/>
  <c r="X1402" i="11" s="1"/>
  <c r="W1403" i="11"/>
  <c r="X1403" i="11" s="1"/>
  <c r="W1404" i="11"/>
  <c r="X1404" i="11" s="1"/>
  <c r="W1405" i="11"/>
  <c r="X1405" i="11" s="1"/>
  <c r="W1406" i="11"/>
  <c r="X1406" i="11" s="1"/>
  <c r="W1407" i="11"/>
  <c r="W1408" i="11"/>
  <c r="X1408" i="11" s="1"/>
  <c r="W1409" i="11"/>
  <c r="X1409" i="11" s="1"/>
  <c r="W1410" i="11"/>
  <c r="X1410" i="11" s="1"/>
  <c r="W1411" i="11"/>
  <c r="X1411" i="11" s="1"/>
  <c r="W1412" i="11"/>
  <c r="X1412" i="11" s="1"/>
  <c r="W1413" i="11"/>
  <c r="X1413" i="11" s="1"/>
  <c r="W1414" i="11"/>
  <c r="X1414" i="11" s="1"/>
  <c r="W1415" i="11"/>
  <c r="W1416" i="11"/>
  <c r="X1416" i="11" s="1"/>
  <c r="W1417" i="11"/>
  <c r="X1417" i="11" s="1"/>
  <c r="W1418" i="11"/>
  <c r="X1418" i="11" s="1"/>
  <c r="W1419" i="11"/>
  <c r="X1419" i="11" s="1"/>
  <c r="W1420" i="11"/>
  <c r="X1420" i="11" s="1"/>
  <c r="W1421" i="11"/>
  <c r="X1421" i="11" s="1"/>
  <c r="W1422" i="11"/>
  <c r="X1422" i="11" s="1"/>
  <c r="W1423" i="11"/>
  <c r="W1424" i="11"/>
  <c r="X1424" i="11" s="1"/>
  <c r="W1425" i="11"/>
  <c r="X1425" i="11" s="1"/>
  <c r="W1426" i="11"/>
  <c r="X1426" i="11" s="1"/>
  <c r="W1427" i="11"/>
  <c r="X1427" i="11" s="1"/>
  <c r="W1428" i="11"/>
  <c r="X1428" i="11" s="1"/>
  <c r="W1429" i="11"/>
  <c r="X1429" i="11" s="1"/>
  <c r="W1430" i="11"/>
  <c r="X1430" i="11" s="1"/>
  <c r="W1431" i="11"/>
  <c r="W1432" i="11"/>
  <c r="X1432" i="11" s="1"/>
  <c r="W1433" i="11"/>
  <c r="X1433" i="11" s="1"/>
  <c r="W1434" i="11"/>
  <c r="X1434" i="11" s="1"/>
  <c r="W1435" i="11"/>
  <c r="X1435" i="11" s="1"/>
  <c r="W1436" i="11"/>
  <c r="X1436" i="11" s="1"/>
  <c r="W1437" i="11"/>
  <c r="X1437" i="11" s="1"/>
  <c r="W1438" i="11"/>
  <c r="X1438" i="11" s="1"/>
  <c r="W1439" i="11"/>
  <c r="W1440" i="11"/>
  <c r="X1440" i="11" s="1"/>
  <c r="W1441" i="11"/>
  <c r="X1441" i="11" s="1"/>
  <c r="W1442" i="11"/>
  <c r="X1442" i="11" s="1"/>
  <c r="W1443" i="11"/>
  <c r="X1443" i="11" s="1"/>
  <c r="W1444" i="11"/>
  <c r="X1444" i="11" s="1"/>
  <c r="W1445" i="11"/>
  <c r="X1445" i="11" s="1"/>
  <c r="W1446" i="11"/>
  <c r="X1446" i="11" s="1"/>
  <c r="W1447" i="11"/>
  <c r="W1448" i="11"/>
  <c r="X1448" i="11" s="1"/>
  <c r="W1449" i="11"/>
  <c r="X1449" i="11" s="1"/>
  <c r="W1450" i="11"/>
  <c r="X1450" i="11" s="1"/>
  <c r="W1451" i="11"/>
  <c r="X1451" i="11" s="1"/>
  <c r="W1452" i="11"/>
  <c r="X1452" i="11" s="1"/>
  <c r="W1453" i="11"/>
  <c r="X1453" i="11" s="1"/>
  <c r="W1454" i="11"/>
  <c r="X1454" i="11" s="1"/>
  <c r="W1455" i="11"/>
  <c r="W1456" i="11"/>
  <c r="X1456" i="11" s="1"/>
  <c r="W1457" i="11"/>
  <c r="X1457" i="11" s="1"/>
  <c r="W1458" i="11"/>
  <c r="X1458" i="11" s="1"/>
  <c r="W1459" i="11"/>
  <c r="X1459" i="11" s="1"/>
  <c r="W1460" i="11"/>
  <c r="X1460" i="11" s="1"/>
  <c r="W1461" i="11"/>
  <c r="X1461" i="11" s="1"/>
  <c r="W1462" i="11"/>
  <c r="X1462" i="11" s="1"/>
  <c r="W1463" i="11"/>
  <c r="W1464" i="11"/>
  <c r="X1464" i="11" s="1"/>
  <c r="W1465" i="11"/>
  <c r="X1465" i="11" s="1"/>
  <c r="W1466" i="11"/>
  <c r="X1466" i="11" s="1"/>
  <c r="W1467" i="11"/>
  <c r="X1467" i="11" s="1"/>
  <c r="W1468" i="11"/>
  <c r="X1468" i="11" s="1"/>
  <c r="W1469" i="11"/>
  <c r="X1469" i="11" s="1"/>
  <c r="W1470" i="11"/>
  <c r="X1470" i="11" s="1"/>
  <c r="W1471" i="11"/>
  <c r="W1472" i="11"/>
  <c r="X1472" i="11" s="1"/>
  <c r="W1473" i="11"/>
  <c r="X1473" i="11" s="1"/>
  <c r="W1474" i="11"/>
  <c r="X1474" i="11" s="1"/>
  <c r="W1475" i="11"/>
  <c r="X1475" i="11" s="1"/>
  <c r="W1476" i="11"/>
  <c r="X1476" i="11" s="1"/>
  <c r="W1477" i="11"/>
  <c r="X1477" i="11" s="1"/>
  <c r="W1478" i="11"/>
  <c r="X1478" i="11" s="1"/>
  <c r="W1479" i="11"/>
  <c r="W1480" i="11"/>
  <c r="X1480" i="11" s="1"/>
  <c r="W1481" i="11"/>
  <c r="X1481" i="11" s="1"/>
  <c r="W1482" i="11"/>
  <c r="X1482" i="11" s="1"/>
  <c r="W1483" i="11"/>
  <c r="X1483" i="11" s="1"/>
  <c r="W1484" i="11"/>
  <c r="X1484" i="11" s="1"/>
  <c r="W1485" i="11"/>
  <c r="X1485" i="11" s="1"/>
  <c r="W1486" i="11"/>
  <c r="X1486" i="11" s="1"/>
  <c r="W1487" i="11"/>
  <c r="W1488" i="11"/>
  <c r="X1488" i="11" s="1"/>
  <c r="W1489" i="11"/>
  <c r="X1489" i="11" s="1"/>
  <c r="W1490" i="11"/>
  <c r="X1490" i="11" s="1"/>
  <c r="W1491" i="11"/>
  <c r="X1491" i="11" s="1"/>
  <c r="W1492" i="11"/>
  <c r="X1492" i="11" s="1"/>
  <c r="W1493" i="11"/>
  <c r="X1493" i="11" s="1"/>
  <c r="W1494" i="11"/>
  <c r="X1494" i="11" s="1"/>
  <c r="W1495" i="11"/>
  <c r="W1496" i="11"/>
  <c r="X1496" i="11" s="1"/>
  <c r="W1497" i="11"/>
  <c r="X1497" i="11" s="1"/>
  <c r="W1498" i="11"/>
  <c r="X1498" i="11" s="1"/>
  <c r="W1499" i="11"/>
  <c r="X1499" i="11" s="1"/>
  <c r="W1500" i="11"/>
  <c r="X1500" i="11" s="1"/>
  <c r="W1501" i="11"/>
  <c r="X1501" i="11" s="1"/>
  <c r="W1502" i="11"/>
  <c r="X1502" i="11" s="1"/>
  <c r="W1503" i="11"/>
  <c r="W1504" i="11"/>
  <c r="X1504" i="11" s="1"/>
  <c r="W1505" i="11"/>
  <c r="X1505" i="11" s="1"/>
  <c r="W1506" i="11"/>
  <c r="X1506" i="11" s="1"/>
  <c r="W1507" i="11"/>
  <c r="X1507" i="11" s="1"/>
  <c r="W1508" i="11"/>
  <c r="X1508" i="11" s="1"/>
  <c r="W1509" i="11"/>
  <c r="X1509" i="11" s="1"/>
  <c r="W1510" i="11"/>
  <c r="X1510" i="11" s="1"/>
  <c r="W1511" i="11"/>
  <c r="W1512" i="11"/>
  <c r="X1512" i="11" s="1"/>
  <c r="W1513" i="11"/>
  <c r="X1513" i="11" s="1"/>
  <c r="W1514" i="11"/>
  <c r="X1514" i="11" s="1"/>
  <c r="W1515" i="11"/>
  <c r="X1515" i="11" s="1"/>
  <c r="W1516" i="11"/>
  <c r="X1516" i="11" s="1"/>
  <c r="W1517" i="11"/>
  <c r="X1517" i="11" s="1"/>
  <c r="W1518" i="11"/>
  <c r="X1518" i="11" s="1"/>
  <c r="W1519" i="11"/>
  <c r="W1520" i="11"/>
  <c r="X1520" i="11" s="1"/>
  <c r="W1521" i="11"/>
  <c r="X1521" i="11" s="1"/>
  <c r="W1522" i="11"/>
  <c r="X1522" i="11" s="1"/>
  <c r="W1523" i="11"/>
  <c r="X1523" i="11" s="1"/>
  <c r="W1524" i="11"/>
  <c r="X1524" i="11" s="1"/>
  <c r="W1525" i="11"/>
  <c r="X1525" i="11" s="1"/>
  <c r="W1526" i="11"/>
  <c r="X1526" i="11" s="1"/>
  <c r="W1527" i="11"/>
  <c r="W1528" i="11"/>
  <c r="X1528" i="11" s="1"/>
  <c r="W1529" i="11"/>
  <c r="X1529" i="11" s="1"/>
  <c r="W1530" i="11"/>
  <c r="X1530" i="11" s="1"/>
  <c r="W1531" i="11"/>
  <c r="X1531" i="11" s="1"/>
  <c r="W1532" i="11"/>
  <c r="X1532" i="11" s="1"/>
  <c r="W1533" i="11"/>
  <c r="X1533" i="11" s="1"/>
  <c r="W1534" i="11"/>
  <c r="X1534" i="11" s="1"/>
  <c r="W1535" i="11"/>
  <c r="W1536" i="11"/>
  <c r="X1536" i="11" s="1"/>
  <c r="W1537" i="11"/>
  <c r="X1537" i="11" s="1"/>
  <c r="W1538" i="11"/>
  <c r="X1538" i="11" s="1"/>
  <c r="W1539" i="11"/>
  <c r="X1539" i="11" s="1"/>
  <c r="W1540" i="11"/>
  <c r="X1540" i="11" s="1"/>
  <c r="W1541" i="11"/>
  <c r="X1541" i="11" s="1"/>
  <c r="W1542" i="11"/>
  <c r="X1542" i="11" s="1"/>
  <c r="W1543" i="11"/>
  <c r="W1544" i="11"/>
  <c r="X1544" i="11" s="1"/>
  <c r="W1545" i="11"/>
  <c r="X1545" i="11" s="1"/>
  <c r="W1546" i="11"/>
  <c r="X1546" i="11" s="1"/>
  <c r="W1547" i="11"/>
  <c r="X1547" i="11" s="1"/>
  <c r="W1548" i="11"/>
  <c r="X1548" i="11" s="1"/>
  <c r="W1549" i="11"/>
  <c r="X1549" i="11" s="1"/>
  <c r="W1550" i="11"/>
  <c r="X1550" i="11" s="1"/>
  <c r="W1551" i="11"/>
  <c r="W1552" i="11"/>
  <c r="X1552" i="11" s="1"/>
  <c r="W1553" i="11"/>
  <c r="X1553" i="11" s="1"/>
  <c r="W1554" i="11"/>
  <c r="X1554" i="11" s="1"/>
  <c r="W1555" i="11"/>
  <c r="X1555" i="11" s="1"/>
  <c r="W1556" i="11"/>
  <c r="X1556" i="11" s="1"/>
  <c r="W1557" i="11"/>
  <c r="X1557" i="11" s="1"/>
  <c r="W1558" i="11"/>
  <c r="X1558" i="11" s="1"/>
  <c r="W1559" i="11"/>
  <c r="W1560" i="11"/>
  <c r="X1560" i="11" s="1"/>
  <c r="W1561" i="11"/>
  <c r="X1561" i="11" s="1"/>
  <c r="W1562" i="11"/>
  <c r="X1562" i="11" s="1"/>
  <c r="W1563" i="11"/>
  <c r="X1563" i="11" s="1"/>
  <c r="W1564" i="11"/>
  <c r="X1564" i="11" s="1"/>
  <c r="W1565" i="11"/>
  <c r="X1565" i="11" s="1"/>
  <c r="W1566" i="11"/>
  <c r="X1566" i="11" s="1"/>
  <c r="W1567" i="11"/>
  <c r="W1568" i="11"/>
  <c r="X1568" i="11" s="1"/>
  <c r="W1569" i="11"/>
  <c r="X1569" i="11" s="1"/>
  <c r="W1570" i="11"/>
  <c r="X1570" i="11" s="1"/>
  <c r="W1571" i="11"/>
  <c r="X1571" i="11" s="1"/>
  <c r="W1572" i="11"/>
  <c r="X1572" i="11" s="1"/>
  <c r="W1573" i="11"/>
  <c r="X1573" i="11" s="1"/>
  <c r="W1574" i="11"/>
  <c r="X1574" i="11" s="1"/>
  <c r="W1575" i="11"/>
  <c r="W1576" i="11"/>
  <c r="X1576" i="11" s="1"/>
  <c r="W1577" i="11"/>
  <c r="X1577" i="11" s="1"/>
  <c r="W1578" i="11"/>
  <c r="X1578" i="11" s="1"/>
  <c r="W1579" i="11"/>
  <c r="X1579" i="11" s="1"/>
  <c r="W1580" i="11"/>
  <c r="X1580" i="11" s="1"/>
  <c r="W1581" i="11"/>
  <c r="X1581" i="11" s="1"/>
  <c r="W1582" i="11"/>
  <c r="X1582" i="11" s="1"/>
  <c r="W1583" i="11"/>
  <c r="W1584" i="11"/>
  <c r="X1584" i="11" s="1"/>
  <c r="W1585" i="11"/>
  <c r="X1585" i="11" s="1"/>
  <c r="W1586" i="11"/>
  <c r="X1586" i="11" s="1"/>
  <c r="W1587" i="11"/>
  <c r="X1587" i="11" s="1"/>
  <c r="W1588" i="11"/>
  <c r="X1588" i="11" s="1"/>
  <c r="W1589" i="11"/>
  <c r="X1589" i="11" s="1"/>
  <c r="W1590" i="11"/>
  <c r="X1590" i="11" s="1"/>
  <c r="W1591" i="11"/>
  <c r="W1592" i="11"/>
  <c r="X1592" i="11" s="1"/>
  <c r="W1593" i="11"/>
  <c r="X1593" i="11" s="1"/>
  <c r="W1594" i="11"/>
  <c r="X1594" i="11" s="1"/>
  <c r="W1595" i="11"/>
  <c r="X1595" i="11" s="1"/>
  <c r="W1596" i="11"/>
  <c r="X1596" i="11" s="1"/>
  <c r="W1597" i="11"/>
  <c r="X1597" i="11" s="1"/>
  <c r="W1598" i="11"/>
  <c r="X1598" i="11" s="1"/>
  <c r="W1599" i="11"/>
  <c r="W1600" i="11"/>
  <c r="X1600" i="11" s="1"/>
  <c r="W1601" i="11"/>
  <c r="X1601" i="11" s="1"/>
  <c r="W1602" i="11"/>
  <c r="X1602" i="11" s="1"/>
  <c r="W1603" i="11"/>
  <c r="X1603" i="11" s="1"/>
  <c r="W1604" i="11"/>
  <c r="X1604" i="11" s="1"/>
  <c r="W1605" i="11"/>
  <c r="X1605" i="11" s="1"/>
  <c r="W1606" i="11"/>
  <c r="X1606" i="11" s="1"/>
  <c r="W1607" i="11"/>
  <c r="W1608" i="11"/>
  <c r="X1608" i="11" s="1"/>
  <c r="W1609" i="11"/>
  <c r="X1609" i="11" s="1"/>
  <c r="W1610" i="11"/>
  <c r="X1610" i="11" s="1"/>
  <c r="W1611" i="11"/>
  <c r="X1611" i="11" s="1"/>
  <c r="W1612" i="11"/>
  <c r="X1612" i="11" s="1"/>
  <c r="W1613" i="11"/>
  <c r="X1613" i="11" s="1"/>
  <c r="W1614" i="11"/>
  <c r="X1614" i="11" s="1"/>
  <c r="W1615" i="11"/>
  <c r="W1616" i="11"/>
  <c r="X1616" i="11" s="1"/>
  <c r="W1617" i="11"/>
  <c r="X1617" i="11" s="1"/>
  <c r="W1618" i="11"/>
  <c r="X1618" i="11" s="1"/>
  <c r="W1619" i="11"/>
  <c r="X1619" i="11" s="1"/>
  <c r="W1620" i="11"/>
  <c r="X1620" i="11" s="1"/>
  <c r="W1621" i="11"/>
  <c r="X1621" i="11" s="1"/>
  <c r="W1622" i="11"/>
  <c r="X1622" i="11" s="1"/>
  <c r="W1623" i="11"/>
  <c r="W1624" i="11"/>
  <c r="X1624" i="11" s="1"/>
  <c r="W1625" i="11"/>
  <c r="X1625" i="11" s="1"/>
  <c r="W1626" i="11"/>
  <c r="X1626" i="11" s="1"/>
  <c r="W1627" i="11"/>
  <c r="X1627" i="11" s="1"/>
  <c r="W1628" i="11"/>
  <c r="X1628" i="11" s="1"/>
  <c r="W1629" i="11"/>
  <c r="X1629" i="11" s="1"/>
  <c r="W1630" i="11"/>
  <c r="X1630" i="11" s="1"/>
  <c r="W1631" i="11"/>
  <c r="W1632" i="11"/>
  <c r="X1632" i="11" s="1"/>
  <c r="W1633" i="11"/>
  <c r="X1633" i="11" s="1"/>
  <c r="W1634" i="11"/>
  <c r="X1634" i="11" s="1"/>
  <c r="W1635" i="11"/>
  <c r="X1635" i="11" s="1"/>
  <c r="W1636" i="11"/>
  <c r="X1636" i="11" s="1"/>
  <c r="W1637" i="11"/>
  <c r="X1637" i="11" s="1"/>
  <c r="W1638" i="11"/>
  <c r="X1638" i="11" s="1"/>
  <c r="W1639" i="11"/>
  <c r="W1640" i="11"/>
  <c r="X1640" i="11" s="1"/>
  <c r="W1641" i="11"/>
  <c r="X1641" i="11" s="1"/>
  <c r="W1642" i="11"/>
  <c r="X1642" i="11" s="1"/>
  <c r="W1643" i="11"/>
  <c r="X1643" i="11" s="1"/>
  <c r="W1644" i="11"/>
  <c r="X1644" i="11" s="1"/>
  <c r="W1645" i="11"/>
  <c r="X1645" i="11" s="1"/>
  <c r="W1646" i="11"/>
  <c r="X1646" i="11" s="1"/>
  <c r="W1647" i="11"/>
  <c r="W1648" i="11"/>
  <c r="X1648" i="11" s="1"/>
  <c r="W1649" i="11"/>
  <c r="X1649" i="11" s="1"/>
  <c r="W1650" i="11"/>
  <c r="X1650" i="11" s="1"/>
  <c r="W1651" i="11"/>
  <c r="X1651" i="11" s="1"/>
  <c r="W1652" i="11"/>
  <c r="X1652" i="11" s="1"/>
  <c r="W1653" i="11"/>
  <c r="X1653" i="11" s="1"/>
  <c r="W1654" i="11"/>
  <c r="X1654" i="11" s="1"/>
  <c r="W1655" i="11"/>
  <c r="W1656" i="11"/>
  <c r="X1656" i="11" s="1"/>
  <c r="W1657" i="11"/>
  <c r="X1657" i="11" s="1"/>
  <c r="W1658" i="11"/>
  <c r="X1658" i="11" s="1"/>
  <c r="W1659" i="11"/>
  <c r="X1659" i="11" s="1"/>
  <c r="W1660" i="11"/>
  <c r="X1660" i="11" s="1"/>
  <c r="W1661" i="11"/>
  <c r="X1661" i="11" s="1"/>
  <c r="W1662" i="11"/>
  <c r="X1662" i="11" s="1"/>
  <c r="W1663" i="11"/>
  <c r="W1664" i="11"/>
  <c r="X1664" i="11" s="1"/>
  <c r="W1665" i="11"/>
  <c r="X1665" i="11" s="1"/>
  <c r="W1666" i="11"/>
  <c r="X1666" i="11" s="1"/>
  <c r="W1667" i="11"/>
  <c r="X1667" i="11" s="1"/>
  <c r="W1668" i="11"/>
  <c r="X1668" i="11" s="1"/>
  <c r="W1669" i="11"/>
  <c r="X1669" i="11" s="1"/>
  <c r="W1670" i="11"/>
  <c r="X1670" i="11" s="1"/>
  <c r="W1671" i="11"/>
  <c r="W1672" i="11"/>
  <c r="X1672" i="11" s="1"/>
  <c r="W1673" i="11"/>
  <c r="X1673" i="11" s="1"/>
  <c r="W1674" i="11"/>
  <c r="X1674" i="11" s="1"/>
  <c r="W1675" i="11"/>
  <c r="X1675" i="11" s="1"/>
  <c r="W1676" i="11"/>
  <c r="X1676" i="11" s="1"/>
  <c r="W1677" i="11"/>
  <c r="X1677" i="11" s="1"/>
  <c r="W1678" i="11"/>
  <c r="X1678" i="11" s="1"/>
  <c r="W1679" i="11"/>
  <c r="W1680" i="11"/>
  <c r="X1680" i="11" s="1"/>
  <c r="W1681" i="11"/>
  <c r="X1681" i="11" s="1"/>
  <c r="W1682" i="11"/>
  <c r="X1682" i="11" s="1"/>
  <c r="W1683" i="11"/>
  <c r="X1683" i="11" s="1"/>
  <c r="W1684" i="11"/>
  <c r="X1684" i="11" s="1"/>
  <c r="W1685" i="11"/>
  <c r="X1685" i="11" s="1"/>
  <c r="W1686" i="11"/>
  <c r="X1686" i="11" s="1"/>
  <c r="W1687" i="11"/>
  <c r="W1688" i="11"/>
  <c r="X1688" i="11" s="1"/>
  <c r="W1689" i="11"/>
  <c r="X1689" i="11" s="1"/>
  <c r="W1690" i="11"/>
  <c r="X1690" i="11" s="1"/>
  <c r="W1691" i="11"/>
  <c r="X1691" i="11" s="1"/>
  <c r="W1692" i="11"/>
  <c r="X1692" i="11" s="1"/>
  <c r="W1693" i="11"/>
  <c r="X1693" i="11" s="1"/>
  <c r="W1694" i="11"/>
  <c r="X1694" i="11" s="1"/>
  <c r="W1695" i="11"/>
  <c r="W1696" i="11"/>
  <c r="X1696" i="11" s="1"/>
  <c r="W1697" i="11"/>
  <c r="X1697" i="11" s="1"/>
  <c r="W1698" i="11"/>
  <c r="X1698" i="11" s="1"/>
  <c r="W1699" i="11"/>
  <c r="X1699" i="11" s="1"/>
  <c r="W1700" i="11"/>
  <c r="X1700" i="11" s="1"/>
  <c r="W1701" i="11"/>
  <c r="X1701" i="11" s="1"/>
  <c r="W1702" i="11"/>
  <c r="X1702" i="11" s="1"/>
  <c r="W1703" i="11"/>
  <c r="W1704" i="11"/>
  <c r="X1704" i="11" s="1"/>
  <c r="W1705" i="11"/>
  <c r="X1705" i="11" s="1"/>
  <c r="W1706" i="11"/>
  <c r="X1706" i="11" s="1"/>
  <c r="W1707" i="11"/>
  <c r="X1707" i="11" s="1"/>
  <c r="W1708" i="11"/>
  <c r="X1708" i="11" s="1"/>
  <c r="W1709" i="11"/>
  <c r="X1709" i="11" s="1"/>
  <c r="W1710" i="11"/>
  <c r="X1710" i="11" s="1"/>
  <c r="W1711" i="11"/>
  <c r="W1712" i="11"/>
  <c r="X1712" i="11" s="1"/>
  <c r="W1713" i="11"/>
  <c r="X1713" i="11" s="1"/>
  <c r="W1714" i="11"/>
  <c r="X1714" i="11" s="1"/>
  <c r="W1715" i="11"/>
  <c r="X1715" i="11" s="1"/>
  <c r="W1716" i="11"/>
  <c r="X1716" i="11" s="1"/>
  <c r="W1717" i="11"/>
  <c r="X1717" i="11" s="1"/>
  <c r="W1718" i="11"/>
  <c r="X1718" i="11" s="1"/>
  <c r="W1719" i="11"/>
  <c r="W1720" i="11"/>
  <c r="X1720" i="11" s="1"/>
  <c r="W1721" i="11"/>
  <c r="X1721" i="11" s="1"/>
  <c r="W1722" i="11"/>
  <c r="X1722" i="11" s="1"/>
  <c r="W1723" i="11"/>
  <c r="X1723" i="11" s="1"/>
  <c r="W1724" i="11"/>
  <c r="X1724" i="11" s="1"/>
  <c r="W1725" i="11"/>
  <c r="X1725" i="11" s="1"/>
  <c r="W1726" i="11"/>
  <c r="X1726" i="11" s="1"/>
  <c r="W1727" i="11"/>
  <c r="W1728" i="11"/>
  <c r="X1728" i="11" s="1"/>
  <c r="W1729" i="11"/>
  <c r="X1729" i="11" s="1"/>
  <c r="W1730" i="11"/>
  <c r="X1730" i="11" s="1"/>
  <c r="W1731" i="11"/>
  <c r="X1731" i="11" s="1"/>
  <c r="W1732" i="11"/>
  <c r="X1732" i="11" s="1"/>
  <c r="W1733" i="11"/>
  <c r="X1733" i="11" s="1"/>
  <c r="W1734" i="11"/>
  <c r="X1734" i="11" s="1"/>
  <c r="W1735" i="11"/>
  <c r="W1736" i="11"/>
  <c r="X1736" i="11" s="1"/>
  <c r="W1737" i="11"/>
  <c r="X1737" i="11" s="1"/>
  <c r="W1738" i="11"/>
  <c r="X1738" i="11" s="1"/>
  <c r="W1739" i="11"/>
  <c r="X1739" i="11" s="1"/>
  <c r="W1740" i="11"/>
  <c r="X1740" i="11" s="1"/>
  <c r="W1741" i="11"/>
  <c r="X1741" i="11" s="1"/>
  <c r="W1742" i="11"/>
  <c r="X1742" i="11" s="1"/>
  <c r="W1743" i="11"/>
  <c r="W1744" i="11"/>
  <c r="X1744" i="11" s="1"/>
  <c r="W1745" i="11"/>
  <c r="X1745" i="11" s="1"/>
  <c r="W1746" i="11"/>
  <c r="X1746" i="11" s="1"/>
  <c r="W1747" i="11"/>
  <c r="X1747" i="11" s="1"/>
  <c r="W1748" i="11"/>
  <c r="X1748" i="11" s="1"/>
  <c r="W1749" i="11"/>
  <c r="X1749" i="11" s="1"/>
  <c r="W1750" i="11"/>
  <c r="X1750" i="11" s="1"/>
  <c r="W1751" i="11"/>
  <c r="W1752" i="11"/>
  <c r="X1752" i="11" s="1"/>
  <c r="W1753" i="11"/>
  <c r="X1753" i="11" s="1"/>
  <c r="W1754" i="11"/>
  <c r="X1754" i="11" s="1"/>
  <c r="W1755" i="11"/>
  <c r="X1755" i="11" s="1"/>
  <c r="W1756" i="11"/>
  <c r="X1756" i="11" s="1"/>
  <c r="W1757" i="11"/>
  <c r="X1757" i="11" s="1"/>
  <c r="W1758" i="11"/>
  <c r="X1758" i="11" s="1"/>
  <c r="W1759" i="11"/>
  <c r="W1760" i="11"/>
  <c r="X1760" i="11" s="1"/>
  <c r="W1761" i="11"/>
  <c r="X1761" i="11" s="1"/>
  <c r="W1762" i="11"/>
  <c r="X1762" i="11" s="1"/>
  <c r="W1763" i="11"/>
  <c r="X1763" i="11" s="1"/>
  <c r="W1764" i="11"/>
  <c r="X1764" i="11" s="1"/>
  <c r="W1765" i="11"/>
  <c r="X1765" i="11" s="1"/>
  <c r="W1766" i="11"/>
  <c r="X1766" i="11" s="1"/>
  <c r="W1767" i="11"/>
  <c r="W1768" i="11"/>
  <c r="X1768" i="11" s="1"/>
  <c r="W1769" i="11"/>
  <c r="X1769" i="11" s="1"/>
  <c r="W1770" i="11"/>
  <c r="X1770" i="11" s="1"/>
  <c r="W1771" i="11"/>
  <c r="X1771" i="11" s="1"/>
  <c r="W1772" i="11"/>
  <c r="X1772" i="11" s="1"/>
  <c r="W1773" i="11"/>
  <c r="X1773" i="11" s="1"/>
  <c r="W1774" i="11"/>
  <c r="X1774" i="11" s="1"/>
  <c r="W1775" i="11"/>
  <c r="W1776" i="11"/>
  <c r="X1776" i="11" s="1"/>
  <c r="W1777" i="11"/>
  <c r="X1777" i="11" s="1"/>
  <c r="W1778" i="11"/>
  <c r="X1778" i="11" s="1"/>
  <c r="W1779" i="11"/>
  <c r="X1779" i="11" s="1"/>
  <c r="W1780" i="11"/>
  <c r="X1780" i="11" s="1"/>
  <c r="W1781" i="11"/>
  <c r="X1781" i="11" s="1"/>
  <c r="W1782" i="11"/>
  <c r="X1782" i="11" s="1"/>
  <c r="W1783" i="11"/>
  <c r="W1784" i="11"/>
  <c r="X1784" i="11" s="1"/>
  <c r="W1785" i="11"/>
  <c r="X1785" i="11" s="1"/>
  <c r="W1786" i="11"/>
  <c r="X1786" i="11" s="1"/>
  <c r="W1787" i="11"/>
  <c r="X1787" i="11" s="1"/>
  <c r="W1788" i="11"/>
  <c r="X1788" i="11" s="1"/>
  <c r="W1789" i="11"/>
  <c r="X1789" i="11" s="1"/>
  <c r="W1790" i="11"/>
  <c r="X1790" i="11" s="1"/>
  <c r="W1791" i="11"/>
  <c r="W1792" i="11"/>
  <c r="X1792" i="11" s="1"/>
  <c r="W1793" i="11"/>
  <c r="X1793" i="11" s="1"/>
  <c r="W1794" i="11"/>
  <c r="X1794" i="11" s="1"/>
  <c r="W1795" i="11"/>
  <c r="X1795" i="11" s="1"/>
  <c r="W1796" i="11"/>
  <c r="X1796" i="11" s="1"/>
  <c r="W1797" i="11"/>
  <c r="X1797" i="11" s="1"/>
  <c r="W1798" i="11"/>
  <c r="X1798" i="11" s="1"/>
  <c r="W1799" i="11"/>
  <c r="W1800" i="11"/>
  <c r="X1800" i="11" s="1"/>
  <c r="W1801" i="11"/>
  <c r="X1801" i="11" s="1"/>
  <c r="W1802" i="11"/>
  <c r="X1802" i="11" s="1"/>
  <c r="W1803" i="11"/>
  <c r="X1803" i="11" s="1"/>
  <c r="W1804" i="11"/>
  <c r="X1804" i="11" s="1"/>
  <c r="W1805" i="11"/>
  <c r="X1805" i="11" s="1"/>
  <c r="W1806" i="11"/>
  <c r="X1806" i="11" s="1"/>
  <c r="W1807" i="11"/>
  <c r="W1808" i="11"/>
  <c r="X1808" i="11" s="1"/>
  <c r="W1809" i="11"/>
  <c r="X1809" i="11" s="1"/>
  <c r="W1810" i="11"/>
  <c r="X1810" i="11" s="1"/>
  <c r="W1811" i="11"/>
  <c r="X1811" i="11" s="1"/>
  <c r="W1812" i="11"/>
  <c r="X1812" i="11" s="1"/>
  <c r="W1813" i="11"/>
  <c r="X1813" i="11" s="1"/>
  <c r="W1814" i="11"/>
  <c r="X1814" i="11" s="1"/>
  <c r="W1815" i="11"/>
  <c r="W1816" i="11"/>
  <c r="X1816" i="11" s="1"/>
  <c r="W1817" i="11"/>
  <c r="X1817" i="11" s="1"/>
  <c r="W1818" i="11"/>
  <c r="X1818" i="11" s="1"/>
  <c r="W1819" i="11"/>
  <c r="X1819" i="11" s="1"/>
  <c r="W1820" i="11"/>
  <c r="X1820" i="11" s="1"/>
  <c r="W1821" i="11"/>
  <c r="X1821" i="11" s="1"/>
  <c r="W1822" i="11"/>
  <c r="X1822" i="11" s="1"/>
  <c r="W1823" i="11"/>
  <c r="W1824" i="11"/>
  <c r="X1824" i="11" s="1"/>
  <c r="W1825" i="11"/>
  <c r="X1825" i="11" s="1"/>
  <c r="W1826" i="11"/>
  <c r="X1826" i="11" s="1"/>
  <c r="W1827" i="11"/>
  <c r="X1827" i="11" s="1"/>
  <c r="W1828" i="11"/>
  <c r="X1828" i="11" s="1"/>
  <c r="W1829" i="11"/>
  <c r="X1829" i="11" s="1"/>
  <c r="W1830" i="11"/>
  <c r="X1830" i="11" s="1"/>
  <c r="W1831" i="11"/>
  <c r="W1832" i="11"/>
  <c r="X1832" i="11" s="1"/>
  <c r="W1833" i="11"/>
  <c r="X1833" i="11" s="1"/>
  <c r="W1834" i="11"/>
  <c r="X1834" i="11" s="1"/>
  <c r="W1835" i="11"/>
  <c r="X1835" i="11" s="1"/>
  <c r="W1836" i="11"/>
  <c r="X1836" i="11" s="1"/>
  <c r="W1837" i="11"/>
  <c r="X1837" i="11" s="1"/>
  <c r="W1838" i="11"/>
  <c r="X1838" i="11" s="1"/>
  <c r="W1839" i="11"/>
  <c r="W1840" i="11"/>
  <c r="X1840" i="11" s="1"/>
  <c r="W1841" i="11"/>
  <c r="X1841" i="11" s="1"/>
  <c r="W1842" i="11"/>
  <c r="X1842" i="11" s="1"/>
  <c r="W1843" i="11"/>
  <c r="X1843" i="11" s="1"/>
  <c r="W1844" i="11"/>
  <c r="X1844" i="11" s="1"/>
  <c r="W1845" i="11"/>
  <c r="X1845" i="11" s="1"/>
  <c r="W1846" i="11"/>
  <c r="X1846" i="11" s="1"/>
  <c r="W1847" i="11"/>
  <c r="W1848" i="11"/>
  <c r="X1848" i="11" s="1"/>
  <c r="W1849" i="11"/>
  <c r="X1849" i="11" s="1"/>
  <c r="W1850" i="11"/>
  <c r="X1850" i="11" s="1"/>
  <c r="W1851" i="11"/>
  <c r="X1851" i="11" s="1"/>
  <c r="W1852" i="11"/>
  <c r="X1852" i="11" s="1"/>
  <c r="W1853" i="11"/>
  <c r="X1853" i="11" s="1"/>
  <c r="W1854" i="11"/>
  <c r="X1854" i="11" s="1"/>
  <c r="W1855" i="11"/>
  <c r="W1856" i="11"/>
  <c r="X1856" i="11" s="1"/>
  <c r="W1857" i="11"/>
  <c r="X1857" i="11" s="1"/>
  <c r="W1858" i="11"/>
  <c r="X1858" i="11" s="1"/>
  <c r="W1859" i="11"/>
  <c r="X1859" i="11" s="1"/>
  <c r="W1860" i="11"/>
  <c r="X1860" i="11" s="1"/>
  <c r="W1861" i="11"/>
  <c r="X1861" i="11" s="1"/>
  <c r="W1862" i="11"/>
  <c r="X1862" i="11" s="1"/>
  <c r="W1863" i="11"/>
  <c r="W1864" i="11"/>
  <c r="X1864" i="11" s="1"/>
  <c r="W1865" i="11"/>
  <c r="X1865" i="11" s="1"/>
  <c r="W1866" i="11"/>
  <c r="X1866" i="11" s="1"/>
  <c r="W1867" i="11"/>
  <c r="X1867" i="11" s="1"/>
  <c r="W1868" i="11"/>
  <c r="X1868" i="11" s="1"/>
  <c r="W1869" i="11"/>
  <c r="X1869" i="11" s="1"/>
  <c r="W1870" i="11"/>
  <c r="X1870" i="11" s="1"/>
  <c r="W1871" i="11"/>
  <c r="W1872" i="11"/>
  <c r="X1872" i="11" s="1"/>
  <c r="W1873" i="11"/>
  <c r="X1873" i="11" s="1"/>
  <c r="W1874" i="11"/>
  <c r="X1874" i="11" s="1"/>
  <c r="W1875" i="11"/>
  <c r="X1875" i="11" s="1"/>
  <c r="W1876" i="11"/>
  <c r="X1876" i="11" s="1"/>
  <c r="W1877" i="11"/>
  <c r="X1877" i="11" s="1"/>
  <c r="W1878" i="11"/>
  <c r="X1878" i="11" s="1"/>
  <c r="W1879" i="11"/>
  <c r="W1880" i="11"/>
  <c r="X1880" i="11" s="1"/>
  <c r="W1881" i="11"/>
  <c r="X1881" i="11" s="1"/>
  <c r="W1882" i="11"/>
  <c r="X1882" i="11" s="1"/>
  <c r="W1883" i="11"/>
  <c r="X1883" i="11" s="1"/>
  <c r="W1884" i="11"/>
  <c r="X1884" i="11" s="1"/>
  <c r="W1885" i="11"/>
  <c r="X1885" i="11" s="1"/>
  <c r="W1886" i="11"/>
  <c r="X1886" i="11" s="1"/>
  <c r="W1887" i="11"/>
  <c r="W1888" i="11"/>
  <c r="X1888" i="11" s="1"/>
  <c r="W1889" i="11"/>
  <c r="X1889" i="11" s="1"/>
  <c r="W1890" i="11"/>
  <c r="X1890" i="11" s="1"/>
  <c r="W1891" i="11"/>
  <c r="X1891" i="11" s="1"/>
  <c r="W1892" i="11"/>
  <c r="X1892" i="11" s="1"/>
  <c r="W1893" i="11"/>
  <c r="X1893" i="11" s="1"/>
  <c r="W1894" i="11"/>
  <c r="X1894" i="11" s="1"/>
  <c r="W1895" i="11"/>
  <c r="W1896" i="11"/>
  <c r="X1896" i="11" s="1"/>
  <c r="W1897" i="11"/>
  <c r="X1897" i="11" s="1"/>
  <c r="W1898" i="11"/>
  <c r="X1898" i="11" s="1"/>
  <c r="W1899" i="11"/>
  <c r="X1899" i="11" s="1"/>
  <c r="W1900" i="11"/>
  <c r="X1900" i="11" s="1"/>
  <c r="W1901" i="11"/>
  <c r="X1901" i="11" s="1"/>
  <c r="W1902" i="11"/>
  <c r="X1902" i="11" s="1"/>
  <c r="W1903" i="11"/>
  <c r="W1904" i="11"/>
  <c r="X1904" i="11" s="1"/>
  <c r="W1905" i="11"/>
  <c r="X1905" i="11" s="1"/>
  <c r="W1906" i="11"/>
  <c r="X1906" i="11" s="1"/>
  <c r="W1907" i="11"/>
  <c r="X1907" i="11" s="1"/>
  <c r="W1908" i="11"/>
  <c r="X1908" i="11" s="1"/>
  <c r="W1909" i="11"/>
  <c r="X1909" i="11" s="1"/>
  <c r="W1910" i="11"/>
  <c r="X1910" i="11" s="1"/>
  <c r="W1911" i="11"/>
  <c r="W1912" i="11"/>
  <c r="X1912" i="11" s="1"/>
  <c r="W1913" i="11"/>
  <c r="X1913" i="11" s="1"/>
  <c r="W1914" i="11"/>
  <c r="X1914" i="11" s="1"/>
  <c r="W1915" i="11"/>
  <c r="X1915" i="11" s="1"/>
  <c r="W1916" i="11"/>
  <c r="X1916" i="11" s="1"/>
  <c r="W1917" i="11"/>
  <c r="X1917" i="11" s="1"/>
  <c r="W1918" i="11"/>
  <c r="X1918" i="11" s="1"/>
  <c r="W1919" i="11"/>
  <c r="W1920" i="11"/>
  <c r="X1920" i="11" s="1"/>
  <c r="W1921" i="11"/>
  <c r="X1921" i="11" s="1"/>
  <c r="W1922" i="11"/>
  <c r="X1922" i="11" s="1"/>
  <c r="W1923" i="11"/>
  <c r="X1923" i="11" s="1"/>
  <c r="W1924" i="11"/>
  <c r="X1924" i="11" s="1"/>
  <c r="W1925" i="11"/>
  <c r="X1925" i="11" s="1"/>
  <c r="W1926" i="11"/>
  <c r="X1926" i="11" s="1"/>
  <c r="W1927" i="11"/>
  <c r="W1928" i="11"/>
  <c r="X1928" i="11" s="1"/>
  <c r="W1929" i="11"/>
  <c r="X1929" i="11" s="1"/>
  <c r="W1930" i="11"/>
  <c r="X1930" i="11" s="1"/>
  <c r="W1931" i="11"/>
  <c r="X1931" i="11" s="1"/>
  <c r="W1932" i="11"/>
  <c r="X1932" i="11" s="1"/>
  <c r="W1933" i="11"/>
  <c r="X1933" i="11" s="1"/>
  <c r="W1934" i="11"/>
  <c r="X1934" i="11" s="1"/>
  <c r="W1935" i="11"/>
  <c r="W1936" i="11"/>
  <c r="X1936" i="11" s="1"/>
  <c r="W1937" i="11"/>
  <c r="X1937" i="11" s="1"/>
  <c r="W1938" i="11"/>
  <c r="X1938" i="11" s="1"/>
  <c r="W1939" i="11"/>
  <c r="X1939" i="11" s="1"/>
  <c r="W1940" i="11"/>
  <c r="X1940" i="11" s="1"/>
  <c r="W1941" i="11"/>
  <c r="X1941" i="11" s="1"/>
  <c r="W1942" i="11"/>
  <c r="X1942" i="11" s="1"/>
  <c r="W1943" i="11"/>
  <c r="W1944" i="11"/>
  <c r="X1944" i="11" s="1"/>
  <c r="W1945" i="11"/>
  <c r="X1945" i="11" s="1"/>
  <c r="W1946" i="11"/>
  <c r="X1946" i="11" s="1"/>
  <c r="W1947" i="11"/>
  <c r="X1947" i="11" s="1"/>
  <c r="W1948" i="11"/>
  <c r="X1948" i="11" s="1"/>
  <c r="W1949" i="11"/>
  <c r="X1949" i="11" s="1"/>
  <c r="W1950" i="11"/>
  <c r="X1950" i="11" s="1"/>
  <c r="W1951" i="11"/>
  <c r="W1952" i="11"/>
  <c r="X1952" i="11" s="1"/>
  <c r="W1953" i="11"/>
  <c r="X1953" i="11" s="1"/>
  <c r="W1954" i="11"/>
  <c r="X1954" i="11" s="1"/>
  <c r="W1955" i="11"/>
  <c r="X1955" i="11" s="1"/>
  <c r="W1956" i="11"/>
  <c r="X1956" i="11" s="1"/>
  <c r="W1957" i="11"/>
  <c r="X1957" i="11" s="1"/>
  <c r="W1958" i="11"/>
  <c r="X1958" i="11" s="1"/>
  <c r="W1959" i="11"/>
  <c r="W1960" i="11"/>
  <c r="X1960" i="11" s="1"/>
  <c r="W1961" i="11"/>
  <c r="X1961" i="11" s="1"/>
  <c r="W1962" i="11"/>
  <c r="X1962" i="11" s="1"/>
  <c r="W1963" i="11"/>
  <c r="X1963" i="11" s="1"/>
  <c r="W1964" i="11"/>
  <c r="X1964" i="11" s="1"/>
  <c r="W1965" i="11"/>
  <c r="X1965" i="11" s="1"/>
  <c r="W1966" i="11"/>
  <c r="X1966" i="11" s="1"/>
  <c r="W1967" i="11"/>
  <c r="W1968" i="11"/>
  <c r="X1968" i="11" s="1"/>
  <c r="W1969" i="11"/>
  <c r="X1969" i="11" s="1"/>
  <c r="W1970" i="11"/>
  <c r="X1970" i="11" s="1"/>
  <c r="W1971" i="11"/>
  <c r="X1971" i="11" s="1"/>
  <c r="W1972" i="11"/>
  <c r="X1972" i="11" s="1"/>
  <c r="W1973" i="11"/>
  <c r="X1973" i="11" s="1"/>
  <c r="W1974" i="11"/>
  <c r="X1974" i="11" s="1"/>
  <c r="W1975" i="11"/>
  <c r="W1976" i="11"/>
  <c r="X1976" i="11" s="1"/>
  <c r="W1977" i="11"/>
  <c r="X1977" i="11" s="1"/>
  <c r="W1978" i="11"/>
  <c r="X1978" i="11" s="1"/>
  <c r="W1979" i="11"/>
  <c r="X1979" i="11" s="1"/>
  <c r="W1980" i="11"/>
  <c r="X1980" i="11" s="1"/>
  <c r="W1981" i="11"/>
  <c r="X1981" i="11" s="1"/>
  <c r="W1982" i="11"/>
  <c r="X1982" i="11" s="1"/>
  <c r="W1983" i="11"/>
  <c r="W1984" i="11"/>
  <c r="X1984" i="11" s="1"/>
  <c r="W1985" i="11"/>
  <c r="X1985" i="11" s="1"/>
  <c r="W1986" i="11"/>
  <c r="X1986" i="11" s="1"/>
  <c r="W1987" i="11"/>
  <c r="X1987" i="11" s="1"/>
  <c r="W1988" i="11"/>
  <c r="X1988" i="11" s="1"/>
  <c r="W1989" i="11"/>
  <c r="X1989" i="11" s="1"/>
  <c r="W1990" i="11"/>
  <c r="X1990" i="11" s="1"/>
  <c r="W1991" i="11"/>
  <c r="W1992" i="11"/>
  <c r="X1992" i="11" s="1"/>
  <c r="W1993" i="11"/>
  <c r="X1993" i="11" s="1"/>
  <c r="W1994" i="11"/>
  <c r="X1994" i="11" s="1"/>
  <c r="W1995" i="11"/>
  <c r="X1995" i="11" s="1"/>
  <c r="W1996" i="11"/>
  <c r="X1996" i="11" s="1"/>
  <c r="W1997" i="11"/>
  <c r="X1997" i="11" s="1"/>
  <c r="W1998" i="11"/>
  <c r="X1998" i="11" s="1"/>
  <c r="W1999" i="11"/>
  <c r="W2000" i="11"/>
  <c r="X2000" i="11" s="1"/>
  <c r="W2001" i="11"/>
  <c r="X2001" i="11" s="1"/>
  <c r="W2002" i="11"/>
  <c r="X2002" i="11" s="1"/>
  <c r="W2003" i="11"/>
  <c r="X2003" i="11" s="1"/>
  <c r="W2004" i="11"/>
  <c r="X2004" i="11" s="1"/>
  <c r="W2005" i="11"/>
  <c r="X2005" i="11" s="1"/>
  <c r="W2006" i="11"/>
  <c r="X2006" i="11" s="1"/>
  <c r="W2007" i="11"/>
  <c r="W2008" i="11"/>
  <c r="X2008" i="11" s="1"/>
  <c r="W2009" i="11"/>
  <c r="X2009" i="11" s="1"/>
  <c r="W2010" i="11"/>
  <c r="X2010" i="11" s="1"/>
  <c r="W2011" i="11"/>
  <c r="X2011" i="11" s="1"/>
  <c r="W2012" i="11"/>
  <c r="X2012" i="11" s="1"/>
  <c r="W2013" i="11"/>
  <c r="X2013" i="11" s="1"/>
  <c r="W2014" i="11"/>
  <c r="X2014" i="11" s="1"/>
  <c r="W2015" i="11"/>
  <c r="W2016" i="11"/>
  <c r="X2016" i="11" s="1"/>
  <c r="W2017" i="11"/>
  <c r="X2017" i="11" s="1"/>
  <c r="W2018" i="11"/>
  <c r="X2018" i="11" s="1"/>
  <c r="W2019" i="11"/>
  <c r="X2019" i="11" s="1"/>
  <c r="W2020" i="11"/>
  <c r="X2020" i="11" s="1"/>
  <c r="W2021" i="11"/>
  <c r="X2021" i="11" s="1"/>
  <c r="W2022" i="11"/>
  <c r="X2022" i="11" s="1"/>
  <c r="W2023" i="11"/>
  <c r="W2024" i="11"/>
  <c r="X2024" i="11" s="1"/>
  <c r="W2025" i="11"/>
  <c r="X2025" i="11" s="1"/>
  <c r="W2026" i="11"/>
  <c r="X2026" i="11" s="1"/>
  <c r="W2027" i="11"/>
  <c r="X2027" i="11" s="1"/>
  <c r="W2028" i="11"/>
  <c r="X2028" i="11" s="1"/>
  <c r="W2029" i="11"/>
  <c r="X2029" i="11" s="1"/>
  <c r="W2030" i="11"/>
  <c r="X2030" i="11" s="1"/>
  <c r="W2031" i="11"/>
  <c r="W2032" i="11"/>
  <c r="X2032" i="11" s="1"/>
  <c r="W2033" i="11"/>
  <c r="X2033" i="11" s="1"/>
  <c r="W2034" i="11"/>
  <c r="X2034" i="11" s="1"/>
  <c r="W2035" i="11"/>
  <c r="X2035" i="11" s="1"/>
  <c r="W2036" i="11"/>
  <c r="X2036" i="11" s="1"/>
  <c r="W2037" i="11"/>
  <c r="X2037" i="11" s="1"/>
  <c r="W2038" i="11"/>
  <c r="X2038" i="11" s="1"/>
  <c r="W2039" i="11"/>
  <c r="W2040" i="11"/>
  <c r="X2040" i="11" s="1"/>
  <c r="W2041" i="11"/>
  <c r="X2041" i="11" s="1"/>
  <c r="W2042" i="11"/>
  <c r="X2042" i="11" s="1"/>
  <c r="W2043" i="11"/>
  <c r="X2043" i="11" s="1"/>
  <c r="W2044" i="11"/>
  <c r="X2044" i="11" s="1"/>
  <c r="W2045" i="11"/>
  <c r="X2045" i="11" s="1"/>
  <c r="W2046" i="11"/>
  <c r="X2046" i="11" s="1"/>
  <c r="W2047" i="11"/>
  <c r="W2048" i="11"/>
  <c r="X2048" i="11" s="1"/>
  <c r="W2049" i="11"/>
  <c r="X2049" i="11" s="1"/>
  <c r="W2050" i="11"/>
  <c r="X2050" i="11" s="1"/>
  <c r="W2051" i="11"/>
  <c r="X2051" i="11" s="1"/>
  <c r="W2052" i="11"/>
  <c r="X2052" i="11" s="1"/>
  <c r="W2053" i="11"/>
  <c r="X2053" i="11" s="1"/>
  <c r="W2054" i="11"/>
  <c r="X2054" i="11" s="1"/>
  <c r="W2055" i="11"/>
  <c r="W2056" i="11"/>
  <c r="X2056" i="11" s="1"/>
  <c r="W2057" i="11"/>
  <c r="X2057" i="11" s="1"/>
  <c r="W2058" i="11"/>
  <c r="X2058" i="11" s="1"/>
  <c r="W2059" i="11"/>
  <c r="X2059" i="11" s="1"/>
  <c r="W2060" i="11"/>
  <c r="X2060" i="11" s="1"/>
  <c r="W2061" i="11"/>
  <c r="X2061" i="11" s="1"/>
  <c r="W2062" i="11"/>
  <c r="X2062" i="11" s="1"/>
  <c r="W2063" i="11"/>
  <c r="W2064" i="11"/>
  <c r="X2064" i="11" s="1"/>
  <c r="W2065" i="11"/>
  <c r="X2065" i="11" s="1"/>
  <c r="W2066" i="11"/>
  <c r="X2066" i="11" s="1"/>
  <c r="W2067" i="11"/>
  <c r="X2067" i="11" s="1"/>
  <c r="W2068" i="11"/>
  <c r="X2068" i="11" s="1"/>
  <c r="W2069" i="11"/>
  <c r="X2069" i="11" s="1"/>
  <c r="W2070" i="11"/>
  <c r="X2070" i="11" s="1"/>
  <c r="W2071" i="11"/>
  <c r="W2072" i="11"/>
  <c r="X2072" i="11" s="1"/>
  <c r="W2073" i="11"/>
  <c r="X2073" i="11" s="1"/>
  <c r="W2074" i="11"/>
  <c r="X2074" i="11" s="1"/>
  <c r="W2075" i="11"/>
  <c r="X2075" i="11" s="1"/>
  <c r="W2076" i="11"/>
  <c r="X2076" i="11" s="1"/>
  <c r="W2077" i="11"/>
  <c r="X2077" i="11" s="1"/>
  <c r="W2078" i="11"/>
  <c r="X2078" i="11" s="1"/>
  <c r="W2079" i="11"/>
  <c r="W2080" i="11"/>
  <c r="X2080" i="11" s="1"/>
  <c r="W2081" i="11"/>
  <c r="X2081" i="11" s="1"/>
  <c r="W2082" i="11"/>
  <c r="X2082" i="11" s="1"/>
  <c r="W2083" i="11"/>
  <c r="X2083" i="11" s="1"/>
  <c r="W2084" i="11"/>
  <c r="X2084" i="11" s="1"/>
  <c r="W2085" i="11"/>
  <c r="X2085" i="11" s="1"/>
  <c r="W2086" i="11"/>
  <c r="X2086" i="11" s="1"/>
  <c r="W2087" i="11"/>
  <c r="W2088" i="11"/>
  <c r="X2088" i="11" s="1"/>
  <c r="W2089" i="11"/>
  <c r="X2089" i="11" s="1"/>
  <c r="W2090" i="11"/>
  <c r="X2090" i="11" s="1"/>
  <c r="W2091" i="11"/>
  <c r="X2091" i="11" s="1"/>
  <c r="W2092" i="11"/>
  <c r="X2092" i="11" s="1"/>
  <c r="W2093" i="11"/>
  <c r="X2093" i="11" s="1"/>
  <c r="W2094" i="11"/>
  <c r="X2094" i="11" s="1"/>
  <c r="W2095" i="11"/>
  <c r="W2096" i="11"/>
  <c r="X2096" i="11" s="1"/>
  <c r="W2097" i="11"/>
  <c r="X2097" i="11" s="1"/>
  <c r="W2098" i="11"/>
  <c r="X2098" i="11" s="1"/>
  <c r="W2099" i="11"/>
  <c r="X2099" i="11" s="1"/>
  <c r="W2100" i="11"/>
  <c r="X2100" i="11" s="1"/>
  <c r="W2101" i="11"/>
  <c r="X2101" i="11" s="1"/>
  <c r="W2102" i="11"/>
  <c r="X2102" i="11" s="1"/>
  <c r="W2103" i="11"/>
  <c r="W2104" i="11"/>
  <c r="X2104" i="11" s="1"/>
  <c r="W2105" i="11"/>
  <c r="X2105" i="11" s="1"/>
  <c r="W2106" i="11"/>
  <c r="X2106" i="11" s="1"/>
  <c r="W2107" i="11"/>
  <c r="X2107" i="11" s="1"/>
  <c r="W2108" i="11"/>
  <c r="X2108" i="11" s="1"/>
  <c r="W2109" i="11"/>
  <c r="X2109" i="11" s="1"/>
  <c r="W2110" i="11"/>
  <c r="X2110" i="11" s="1"/>
  <c r="W2111" i="11"/>
  <c r="W2112" i="11"/>
  <c r="X2112" i="11" s="1"/>
  <c r="W2113" i="11"/>
  <c r="X2113" i="11" s="1"/>
  <c r="W2114" i="11"/>
  <c r="X2114" i="11" s="1"/>
  <c r="W2115" i="11"/>
  <c r="X2115" i="11" s="1"/>
  <c r="W2116" i="11"/>
  <c r="X2116" i="11" s="1"/>
  <c r="W2117" i="11"/>
  <c r="X2117" i="11" s="1"/>
  <c r="W2118" i="11"/>
  <c r="X2118" i="11" s="1"/>
  <c r="W2119" i="11"/>
  <c r="W2120" i="11"/>
  <c r="X2120" i="11" s="1"/>
  <c r="W2121" i="11"/>
  <c r="X2121" i="11" s="1"/>
  <c r="W2122" i="11"/>
  <c r="X2122" i="11" s="1"/>
  <c r="W2123" i="11"/>
  <c r="X2123" i="11" s="1"/>
  <c r="W2124" i="11"/>
  <c r="X2124" i="11" s="1"/>
  <c r="W2125" i="11"/>
  <c r="X2125" i="11" s="1"/>
  <c r="W2126" i="11"/>
  <c r="X2126" i="11" s="1"/>
  <c r="W2127" i="11"/>
  <c r="W2128" i="11"/>
  <c r="X2128" i="11" s="1"/>
  <c r="W2129" i="11"/>
  <c r="X2129" i="11" s="1"/>
  <c r="W2130" i="11"/>
  <c r="X2130" i="11" s="1"/>
  <c r="W2131" i="11"/>
  <c r="X2131" i="11" s="1"/>
  <c r="W2132" i="11"/>
  <c r="X2132" i="11" s="1"/>
  <c r="W2133" i="11"/>
  <c r="X2133" i="11" s="1"/>
  <c r="W2134" i="11"/>
  <c r="X2134" i="11" s="1"/>
  <c r="W2135" i="11"/>
  <c r="W2136" i="11"/>
  <c r="X2136" i="11" s="1"/>
  <c r="W2137" i="11"/>
  <c r="X2137" i="11" s="1"/>
  <c r="W2138" i="11"/>
  <c r="X2138" i="11" s="1"/>
  <c r="W2139" i="11"/>
  <c r="X2139" i="11" s="1"/>
  <c r="W2140" i="11"/>
  <c r="X2140" i="11" s="1"/>
  <c r="W2141" i="11"/>
  <c r="X2141" i="11" s="1"/>
  <c r="W2142" i="11"/>
  <c r="X2142" i="11" s="1"/>
  <c r="W2143" i="11"/>
  <c r="W2144" i="11"/>
  <c r="X2144" i="11" s="1"/>
  <c r="W2145" i="11"/>
  <c r="X2145" i="11" s="1"/>
  <c r="W2146" i="11"/>
  <c r="X2146" i="11" s="1"/>
  <c r="W2147" i="11"/>
  <c r="X2147" i="11" s="1"/>
  <c r="W2148" i="11"/>
  <c r="X2148" i="11" s="1"/>
  <c r="W2149" i="11"/>
  <c r="X2149" i="11" s="1"/>
  <c r="W2150" i="11"/>
  <c r="X2150" i="11" s="1"/>
  <c r="W2151" i="11"/>
  <c r="W2152" i="11"/>
  <c r="X2152" i="11" s="1"/>
  <c r="W2153" i="11"/>
  <c r="X2153" i="11" s="1"/>
  <c r="W2154" i="11"/>
  <c r="X2154" i="11" s="1"/>
  <c r="W2155" i="11"/>
  <c r="X2155" i="11" s="1"/>
  <c r="W2156" i="11"/>
  <c r="X2156" i="11" s="1"/>
  <c r="W2157" i="11"/>
  <c r="X2157" i="11" s="1"/>
  <c r="W2158" i="11"/>
  <c r="X2158" i="11" s="1"/>
  <c r="W2159" i="11"/>
  <c r="W2160" i="11"/>
  <c r="X2160" i="11" s="1"/>
  <c r="W2161" i="11"/>
  <c r="X2161" i="11" s="1"/>
  <c r="W2162" i="11"/>
  <c r="X2162" i="11" s="1"/>
  <c r="W2163" i="11"/>
  <c r="X2163" i="11" s="1"/>
  <c r="W2164" i="11"/>
  <c r="X2164" i="11" s="1"/>
  <c r="W2165" i="11"/>
  <c r="X2165" i="11" s="1"/>
  <c r="W2166" i="11"/>
  <c r="X2166" i="11" s="1"/>
  <c r="W2167" i="11"/>
  <c r="W2168" i="11"/>
  <c r="X2168" i="11" s="1"/>
  <c r="W2169" i="11"/>
  <c r="X2169" i="11" s="1"/>
  <c r="W2170" i="11"/>
  <c r="X2170" i="11" s="1"/>
  <c r="W2171" i="11"/>
  <c r="X2171" i="11" s="1"/>
  <c r="W2172" i="11"/>
  <c r="X2172" i="11" s="1"/>
  <c r="W2173" i="11"/>
  <c r="X2173" i="11" s="1"/>
  <c r="W2174" i="11"/>
  <c r="X2174" i="11" s="1"/>
  <c r="W2175" i="11"/>
  <c r="W2176" i="11"/>
  <c r="X2176" i="11" s="1"/>
  <c r="W2177" i="11"/>
  <c r="X2177" i="11" s="1"/>
  <c r="W2178" i="11"/>
  <c r="X2178" i="11" s="1"/>
  <c r="W2179" i="11"/>
  <c r="X2179" i="11" s="1"/>
  <c r="W2180" i="11"/>
  <c r="X2180" i="11" s="1"/>
  <c r="W2181" i="11"/>
  <c r="X2181" i="11" s="1"/>
  <c r="W2182" i="11"/>
  <c r="X2182" i="11" s="1"/>
  <c r="W2183" i="11"/>
  <c r="W2184" i="11"/>
  <c r="X2184" i="11" s="1"/>
  <c r="W2185" i="11"/>
  <c r="X2185" i="11" s="1"/>
  <c r="W2186" i="11"/>
  <c r="X2186" i="11" s="1"/>
  <c r="W2187" i="11"/>
  <c r="X2187" i="11" s="1"/>
  <c r="W2188" i="11"/>
  <c r="X2188" i="11" s="1"/>
  <c r="W2189" i="11"/>
  <c r="X2189" i="11" s="1"/>
  <c r="W2190" i="11"/>
  <c r="X2190" i="11" s="1"/>
  <c r="W2191" i="11"/>
  <c r="W2192" i="11"/>
  <c r="X2192" i="11" s="1"/>
  <c r="W2193" i="11"/>
  <c r="X2193" i="11" s="1"/>
  <c r="W2194" i="11"/>
  <c r="X2194" i="11" s="1"/>
  <c r="W2195" i="11"/>
  <c r="X2195" i="11" s="1"/>
  <c r="W2196" i="11"/>
  <c r="X2196" i="11" s="1"/>
  <c r="W2197" i="11"/>
  <c r="X2197" i="11" s="1"/>
  <c r="W2198" i="11"/>
  <c r="X2198" i="11" s="1"/>
  <c r="W2199" i="11"/>
  <c r="W2200" i="11"/>
  <c r="X2200" i="11" s="1"/>
  <c r="W2201" i="11"/>
  <c r="X2201" i="11" s="1"/>
  <c r="W2202" i="11"/>
  <c r="X2202" i="11" s="1"/>
  <c r="W2203" i="11"/>
  <c r="X2203" i="11" s="1"/>
  <c r="W2204" i="11"/>
  <c r="X2204" i="11" s="1"/>
  <c r="W2205" i="11"/>
  <c r="X2205" i="11" s="1"/>
  <c r="W2206" i="11"/>
  <c r="X2206" i="11" s="1"/>
  <c r="W2207" i="11"/>
  <c r="W2208" i="11"/>
  <c r="X2208" i="11" s="1"/>
  <c r="W2209" i="11"/>
  <c r="X2209" i="11" s="1"/>
  <c r="W2210" i="11"/>
  <c r="X2210" i="11" s="1"/>
  <c r="W2211" i="11"/>
  <c r="X2211" i="11" s="1"/>
  <c r="W2212" i="11"/>
  <c r="X2212" i="11" s="1"/>
  <c r="W2213" i="11"/>
  <c r="X2213" i="11" s="1"/>
  <c r="W2214" i="11"/>
  <c r="X2214" i="11" s="1"/>
  <c r="W2215" i="11"/>
  <c r="W2216" i="11"/>
  <c r="X2216" i="11" s="1"/>
  <c r="W2217" i="11"/>
  <c r="X2217" i="11" s="1"/>
  <c r="W2218" i="11"/>
  <c r="X2218" i="11" s="1"/>
  <c r="W2219" i="11"/>
  <c r="X2219" i="11" s="1"/>
  <c r="W2220" i="11"/>
  <c r="X2220" i="11" s="1"/>
  <c r="W2221" i="11"/>
  <c r="X2221" i="11" s="1"/>
  <c r="W2222" i="11"/>
  <c r="X2222" i="11" s="1"/>
  <c r="W2223" i="11"/>
  <c r="W2224" i="11"/>
  <c r="X2224" i="11" s="1"/>
  <c r="W2225" i="11"/>
  <c r="X2225" i="11" s="1"/>
  <c r="W2226" i="11"/>
  <c r="X2226" i="11" s="1"/>
  <c r="W2227" i="11"/>
  <c r="X2227" i="11" s="1"/>
  <c r="W2228" i="11"/>
  <c r="X2228" i="11" s="1"/>
  <c r="W2229" i="11"/>
  <c r="X2229" i="11" s="1"/>
  <c r="W2230" i="11"/>
  <c r="X2230" i="11" s="1"/>
  <c r="W2231" i="11"/>
  <c r="W2232" i="11"/>
  <c r="X2232" i="11" s="1"/>
  <c r="W2233" i="11"/>
  <c r="X2233" i="11" s="1"/>
  <c r="W2234" i="11"/>
  <c r="X2234" i="11" s="1"/>
  <c r="W2235" i="11"/>
  <c r="X2235" i="11" s="1"/>
  <c r="W2236" i="11"/>
  <c r="X2236" i="11" s="1"/>
  <c r="W2237" i="11"/>
  <c r="X2237" i="11" s="1"/>
  <c r="W2238" i="11"/>
  <c r="X2238" i="11" s="1"/>
  <c r="W2239" i="11"/>
  <c r="W2240" i="11"/>
  <c r="X2240" i="11" s="1"/>
  <c r="W2241" i="11"/>
  <c r="X2241" i="11" s="1"/>
  <c r="W2242" i="11"/>
  <c r="X2242" i="11" s="1"/>
  <c r="W2243" i="11"/>
  <c r="X2243" i="11" s="1"/>
  <c r="W2244" i="11"/>
  <c r="X2244" i="11" s="1"/>
  <c r="W2245" i="11"/>
  <c r="X2245" i="11" s="1"/>
  <c r="W2246" i="11"/>
  <c r="X2246" i="11" s="1"/>
  <c r="W2247" i="11"/>
  <c r="W2248" i="11"/>
  <c r="X2248" i="11" s="1"/>
  <c r="W2249" i="11"/>
  <c r="X2249" i="11" s="1"/>
  <c r="W2250" i="11"/>
  <c r="X2250" i="11" s="1"/>
  <c r="W2251" i="11"/>
  <c r="X2251" i="11" s="1"/>
  <c r="W2252" i="11"/>
  <c r="X2252" i="11" s="1"/>
  <c r="W2253" i="11"/>
  <c r="X2253" i="11" s="1"/>
  <c r="W2254" i="11"/>
  <c r="X2254" i="11" s="1"/>
  <c r="W2255" i="11"/>
  <c r="W2256" i="11"/>
  <c r="X2256" i="11" s="1"/>
  <c r="W2257" i="11"/>
  <c r="X2257" i="11" s="1"/>
  <c r="W2258" i="11"/>
  <c r="X2258" i="11" s="1"/>
  <c r="W2259" i="11"/>
  <c r="X2259" i="11" s="1"/>
  <c r="W2260" i="11"/>
  <c r="X2260" i="11" s="1"/>
  <c r="W2261" i="11"/>
  <c r="X2261" i="11" s="1"/>
  <c r="W2262" i="11"/>
  <c r="X2262" i="11" s="1"/>
  <c r="W2263" i="11"/>
  <c r="W2264" i="11"/>
  <c r="X2264" i="11" s="1"/>
  <c r="W2265" i="11"/>
  <c r="X2265" i="11" s="1"/>
  <c r="W2266" i="11"/>
  <c r="X2266" i="11" s="1"/>
  <c r="W2267" i="11"/>
  <c r="X2267" i="11" s="1"/>
  <c r="W2268" i="11"/>
  <c r="X2268" i="11" s="1"/>
  <c r="W2269" i="11"/>
  <c r="X2269" i="11" s="1"/>
  <c r="W2270" i="11"/>
  <c r="X2270" i="11" s="1"/>
  <c r="W2271" i="11"/>
  <c r="W2272" i="11"/>
  <c r="X2272" i="11" s="1"/>
  <c r="W2273" i="11"/>
  <c r="X2273" i="11" s="1"/>
  <c r="W2274" i="11"/>
  <c r="X2274" i="11" s="1"/>
  <c r="W2275" i="11"/>
  <c r="X2275" i="11" s="1"/>
  <c r="W2276" i="11"/>
  <c r="X2276" i="11" s="1"/>
  <c r="W2277" i="11"/>
  <c r="X2277" i="11" s="1"/>
  <c r="W2278" i="11"/>
  <c r="X2278" i="11" s="1"/>
  <c r="W2279" i="11"/>
  <c r="W2280" i="11"/>
  <c r="X2280" i="11" s="1"/>
  <c r="W2281" i="11"/>
  <c r="X2281" i="11" s="1"/>
  <c r="W2282" i="11"/>
  <c r="X2282" i="11" s="1"/>
  <c r="W2283" i="11"/>
  <c r="X2283" i="11" s="1"/>
  <c r="W2284" i="11"/>
  <c r="X2284" i="11" s="1"/>
  <c r="W2285" i="11"/>
  <c r="W2286" i="11"/>
  <c r="X2286" i="11" s="1"/>
  <c r="W2287" i="11"/>
  <c r="X2287" i="11" s="1"/>
  <c r="W2288" i="11"/>
  <c r="X2288" i="11" s="1"/>
  <c r="W2289" i="11"/>
  <c r="W2290" i="11"/>
  <c r="X2290" i="11" s="1"/>
  <c r="W2291" i="11"/>
  <c r="X2291" i="11" s="1"/>
  <c r="W2292" i="11"/>
  <c r="X2292" i="11" s="1"/>
  <c r="W2293" i="11"/>
  <c r="W2294" i="11"/>
  <c r="X2294" i="11" s="1"/>
  <c r="W2295" i="11"/>
  <c r="X2295" i="11" s="1"/>
  <c r="W2296" i="11"/>
  <c r="X2296" i="11" s="1"/>
  <c r="W2297" i="11"/>
  <c r="W2298" i="11"/>
  <c r="X2298" i="11" s="1"/>
  <c r="W2299" i="11"/>
  <c r="X2299" i="11" s="1"/>
  <c r="W2300" i="11"/>
  <c r="X2300" i="11" s="1"/>
  <c r="W2301" i="11"/>
  <c r="W2302" i="11"/>
  <c r="X2302" i="11" s="1"/>
  <c r="W2303" i="11"/>
  <c r="X2303" i="11" s="1"/>
  <c r="W2304" i="11"/>
  <c r="X2304" i="11" s="1"/>
  <c r="W2305" i="11"/>
  <c r="W2306" i="11"/>
  <c r="X2306" i="11" s="1"/>
  <c r="W2307" i="11"/>
  <c r="X2307" i="11" s="1"/>
  <c r="W2308" i="11"/>
  <c r="X2308" i="11" s="1"/>
  <c r="W2309" i="11"/>
  <c r="W2310" i="11"/>
  <c r="X2310" i="11" s="1"/>
  <c r="W2311" i="11"/>
  <c r="X2311" i="11" s="1"/>
  <c r="W2312" i="11"/>
  <c r="X2312" i="11" s="1"/>
  <c r="W2313" i="11"/>
  <c r="W2314" i="11"/>
  <c r="X2314" i="11" s="1"/>
  <c r="W2315" i="11"/>
  <c r="X2315" i="11" s="1"/>
  <c r="W2316" i="11"/>
  <c r="X2316" i="11" s="1"/>
  <c r="W2317" i="11"/>
  <c r="W2318" i="11"/>
  <c r="X2318" i="11" s="1"/>
  <c r="W2319" i="11"/>
  <c r="X2319" i="11" s="1"/>
  <c r="W2320" i="11"/>
  <c r="X2320" i="11" s="1"/>
  <c r="W2321" i="11"/>
  <c r="W2322" i="11"/>
  <c r="X2322" i="11" s="1"/>
  <c r="W2323" i="11"/>
  <c r="X2323" i="11" s="1"/>
  <c r="W2324" i="11"/>
  <c r="X2324" i="11" s="1"/>
  <c r="W2325" i="11"/>
  <c r="W2326" i="11"/>
  <c r="X2326" i="11" s="1"/>
  <c r="W2327" i="11"/>
  <c r="X2327" i="11" s="1"/>
  <c r="W2328" i="11"/>
  <c r="X2328" i="11" s="1"/>
  <c r="W2329" i="11"/>
  <c r="W2330" i="11"/>
  <c r="X2330" i="11" s="1"/>
  <c r="W2331" i="11"/>
  <c r="X2331" i="11" s="1"/>
  <c r="W2332" i="11"/>
  <c r="X2332" i="11" s="1"/>
  <c r="W2333" i="11"/>
  <c r="W2334" i="11"/>
  <c r="X2334" i="11" s="1"/>
  <c r="W2335" i="11"/>
  <c r="X2335" i="11" s="1"/>
  <c r="W2336" i="11"/>
  <c r="X2336" i="11" s="1"/>
  <c r="W2337" i="11"/>
  <c r="W2338" i="11"/>
  <c r="X2338" i="11" s="1"/>
  <c r="W2339" i="11"/>
  <c r="X2339" i="11" s="1"/>
  <c r="W2340" i="11"/>
  <c r="X2340" i="11" s="1"/>
  <c r="W2341" i="11"/>
  <c r="W2342" i="11"/>
  <c r="X2342" i="11" s="1"/>
  <c r="W2343" i="11"/>
  <c r="X2343" i="11" s="1"/>
  <c r="W2344" i="11"/>
  <c r="X2344" i="11" s="1"/>
  <c r="W2345" i="11"/>
  <c r="W2346" i="11"/>
  <c r="X2346" i="11" s="1"/>
  <c r="W2347" i="11"/>
  <c r="X2347" i="11" s="1"/>
  <c r="W2348" i="11"/>
  <c r="X2348" i="11" s="1"/>
  <c r="W2349" i="11"/>
  <c r="W2350" i="11"/>
  <c r="X2350" i="11" s="1"/>
  <c r="W2351" i="11"/>
  <c r="X2351" i="11" s="1"/>
  <c r="W2352" i="11"/>
  <c r="X2352" i="11" s="1"/>
  <c r="W2353" i="11"/>
  <c r="W2354" i="11"/>
  <c r="X2354" i="11" s="1"/>
  <c r="W2355" i="11"/>
  <c r="X2355" i="11" s="1"/>
  <c r="W2356" i="11"/>
  <c r="X2356" i="11" s="1"/>
  <c r="W2357" i="11"/>
  <c r="W2358" i="11"/>
  <c r="X2358" i="11" s="1"/>
  <c r="W2359" i="11"/>
  <c r="X2359" i="11" s="1"/>
  <c r="W2360" i="11"/>
  <c r="X2360" i="11" s="1"/>
  <c r="W2361" i="11"/>
  <c r="W2362" i="11"/>
  <c r="X2362" i="11" s="1"/>
  <c r="W2363" i="11"/>
  <c r="X2363" i="11" s="1"/>
  <c r="W2364" i="11"/>
  <c r="X2364" i="11" s="1"/>
  <c r="W2365" i="11"/>
  <c r="W2366" i="11"/>
  <c r="X2366" i="11" s="1"/>
  <c r="W2367" i="11"/>
  <c r="X2367" i="11" s="1"/>
  <c r="W2368" i="11"/>
  <c r="X2368" i="11" s="1"/>
  <c r="W2369" i="11"/>
  <c r="W2370" i="11"/>
  <c r="X2370" i="11" s="1"/>
  <c r="W2371" i="11"/>
  <c r="X2371" i="11" s="1"/>
  <c r="W2372" i="11"/>
  <c r="X2372" i="11" s="1"/>
  <c r="W2373" i="11"/>
  <c r="W2374" i="11"/>
  <c r="X2374" i="11" s="1"/>
  <c r="W2375" i="11"/>
  <c r="X2375" i="11" s="1"/>
  <c r="W2376" i="11"/>
  <c r="X2376" i="11" s="1"/>
  <c r="W2377" i="11"/>
  <c r="W2378" i="11"/>
  <c r="X2378" i="11" s="1"/>
  <c r="W2379" i="11"/>
  <c r="X2379" i="11" s="1"/>
  <c r="W2380" i="11"/>
  <c r="X2380" i="11" s="1"/>
  <c r="W2381" i="11"/>
  <c r="W2382" i="11"/>
  <c r="X2382" i="11" s="1"/>
  <c r="W2383" i="11"/>
  <c r="X2383" i="11" s="1"/>
  <c r="W2384" i="11"/>
  <c r="X2384" i="11" s="1"/>
  <c r="W2385" i="11"/>
  <c r="W2386" i="11"/>
  <c r="X2386" i="11" s="1"/>
  <c r="W2387" i="11"/>
  <c r="X2387" i="11" s="1"/>
  <c r="W2388" i="11"/>
  <c r="X2388" i="11" s="1"/>
  <c r="W2389" i="11"/>
  <c r="W2390" i="11"/>
  <c r="X2390" i="11" s="1"/>
  <c r="W2391" i="11"/>
  <c r="X2391" i="11" s="1"/>
  <c r="W2392" i="11"/>
  <c r="X2392" i="11" s="1"/>
  <c r="W2393" i="11"/>
  <c r="W2394" i="11"/>
  <c r="X2394" i="11" s="1"/>
  <c r="W2395" i="11"/>
  <c r="X2395" i="11" s="1"/>
  <c r="W2396" i="11"/>
  <c r="X2396" i="11" s="1"/>
  <c r="W2397" i="11"/>
  <c r="W2398" i="11"/>
  <c r="X2398" i="11" s="1"/>
  <c r="W2399" i="11"/>
  <c r="X2399" i="11" s="1"/>
  <c r="W2400" i="11"/>
  <c r="X2400" i="11" s="1"/>
  <c r="W2401" i="11"/>
  <c r="W2402" i="11"/>
  <c r="X2402" i="11" s="1"/>
  <c r="W2403" i="11"/>
  <c r="X2403" i="11" s="1"/>
  <c r="W2404" i="11"/>
  <c r="X2404" i="11" s="1"/>
  <c r="W2405" i="11"/>
  <c r="W2406" i="11"/>
  <c r="X2406" i="11" s="1"/>
  <c r="W2407" i="11"/>
  <c r="X2407" i="11" s="1"/>
  <c r="W2408" i="11"/>
  <c r="X2408" i="11" s="1"/>
  <c r="W2409" i="11"/>
  <c r="W2410" i="11"/>
  <c r="X2410" i="11" s="1"/>
  <c r="W2411" i="11"/>
  <c r="X2411" i="11" s="1"/>
  <c r="W2412" i="11"/>
  <c r="X2412" i="11" s="1"/>
  <c r="W2413" i="11"/>
  <c r="W2414" i="11"/>
  <c r="X2414" i="11" s="1"/>
  <c r="W2415" i="11"/>
  <c r="X2415" i="11" s="1"/>
  <c r="W2416" i="11"/>
  <c r="X2416" i="11" s="1"/>
  <c r="W2417" i="11"/>
  <c r="W2418" i="11"/>
  <c r="X2418" i="11" s="1"/>
  <c r="W2419" i="11"/>
  <c r="X2419" i="11" s="1"/>
  <c r="W2420" i="11"/>
  <c r="X2420" i="11" s="1"/>
  <c r="W2421" i="11"/>
  <c r="W2422" i="11"/>
  <c r="X2422" i="11" s="1"/>
  <c r="W2423" i="11"/>
  <c r="X2423" i="11" s="1"/>
  <c r="W2424" i="11"/>
  <c r="X2424" i="11" s="1"/>
  <c r="W2425" i="11"/>
  <c r="W2426" i="11"/>
  <c r="X2426" i="11" s="1"/>
  <c r="W2427" i="11"/>
  <c r="X2427" i="11" s="1"/>
  <c r="W2428" i="11"/>
  <c r="X2428" i="11" s="1"/>
  <c r="W2429" i="11"/>
  <c r="W2430" i="11"/>
  <c r="X2430" i="11" s="1"/>
  <c r="W2431" i="11"/>
  <c r="X2431" i="11" s="1"/>
  <c r="W2432" i="11"/>
  <c r="X2432" i="11" s="1"/>
  <c r="W2433" i="11"/>
  <c r="W2434" i="11"/>
  <c r="X2434" i="11" s="1"/>
  <c r="W2435" i="11"/>
  <c r="X2435" i="11" s="1"/>
  <c r="W2436" i="11"/>
  <c r="X2436" i="11" s="1"/>
  <c r="W2437" i="11"/>
  <c r="W2438" i="11"/>
  <c r="X2438" i="11" s="1"/>
  <c r="W2439" i="11"/>
  <c r="X2439" i="11" s="1"/>
  <c r="W2440" i="11"/>
  <c r="X2440" i="11" s="1"/>
  <c r="W2441" i="11"/>
  <c r="W2442" i="11"/>
  <c r="X2442" i="11" s="1"/>
  <c r="W2443" i="11"/>
  <c r="X2443" i="11" s="1"/>
  <c r="W2444" i="11"/>
  <c r="X2444" i="11" s="1"/>
  <c r="W2445" i="11"/>
  <c r="W2446" i="11"/>
  <c r="X2446" i="11" s="1"/>
  <c r="W2447" i="11"/>
  <c r="X2447" i="11" s="1"/>
  <c r="W2448" i="11"/>
  <c r="X2448" i="11" s="1"/>
  <c r="W2449" i="11"/>
  <c r="W2450" i="11"/>
  <c r="X2450" i="11" s="1"/>
  <c r="W2451" i="11"/>
  <c r="X2451" i="11" s="1"/>
  <c r="W2452" i="11"/>
  <c r="X2452" i="11" s="1"/>
  <c r="W2453" i="11"/>
  <c r="X2453" i="11" s="1"/>
  <c r="W2454" i="11"/>
  <c r="X2454" i="11" s="1"/>
  <c r="W2455" i="11"/>
  <c r="X2455" i="11" s="1"/>
  <c r="W2456" i="11"/>
  <c r="X2456" i="11" s="1"/>
  <c r="W2457" i="11"/>
  <c r="X2457" i="11" s="1"/>
  <c r="W2458" i="11"/>
  <c r="X2458" i="11" s="1"/>
  <c r="W2459" i="11"/>
  <c r="X2459" i="11" s="1"/>
  <c r="W2460" i="11"/>
  <c r="X2460" i="11" s="1"/>
  <c r="W2461" i="11"/>
  <c r="X2461" i="11" s="1"/>
  <c r="W2462" i="11"/>
  <c r="X2462" i="11" s="1"/>
  <c r="W2463" i="11"/>
  <c r="X2463" i="11" s="1"/>
  <c r="W2464" i="11"/>
  <c r="X2464" i="11" s="1"/>
  <c r="W2465" i="11"/>
  <c r="W2466" i="11"/>
  <c r="X2466" i="11" s="1"/>
  <c r="W2467" i="11"/>
  <c r="X2467" i="11" s="1"/>
  <c r="W2468" i="11"/>
  <c r="X2468" i="11" s="1"/>
  <c r="W2469" i="11"/>
  <c r="X2469" i="11" s="1"/>
  <c r="W2470" i="11"/>
  <c r="X2470" i="11" s="1"/>
  <c r="W2471" i="11"/>
  <c r="X2471" i="11" s="1"/>
  <c r="W2472" i="11"/>
  <c r="X2472" i="11" s="1"/>
  <c r="W2473" i="11"/>
  <c r="X2473" i="11" s="1"/>
  <c r="W2474" i="11"/>
  <c r="X2474" i="11" s="1"/>
  <c r="W2475" i="11"/>
  <c r="X2475" i="11" s="1"/>
  <c r="W2476" i="11"/>
  <c r="X2476" i="11" s="1"/>
  <c r="W2477" i="11"/>
  <c r="X2477" i="11" s="1"/>
  <c r="W2478" i="11"/>
  <c r="X2478" i="11" s="1"/>
  <c r="W2479" i="11"/>
  <c r="X2479" i="11" s="1"/>
  <c r="W2480" i="11"/>
  <c r="X2480" i="11" s="1"/>
  <c r="W2481" i="11"/>
  <c r="W2482" i="11"/>
  <c r="X2482" i="11" s="1"/>
  <c r="W2483" i="11"/>
  <c r="X2483" i="11" s="1"/>
  <c r="W2484" i="11"/>
  <c r="X2484" i="11" s="1"/>
  <c r="W2485" i="11"/>
  <c r="X2485" i="11" s="1"/>
  <c r="W2486" i="11"/>
  <c r="X2486" i="11" s="1"/>
  <c r="W2487" i="11"/>
  <c r="X2487" i="11" s="1"/>
  <c r="W2488" i="11"/>
  <c r="X2488" i="11" s="1"/>
  <c r="W2489" i="11"/>
  <c r="X2489" i="11" s="1"/>
  <c r="W2490" i="11"/>
  <c r="X2490" i="11" s="1"/>
  <c r="W2491" i="11"/>
  <c r="X2491" i="11" s="1"/>
  <c r="W2492" i="11"/>
  <c r="X2492" i="11" s="1"/>
  <c r="W2493" i="11"/>
  <c r="X2493" i="11" s="1"/>
  <c r="W2494" i="11"/>
  <c r="X2494" i="11" s="1"/>
  <c r="W2495" i="11"/>
  <c r="X2495" i="11" s="1"/>
  <c r="W2496" i="11"/>
  <c r="X2496" i="11" s="1"/>
  <c r="W2497" i="11"/>
  <c r="W2498" i="11"/>
  <c r="X2498" i="11" s="1"/>
  <c r="W2499" i="11"/>
  <c r="X2499" i="11" s="1"/>
  <c r="W2500" i="11"/>
  <c r="X2500" i="11" s="1"/>
  <c r="W2501" i="11"/>
  <c r="X2501" i="11" s="1"/>
  <c r="W2502" i="11"/>
  <c r="X2502" i="11" s="1"/>
  <c r="W2503" i="11"/>
  <c r="X2503" i="11" s="1"/>
  <c r="W2504" i="11"/>
  <c r="X2504" i="11" s="1"/>
  <c r="W2505" i="11"/>
  <c r="X2505" i="11" s="1"/>
  <c r="W2506" i="11"/>
  <c r="X2506" i="11" s="1"/>
  <c r="W2507" i="11"/>
  <c r="X2507" i="11" s="1"/>
  <c r="W2508" i="11"/>
  <c r="X2508" i="11" s="1"/>
  <c r="W2509" i="11"/>
  <c r="X2509" i="11" s="1"/>
  <c r="W2510" i="11"/>
  <c r="X2510" i="11" s="1"/>
  <c r="W2511" i="11"/>
  <c r="X2511" i="11" s="1"/>
  <c r="W2512" i="11"/>
  <c r="X2512" i="11" s="1"/>
  <c r="W2513" i="11"/>
  <c r="W2514" i="11"/>
  <c r="X2514" i="11" s="1"/>
  <c r="W2515" i="11"/>
  <c r="X2515" i="11" s="1"/>
  <c r="W2516" i="11"/>
  <c r="X2516" i="11" s="1"/>
  <c r="W2517" i="11"/>
  <c r="X2517" i="11" s="1"/>
  <c r="W2518" i="11"/>
  <c r="X2518" i="11" s="1"/>
  <c r="W2519" i="11"/>
  <c r="X2519" i="11" s="1"/>
  <c r="W2520" i="11"/>
  <c r="X2520" i="11" s="1"/>
  <c r="W2521" i="11"/>
  <c r="X2521" i="11" s="1"/>
  <c r="W2522" i="11"/>
  <c r="X2522" i="11" s="1"/>
  <c r="W2523" i="11"/>
  <c r="X2523" i="11" s="1"/>
  <c r="W2524" i="11"/>
  <c r="X2524" i="11" s="1"/>
  <c r="W2525" i="11"/>
  <c r="X2525" i="11" s="1"/>
  <c r="W2526" i="11"/>
  <c r="X2526" i="11" s="1"/>
  <c r="W2527" i="11"/>
  <c r="X2527" i="11" s="1"/>
  <c r="W2528" i="11"/>
  <c r="X2528" i="11" s="1"/>
  <c r="W2529" i="11"/>
  <c r="W2530" i="11"/>
  <c r="X2530" i="11" s="1"/>
  <c r="W2531" i="11"/>
  <c r="X2531" i="11" s="1"/>
  <c r="W2532" i="11"/>
  <c r="X2532" i="11" s="1"/>
  <c r="W2533" i="11"/>
  <c r="X2533" i="11" s="1"/>
  <c r="W2534" i="11"/>
  <c r="X2534" i="11" s="1"/>
  <c r="W2535" i="11"/>
  <c r="X2535" i="11" s="1"/>
  <c r="W2536" i="11"/>
  <c r="X2536" i="11" s="1"/>
  <c r="W2537" i="11"/>
  <c r="X2537" i="11" s="1"/>
  <c r="W2538" i="11"/>
  <c r="X2538" i="11" s="1"/>
  <c r="W2539" i="11"/>
  <c r="X2539" i="11" s="1"/>
  <c r="W2540" i="11"/>
  <c r="X2540" i="11" s="1"/>
  <c r="W2541" i="11"/>
  <c r="X2541" i="11" s="1"/>
  <c r="W2542" i="11"/>
  <c r="X2542" i="11" s="1"/>
  <c r="W2543" i="11"/>
  <c r="X2543" i="11" s="1"/>
  <c r="W2544" i="11"/>
  <c r="X2544" i="11" s="1"/>
  <c r="W2545" i="11"/>
  <c r="W2546" i="11"/>
  <c r="X2546" i="11" s="1"/>
  <c r="W2547" i="11"/>
  <c r="X2547" i="11" s="1"/>
  <c r="W2548" i="11"/>
  <c r="X2548" i="11" s="1"/>
  <c r="W2549" i="11"/>
  <c r="X2549" i="11" s="1"/>
  <c r="W2550" i="11"/>
  <c r="X2550" i="11" s="1"/>
  <c r="W2551" i="11"/>
  <c r="X2551" i="11" s="1"/>
  <c r="W2552" i="11"/>
  <c r="X2552" i="11" s="1"/>
  <c r="W2553" i="11"/>
  <c r="X2553" i="11" s="1"/>
  <c r="W2554" i="11"/>
  <c r="X2554" i="11" s="1"/>
  <c r="W2555" i="11"/>
  <c r="X2555" i="11" s="1"/>
  <c r="W2556" i="11"/>
  <c r="X2556" i="11" s="1"/>
  <c r="W2557" i="11"/>
  <c r="X2557" i="11" s="1"/>
  <c r="W2558" i="11"/>
  <c r="X2558" i="11" s="1"/>
  <c r="W2559" i="11"/>
  <c r="X2559" i="11" s="1"/>
  <c r="W2560" i="11"/>
  <c r="X2560" i="11" s="1"/>
  <c r="W2561" i="11"/>
  <c r="W2562" i="11"/>
  <c r="X2562" i="11" s="1"/>
  <c r="W2563" i="11"/>
  <c r="X2563" i="11" s="1"/>
  <c r="W2564" i="11"/>
  <c r="X2564" i="11" s="1"/>
  <c r="W2565" i="11"/>
  <c r="X2565" i="11" s="1"/>
  <c r="W2566" i="11"/>
  <c r="X2566" i="11" s="1"/>
  <c r="W2567" i="11"/>
  <c r="X2567" i="11" s="1"/>
  <c r="W2568" i="11"/>
  <c r="X2568" i="11" s="1"/>
  <c r="W2569" i="11"/>
  <c r="X2569" i="11" s="1"/>
  <c r="W2570" i="11"/>
  <c r="X2570" i="11" s="1"/>
  <c r="W2571" i="11"/>
  <c r="X2571" i="11" s="1"/>
  <c r="W2572" i="11"/>
  <c r="X2572" i="11" s="1"/>
  <c r="W2573" i="11"/>
  <c r="X2573" i="11" s="1"/>
  <c r="W2574" i="11"/>
  <c r="X2574" i="11" s="1"/>
  <c r="W2575" i="11"/>
  <c r="X2575" i="11" s="1"/>
  <c r="W2576" i="11"/>
  <c r="X2576" i="11" s="1"/>
  <c r="W2577" i="11"/>
  <c r="W2578" i="11"/>
  <c r="X2578" i="11" s="1"/>
  <c r="W2579" i="11"/>
  <c r="X2579" i="11" s="1"/>
  <c r="W2580" i="11"/>
  <c r="X2580" i="11" s="1"/>
  <c r="W2581" i="11"/>
  <c r="X2581" i="11" s="1"/>
  <c r="W2582" i="11"/>
  <c r="X2582" i="11" s="1"/>
  <c r="W2583" i="11"/>
  <c r="X2583" i="11" s="1"/>
  <c r="W2584" i="11"/>
  <c r="X2584" i="11" s="1"/>
  <c r="W2585" i="11"/>
  <c r="X2585" i="11" s="1"/>
  <c r="W2586" i="11"/>
  <c r="X2586" i="11" s="1"/>
  <c r="W2587" i="11"/>
  <c r="X2587" i="11" s="1"/>
  <c r="W2588" i="11"/>
  <c r="X2588" i="11" s="1"/>
  <c r="W2589" i="11"/>
  <c r="X2589" i="11" s="1"/>
  <c r="W2590" i="11"/>
  <c r="X2590" i="11" s="1"/>
  <c r="W2591" i="11"/>
  <c r="X2591" i="11" s="1"/>
  <c r="W2592" i="11"/>
  <c r="X2592" i="11" s="1"/>
  <c r="W2593" i="11"/>
  <c r="W2594" i="11"/>
  <c r="X2594" i="11" s="1"/>
  <c r="W2595" i="11"/>
  <c r="X2595" i="11" s="1"/>
  <c r="W2596" i="11"/>
  <c r="X2596" i="11" s="1"/>
  <c r="W2597" i="11"/>
  <c r="X2597" i="11" s="1"/>
  <c r="W2598" i="11"/>
  <c r="X2598" i="11" s="1"/>
  <c r="W2599" i="11"/>
  <c r="X2599" i="11" s="1"/>
  <c r="W2600" i="11"/>
  <c r="X2600" i="11" s="1"/>
  <c r="W2601" i="11"/>
  <c r="X2601" i="11" s="1"/>
  <c r="W2602" i="11"/>
  <c r="X2602" i="11" s="1"/>
  <c r="W2603" i="11"/>
  <c r="X2603" i="11" s="1"/>
  <c r="W2604" i="11"/>
  <c r="X2604" i="11" s="1"/>
  <c r="W2605" i="11"/>
  <c r="X2605" i="11" s="1"/>
  <c r="W2606" i="11"/>
  <c r="X2606" i="11" s="1"/>
  <c r="W2607" i="11"/>
  <c r="X2607" i="11" s="1"/>
  <c r="W2608" i="11"/>
  <c r="X2608" i="11" s="1"/>
  <c r="W2609" i="11"/>
  <c r="W2610" i="11"/>
  <c r="X2610" i="11" s="1"/>
  <c r="W2611" i="11"/>
  <c r="X2611" i="11" s="1"/>
  <c r="W2612" i="11"/>
  <c r="X2612" i="11" s="1"/>
  <c r="W2613" i="11"/>
  <c r="X2613" i="11" s="1"/>
  <c r="W2614" i="11"/>
  <c r="X2614" i="11" s="1"/>
  <c r="W2615" i="11"/>
  <c r="X2615" i="11" s="1"/>
  <c r="W2616" i="11"/>
  <c r="X2616" i="11" s="1"/>
  <c r="W2617" i="11"/>
  <c r="X2617" i="11" s="1"/>
  <c r="W2618" i="11"/>
  <c r="X2618" i="11" s="1"/>
  <c r="W2619" i="11"/>
  <c r="X2619" i="11" s="1"/>
  <c r="W2620" i="11"/>
  <c r="X2620" i="11" s="1"/>
  <c r="W2621" i="11"/>
  <c r="X2621" i="11" s="1"/>
  <c r="W2622" i="11"/>
  <c r="X2622" i="11" s="1"/>
  <c r="W2623" i="11"/>
  <c r="X2623" i="11" s="1"/>
  <c r="W2624" i="11"/>
  <c r="X2624" i="11" s="1"/>
  <c r="W2625" i="11"/>
  <c r="W2626" i="11"/>
  <c r="X2626" i="11" s="1"/>
  <c r="W2627" i="11"/>
  <c r="X2627" i="11" s="1"/>
  <c r="W2628" i="11"/>
  <c r="X2628" i="11" s="1"/>
  <c r="W2629" i="11"/>
  <c r="X2629" i="11" s="1"/>
  <c r="W2630" i="11"/>
  <c r="X2630" i="11" s="1"/>
  <c r="W2631" i="11"/>
  <c r="X2631" i="11" s="1"/>
  <c r="W2632" i="11"/>
  <c r="X2632" i="11" s="1"/>
  <c r="W2633" i="11"/>
  <c r="X2633" i="11" s="1"/>
  <c r="W2634" i="11"/>
  <c r="X2634" i="11" s="1"/>
  <c r="W2635" i="11"/>
  <c r="X2635" i="11" s="1"/>
  <c r="W2636" i="11"/>
  <c r="X2636" i="11" s="1"/>
  <c r="W2637" i="11"/>
  <c r="X2637" i="11" s="1"/>
  <c r="W2638" i="11"/>
  <c r="X2638" i="11" s="1"/>
  <c r="W2639" i="11"/>
  <c r="X2639" i="11" s="1"/>
  <c r="W2640" i="11"/>
  <c r="X2640" i="11" s="1"/>
  <c r="W2641" i="11"/>
  <c r="W2642" i="11"/>
  <c r="X2642" i="11" s="1"/>
  <c r="W2643" i="11"/>
  <c r="X2643" i="11" s="1"/>
  <c r="W2644" i="11"/>
  <c r="X2644" i="11" s="1"/>
  <c r="W2645" i="11"/>
  <c r="X2645" i="11" s="1"/>
  <c r="W2646" i="11"/>
  <c r="X2646" i="11" s="1"/>
  <c r="W2647" i="11"/>
  <c r="X2647" i="11" s="1"/>
  <c r="W2648" i="11"/>
  <c r="X2648" i="11" s="1"/>
  <c r="W2649" i="11"/>
  <c r="X2649" i="11" s="1"/>
  <c r="W2650" i="11"/>
  <c r="X2650" i="11" s="1"/>
  <c r="W2651" i="11"/>
  <c r="X2651" i="11" s="1"/>
  <c r="W2652" i="11"/>
  <c r="X2652" i="11" s="1"/>
  <c r="W2653" i="11"/>
  <c r="X2653" i="11" s="1"/>
  <c r="W2654" i="11"/>
  <c r="X2654" i="11" s="1"/>
  <c r="W2655" i="11"/>
  <c r="X2655" i="11" s="1"/>
  <c r="W2656" i="11"/>
  <c r="X2656" i="11" s="1"/>
  <c r="W2657" i="11"/>
  <c r="W2658" i="11"/>
  <c r="X2658" i="11" s="1"/>
  <c r="W2659" i="11"/>
  <c r="X2659" i="11" s="1"/>
  <c r="W2660" i="11"/>
  <c r="X2660" i="11" s="1"/>
  <c r="W2661" i="11"/>
  <c r="X2661" i="11" s="1"/>
  <c r="W2662" i="11"/>
  <c r="X2662" i="11" s="1"/>
  <c r="W2663" i="11"/>
  <c r="X2663" i="11" s="1"/>
  <c r="W2664" i="11"/>
  <c r="X2664" i="11" s="1"/>
  <c r="W2665" i="11"/>
  <c r="X2665" i="11" s="1"/>
  <c r="W2666" i="11"/>
  <c r="X2666" i="11" s="1"/>
  <c r="W2667" i="11"/>
  <c r="X2667" i="11" s="1"/>
  <c r="W2668" i="11"/>
  <c r="X2668" i="11" s="1"/>
  <c r="W2669" i="11"/>
  <c r="X2669" i="11" s="1"/>
  <c r="W2670" i="11"/>
  <c r="X2670" i="11" s="1"/>
  <c r="W2671" i="11"/>
  <c r="X2671" i="11" s="1"/>
  <c r="W2672" i="11"/>
  <c r="X2672" i="11" s="1"/>
  <c r="W2673" i="11"/>
  <c r="W2674" i="11"/>
  <c r="X2674" i="11" s="1"/>
  <c r="W2675" i="11"/>
  <c r="X2675" i="11" s="1"/>
  <c r="W2676" i="11"/>
  <c r="X2676" i="11" s="1"/>
  <c r="W2677" i="11"/>
  <c r="X2677" i="11" s="1"/>
  <c r="W2678" i="11"/>
  <c r="X2678" i="11" s="1"/>
  <c r="W2679" i="11"/>
  <c r="X2679" i="11" s="1"/>
  <c r="W2680" i="11"/>
  <c r="X2680" i="11" s="1"/>
  <c r="W2681" i="11"/>
  <c r="X2681" i="11" s="1"/>
  <c r="W2682" i="11"/>
  <c r="X2682" i="11" s="1"/>
  <c r="W2683" i="11"/>
  <c r="X2683" i="11" s="1"/>
  <c r="W2684" i="11"/>
  <c r="X2684" i="11" s="1"/>
  <c r="W2685" i="11"/>
  <c r="X2685" i="11" s="1"/>
  <c r="W2686" i="11"/>
  <c r="X2686" i="11" s="1"/>
  <c r="W2687" i="11"/>
  <c r="X2687" i="11" s="1"/>
  <c r="W2688" i="11"/>
  <c r="X2688" i="11" s="1"/>
  <c r="W2689" i="11"/>
  <c r="W2690" i="11"/>
  <c r="X2690" i="11" s="1"/>
  <c r="W2691" i="11"/>
  <c r="X2691" i="11" s="1"/>
  <c r="W2692" i="11"/>
  <c r="X2692" i="11" s="1"/>
  <c r="W2693" i="11"/>
  <c r="X2693" i="11" s="1"/>
  <c r="W2694" i="11"/>
  <c r="X2694" i="11" s="1"/>
  <c r="W2695" i="11"/>
  <c r="X2695" i="11" s="1"/>
  <c r="W2696" i="11"/>
  <c r="X2696" i="11" s="1"/>
  <c r="W2697" i="11"/>
  <c r="X2697" i="11" s="1"/>
  <c r="W2698" i="11"/>
  <c r="X2698" i="11" s="1"/>
  <c r="W2699" i="11"/>
  <c r="X2699" i="11" s="1"/>
  <c r="W2700" i="11"/>
  <c r="X2700" i="11" s="1"/>
  <c r="W2701" i="11"/>
  <c r="X2701" i="11" s="1"/>
  <c r="W2702" i="11"/>
  <c r="X2702" i="11" s="1"/>
  <c r="W2703" i="11"/>
  <c r="X2703" i="11" s="1"/>
  <c r="W2704" i="11"/>
  <c r="X2704" i="11" s="1"/>
  <c r="W2705" i="11"/>
  <c r="W2706" i="11"/>
  <c r="X2706" i="11" s="1"/>
  <c r="W2707" i="11"/>
  <c r="X2707" i="11" s="1"/>
  <c r="W2708" i="11"/>
  <c r="X2708" i="11" s="1"/>
  <c r="W2709" i="11"/>
  <c r="X2709" i="11" s="1"/>
  <c r="W2710" i="11"/>
  <c r="X2710" i="11" s="1"/>
  <c r="W2711" i="11"/>
  <c r="X2711" i="11" s="1"/>
  <c r="W2712" i="11"/>
  <c r="X2712" i="11" s="1"/>
  <c r="W2713" i="11"/>
  <c r="X2713" i="11" s="1"/>
  <c r="W2714" i="11"/>
  <c r="X2714" i="11" s="1"/>
  <c r="W2715" i="11"/>
  <c r="X2715" i="11" s="1"/>
  <c r="W2716" i="11"/>
  <c r="X2716" i="11" s="1"/>
  <c r="W2717" i="11"/>
  <c r="X2717" i="11" s="1"/>
  <c r="W2718" i="11"/>
  <c r="X2718" i="11" s="1"/>
  <c r="W2719" i="11"/>
  <c r="X2719" i="11" s="1"/>
  <c r="W2720" i="11"/>
  <c r="X2720" i="11" s="1"/>
  <c r="W2721" i="11"/>
  <c r="W2722" i="11"/>
  <c r="X2722" i="11" s="1"/>
  <c r="W2723" i="11"/>
  <c r="X2723" i="11" s="1"/>
  <c r="W2724" i="11"/>
  <c r="X2724" i="11" s="1"/>
  <c r="W2725" i="11"/>
  <c r="X2725" i="11" s="1"/>
  <c r="W2726" i="11"/>
  <c r="X2726" i="11" s="1"/>
  <c r="W2727" i="11"/>
  <c r="X2727" i="11" s="1"/>
  <c r="W2728" i="11"/>
  <c r="X2728" i="11" s="1"/>
  <c r="W2729" i="11"/>
  <c r="X2729" i="11" s="1"/>
  <c r="W2730" i="11"/>
  <c r="X2730" i="11" s="1"/>
  <c r="W2731" i="11"/>
  <c r="X2731" i="11" s="1"/>
  <c r="W2732" i="11"/>
  <c r="X2732" i="11" s="1"/>
  <c r="W2733" i="11"/>
  <c r="X2733" i="11" s="1"/>
  <c r="W2734" i="11"/>
  <c r="X2734" i="11" s="1"/>
  <c r="W2735" i="11"/>
  <c r="X2735" i="11" s="1"/>
  <c r="W2736" i="11"/>
  <c r="X2736" i="11" s="1"/>
  <c r="W2737" i="11"/>
  <c r="W2738" i="11"/>
  <c r="X2738" i="11" s="1"/>
  <c r="W2739" i="11"/>
  <c r="X2739" i="11" s="1"/>
  <c r="W2740" i="11"/>
  <c r="X2740" i="11" s="1"/>
  <c r="W2741" i="11"/>
  <c r="X2741" i="11" s="1"/>
  <c r="W2742" i="11"/>
  <c r="X2742" i="11" s="1"/>
  <c r="W2743" i="11"/>
  <c r="X2743" i="11" s="1"/>
  <c r="W2744" i="11"/>
  <c r="X2744" i="11" s="1"/>
  <c r="W2745" i="11"/>
  <c r="X2745" i="11" s="1"/>
  <c r="W2746" i="11"/>
  <c r="X2746" i="11" s="1"/>
  <c r="W2747" i="11"/>
  <c r="X2747" i="11" s="1"/>
  <c r="W2748" i="11"/>
  <c r="X2748" i="11" s="1"/>
  <c r="W2" i="11"/>
  <c r="X2" i="11" s="1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" i="11"/>
  <c r="J3" i="11"/>
  <c r="K3" i="11" s="1"/>
  <c r="L3" i="11" s="1"/>
  <c r="J4" i="11"/>
  <c r="K4" i="11" s="1"/>
  <c r="L4" i="11" s="1"/>
  <c r="J5" i="11"/>
  <c r="K5" i="11" s="1"/>
  <c r="L5" i="11" s="1"/>
  <c r="J6" i="11"/>
  <c r="K6" i="11" s="1"/>
  <c r="L6" i="11" s="1"/>
  <c r="J7" i="11"/>
  <c r="K7" i="11" s="1"/>
  <c r="L7" i="11" s="1"/>
  <c r="J8" i="11"/>
  <c r="K8" i="11" s="1"/>
  <c r="L8" i="11" s="1"/>
  <c r="J9" i="11"/>
  <c r="K9" i="11" s="1"/>
  <c r="L9" i="11" s="1"/>
  <c r="J10" i="11"/>
  <c r="K10" i="11" s="1"/>
  <c r="L10" i="11" s="1"/>
  <c r="J11" i="11"/>
  <c r="K11" i="11" s="1"/>
  <c r="L11" i="11" s="1"/>
  <c r="J12" i="11"/>
  <c r="K12" i="11" s="1"/>
  <c r="L12" i="11" s="1"/>
  <c r="J13" i="11"/>
  <c r="K13" i="11" s="1"/>
  <c r="L13" i="11" s="1"/>
  <c r="J14" i="11"/>
  <c r="K14" i="11" s="1"/>
  <c r="L14" i="11" s="1"/>
  <c r="J15" i="11"/>
  <c r="K15" i="11" s="1"/>
  <c r="L15" i="11" s="1"/>
  <c r="J16" i="11"/>
  <c r="K16" i="11" s="1"/>
  <c r="L16" i="11" s="1"/>
  <c r="J17" i="11"/>
  <c r="K17" i="11" s="1"/>
  <c r="L17" i="11" s="1"/>
  <c r="J18" i="11"/>
  <c r="K18" i="11" s="1"/>
  <c r="L18" i="11" s="1"/>
  <c r="J19" i="11"/>
  <c r="K19" i="11" s="1"/>
  <c r="L19" i="11" s="1"/>
  <c r="J20" i="11"/>
  <c r="K20" i="11" s="1"/>
  <c r="L20" i="11" s="1"/>
  <c r="J21" i="11"/>
  <c r="K21" i="11" s="1"/>
  <c r="L21" i="11" s="1"/>
  <c r="J22" i="11"/>
  <c r="K22" i="11" s="1"/>
  <c r="L22" i="11" s="1"/>
  <c r="J23" i="11"/>
  <c r="K23" i="11" s="1"/>
  <c r="L23" i="11" s="1"/>
  <c r="J24" i="11"/>
  <c r="K24" i="11" s="1"/>
  <c r="L24" i="11" s="1"/>
  <c r="J25" i="11"/>
  <c r="K25" i="11" s="1"/>
  <c r="L25" i="11" s="1"/>
  <c r="J26" i="11"/>
  <c r="K26" i="11" s="1"/>
  <c r="L26" i="11" s="1"/>
  <c r="J27" i="11"/>
  <c r="K27" i="11" s="1"/>
  <c r="L27" i="11" s="1"/>
  <c r="J28" i="11"/>
  <c r="K28" i="11" s="1"/>
  <c r="L28" i="11" s="1"/>
  <c r="J29" i="11"/>
  <c r="K29" i="11" s="1"/>
  <c r="L29" i="11" s="1"/>
  <c r="J30" i="11"/>
  <c r="K30" i="11" s="1"/>
  <c r="L30" i="11" s="1"/>
  <c r="J31" i="11"/>
  <c r="K31" i="11" s="1"/>
  <c r="L31" i="11" s="1"/>
  <c r="J32" i="11"/>
  <c r="K32" i="11" s="1"/>
  <c r="L32" i="11" s="1"/>
  <c r="J33" i="11"/>
  <c r="K33" i="11" s="1"/>
  <c r="L33" i="11" s="1"/>
  <c r="J34" i="11"/>
  <c r="K34" i="11" s="1"/>
  <c r="L34" i="11" s="1"/>
  <c r="J35" i="11"/>
  <c r="K35" i="11" s="1"/>
  <c r="L35" i="11" s="1"/>
  <c r="J36" i="11"/>
  <c r="K36" i="11" s="1"/>
  <c r="L36" i="11" s="1"/>
  <c r="J37" i="11"/>
  <c r="K37" i="11" s="1"/>
  <c r="L37" i="11" s="1"/>
  <c r="J38" i="11"/>
  <c r="K38" i="11" s="1"/>
  <c r="L38" i="11" s="1"/>
  <c r="J39" i="11"/>
  <c r="K39" i="11" s="1"/>
  <c r="L39" i="11" s="1"/>
  <c r="J40" i="11"/>
  <c r="K40" i="11" s="1"/>
  <c r="L40" i="11" s="1"/>
  <c r="J41" i="11"/>
  <c r="K41" i="11" s="1"/>
  <c r="L41" i="11" s="1"/>
  <c r="J42" i="11"/>
  <c r="K42" i="11" s="1"/>
  <c r="L42" i="11" s="1"/>
  <c r="J43" i="11"/>
  <c r="K43" i="11" s="1"/>
  <c r="L43" i="11" s="1"/>
  <c r="J44" i="11"/>
  <c r="K44" i="11" s="1"/>
  <c r="L44" i="11" s="1"/>
  <c r="J45" i="11"/>
  <c r="K45" i="11" s="1"/>
  <c r="L45" i="11" s="1"/>
  <c r="J46" i="11"/>
  <c r="K46" i="11" s="1"/>
  <c r="L46" i="11" s="1"/>
  <c r="J47" i="11"/>
  <c r="K47" i="11" s="1"/>
  <c r="L47" i="11" s="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L51" i="11" s="1"/>
  <c r="J52" i="11"/>
  <c r="K52" i="11" s="1"/>
  <c r="L52" i="11" s="1"/>
  <c r="J53" i="11"/>
  <c r="K53" i="11" s="1"/>
  <c r="L53" i="11" s="1"/>
  <c r="J54" i="11"/>
  <c r="K54" i="11" s="1"/>
  <c r="L54" i="11" s="1"/>
  <c r="J55" i="11"/>
  <c r="K55" i="11" s="1"/>
  <c r="L55" i="11" s="1"/>
  <c r="J56" i="11"/>
  <c r="K56" i="11" s="1"/>
  <c r="L56" i="11" s="1"/>
  <c r="J57" i="11"/>
  <c r="K57" i="11" s="1"/>
  <c r="L57" i="11" s="1"/>
  <c r="J58" i="11"/>
  <c r="K58" i="11" s="1"/>
  <c r="L58" i="11" s="1"/>
  <c r="J59" i="11"/>
  <c r="K59" i="11" s="1"/>
  <c r="L59" i="11" s="1"/>
  <c r="J60" i="11"/>
  <c r="K60" i="11" s="1"/>
  <c r="L60" i="11" s="1"/>
  <c r="J61" i="11"/>
  <c r="K61" i="11" s="1"/>
  <c r="L61" i="11" s="1"/>
  <c r="J62" i="11"/>
  <c r="K62" i="11" s="1"/>
  <c r="L62" i="11" s="1"/>
  <c r="J63" i="11"/>
  <c r="K63" i="11" s="1"/>
  <c r="L63" i="11" s="1"/>
  <c r="J64" i="11"/>
  <c r="K64" i="11" s="1"/>
  <c r="L64" i="11" s="1"/>
  <c r="J65" i="11"/>
  <c r="K65" i="11" s="1"/>
  <c r="L65" i="11" s="1"/>
  <c r="J66" i="11"/>
  <c r="K66" i="11" s="1"/>
  <c r="L66" i="11" s="1"/>
  <c r="J67" i="11"/>
  <c r="K67" i="11" s="1"/>
  <c r="L67" i="11" s="1"/>
  <c r="J68" i="11"/>
  <c r="K68" i="11" s="1"/>
  <c r="L68" i="11" s="1"/>
  <c r="J69" i="11"/>
  <c r="K69" i="11" s="1"/>
  <c r="L69" i="11" s="1"/>
  <c r="J70" i="11"/>
  <c r="K70" i="11" s="1"/>
  <c r="L70" i="11" s="1"/>
  <c r="J71" i="11"/>
  <c r="K71" i="11" s="1"/>
  <c r="L71" i="11" s="1"/>
  <c r="J72" i="11"/>
  <c r="K72" i="11" s="1"/>
  <c r="L72" i="11" s="1"/>
  <c r="J73" i="11"/>
  <c r="K73" i="11" s="1"/>
  <c r="L73" i="11" s="1"/>
  <c r="J74" i="11"/>
  <c r="K74" i="11" s="1"/>
  <c r="L74" i="11" s="1"/>
  <c r="J75" i="11"/>
  <c r="K75" i="11" s="1"/>
  <c r="L75" i="11" s="1"/>
  <c r="J76" i="11"/>
  <c r="K76" i="11" s="1"/>
  <c r="L76" i="11" s="1"/>
  <c r="J77" i="11"/>
  <c r="K77" i="11" s="1"/>
  <c r="L77" i="11" s="1"/>
  <c r="J78" i="11"/>
  <c r="K78" i="11" s="1"/>
  <c r="L78" i="11" s="1"/>
  <c r="J79" i="11"/>
  <c r="K79" i="11" s="1"/>
  <c r="L79" i="11" s="1"/>
  <c r="J80" i="11"/>
  <c r="K80" i="11" s="1"/>
  <c r="L80" i="11" s="1"/>
  <c r="J81" i="11"/>
  <c r="K81" i="11" s="1"/>
  <c r="L81" i="11" s="1"/>
  <c r="J82" i="11"/>
  <c r="K82" i="11" s="1"/>
  <c r="L82" i="11" s="1"/>
  <c r="J83" i="11"/>
  <c r="K83" i="11" s="1"/>
  <c r="L83" i="11" s="1"/>
  <c r="J84" i="11"/>
  <c r="K84" i="11" s="1"/>
  <c r="L84" i="11" s="1"/>
  <c r="J85" i="11"/>
  <c r="K85" i="11" s="1"/>
  <c r="L85" i="11" s="1"/>
  <c r="J86" i="11"/>
  <c r="K86" i="11" s="1"/>
  <c r="L86" i="11" s="1"/>
  <c r="J87" i="11"/>
  <c r="K87" i="11" s="1"/>
  <c r="L87" i="11" s="1"/>
  <c r="J88" i="11"/>
  <c r="K88" i="11" s="1"/>
  <c r="L88" i="11" s="1"/>
  <c r="J89" i="11"/>
  <c r="K89" i="11" s="1"/>
  <c r="L89" i="11" s="1"/>
  <c r="J90" i="11"/>
  <c r="K90" i="11" s="1"/>
  <c r="L90" i="11" s="1"/>
  <c r="J91" i="11"/>
  <c r="K91" i="11" s="1"/>
  <c r="L91" i="11" s="1"/>
  <c r="J92" i="11"/>
  <c r="K92" i="11" s="1"/>
  <c r="L92" i="11" s="1"/>
  <c r="J93" i="11"/>
  <c r="K93" i="11" s="1"/>
  <c r="L93" i="11" s="1"/>
  <c r="J94" i="11"/>
  <c r="K94" i="11" s="1"/>
  <c r="L94" i="11" s="1"/>
  <c r="J95" i="11"/>
  <c r="K95" i="11" s="1"/>
  <c r="L95" i="11" s="1"/>
  <c r="J96" i="11"/>
  <c r="K96" i="11" s="1"/>
  <c r="L96" i="11" s="1"/>
  <c r="J97" i="11"/>
  <c r="K97" i="11" s="1"/>
  <c r="L97" i="11" s="1"/>
  <c r="J98" i="11"/>
  <c r="K98" i="11" s="1"/>
  <c r="L98" i="11" s="1"/>
  <c r="J99" i="11"/>
  <c r="K99" i="11" s="1"/>
  <c r="L99" i="11" s="1"/>
  <c r="J100" i="11"/>
  <c r="K100" i="11" s="1"/>
  <c r="L100" i="11" s="1"/>
  <c r="J101" i="11"/>
  <c r="K101" i="11" s="1"/>
  <c r="L101" i="11" s="1"/>
  <c r="J102" i="11"/>
  <c r="K102" i="11" s="1"/>
  <c r="L102" i="11" s="1"/>
  <c r="J103" i="11"/>
  <c r="K103" i="11" s="1"/>
  <c r="L103" i="11" s="1"/>
  <c r="J104" i="11"/>
  <c r="K104" i="11" s="1"/>
  <c r="L104" i="11" s="1"/>
  <c r="J105" i="11"/>
  <c r="K105" i="11" s="1"/>
  <c r="L105" i="11" s="1"/>
  <c r="J106" i="11"/>
  <c r="K106" i="11" s="1"/>
  <c r="L106" i="11" s="1"/>
  <c r="J107" i="11"/>
  <c r="K107" i="11" s="1"/>
  <c r="L107" i="11" s="1"/>
  <c r="J108" i="11"/>
  <c r="K108" i="11" s="1"/>
  <c r="L108" i="11" s="1"/>
  <c r="J109" i="11"/>
  <c r="K109" i="11" s="1"/>
  <c r="L109" i="11" s="1"/>
  <c r="J110" i="11"/>
  <c r="K110" i="11" s="1"/>
  <c r="L110" i="11" s="1"/>
  <c r="J111" i="11"/>
  <c r="K111" i="11" s="1"/>
  <c r="L111" i="11" s="1"/>
  <c r="J112" i="11"/>
  <c r="K112" i="11" s="1"/>
  <c r="L112" i="11" s="1"/>
  <c r="J113" i="11"/>
  <c r="K113" i="11" s="1"/>
  <c r="L113" i="11" s="1"/>
  <c r="J114" i="11"/>
  <c r="K114" i="11" s="1"/>
  <c r="L114" i="11" s="1"/>
  <c r="J115" i="11"/>
  <c r="K115" i="11" s="1"/>
  <c r="L115" i="11" s="1"/>
  <c r="J116" i="11"/>
  <c r="K116" i="11" s="1"/>
  <c r="L116" i="11" s="1"/>
  <c r="J117" i="11"/>
  <c r="K117" i="11" s="1"/>
  <c r="L117" i="11" s="1"/>
  <c r="J118" i="11"/>
  <c r="K118" i="11" s="1"/>
  <c r="L118" i="11" s="1"/>
  <c r="J119" i="11"/>
  <c r="K119" i="11" s="1"/>
  <c r="L119" i="11" s="1"/>
  <c r="J120" i="11"/>
  <c r="K120" i="11" s="1"/>
  <c r="L120" i="11" s="1"/>
  <c r="J121" i="11"/>
  <c r="K121" i="11" s="1"/>
  <c r="L121" i="11" s="1"/>
  <c r="J122" i="11"/>
  <c r="K122" i="11" s="1"/>
  <c r="L122" i="11" s="1"/>
  <c r="J123" i="11"/>
  <c r="K123" i="11" s="1"/>
  <c r="L123" i="11" s="1"/>
  <c r="J124" i="11"/>
  <c r="K124" i="11" s="1"/>
  <c r="L124" i="11" s="1"/>
  <c r="J125" i="11"/>
  <c r="K125" i="11" s="1"/>
  <c r="L125" i="11" s="1"/>
  <c r="J126" i="11"/>
  <c r="K126" i="11" s="1"/>
  <c r="L126" i="11" s="1"/>
  <c r="J127" i="11"/>
  <c r="K127" i="11" s="1"/>
  <c r="L127" i="11" s="1"/>
  <c r="J128" i="11"/>
  <c r="K128" i="11" s="1"/>
  <c r="L128" i="11" s="1"/>
  <c r="J129" i="11"/>
  <c r="K129" i="11" s="1"/>
  <c r="L129" i="11" s="1"/>
  <c r="J130" i="11"/>
  <c r="K130" i="11" s="1"/>
  <c r="L130" i="11" s="1"/>
  <c r="J131" i="11"/>
  <c r="K131" i="11" s="1"/>
  <c r="L131" i="11" s="1"/>
  <c r="J132" i="11"/>
  <c r="K132" i="11" s="1"/>
  <c r="L132" i="11" s="1"/>
  <c r="J133" i="11"/>
  <c r="K133" i="11" s="1"/>
  <c r="L133" i="11" s="1"/>
  <c r="J134" i="11"/>
  <c r="K134" i="11" s="1"/>
  <c r="L134" i="11" s="1"/>
  <c r="J135" i="11"/>
  <c r="K135" i="11" s="1"/>
  <c r="L135" i="11" s="1"/>
  <c r="J136" i="11"/>
  <c r="K136" i="11" s="1"/>
  <c r="L136" i="11" s="1"/>
  <c r="J137" i="11"/>
  <c r="K137" i="11" s="1"/>
  <c r="L137" i="11" s="1"/>
  <c r="J138" i="11"/>
  <c r="K138" i="11" s="1"/>
  <c r="L138" i="11" s="1"/>
  <c r="J139" i="11"/>
  <c r="K139" i="11" s="1"/>
  <c r="L139" i="11" s="1"/>
  <c r="J140" i="11"/>
  <c r="K140" i="11" s="1"/>
  <c r="L140" i="11" s="1"/>
  <c r="J141" i="11"/>
  <c r="K141" i="11" s="1"/>
  <c r="L141" i="11" s="1"/>
  <c r="J142" i="11"/>
  <c r="K142" i="11" s="1"/>
  <c r="L142" i="11" s="1"/>
  <c r="J143" i="11"/>
  <c r="K143" i="11" s="1"/>
  <c r="L143" i="11" s="1"/>
  <c r="J144" i="11"/>
  <c r="K144" i="11" s="1"/>
  <c r="L144" i="11" s="1"/>
  <c r="J145" i="11"/>
  <c r="K145" i="11" s="1"/>
  <c r="L145" i="11" s="1"/>
  <c r="J146" i="11"/>
  <c r="K146" i="11" s="1"/>
  <c r="L146" i="11" s="1"/>
  <c r="J147" i="11"/>
  <c r="K147" i="11" s="1"/>
  <c r="L147" i="11" s="1"/>
  <c r="J148" i="11"/>
  <c r="K148" i="11" s="1"/>
  <c r="L148" i="11" s="1"/>
  <c r="J149" i="11"/>
  <c r="K149" i="11" s="1"/>
  <c r="L149" i="11" s="1"/>
  <c r="J150" i="11"/>
  <c r="K150" i="11" s="1"/>
  <c r="L150" i="11" s="1"/>
  <c r="J151" i="11"/>
  <c r="K151" i="11" s="1"/>
  <c r="L151" i="11" s="1"/>
  <c r="J152" i="11"/>
  <c r="K152" i="11" s="1"/>
  <c r="L152" i="11" s="1"/>
  <c r="J153" i="11"/>
  <c r="K153" i="11" s="1"/>
  <c r="L153" i="11" s="1"/>
  <c r="J154" i="11"/>
  <c r="K154" i="11" s="1"/>
  <c r="L154" i="11" s="1"/>
  <c r="J155" i="11"/>
  <c r="K155" i="11" s="1"/>
  <c r="L155" i="11" s="1"/>
  <c r="J156" i="11"/>
  <c r="K156" i="11" s="1"/>
  <c r="L156" i="11" s="1"/>
  <c r="J157" i="11"/>
  <c r="K157" i="11" s="1"/>
  <c r="L157" i="11" s="1"/>
  <c r="J158" i="11"/>
  <c r="K158" i="11" s="1"/>
  <c r="L158" i="11" s="1"/>
  <c r="J159" i="11"/>
  <c r="K159" i="11" s="1"/>
  <c r="L159" i="11" s="1"/>
  <c r="J160" i="11"/>
  <c r="K160" i="11" s="1"/>
  <c r="L160" i="11" s="1"/>
  <c r="J161" i="11"/>
  <c r="K161" i="11" s="1"/>
  <c r="L161" i="11" s="1"/>
  <c r="J162" i="11"/>
  <c r="K162" i="11" s="1"/>
  <c r="L162" i="11" s="1"/>
  <c r="J163" i="11"/>
  <c r="K163" i="11" s="1"/>
  <c r="L163" i="11" s="1"/>
  <c r="J164" i="11"/>
  <c r="K164" i="11" s="1"/>
  <c r="L164" i="11" s="1"/>
  <c r="J165" i="11"/>
  <c r="K165" i="11" s="1"/>
  <c r="L165" i="11" s="1"/>
  <c r="J166" i="11"/>
  <c r="K166" i="11" s="1"/>
  <c r="L166" i="11" s="1"/>
  <c r="J167" i="11"/>
  <c r="K167" i="11" s="1"/>
  <c r="L167" i="11" s="1"/>
  <c r="J168" i="11"/>
  <c r="K168" i="11" s="1"/>
  <c r="L168" i="11" s="1"/>
  <c r="J169" i="11"/>
  <c r="K169" i="11" s="1"/>
  <c r="L169" i="11" s="1"/>
  <c r="J170" i="11"/>
  <c r="K170" i="11" s="1"/>
  <c r="L170" i="11" s="1"/>
  <c r="J171" i="11"/>
  <c r="K171" i="11" s="1"/>
  <c r="L171" i="11" s="1"/>
  <c r="J172" i="11"/>
  <c r="K172" i="11" s="1"/>
  <c r="L172" i="11" s="1"/>
  <c r="J173" i="11"/>
  <c r="K173" i="11" s="1"/>
  <c r="L173" i="11" s="1"/>
  <c r="J174" i="11"/>
  <c r="K174" i="11" s="1"/>
  <c r="L174" i="11" s="1"/>
  <c r="J175" i="11"/>
  <c r="K175" i="11" s="1"/>
  <c r="L175" i="11" s="1"/>
  <c r="J176" i="11"/>
  <c r="K176" i="11" s="1"/>
  <c r="L176" i="11" s="1"/>
  <c r="J177" i="11"/>
  <c r="K177" i="11" s="1"/>
  <c r="L177" i="11" s="1"/>
  <c r="J178" i="11"/>
  <c r="K178" i="11" s="1"/>
  <c r="L178" i="11" s="1"/>
  <c r="J179" i="11"/>
  <c r="K179" i="11" s="1"/>
  <c r="L179" i="11" s="1"/>
  <c r="J180" i="11"/>
  <c r="K180" i="11" s="1"/>
  <c r="L180" i="11" s="1"/>
  <c r="J181" i="11"/>
  <c r="K181" i="11" s="1"/>
  <c r="L181" i="11" s="1"/>
  <c r="J182" i="11"/>
  <c r="K182" i="11" s="1"/>
  <c r="L182" i="11" s="1"/>
  <c r="J183" i="11"/>
  <c r="K183" i="11" s="1"/>
  <c r="L183" i="11" s="1"/>
  <c r="J184" i="11"/>
  <c r="K184" i="11" s="1"/>
  <c r="L184" i="11" s="1"/>
  <c r="J185" i="11"/>
  <c r="K185" i="11" s="1"/>
  <c r="L185" i="11" s="1"/>
  <c r="J186" i="11"/>
  <c r="K186" i="11" s="1"/>
  <c r="L186" i="11" s="1"/>
  <c r="J187" i="11"/>
  <c r="K187" i="11" s="1"/>
  <c r="L187" i="11" s="1"/>
  <c r="J188" i="11"/>
  <c r="K188" i="11" s="1"/>
  <c r="L188" i="11" s="1"/>
  <c r="J189" i="11"/>
  <c r="K189" i="11" s="1"/>
  <c r="L189" i="11" s="1"/>
  <c r="J190" i="11"/>
  <c r="K190" i="11" s="1"/>
  <c r="L190" i="11" s="1"/>
  <c r="J191" i="11"/>
  <c r="K191" i="11" s="1"/>
  <c r="L191" i="11" s="1"/>
  <c r="J192" i="11"/>
  <c r="K192" i="11" s="1"/>
  <c r="L192" i="11" s="1"/>
  <c r="J193" i="11"/>
  <c r="K193" i="11" s="1"/>
  <c r="L193" i="11" s="1"/>
  <c r="J194" i="11"/>
  <c r="K194" i="11" s="1"/>
  <c r="L194" i="11" s="1"/>
  <c r="J195" i="11"/>
  <c r="K195" i="11" s="1"/>
  <c r="L195" i="11" s="1"/>
  <c r="J196" i="11"/>
  <c r="K196" i="11" s="1"/>
  <c r="L196" i="11" s="1"/>
  <c r="J197" i="11"/>
  <c r="K197" i="11" s="1"/>
  <c r="L197" i="11" s="1"/>
  <c r="J198" i="11"/>
  <c r="K198" i="11" s="1"/>
  <c r="L198" i="11" s="1"/>
  <c r="J199" i="11"/>
  <c r="K199" i="11" s="1"/>
  <c r="L199" i="11" s="1"/>
  <c r="J200" i="11"/>
  <c r="K200" i="11" s="1"/>
  <c r="L200" i="11" s="1"/>
  <c r="J201" i="11"/>
  <c r="K201" i="11" s="1"/>
  <c r="L201" i="11" s="1"/>
  <c r="J202" i="11"/>
  <c r="K202" i="11" s="1"/>
  <c r="L202" i="11" s="1"/>
  <c r="J203" i="11"/>
  <c r="K203" i="11" s="1"/>
  <c r="L203" i="11" s="1"/>
  <c r="J204" i="11"/>
  <c r="K204" i="11" s="1"/>
  <c r="L204" i="11" s="1"/>
  <c r="J205" i="11"/>
  <c r="K205" i="11" s="1"/>
  <c r="L205" i="11" s="1"/>
  <c r="J206" i="11"/>
  <c r="K206" i="11" s="1"/>
  <c r="L206" i="11" s="1"/>
  <c r="J207" i="11"/>
  <c r="K207" i="11" s="1"/>
  <c r="L207" i="11" s="1"/>
  <c r="J208" i="11"/>
  <c r="K208" i="11" s="1"/>
  <c r="L208" i="11" s="1"/>
  <c r="J209" i="11"/>
  <c r="K209" i="11" s="1"/>
  <c r="L209" i="11" s="1"/>
  <c r="J210" i="11"/>
  <c r="K210" i="11" s="1"/>
  <c r="L210" i="11" s="1"/>
  <c r="J211" i="11"/>
  <c r="K211" i="11" s="1"/>
  <c r="L211" i="11" s="1"/>
  <c r="J212" i="11"/>
  <c r="K212" i="11" s="1"/>
  <c r="L212" i="11" s="1"/>
  <c r="J213" i="11"/>
  <c r="K213" i="11" s="1"/>
  <c r="L213" i="11" s="1"/>
  <c r="J214" i="11"/>
  <c r="K214" i="11" s="1"/>
  <c r="L214" i="11" s="1"/>
  <c r="J215" i="11"/>
  <c r="K215" i="11" s="1"/>
  <c r="L215" i="11" s="1"/>
  <c r="J216" i="11"/>
  <c r="K216" i="11" s="1"/>
  <c r="L216" i="11" s="1"/>
  <c r="J217" i="11"/>
  <c r="K217" i="11" s="1"/>
  <c r="L217" i="11" s="1"/>
  <c r="J218" i="11"/>
  <c r="K218" i="11" s="1"/>
  <c r="L218" i="11" s="1"/>
  <c r="J219" i="11"/>
  <c r="K219" i="11" s="1"/>
  <c r="L219" i="11" s="1"/>
  <c r="J220" i="11"/>
  <c r="K220" i="11" s="1"/>
  <c r="L220" i="11" s="1"/>
  <c r="J221" i="11"/>
  <c r="K221" i="11" s="1"/>
  <c r="L221" i="11" s="1"/>
  <c r="J222" i="11"/>
  <c r="K222" i="11" s="1"/>
  <c r="L222" i="11" s="1"/>
  <c r="J223" i="11"/>
  <c r="K223" i="11" s="1"/>
  <c r="L223" i="11" s="1"/>
  <c r="J224" i="11"/>
  <c r="K224" i="11" s="1"/>
  <c r="L224" i="11" s="1"/>
  <c r="J225" i="11"/>
  <c r="K225" i="11" s="1"/>
  <c r="L225" i="11" s="1"/>
  <c r="J226" i="11"/>
  <c r="K226" i="11" s="1"/>
  <c r="L226" i="11" s="1"/>
  <c r="J227" i="11"/>
  <c r="K227" i="11" s="1"/>
  <c r="L227" i="11" s="1"/>
  <c r="J228" i="11"/>
  <c r="K228" i="11" s="1"/>
  <c r="L228" i="11" s="1"/>
  <c r="J229" i="11"/>
  <c r="K229" i="11" s="1"/>
  <c r="L229" i="11" s="1"/>
  <c r="J230" i="11"/>
  <c r="K230" i="11" s="1"/>
  <c r="L230" i="11" s="1"/>
  <c r="J231" i="11"/>
  <c r="K231" i="11" s="1"/>
  <c r="L231" i="11" s="1"/>
  <c r="J232" i="11"/>
  <c r="K232" i="11" s="1"/>
  <c r="L232" i="11" s="1"/>
  <c r="J233" i="11"/>
  <c r="K233" i="11" s="1"/>
  <c r="L233" i="11" s="1"/>
  <c r="J234" i="11"/>
  <c r="K234" i="11" s="1"/>
  <c r="L234" i="11" s="1"/>
  <c r="J235" i="11"/>
  <c r="K235" i="11" s="1"/>
  <c r="L235" i="11" s="1"/>
  <c r="J236" i="11"/>
  <c r="K236" i="11" s="1"/>
  <c r="L236" i="11" s="1"/>
  <c r="J237" i="11"/>
  <c r="K237" i="11" s="1"/>
  <c r="L237" i="11" s="1"/>
  <c r="J238" i="11"/>
  <c r="K238" i="11" s="1"/>
  <c r="L238" i="11" s="1"/>
  <c r="J239" i="11"/>
  <c r="K239" i="11" s="1"/>
  <c r="L239" i="11" s="1"/>
  <c r="J240" i="11"/>
  <c r="K240" i="11" s="1"/>
  <c r="L240" i="11" s="1"/>
  <c r="J241" i="11"/>
  <c r="K241" i="11" s="1"/>
  <c r="L241" i="11" s="1"/>
  <c r="J242" i="11"/>
  <c r="K242" i="11" s="1"/>
  <c r="L242" i="11" s="1"/>
  <c r="J243" i="11"/>
  <c r="K243" i="11" s="1"/>
  <c r="L243" i="11" s="1"/>
  <c r="J244" i="11"/>
  <c r="K244" i="11" s="1"/>
  <c r="L244" i="11" s="1"/>
  <c r="J245" i="11"/>
  <c r="K245" i="11" s="1"/>
  <c r="L245" i="11" s="1"/>
  <c r="J246" i="11"/>
  <c r="K246" i="11" s="1"/>
  <c r="L246" i="11" s="1"/>
  <c r="J247" i="11"/>
  <c r="K247" i="11" s="1"/>
  <c r="L247" i="11" s="1"/>
  <c r="J248" i="11"/>
  <c r="K248" i="11" s="1"/>
  <c r="L248" i="11" s="1"/>
  <c r="J249" i="11"/>
  <c r="K249" i="11" s="1"/>
  <c r="L249" i="11" s="1"/>
  <c r="J250" i="11"/>
  <c r="K250" i="11" s="1"/>
  <c r="L250" i="11" s="1"/>
  <c r="J251" i="11"/>
  <c r="K251" i="11" s="1"/>
  <c r="L251" i="11" s="1"/>
  <c r="J252" i="11"/>
  <c r="K252" i="11" s="1"/>
  <c r="L252" i="11" s="1"/>
  <c r="J253" i="11"/>
  <c r="K253" i="11" s="1"/>
  <c r="L253" i="11" s="1"/>
  <c r="J254" i="11"/>
  <c r="K254" i="11" s="1"/>
  <c r="L254" i="11" s="1"/>
  <c r="J255" i="11"/>
  <c r="K255" i="11" s="1"/>
  <c r="L255" i="11" s="1"/>
  <c r="J256" i="11"/>
  <c r="K256" i="11" s="1"/>
  <c r="L256" i="11" s="1"/>
  <c r="J257" i="11"/>
  <c r="K257" i="11" s="1"/>
  <c r="L257" i="11" s="1"/>
  <c r="J258" i="11"/>
  <c r="K258" i="11" s="1"/>
  <c r="L258" i="11" s="1"/>
  <c r="J259" i="11"/>
  <c r="K259" i="11" s="1"/>
  <c r="L259" i="11" s="1"/>
  <c r="J260" i="11"/>
  <c r="K260" i="11" s="1"/>
  <c r="L260" i="11" s="1"/>
  <c r="J261" i="11"/>
  <c r="K261" i="11" s="1"/>
  <c r="L261" i="11" s="1"/>
  <c r="J262" i="11"/>
  <c r="K262" i="11" s="1"/>
  <c r="L262" i="11" s="1"/>
  <c r="J263" i="11"/>
  <c r="K263" i="11" s="1"/>
  <c r="L263" i="11" s="1"/>
  <c r="J264" i="11"/>
  <c r="K264" i="11" s="1"/>
  <c r="L264" i="11" s="1"/>
  <c r="J265" i="11"/>
  <c r="K265" i="11" s="1"/>
  <c r="L265" i="11" s="1"/>
  <c r="J266" i="11"/>
  <c r="K266" i="11" s="1"/>
  <c r="L266" i="11" s="1"/>
  <c r="J267" i="11"/>
  <c r="K267" i="11" s="1"/>
  <c r="L267" i="11" s="1"/>
  <c r="J268" i="11"/>
  <c r="K268" i="11" s="1"/>
  <c r="L268" i="11" s="1"/>
  <c r="J269" i="11"/>
  <c r="K269" i="11" s="1"/>
  <c r="L269" i="11" s="1"/>
  <c r="J270" i="11"/>
  <c r="K270" i="11" s="1"/>
  <c r="L270" i="11" s="1"/>
  <c r="J271" i="11"/>
  <c r="K271" i="11" s="1"/>
  <c r="L271" i="11" s="1"/>
  <c r="J272" i="11"/>
  <c r="K272" i="11" s="1"/>
  <c r="L272" i="11" s="1"/>
  <c r="J273" i="11"/>
  <c r="K273" i="11" s="1"/>
  <c r="L273" i="11" s="1"/>
  <c r="J274" i="11"/>
  <c r="K274" i="11" s="1"/>
  <c r="L274" i="11" s="1"/>
  <c r="J275" i="11"/>
  <c r="K275" i="11" s="1"/>
  <c r="L275" i="11" s="1"/>
  <c r="J276" i="11"/>
  <c r="K276" i="11" s="1"/>
  <c r="L276" i="11" s="1"/>
  <c r="J277" i="11"/>
  <c r="K277" i="11" s="1"/>
  <c r="L277" i="11" s="1"/>
  <c r="J278" i="11"/>
  <c r="K278" i="11" s="1"/>
  <c r="L278" i="11" s="1"/>
  <c r="J279" i="11"/>
  <c r="K279" i="11" s="1"/>
  <c r="L279" i="11" s="1"/>
  <c r="J280" i="11"/>
  <c r="K280" i="11" s="1"/>
  <c r="L280" i="11" s="1"/>
  <c r="J281" i="11"/>
  <c r="K281" i="11" s="1"/>
  <c r="L281" i="11" s="1"/>
  <c r="J282" i="11"/>
  <c r="K282" i="11" s="1"/>
  <c r="L282" i="11" s="1"/>
  <c r="J283" i="11"/>
  <c r="K283" i="11" s="1"/>
  <c r="L283" i="11" s="1"/>
  <c r="J284" i="11"/>
  <c r="K284" i="11" s="1"/>
  <c r="L284" i="11" s="1"/>
  <c r="J285" i="11"/>
  <c r="K285" i="11" s="1"/>
  <c r="L285" i="11" s="1"/>
  <c r="J286" i="11"/>
  <c r="K286" i="11" s="1"/>
  <c r="L286" i="11" s="1"/>
  <c r="J287" i="11"/>
  <c r="K287" i="11" s="1"/>
  <c r="L287" i="11" s="1"/>
  <c r="J288" i="11"/>
  <c r="K288" i="11" s="1"/>
  <c r="L288" i="11" s="1"/>
  <c r="J289" i="11"/>
  <c r="K289" i="11" s="1"/>
  <c r="L289" i="11" s="1"/>
  <c r="J290" i="11"/>
  <c r="K290" i="11" s="1"/>
  <c r="L290" i="11" s="1"/>
  <c r="J291" i="11"/>
  <c r="K291" i="11" s="1"/>
  <c r="L291" i="11" s="1"/>
  <c r="J292" i="11"/>
  <c r="K292" i="11" s="1"/>
  <c r="L292" i="11" s="1"/>
  <c r="J293" i="11"/>
  <c r="K293" i="11" s="1"/>
  <c r="L293" i="11" s="1"/>
  <c r="J294" i="11"/>
  <c r="K294" i="11" s="1"/>
  <c r="L294" i="11" s="1"/>
  <c r="J295" i="11"/>
  <c r="K295" i="11" s="1"/>
  <c r="L295" i="11" s="1"/>
  <c r="J296" i="11"/>
  <c r="K296" i="11" s="1"/>
  <c r="L296" i="11" s="1"/>
  <c r="J297" i="11"/>
  <c r="K297" i="11" s="1"/>
  <c r="L297" i="11" s="1"/>
  <c r="J298" i="11"/>
  <c r="K298" i="11" s="1"/>
  <c r="L298" i="11" s="1"/>
  <c r="J299" i="11"/>
  <c r="K299" i="11" s="1"/>
  <c r="L299" i="11" s="1"/>
  <c r="J300" i="11"/>
  <c r="K300" i="11" s="1"/>
  <c r="L300" i="11" s="1"/>
  <c r="J301" i="11"/>
  <c r="K301" i="11" s="1"/>
  <c r="L301" i="11" s="1"/>
  <c r="J302" i="11"/>
  <c r="K302" i="11" s="1"/>
  <c r="L302" i="11" s="1"/>
  <c r="J303" i="11"/>
  <c r="K303" i="11" s="1"/>
  <c r="L303" i="11" s="1"/>
  <c r="J304" i="11"/>
  <c r="K304" i="11" s="1"/>
  <c r="L304" i="11" s="1"/>
  <c r="J305" i="11"/>
  <c r="K305" i="11" s="1"/>
  <c r="L305" i="11" s="1"/>
  <c r="J306" i="11"/>
  <c r="K306" i="11" s="1"/>
  <c r="L306" i="11" s="1"/>
  <c r="J307" i="11"/>
  <c r="K307" i="11" s="1"/>
  <c r="L307" i="11" s="1"/>
  <c r="J308" i="11"/>
  <c r="K308" i="11" s="1"/>
  <c r="L308" i="11" s="1"/>
  <c r="J309" i="11"/>
  <c r="K309" i="11" s="1"/>
  <c r="L309" i="11" s="1"/>
  <c r="J310" i="11"/>
  <c r="K310" i="11" s="1"/>
  <c r="L310" i="11" s="1"/>
  <c r="J311" i="11"/>
  <c r="K311" i="11" s="1"/>
  <c r="L311" i="11" s="1"/>
  <c r="J312" i="11"/>
  <c r="K312" i="11" s="1"/>
  <c r="L312" i="11" s="1"/>
  <c r="J313" i="11"/>
  <c r="K313" i="11" s="1"/>
  <c r="L313" i="11" s="1"/>
  <c r="J314" i="11"/>
  <c r="K314" i="11" s="1"/>
  <c r="L314" i="11" s="1"/>
  <c r="J315" i="11"/>
  <c r="K315" i="11" s="1"/>
  <c r="L315" i="11" s="1"/>
  <c r="J316" i="11"/>
  <c r="K316" i="11" s="1"/>
  <c r="L316" i="11" s="1"/>
  <c r="J317" i="11"/>
  <c r="K317" i="11" s="1"/>
  <c r="L317" i="11" s="1"/>
  <c r="J318" i="11"/>
  <c r="K318" i="11" s="1"/>
  <c r="L318" i="11" s="1"/>
  <c r="J319" i="11"/>
  <c r="K319" i="11" s="1"/>
  <c r="L319" i="11" s="1"/>
  <c r="J320" i="11"/>
  <c r="K320" i="11" s="1"/>
  <c r="L320" i="11" s="1"/>
  <c r="J321" i="11"/>
  <c r="K321" i="11" s="1"/>
  <c r="L321" i="11" s="1"/>
  <c r="J322" i="11"/>
  <c r="K322" i="11" s="1"/>
  <c r="L322" i="11" s="1"/>
  <c r="J323" i="11"/>
  <c r="K323" i="11" s="1"/>
  <c r="L323" i="11" s="1"/>
  <c r="J324" i="11"/>
  <c r="K324" i="11" s="1"/>
  <c r="L324" i="11" s="1"/>
  <c r="J325" i="11"/>
  <c r="K325" i="11" s="1"/>
  <c r="L325" i="11" s="1"/>
  <c r="J326" i="11"/>
  <c r="K326" i="11" s="1"/>
  <c r="L326" i="11" s="1"/>
  <c r="J327" i="11"/>
  <c r="K327" i="11" s="1"/>
  <c r="L327" i="11" s="1"/>
  <c r="J328" i="11"/>
  <c r="K328" i="11" s="1"/>
  <c r="L328" i="11" s="1"/>
  <c r="J329" i="11"/>
  <c r="K329" i="11" s="1"/>
  <c r="L329" i="11" s="1"/>
  <c r="J330" i="11"/>
  <c r="K330" i="11" s="1"/>
  <c r="L330" i="11" s="1"/>
  <c r="J331" i="11"/>
  <c r="K331" i="11" s="1"/>
  <c r="L331" i="11" s="1"/>
  <c r="J332" i="11"/>
  <c r="K332" i="11" s="1"/>
  <c r="L332" i="11" s="1"/>
  <c r="J333" i="11"/>
  <c r="K333" i="11" s="1"/>
  <c r="L333" i="11" s="1"/>
  <c r="J334" i="11"/>
  <c r="K334" i="11" s="1"/>
  <c r="L334" i="11" s="1"/>
  <c r="J335" i="11"/>
  <c r="K335" i="11" s="1"/>
  <c r="L335" i="11" s="1"/>
  <c r="J336" i="11"/>
  <c r="K336" i="11" s="1"/>
  <c r="L336" i="11" s="1"/>
  <c r="J337" i="11"/>
  <c r="K337" i="11" s="1"/>
  <c r="L337" i="11" s="1"/>
  <c r="J338" i="11"/>
  <c r="K338" i="11" s="1"/>
  <c r="L338" i="11" s="1"/>
  <c r="J339" i="11"/>
  <c r="K339" i="11" s="1"/>
  <c r="L339" i="11" s="1"/>
  <c r="J340" i="11"/>
  <c r="K340" i="11" s="1"/>
  <c r="L340" i="11" s="1"/>
  <c r="J341" i="11"/>
  <c r="K341" i="11" s="1"/>
  <c r="L341" i="11" s="1"/>
  <c r="J342" i="11"/>
  <c r="K342" i="11" s="1"/>
  <c r="L342" i="11" s="1"/>
  <c r="J343" i="11"/>
  <c r="K343" i="11" s="1"/>
  <c r="L343" i="11" s="1"/>
  <c r="J344" i="11"/>
  <c r="K344" i="11" s="1"/>
  <c r="L344" i="11" s="1"/>
  <c r="J345" i="11"/>
  <c r="K345" i="11" s="1"/>
  <c r="L345" i="11" s="1"/>
  <c r="J346" i="11"/>
  <c r="K346" i="11" s="1"/>
  <c r="L346" i="11" s="1"/>
  <c r="J347" i="11"/>
  <c r="K347" i="11" s="1"/>
  <c r="L347" i="11" s="1"/>
  <c r="J348" i="11"/>
  <c r="K348" i="11" s="1"/>
  <c r="L348" i="11" s="1"/>
  <c r="J349" i="11"/>
  <c r="K349" i="11" s="1"/>
  <c r="L349" i="11" s="1"/>
  <c r="J350" i="11"/>
  <c r="K350" i="11" s="1"/>
  <c r="L350" i="11" s="1"/>
  <c r="J351" i="11"/>
  <c r="K351" i="11" s="1"/>
  <c r="L351" i="11" s="1"/>
  <c r="J352" i="11"/>
  <c r="K352" i="11" s="1"/>
  <c r="L352" i="11" s="1"/>
  <c r="J353" i="11"/>
  <c r="K353" i="11" s="1"/>
  <c r="L353" i="11" s="1"/>
  <c r="J354" i="11"/>
  <c r="K354" i="11" s="1"/>
  <c r="L354" i="11" s="1"/>
  <c r="J355" i="11"/>
  <c r="K355" i="11" s="1"/>
  <c r="L355" i="11" s="1"/>
  <c r="J356" i="11"/>
  <c r="K356" i="11" s="1"/>
  <c r="L356" i="11" s="1"/>
  <c r="J357" i="11"/>
  <c r="K357" i="11" s="1"/>
  <c r="L357" i="11" s="1"/>
  <c r="J358" i="11"/>
  <c r="K358" i="11" s="1"/>
  <c r="L358" i="11" s="1"/>
  <c r="J359" i="11"/>
  <c r="K359" i="11" s="1"/>
  <c r="L359" i="11" s="1"/>
  <c r="J360" i="11"/>
  <c r="K360" i="11" s="1"/>
  <c r="L360" i="11" s="1"/>
  <c r="J361" i="11"/>
  <c r="K361" i="11" s="1"/>
  <c r="L361" i="11" s="1"/>
  <c r="J362" i="11"/>
  <c r="K362" i="11" s="1"/>
  <c r="L362" i="11" s="1"/>
  <c r="J363" i="11"/>
  <c r="K363" i="11" s="1"/>
  <c r="L363" i="11" s="1"/>
  <c r="J364" i="11"/>
  <c r="K364" i="11" s="1"/>
  <c r="L364" i="11" s="1"/>
  <c r="J365" i="11"/>
  <c r="K365" i="11" s="1"/>
  <c r="L365" i="11" s="1"/>
  <c r="J366" i="11"/>
  <c r="K366" i="11" s="1"/>
  <c r="L366" i="11" s="1"/>
  <c r="J367" i="11"/>
  <c r="K367" i="11" s="1"/>
  <c r="L367" i="11" s="1"/>
  <c r="J368" i="11"/>
  <c r="K368" i="11" s="1"/>
  <c r="L368" i="11" s="1"/>
  <c r="J369" i="11"/>
  <c r="K369" i="11" s="1"/>
  <c r="L369" i="11" s="1"/>
  <c r="J370" i="11"/>
  <c r="K370" i="11" s="1"/>
  <c r="L370" i="11" s="1"/>
  <c r="J371" i="11"/>
  <c r="K371" i="11" s="1"/>
  <c r="L371" i="11" s="1"/>
  <c r="J372" i="11"/>
  <c r="K372" i="11" s="1"/>
  <c r="L372" i="11" s="1"/>
  <c r="J373" i="11"/>
  <c r="K373" i="11" s="1"/>
  <c r="L373" i="11" s="1"/>
  <c r="J374" i="11"/>
  <c r="K374" i="11" s="1"/>
  <c r="L374" i="11" s="1"/>
  <c r="J375" i="11"/>
  <c r="K375" i="11" s="1"/>
  <c r="L375" i="11" s="1"/>
  <c r="J376" i="11"/>
  <c r="K376" i="11" s="1"/>
  <c r="L376" i="11" s="1"/>
  <c r="J377" i="11"/>
  <c r="K377" i="11" s="1"/>
  <c r="L377" i="11" s="1"/>
  <c r="J378" i="11"/>
  <c r="K378" i="11" s="1"/>
  <c r="L378" i="11" s="1"/>
  <c r="J379" i="11"/>
  <c r="K379" i="11" s="1"/>
  <c r="L379" i="11" s="1"/>
  <c r="J380" i="11"/>
  <c r="K380" i="11" s="1"/>
  <c r="L380" i="11" s="1"/>
  <c r="J381" i="11"/>
  <c r="K381" i="11" s="1"/>
  <c r="L381" i="11" s="1"/>
  <c r="J382" i="11"/>
  <c r="K382" i="11" s="1"/>
  <c r="L382" i="11" s="1"/>
  <c r="J383" i="11"/>
  <c r="K383" i="11" s="1"/>
  <c r="L383" i="11" s="1"/>
  <c r="J384" i="11"/>
  <c r="K384" i="11" s="1"/>
  <c r="L384" i="11" s="1"/>
  <c r="J385" i="11"/>
  <c r="K385" i="11" s="1"/>
  <c r="L385" i="11" s="1"/>
  <c r="J386" i="11"/>
  <c r="K386" i="11" s="1"/>
  <c r="L386" i="11" s="1"/>
  <c r="J387" i="11"/>
  <c r="K387" i="11" s="1"/>
  <c r="L387" i="11" s="1"/>
  <c r="J388" i="11"/>
  <c r="K388" i="11" s="1"/>
  <c r="L388" i="11" s="1"/>
  <c r="J389" i="11"/>
  <c r="K389" i="11" s="1"/>
  <c r="L389" i="11" s="1"/>
  <c r="J390" i="11"/>
  <c r="K390" i="11" s="1"/>
  <c r="L390" i="11" s="1"/>
  <c r="J391" i="11"/>
  <c r="K391" i="11" s="1"/>
  <c r="L391" i="11" s="1"/>
  <c r="J392" i="11"/>
  <c r="K392" i="11" s="1"/>
  <c r="L392" i="11" s="1"/>
  <c r="J393" i="11"/>
  <c r="K393" i="11" s="1"/>
  <c r="L393" i="11" s="1"/>
  <c r="J394" i="11"/>
  <c r="K394" i="11" s="1"/>
  <c r="L394" i="11" s="1"/>
  <c r="J395" i="11"/>
  <c r="K395" i="11" s="1"/>
  <c r="L395" i="11" s="1"/>
  <c r="J396" i="11"/>
  <c r="K396" i="11" s="1"/>
  <c r="L396" i="11" s="1"/>
  <c r="J397" i="11"/>
  <c r="K397" i="11" s="1"/>
  <c r="L397" i="11" s="1"/>
  <c r="J398" i="11"/>
  <c r="K398" i="11" s="1"/>
  <c r="L398" i="11" s="1"/>
  <c r="J399" i="11"/>
  <c r="K399" i="11" s="1"/>
  <c r="L399" i="11" s="1"/>
  <c r="J400" i="11"/>
  <c r="K400" i="11" s="1"/>
  <c r="L400" i="11" s="1"/>
  <c r="J401" i="11"/>
  <c r="K401" i="11" s="1"/>
  <c r="L401" i="11" s="1"/>
  <c r="J402" i="11"/>
  <c r="K402" i="11" s="1"/>
  <c r="L402" i="11" s="1"/>
  <c r="J403" i="11"/>
  <c r="K403" i="11" s="1"/>
  <c r="L403" i="11" s="1"/>
  <c r="J404" i="11"/>
  <c r="K404" i="11" s="1"/>
  <c r="L404" i="11" s="1"/>
  <c r="J405" i="11"/>
  <c r="K405" i="11" s="1"/>
  <c r="L405" i="11" s="1"/>
  <c r="J406" i="11"/>
  <c r="K406" i="11" s="1"/>
  <c r="L406" i="11" s="1"/>
  <c r="J407" i="11"/>
  <c r="K407" i="11" s="1"/>
  <c r="L407" i="11" s="1"/>
  <c r="J408" i="11"/>
  <c r="K408" i="11" s="1"/>
  <c r="L408" i="11" s="1"/>
  <c r="J409" i="11"/>
  <c r="K409" i="11" s="1"/>
  <c r="L409" i="11" s="1"/>
  <c r="J410" i="11"/>
  <c r="K410" i="11" s="1"/>
  <c r="L410" i="11" s="1"/>
  <c r="J411" i="11"/>
  <c r="K411" i="11" s="1"/>
  <c r="L411" i="11" s="1"/>
  <c r="J412" i="11"/>
  <c r="K412" i="11" s="1"/>
  <c r="L412" i="11" s="1"/>
  <c r="J413" i="11"/>
  <c r="K413" i="11" s="1"/>
  <c r="L413" i="11" s="1"/>
  <c r="J414" i="11"/>
  <c r="K414" i="11" s="1"/>
  <c r="L414" i="11" s="1"/>
  <c r="J415" i="11"/>
  <c r="K415" i="11" s="1"/>
  <c r="L415" i="11" s="1"/>
  <c r="J416" i="11"/>
  <c r="K416" i="11" s="1"/>
  <c r="L416" i="11" s="1"/>
  <c r="J417" i="11"/>
  <c r="K417" i="11" s="1"/>
  <c r="L417" i="11" s="1"/>
  <c r="J418" i="11"/>
  <c r="K418" i="11" s="1"/>
  <c r="L418" i="11" s="1"/>
  <c r="J419" i="11"/>
  <c r="K419" i="11" s="1"/>
  <c r="L419" i="11" s="1"/>
  <c r="J420" i="11"/>
  <c r="K420" i="11" s="1"/>
  <c r="L420" i="11" s="1"/>
  <c r="J421" i="11"/>
  <c r="K421" i="11" s="1"/>
  <c r="L421" i="11" s="1"/>
  <c r="J422" i="11"/>
  <c r="K422" i="11" s="1"/>
  <c r="L422" i="11" s="1"/>
  <c r="J423" i="11"/>
  <c r="K423" i="11" s="1"/>
  <c r="L423" i="11" s="1"/>
  <c r="J424" i="11"/>
  <c r="K424" i="11" s="1"/>
  <c r="L424" i="11" s="1"/>
  <c r="J425" i="11"/>
  <c r="K425" i="11" s="1"/>
  <c r="L425" i="11" s="1"/>
  <c r="J426" i="11"/>
  <c r="K426" i="11" s="1"/>
  <c r="L426" i="11" s="1"/>
  <c r="J427" i="11"/>
  <c r="K427" i="11" s="1"/>
  <c r="L427" i="11" s="1"/>
  <c r="J428" i="11"/>
  <c r="K428" i="11" s="1"/>
  <c r="L428" i="11" s="1"/>
  <c r="J429" i="11"/>
  <c r="K429" i="11" s="1"/>
  <c r="L429" i="11" s="1"/>
  <c r="J430" i="11"/>
  <c r="K430" i="11" s="1"/>
  <c r="L430" i="11" s="1"/>
  <c r="J431" i="11"/>
  <c r="K431" i="11" s="1"/>
  <c r="L431" i="11" s="1"/>
  <c r="J432" i="11"/>
  <c r="K432" i="11" s="1"/>
  <c r="L432" i="11" s="1"/>
  <c r="J433" i="11"/>
  <c r="K433" i="11" s="1"/>
  <c r="L433" i="11" s="1"/>
  <c r="J434" i="11"/>
  <c r="K434" i="11" s="1"/>
  <c r="L434" i="11" s="1"/>
  <c r="J435" i="11"/>
  <c r="K435" i="11" s="1"/>
  <c r="L435" i="11" s="1"/>
  <c r="J436" i="11"/>
  <c r="K436" i="11" s="1"/>
  <c r="L436" i="11" s="1"/>
  <c r="J437" i="11"/>
  <c r="K437" i="11" s="1"/>
  <c r="L437" i="11" s="1"/>
  <c r="J438" i="11"/>
  <c r="K438" i="11" s="1"/>
  <c r="L438" i="11" s="1"/>
  <c r="J439" i="11"/>
  <c r="K439" i="11" s="1"/>
  <c r="L439" i="11" s="1"/>
  <c r="J440" i="11"/>
  <c r="K440" i="11" s="1"/>
  <c r="L440" i="11" s="1"/>
  <c r="J441" i="11"/>
  <c r="K441" i="11" s="1"/>
  <c r="L441" i="11" s="1"/>
  <c r="J442" i="11"/>
  <c r="K442" i="11" s="1"/>
  <c r="L442" i="11" s="1"/>
  <c r="J443" i="11"/>
  <c r="K443" i="11" s="1"/>
  <c r="L443" i="11" s="1"/>
  <c r="J444" i="11"/>
  <c r="K444" i="11" s="1"/>
  <c r="L444" i="11" s="1"/>
  <c r="J445" i="11"/>
  <c r="K445" i="11" s="1"/>
  <c r="L445" i="11" s="1"/>
  <c r="J446" i="11"/>
  <c r="K446" i="11" s="1"/>
  <c r="L446" i="11" s="1"/>
  <c r="J447" i="11"/>
  <c r="K447" i="11" s="1"/>
  <c r="L447" i="11" s="1"/>
  <c r="J448" i="11"/>
  <c r="K448" i="11" s="1"/>
  <c r="L448" i="11" s="1"/>
  <c r="J449" i="11"/>
  <c r="K449" i="11" s="1"/>
  <c r="L449" i="11" s="1"/>
  <c r="J450" i="11"/>
  <c r="K450" i="11" s="1"/>
  <c r="L450" i="11" s="1"/>
  <c r="J451" i="11"/>
  <c r="K451" i="11" s="1"/>
  <c r="L451" i="11" s="1"/>
  <c r="J452" i="11"/>
  <c r="K452" i="11" s="1"/>
  <c r="L452" i="11" s="1"/>
  <c r="J453" i="11"/>
  <c r="K453" i="11" s="1"/>
  <c r="L453" i="11" s="1"/>
  <c r="J454" i="11"/>
  <c r="K454" i="11" s="1"/>
  <c r="L454" i="11" s="1"/>
  <c r="J455" i="11"/>
  <c r="K455" i="11" s="1"/>
  <c r="L455" i="11" s="1"/>
  <c r="J456" i="11"/>
  <c r="K456" i="11" s="1"/>
  <c r="L456" i="11" s="1"/>
  <c r="J457" i="11"/>
  <c r="K457" i="11" s="1"/>
  <c r="L457" i="11" s="1"/>
  <c r="J458" i="11"/>
  <c r="K458" i="11" s="1"/>
  <c r="L458" i="11" s="1"/>
  <c r="J459" i="11"/>
  <c r="K459" i="11" s="1"/>
  <c r="L459" i="11" s="1"/>
  <c r="J460" i="11"/>
  <c r="K460" i="11" s="1"/>
  <c r="L460" i="11" s="1"/>
  <c r="J461" i="11"/>
  <c r="K461" i="11" s="1"/>
  <c r="L461" i="11" s="1"/>
  <c r="J462" i="11"/>
  <c r="K462" i="11" s="1"/>
  <c r="L462" i="11" s="1"/>
  <c r="J463" i="11"/>
  <c r="K463" i="11" s="1"/>
  <c r="L463" i="11" s="1"/>
  <c r="J464" i="11"/>
  <c r="K464" i="11" s="1"/>
  <c r="L464" i="11" s="1"/>
  <c r="J465" i="11"/>
  <c r="K465" i="11" s="1"/>
  <c r="L465" i="11" s="1"/>
  <c r="J466" i="11"/>
  <c r="K466" i="11" s="1"/>
  <c r="L466" i="11" s="1"/>
  <c r="J467" i="11"/>
  <c r="K467" i="11" s="1"/>
  <c r="L467" i="11" s="1"/>
  <c r="J468" i="11"/>
  <c r="K468" i="11" s="1"/>
  <c r="L468" i="11" s="1"/>
  <c r="J469" i="11"/>
  <c r="K469" i="11" s="1"/>
  <c r="L469" i="11" s="1"/>
  <c r="J470" i="11"/>
  <c r="K470" i="11" s="1"/>
  <c r="L470" i="11" s="1"/>
  <c r="J471" i="11"/>
  <c r="K471" i="11" s="1"/>
  <c r="L471" i="11" s="1"/>
  <c r="J472" i="11"/>
  <c r="K472" i="11" s="1"/>
  <c r="L472" i="11" s="1"/>
  <c r="J473" i="11"/>
  <c r="K473" i="11" s="1"/>
  <c r="L473" i="11" s="1"/>
  <c r="J474" i="11"/>
  <c r="K474" i="11" s="1"/>
  <c r="L474" i="11" s="1"/>
  <c r="J475" i="11"/>
  <c r="K475" i="11" s="1"/>
  <c r="L475" i="11" s="1"/>
  <c r="J476" i="11"/>
  <c r="K476" i="11" s="1"/>
  <c r="L476" i="11" s="1"/>
  <c r="J477" i="11"/>
  <c r="K477" i="11" s="1"/>
  <c r="L477" i="11" s="1"/>
  <c r="J478" i="11"/>
  <c r="K478" i="11" s="1"/>
  <c r="L478" i="11" s="1"/>
  <c r="J479" i="11"/>
  <c r="K479" i="11" s="1"/>
  <c r="L479" i="11" s="1"/>
  <c r="J480" i="11"/>
  <c r="K480" i="11" s="1"/>
  <c r="L480" i="11" s="1"/>
  <c r="J481" i="11"/>
  <c r="K481" i="11" s="1"/>
  <c r="L481" i="11" s="1"/>
  <c r="J482" i="11"/>
  <c r="K482" i="11" s="1"/>
  <c r="L482" i="11" s="1"/>
  <c r="J483" i="11"/>
  <c r="K483" i="11" s="1"/>
  <c r="L483" i="11" s="1"/>
  <c r="J484" i="11"/>
  <c r="K484" i="11" s="1"/>
  <c r="L484" i="11" s="1"/>
  <c r="J485" i="11"/>
  <c r="K485" i="11" s="1"/>
  <c r="L485" i="11" s="1"/>
  <c r="J486" i="11"/>
  <c r="K486" i="11" s="1"/>
  <c r="L486" i="11" s="1"/>
  <c r="J487" i="11"/>
  <c r="K487" i="11" s="1"/>
  <c r="L487" i="11" s="1"/>
  <c r="J488" i="11"/>
  <c r="K488" i="11" s="1"/>
  <c r="L488" i="11" s="1"/>
  <c r="J489" i="11"/>
  <c r="K489" i="11" s="1"/>
  <c r="L489" i="11" s="1"/>
  <c r="J490" i="11"/>
  <c r="K490" i="11" s="1"/>
  <c r="L490" i="11" s="1"/>
  <c r="J491" i="11"/>
  <c r="K491" i="11" s="1"/>
  <c r="L491" i="11" s="1"/>
  <c r="J492" i="11"/>
  <c r="K492" i="11" s="1"/>
  <c r="L492" i="11" s="1"/>
  <c r="J493" i="11"/>
  <c r="K493" i="11" s="1"/>
  <c r="L493" i="11" s="1"/>
  <c r="J494" i="11"/>
  <c r="K494" i="11" s="1"/>
  <c r="L494" i="11" s="1"/>
  <c r="J495" i="11"/>
  <c r="K495" i="11" s="1"/>
  <c r="L495" i="11" s="1"/>
  <c r="J496" i="11"/>
  <c r="K496" i="11" s="1"/>
  <c r="L496" i="11" s="1"/>
  <c r="J497" i="11"/>
  <c r="K497" i="11" s="1"/>
  <c r="L497" i="11" s="1"/>
  <c r="J498" i="11"/>
  <c r="K498" i="11" s="1"/>
  <c r="L498" i="11" s="1"/>
  <c r="J499" i="11"/>
  <c r="K499" i="11" s="1"/>
  <c r="L499" i="11" s="1"/>
  <c r="J500" i="11"/>
  <c r="K500" i="11" s="1"/>
  <c r="L500" i="11" s="1"/>
  <c r="J501" i="11"/>
  <c r="K501" i="11" s="1"/>
  <c r="L501" i="11" s="1"/>
  <c r="J502" i="11"/>
  <c r="K502" i="11" s="1"/>
  <c r="L502" i="11" s="1"/>
  <c r="J503" i="11"/>
  <c r="K503" i="11" s="1"/>
  <c r="L503" i="11" s="1"/>
  <c r="J504" i="11"/>
  <c r="K504" i="11" s="1"/>
  <c r="L504" i="11" s="1"/>
  <c r="J505" i="11"/>
  <c r="K505" i="11" s="1"/>
  <c r="L505" i="11" s="1"/>
  <c r="J506" i="11"/>
  <c r="K506" i="11" s="1"/>
  <c r="L506" i="11" s="1"/>
  <c r="J507" i="11"/>
  <c r="K507" i="11" s="1"/>
  <c r="L507" i="11" s="1"/>
  <c r="J508" i="11"/>
  <c r="K508" i="11" s="1"/>
  <c r="L508" i="11" s="1"/>
  <c r="J509" i="11"/>
  <c r="K509" i="11" s="1"/>
  <c r="L509" i="11" s="1"/>
  <c r="J510" i="11"/>
  <c r="K510" i="11" s="1"/>
  <c r="L510" i="11" s="1"/>
  <c r="J511" i="11"/>
  <c r="K511" i="11" s="1"/>
  <c r="L511" i="11" s="1"/>
  <c r="J512" i="11"/>
  <c r="K512" i="11" s="1"/>
  <c r="L512" i="11" s="1"/>
  <c r="J513" i="11"/>
  <c r="K513" i="11" s="1"/>
  <c r="L513" i="11" s="1"/>
  <c r="J514" i="11"/>
  <c r="K514" i="11" s="1"/>
  <c r="L514" i="11" s="1"/>
  <c r="J515" i="11"/>
  <c r="K515" i="11" s="1"/>
  <c r="L515" i="11" s="1"/>
  <c r="J516" i="11"/>
  <c r="K516" i="11" s="1"/>
  <c r="L516" i="11" s="1"/>
  <c r="J517" i="11"/>
  <c r="K517" i="11" s="1"/>
  <c r="L517" i="11" s="1"/>
  <c r="J518" i="11"/>
  <c r="K518" i="11" s="1"/>
  <c r="L518" i="11" s="1"/>
  <c r="J519" i="11"/>
  <c r="K519" i="11" s="1"/>
  <c r="L519" i="11" s="1"/>
  <c r="J520" i="11"/>
  <c r="K520" i="11" s="1"/>
  <c r="L520" i="11" s="1"/>
  <c r="J521" i="11"/>
  <c r="K521" i="11" s="1"/>
  <c r="L521" i="11" s="1"/>
  <c r="J522" i="11"/>
  <c r="K522" i="11" s="1"/>
  <c r="L522" i="11" s="1"/>
  <c r="J523" i="11"/>
  <c r="K523" i="11" s="1"/>
  <c r="L523" i="11" s="1"/>
  <c r="J524" i="11"/>
  <c r="K524" i="11" s="1"/>
  <c r="L524" i="11" s="1"/>
  <c r="J525" i="11"/>
  <c r="K525" i="11" s="1"/>
  <c r="L525" i="11" s="1"/>
  <c r="J526" i="11"/>
  <c r="K526" i="11" s="1"/>
  <c r="L526" i="11" s="1"/>
  <c r="J527" i="11"/>
  <c r="K527" i="11" s="1"/>
  <c r="L527" i="11" s="1"/>
  <c r="J528" i="11"/>
  <c r="K528" i="11" s="1"/>
  <c r="L528" i="11" s="1"/>
  <c r="J529" i="11"/>
  <c r="K529" i="11" s="1"/>
  <c r="L529" i="11" s="1"/>
  <c r="J530" i="11"/>
  <c r="K530" i="11" s="1"/>
  <c r="L530" i="11" s="1"/>
  <c r="J531" i="11"/>
  <c r="K531" i="11" s="1"/>
  <c r="L531" i="11" s="1"/>
  <c r="J532" i="11"/>
  <c r="K532" i="11" s="1"/>
  <c r="L532" i="11" s="1"/>
  <c r="J533" i="11"/>
  <c r="K533" i="11" s="1"/>
  <c r="L533" i="11" s="1"/>
  <c r="J534" i="11"/>
  <c r="K534" i="11" s="1"/>
  <c r="L534" i="11" s="1"/>
  <c r="J535" i="11"/>
  <c r="K535" i="11" s="1"/>
  <c r="L535" i="11" s="1"/>
  <c r="J536" i="11"/>
  <c r="K536" i="11" s="1"/>
  <c r="L536" i="11" s="1"/>
  <c r="J537" i="11"/>
  <c r="K537" i="11" s="1"/>
  <c r="L537" i="11" s="1"/>
  <c r="J538" i="11"/>
  <c r="K538" i="11" s="1"/>
  <c r="L538" i="11" s="1"/>
  <c r="J539" i="11"/>
  <c r="K539" i="11" s="1"/>
  <c r="L539" i="11" s="1"/>
  <c r="J540" i="11"/>
  <c r="K540" i="11" s="1"/>
  <c r="L540" i="11" s="1"/>
  <c r="J541" i="11"/>
  <c r="K541" i="11" s="1"/>
  <c r="L541" i="11" s="1"/>
  <c r="J542" i="11"/>
  <c r="K542" i="11" s="1"/>
  <c r="L542" i="11" s="1"/>
  <c r="J543" i="11"/>
  <c r="K543" i="11" s="1"/>
  <c r="L543" i="11" s="1"/>
  <c r="J544" i="11"/>
  <c r="K544" i="11" s="1"/>
  <c r="L544" i="11" s="1"/>
  <c r="J545" i="11"/>
  <c r="K545" i="11" s="1"/>
  <c r="L545" i="11" s="1"/>
  <c r="J546" i="11"/>
  <c r="K546" i="11" s="1"/>
  <c r="L546" i="11" s="1"/>
  <c r="J547" i="11"/>
  <c r="K547" i="11" s="1"/>
  <c r="L547" i="11" s="1"/>
  <c r="J548" i="11"/>
  <c r="K548" i="11" s="1"/>
  <c r="L548" i="11" s="1"/>
  <c r="J549" i="11"/>
  <c r="K549" i="11" s="1"/>
  <c r="L549" i="11" s="1"/>
  <c r="J550" i="11"/>
  <c r="K550" i="11" s="1"/>
  <c r="L550" i="11" s="1"/>
  <c r="J551" i="11"/>
  <c r="K551" i="11" s="1"/>
  <c r="L551" i="11" s="1"/>
  <c r="J552" i="11"/>
  <c r="K552" i="11" s="1"/>
  <c r="L552" i="11" s="1"/>
  <c r="J553" i="11"/>
  <c r="K553" i="11" s="1"/>
  <c r="L553" i="11" s="1"/>
  <c r="J554" i="11"/>
  <c r="K554" i="11" s="1"/>
  <c r="L554" i="11" s="1"/>
  <c r="J555" i="11"/>
  <c r="K555" i="11" s="1"/>
  <c r="L555" i="11" s="1"/>
  <c r="J556" i="11"/>
  <c r="K556" i="11" s="1"/>
  <c r="L556" i="11" s="1"/>
  <c r="J557" i="11"/>
  <c r="K557" i="11" s="1"/>
  <c r="L557" i="11" s="1"/>
  <c r="J558" i="11"/>
  <c r="K558" i="11" s="1"/>
  <c r="L558" i="11" s="1"/>
  <c r="J559" i="11"/>
  <c r="K559" i="11" s="1"/>
  <c r="L559" i="11" s="1"/>
  <c r="J560" i="11"/>
  <c r="K560" i="11" s="1"/>
  <c r="L560" i="11" s="1"/>
  <c r="J561" i="11"/>
  <c r="K561" i="11" s="1"/>
  <c r="L561" i="11" s="1"/>
  <c r="J562" i="11"/>
  <c r="K562" i="11" s="1"/>
  <c r="L562" i="11" s="1"/>
  <c r="J563" i="11"/>
  <c r="K563" i="11" s="1"/>
  <c r="L563" i="11" s="1"/>
  <c r="J564" i="11"/>
  <c r="K564" i="11" s="1"/>
  <c r="L564" i="11" s="1"/>
  <c r="J565" i="11"/>
  <c r="K565" i="11" s="1"/>
  <c r="L565" i="11" s="1"/>
  <c r="J566" i="11"/>
  <c r="K566" i="11" s="1"/>
  <c r="L566" i="11" s="1"/>
  <c r="J567" i="11"/>
  <c r="K567" i="11" s="1"/>
  <c r="L567" i="11" s="1"/>
  <c r="J568" i="11"/>
  <c r="K568" i="11" s="1"/>
  <c r="L568" i="11" s="1"/>
  <c r="J569" i="11"/>
  <c r="K569" i="11" s="1"/>
  <c r="L569" i="11" s="1"/>
  <c r="J570" i="11"/>
  <c r="K570" i="11" s="1"/>
  <c r="L570" i="11" s="1"/>
  <c r="J571" i="11"/>
  <c r="K571" i="11" s="1"/>
  <c r="L571" i="11" s="1"/>
  <c r="J572" i="11"/>
  <c r="K572" i="11" s="1"/>
  <c r="L572" i="11" s="1"/>
  <c r="J573" i="11"/>
  <c r="K573" i="11" s="1"/>
  <c r="L573" i="11" s="1"/>
  <c r="J574" i="11"/>
  <c r="K574" i="11" s="1"/>
  <c r="L574" i="11" s="1"/>
  <c r="J575" i="11"/>
  <c r="K575" i="11" s="1"/>
  <c r="L575" i="11" s="1"/>
  <c r="J576" i="11"/>
  <c r="K576" i="11" s="1"/>
  <c r="L576" i="11" s="1"/>
  <c r="J577" i="11"/>
  <c r="K577" i="11" s="1"/>
  <c r="L577" i="11" s="1"/>
  <c r="J578" i="11"/>
  <c r="K578" i="11" s="1"/>
  <c r="L578" i="11" s="1"/>
  <c r="J579" i="11"/>
  <c r="K579" i="11" s="1"/>
  <c r="L579" i="11" s="1"/>
  <c r="J580" i="11"/>
  <c r="K580" i="11" s="1"/>
  <c r="L580" i="11" s="1"/>
  <c r="J581" i="11"/>
  <c r="K581" i="11" s="1"/>
  <c r="L581" i="11" s="1"/>
  <c r="J582" i="11"/>
  <c r="K582" i="11" s="1"/>
  <c r="L582" i="11" s="1"/>
  <c r="J583" i="11"/>
  <c r="K583" i="11" s="1"/>
  <c r="L583" i="11" s="1"/>
  <c r="J584" i="11"/>
  <c r="K584" i="11" s="1"/>
  <c r="L584" i="11" s="1"/>
  <c r="J585" i="11"/>
  <c r="K585" i="11" s="1"/>
  <c r="L585" i="11" s="1"/>
  <c r="J586" i="11"/>
  <c r="K586" i="11" s="1"/>
  <c r="L586" i="11" s="1"/>
  <c r="J587" i="11"/>
  <c r="K587" i="11" s="1"/>
  <c r="L587" i="11" s="1"/>
  <c r="J588" i="11"/>
  <c r="K588" i="11" s="1"/>
  <c r="L588" i="11" s="1"/>
  <c r="J589" i="11"/>
  <c r="K589" i="11" s="1"/>
  <c r="L589" i="11" s="1"/>
  <c r="J590" i="11"/>
  <c r="K590" i="11" s="1"/>
  <c r="L590" i="11" s="1"/>
  <c r="J591" i="11"/>
  <c r="K591" i="11" s="1"/>
  <c r="L591" i="11" s="1"/>
  <c r="J592" i="11"/>
  <c r="K592" i="11" s="1"/>
  <c r="L592" i="11" s="1"/>
  <c r="J593" i="11"/>
  <c r="K593" i="11" s="1"/>
  <c r="L593" i="11" s="1"/>
  <c r="J594" i="11"/>
  <c r="K594" i="11" s="1"/>
  <c r="L594" i="11" s="1"/>
  <c r="J595" i="11"/>
  <c r="K595" i="11" s="1"/>
  <c r="L595" i="11" s="1"/>
  <c r="J596" i="11"/>
  <c r="K596" i="11" s="1"/>
  <c r="L596" i="11" s="1"/>
  <c r="J597" i="11"/>
  <c r="K597" i="11" s="1"/>
  <c r="L597" i="11" s="1"/>
  <c r="J598" i="11"/>
  <c r="K598" i="11" s="1"/>
  <c r="L598" i="11" s="1"/>
  <c r="J599" i="11"/>
  <c r="K599" i="11" s="1"/>
  <c r="L599" i="11" s="1"/>
  <c r="J600" i="11"/>
  <c r="K600" i="11" s="1"/>
  <c r="L600" i="11" s="1"/>
  <c r="J601" i="11"/>
  <c r="K601" i="11" s="1"/>
  <c r="L601" i="11" s="1"/>
  <c r="J602" i="11"/>
  <c r="K602" i="11" s="1"/>
  <c r="L602" i="11" s="1"/>
  <c r="J603" i="11"/>
  <c r="K603" i="11" s="1"/>
  <c r="L603" i="11" s="1"/>
  <c r="J604" i="11"/>
  <c r="K604" i="11" s="1"/>
  <c r="L604" i="11" s="1"/>
  <c r="J605" i="11"/>
  <c r="K605" i="11" s="1"/>
  <c r="L605" i="11" s="1"/>
  <c r="J606" i="11"/>
  <c r="K606" i="11" s="1"/>
  <c r="L606" i="11" s="1"/>
  <c r="J607" i="11"/>
  <c r="K607" i="11" s="1"/>
  <c r="L607" i="11" s="1"/>
  <c r="J608" i="11"/>
  <c r="K608" i="11" s="1"/>
  <c r="L608" i="11" s="1"/>
  <c r="J609" i="11"/>
  <c r="K609" i="11" s="1"/>
  <c r="L609" i="11" s="1"/>
  <c r="J610" i="11"/>
  <c r="K610" i="11" s="1"/>
  <c r="L610" i="11" s="1"/>
  <c r="J611" i="11"/>
  <c r="K611" i="11" s="1"/>
  <c r="L611" i="11" s="1"/>
  <c r="J612" i="11"/>
  <c r="K612" i="11" s="1"/>
  <c r="L612" i="11" s="1"/>
  <c r="J613" i="11"/>
  <c r="K613" i="11" s="1"/>
  <c r="L613" i="11" s="1"/>
  <c r="J614" i="11"/>
  <c r="K614" i="11" s="1"/>
  <c r="L614" i="11" s="1"/>
  <c r="J615" i="11"/>
  <c r="K615" i="11" s="1"/>
  <c r="L615" i="11" s="1"/>
  <c r="J616" i="11"/>
  <c r="K616" i="11" s="1"/>
  <c r="L616" i="11" s="1"/>
  <c r="J617" i="11"/>
  <c r="K617" i="11" s="1"/>
  <c r="L617" i="11" s="1"/>
  <c r="J618" i="11"/>
  <c r="K618" i="11" s="1"/>
  <c r="L618" i="11" s="1"/>
  <c r="J619" i="11"/>
  <c r="K619" i="11" s="1"/>
  <c r="L619" i="11" s="1"/>
  <c r="J620" i="11"/>
  <c r="K620" i="11" s="1"/>
  <c r="L620" i="11" s="1"/>
  <c r="J621" i="11"/>
  <c r="K621" i="11" s="1"/>
  <c r="L621" i="11" s="1"/>
  <c r="J622" i="11"/>
  <c r="K622" i="11" s="1"/>
  <c r="L622" i="11" s="1"/>
  <c r="J623" i="11"/>
  <c r="K623" i="11" s="1"/>
  <c r="L623" i="11" s="1"/>
  <c r="J624" i="11"/>
  <c r="K624" i="11" s="1"/>
  <c r="L624" i="11" s="1"/>
  <c r="J625" i="11"/>
  <c r="K625" i="11" s="1"/>
  <c r="L625" i="11" s="1"/>
  <c r="J626" i="11"/>
  <c r="K626" i="11" s="1"/>
  <c r="L626" i="11" s="1"/>
  <c r="J627" i="11"/>
  <c r="K627" i="11" s="1"/>
  <c r="L627" i="11" s="1"/>
  <c r="J628" i="11"/>
  <c r="K628" i="11" s="1"/>
  <c r="L628" i="11" s="1"/>
  <c r="J629" i="11"/>
  <c r="K629" i="11" s="1"/>
  <c r="L629" i="11" s="1"/>
  <c r="J630" i="11"/>
  <c r="K630" i="11" s="1"/>
  <c r="L630" i="11" s="1"/>
  <c r="J631" i="11"/>
  <c r="K631" i="11" s="1"/>
  <c r="L631" i="11" s="1"/>
  <c r="J632" i="11"/>
  <c r="K632" i="11" s="1"/>
  <c r="L632" i="11" s="1"/>
  <c r="J633" i="11"/>
  <c r="K633" i="11" s="1"/>
  <c r="L633" i="11" s="1"/>
  <c r="J634" i="11"/>
  <c r="K634" i="11" s="1"/>
  <c r="L634" i="11" s="1"/>
  <c r="J635" i="11"/>
  <c r="K635" i="11" s="1"/>
  <c r="L635" i="11" s="1"/>
  <c r="J636" i="11"/>
  <c r="K636" i="11" s="1"/>
  <c r="L636" i="11" s="1"/>
  <c r="J637" i="11"/>
  <c r="K637" i="11" s="1"/>
  <c r="L637" i="11" s="1"/>
  <c r="J638" i="11"/>
  <c r="K638" i="11" s="1"/>
  <c r="L638" i="11" s="1"/>
  <c r="J639" i="11"/>
  <c r="K639" i="11" s="1"/>
  <c r="L639" i="11" s="1"/>
  <c r="J640" i="11"/>
  <c r="K640" i="11" s="1"/>
  <c r="L640" i="11" s="1"/>
  <c r="J641" i="11"/>
  <c r="K641" i="11" s="1"/>
  <c r="L641" i="11" s="1"/>
  <c r="J642" i="11"/>
  <c r="K642" i="11" s="1"/>
  <c r="L642" i="11" s="1"/>
  <c r="J643" i="11"/>
  <c r="K643" i="11" s="1"/>
  <c r="L643" i="11" s="1"/>
  <c r="J644" i="11"/>
  <c r="K644" i="11" s="1"/>
  <c r="L644" i="11" s="1"/>
  <c r="J645" i="11"/>
  <c r="K645" i="11" s="1"/>
  <c r="L645" i="11" s="1"/>
  <c r="J646" i="11"/>
  <c r="K646" i="11" s="1"/>
  <c r="L646" i="11" s="1"/>
  <c r="J647" i="11"/>
  <c r="K647" i="11" s="1"/>
  <c r="L647" i="11" s="1"/>
  <c r="J648" i="11"/>
  <c r="K648" i="11" s="1"/>
  <c r="L648" i="11" s="1"/>
  <c r="J649" i="11"/>
  <c r="K649" i="11" s="1"/>
  <c r="L649" i="11" s="1"/>
  <c r="J650" i="11"/>
  <c r="K650" i="11" s="1"/>
  <c r="L650" i="11" s="1"/>
  <c r="J651" i="11"/>
  <c r="K651" i="11" s="1"/>
  <c r="L651" i="11" s="1"/>
  <c r="J652" i="11"/>
  <c r="K652" i="11" s="1"/>
  <c r="L652" i="11" s="1"/>
  <c r="J653" i="11"/>
  <c r="K653" i="11" s="1"/>
  <c r="L653" i="11" s="1"/>
  <c r="J654" i="11"/>
  <c r="K654" i="11" s="1"/>
  <c r="L654" i="11" s="1"/>
  <c r="J655" i="11"/>
  <c r="K655" i="11" s="1"/>
  <c r="L655" i="11" s="1"/>
  <c r="J656" i="11"/>
  <c r="K656" i="11" s="1"/>
  <c r="L656" i="11" s="1"/>
  <c r="J657" i="11"/>
  <c r="K657" i="11" s="1"/>
  <c r="L657" i="11" s="1"/>
  <c r="J658" i="11"/>
  <c r="K658" i="11" s="1"/>
  <c r="L658" i="11" s="1"/>
  <c r="J659" i="11"/>
  <c r="K659" i="11" s="1"/>
  <c r="L659" i="11" s="1"/>
  <c r="J660" i="11"/>
  <c r="K660" i="11" s="1"/>
  <c r="L660" i="11" s="1"/>
  <c r="J661" i="11"/>
  <c r="K661" i="11" s="1"/>
  <c r="L661" i="11" s="1"/>
  <c r="J662" i="11"/>
  <c r="K662" i="11" s="1"/>
  <c r="L662" i="11" s="1"/>
  <c r="J663" i="11"/>
  <c r="K663" i="11" s="1"/>
  <c r="L663" i="11" s="1"/>
  <c r="J664" i="11"/>
  <c r="K664" i="11" s="1"/>
  <c r="L664" i="11" s="1"/>
  <c r="J665" i="11"/>
  <c r="K665" i="11" s="1"/>
  <c r="L665" i="11" s="1"/>
  <c r="J666" i="11"/>
  <c r="K666" i="11" s="1"/>
  <c r="L666" i="11" s="1"/>
  <c r="J667" i="11"/>
  <c r="K667" i="11" s="1"/>
  <c r="L667" i="11" s="1"/>
  <c r="J668" i="11"/>
  <c r="K668" i="11" s="1"/>
  <c r="L668" i="11" s="1"/>
  <c r="J669" i="11"/>
  <c r="K669" i="11" s="1"/>
  <c r="L669" i="11" s="1"/>
  <c r="J670" i="11"/>
  <c r="K670" i="11" s="1"/>
  <c r="L670" i="11" s="1"/>
  <c r="J671" i="11"/>
  <c r="K671" i="11" s="1"/>
  <c r="L671" i="11" s="1"/>
  <c r="J672" i="11"/>
  <c r="K672" i="11" s="1"/>
  <c r="L672" i="11" s="1"/>
  <c r="J673" i="11"/>
  <c r="K673" i="11" s="1"/>
  <c r="L673" i="11" s="1"/>
  <c r="J674" i="11"/>
  <c r="K674" i="11" s="1"/>
  <c r="L674" i="11" s="1"/>
  <c r="J675" i="11"/>
  <c r="K675" i="11" s="1"/>
  <c r="L675" i="11" s="1"/>
  <c r="J676" i="11"/>
  <c r="K676" i="11" s="1"/>
  <c r="L676" i="11" s="1"/>
  <c r="J677" i="11"/>
  <c r="K677" i="11" s="1"/>
  <c r="L677" i="11" s="1"/>
  <c r="J678" i="11"/>
  <c r="K678" i="11" s="1"/>
  <c r="L678" i="11" s="1"/>
  <c r="J679" i="11"/>
  <c r="K679" i="11" s="1"/>
  <c r="L679" i="11" s="1"/>
  <c r="J680" i="11"/>
  <c r="K680" i="11" s="1"/>
  <c r="L680" i="11" s="1"/>
  <c r="J681" i="11"/>
  <c r="K681" i="11" s="1"/>
  <c r="L681" i="11" s="1"/>
  <c r="J682" i="11"/>
  <c r="K682" i="11" s="1"/>
  <c r="L682" i="11" s="1"/>
  <c r="J683" i="11"/>
  <c r="K683" i="11" s="1"/>
  <c r="L683" i="11" s="1"/>
  <c r="J684" i="11"/>
  <c r="K684" i="11" s="1"/>
  <c r="L684" i="11" s="1"/>
  <c r="J685" i="11"/>
  <c r="K685" i="11" s="1"/>
  <c r="L685" i="11" s="1"/>
  <c r="J686" i="11"/>
  <c r="K686" i="11" s="1"/>
  <c r="L686" i="11" s="1"/>
  <c r="J687" i="11"/>
  <c r="K687" i="11" s="1"/>
  <c r="L687" i="11" s="1"/>
  <c r="J688" i="11"/>
  <c r="K688" i="11" s="1"/>
  <c r="L688" i="11" s="1"/>
  <c r="J689" i="11"/>
  <c r="K689" i="11" s="1"/>
  <c r="L689" i="11" s="1"/>
  <c r="J690" i="11"/>
  <c r="K690" i="11" s="1"/>
  <c r="L690" i="11" s="1"/>
  <c r="J691" i="11"/>
  <c r="K691" i="11" s="1"/>
  <c r="L691" i="11" s="1"/>
  <c r="J692" i="11"/>
  <c r="K692" i="11" s="1"/>
  <c r="L692" i="11" s="1"/>
  <c r="J693" i="11"/>
  <c r="K693" i="11" s="1"/>
  <c r="L693" i="11" s="1"/>
  <c r="J694" i="11"/>
  <c r="K694" i="11" s="1"/>
  <c r="L694" i="11" s="1"/>
  <c r="J695" i="11"/>
  <c r="K695" i="11" s="1"/>
  <c r="L695" i="11" s="1"/>
  <c r="J696" i="11"/>
  <c r="K696" i="11" s="1"/>
  <c r="L696" i="11" s="1"/>
  <c r="J697" i="11"/>
  <c r="K697" i="11" s="1"/>
  <c r="L697" i="11" s="1"/>
  <c r="J698" i="11"/>
  <c r="K698" i="11" s="1"/>
  <c r="L698" i="11" s="1"/>
  <c r="J699" i="11"/>
  <c r="K699" i="11" s="1"/>
  <c r="L699" i="11" s="1"/>
  <c r="J700" i="11"/>
  <c r="K700" i="11" s="1"/>
  <c r="L700" i="11" s="1"/>
  <c r="J701" i="11"/>
  <c r="K701" i="11" s="1"/>
  <c r="L701" i="11" s="1"/>
  <c r="J702" i="11"/>
  <c r="K702" i="11" s="1"/>
  <c r="L702" i="11" s="1"/>
  <c r="J703" i="11"/>
  <c r="K703" i="11" s="1"/>
  <c r="L703" i="11" s="1"/>
  <c r="J704" i="11"/>
  <c r="K704" i="11" s="1"/>
  <c r="L704" i="11" s="1"/>
  <c r="J705" i="11"/>
  <c r="K705" i="11" s="1"/>
  <c r="L705" i="11" s="1"/>
  <c r="J706" i="11"/>
  <c r="K706" i="11" s="1"/>
  <c r="L706" i="11" s="1"/>
  <c r="J707" i="11"/>
  <c r="K707" i="11" s="1"/>
  <c r="L707" i="11" s="1"/>
  <c r="J708" i="11"/>
  <c r="K708" i="11" s="1"/>
  <c r="L708" i="11" s="1"/>
  <c r="J709" i="11"/>
  <c r="K709" i="11" s="1"/>
  <c r="L709" i="11" s="1"/>
  <c r="J710" i="11"/>
  <c r="K710" i="11" s="1"/>
  <c r="L710" i="11" s="1"/>
  <c r="J711" i="11"/>
  <c r="K711" i="11" s="1"/>
  <c r="L711" i="11" s="1"/>
  <c r="J712" i="11"/>
  <c r="K712" i="11" s="1"/>
  <c r="L712" i="11" s="1"/>
  <c r="J713" i="11"/>
  <c r="K713" i="11" s="1"/>
  <c r="L713" i="11" s="1"/>
  <c r="J714" i="11"/>
  <c r="K714" i="11" s="1"/>
  <c r="L714" i="11" s="1"/>
  <c r="J715" i="11"/>
  <c r="K715" i="11" s="1"/>
  <c r="L715" i="11" s="1"/>
  <c r="J716" i="11"/>
  <c r="K716" i="11" s="1"/>
  <c r="L716" i="11" s="1"/>
  <c r="J717" i="11"/>
  <c r="K717" i="11" s="1"/>
  <c r="L717" i="11" s="1"/>
  <c r="J718" i="11"/>
  <c r="K718" i="11" s="1"/>
  <c r="L718" i="11" s="1"/>
  <c r="J719" i="11"/>
  <c r="K719" i="11" s="1"/>
  <c r="L719" i="11" s="1"/>
  <c r="J720" i="11"/>
  <c r="K720" i="11" s="1"/>
  <c r="L720" i="11" s="1"/>
  <c r="J721" i="11"/>
  <c r="K721" i="11" s="1"/>
  <c r="L721" i="11" s="1"/>
  <c r="J722" i="11"/>
  <c r="K722" i="11" s="1"/>
  <c r="L722" i="11" s="1"/>
  <c r="J723" i="11"/>
  <c r="K723" i="11" s="1"/>
  <c r="L723" i="11" s="1"/>
  <c r="J724" i="11"/>
  <c r="K724" i="11" s="1"/>
  <c r="L724" i="11" s="1"/>
  <c r="J725" i="11"/>
  <c r="K725" i="11" s="1"/>
  <c r="L725" i="11" s="1"/>
  <c r="J726" i="11"/>
  <c r="K726" i="11" s="1"/>
  <c r="L726" i="11" s="1"/>
  <c r="J727" i="11"/>
  <c r="K727" i="11" s="1"/>
  <c r="L727" i="11" s="1"/>
  <c r="J728" i="11"/>
  <c r="K728" i="11" s="1"/>
  <c r="L728" i="11" s="1"/>
  <c r="J729" i="11"/>
  <c r="K729" i="11" s="1"/>
  <c r="L729" i="11" s="1"/>
  <c r="J730" i="11"/>
  <c r="K730" i="11" s="1"/>
  <c r="L730" i="11" s="1"/>
  <c r="J731" i="11"/>
  <c r="K731" i="11" s="1"/>
  <c r="L731" i="11" s="1"/>
  <c r="J732" i="11"/>
  <c r="K732" i="11" s="1"/>
  <c r="L732" i="11" s="1"/>
  <c r="J733" i="11"/>
  <c r="K733" i="11" s="1"/>
  <c r="L733" i="11" s="1"/>
  <c r="J734" i="11"/>
  <c r="K734" i="11" s="1"/>
  <c r="L734" i="11" s="1"/>
  <c r="J735" i="11"/>
  <c r="K735" i="11" s="1"/>
  <c r="L735" i="11" s="1"/>
  <c r="J736" i="11"/>
  <c r="K736" i="11" s="1"/>
  <c r="L736" i="11" s="1"/>
  <c r="J737" i="11"/>
  <c r="K737" i="11" s="1"/>
  <c r="L737" i="11" s="1"/>
  <c r="J738" i="11"/>
  <c r="K738" i="11" s="1"/>
  <c r="L738" i="11" s="1"/>
  <c r="J739" i="11"/>
  <c r="K739" i="11" s="1"/>
  <c r="L739" i="11" s="1"/>
  <c r="J740" i="11"/>
  <c r="K740" i="11" s="1"/>
  <c r="L740" i="11" s="1"/>
  <c r="J741" i="11"/>
  <c r="K741" i="11" s="1"/>
  <c r="L741" i="11" s="1"/>
  <c r="J742" i="11"/>
  <c r="K742" i="11" s="1"/>
  <c r="L742" i="11" s="1"/>
  <c r="J743" i="11"/>
  <c r="K743" i="11" s="1"/>
  <c r="L743" i="11" s="1"/>
  <c r="J744" i="11"/>
  <c r="K744" i="11" s="1"/>
  <c r="L744" i="11" s="1"/>
  <c r="J745" i="11"/>
  <c r="K745" i="11" s="1"/>
  <c r="L745" i="11" s="1"/>
  <c r="J746" i="11"/>
  <c r="K746" i="11" s="1"/>
  <c r="L746" i="11" s="1"/>
  <c r="J747" i="11"/>
  <c r="K747" i="11" s="1"/>
  <c r="L747" i="11" s="1"/>
  <c r="J748" i="11"/>
  <c r="K748" i="11" s="1"/>
  <c r="L748" i="11" s="1"/>
  <c r="J749" i="11"/>
  <c r="K749" i="11" s="1"/>
  <c r="L749" i="11" s="1"/>
  <c r="J750" i="11"/>
  <c r="K750" i="11" s="1"/>
  <c r="L750" i="11" s="1"/>
  <c r="J751" i="11"/>
  <c r="K751" i="11" s="1"/>
  <c r="L751" i="11" s="1"/>
  <c r="J752" i="11"/>
  <c r="K752" i="11" s="1"/>
  <c r="L752" i="11" s="1"/>
  <c r="J753" i="11"/>
  <c r="K753" i="11" s="1"/>
  <c r="L753" i="11" s="1"/>
  <c r="J754" i="11"/>
  <c r="K754" i="11" s="1"/>
  <c r="L754" i="11" s="1"/>
  <c r="J755" i="11"/>
  <c r="K755" i="11" s="1"/>
  <c r="L755" i="11" s="1"/>
  <c r="J756" i="11"/>
  <c r="K756" i="11" s="1"/>
  <c r="L756" i="11" s="1"/>
  <c r="J757" i="11"/>
  <c r="K757" i="11" s="1"/>
  <c r="L757" i="11" s="1"/>
  <c r="J758" i="11"/>
  <c r="K758" i="11" s="1"/>
  <c r="L758" i="11" s="1"/>
  <c r="J759" i="11"/>
  <c r="K759" i="11" s="1"/>
  <c r="L759" i="11" s="1"/>
  <c r="J760" i="11"/>
  <c r="K760" i="11" s="1"/>
  <c r="L760" i="11" s="1"/>
  <c r="J761" i="11"/>
  <c r="K761" i="11" s="1"/>
  <c r="L761" i="11" s="1"/>
  <c r="J762" i="11"/>
  <c r="K762" i="11" s="1"/>
  <c r="L762" i="11" s="1"/>
  <c r="J763" i="11"/>
  <c r="K763" i="11" s="1"/>
  <c r="L763" i="11" s="1"/>
  <c r="J764" i="11"/>
  <c r="K764" i="11" s="1"/>
  <c r="L764" i="11" s="1"/>
  <c r="J765" i="11"/>
  <c r="K765" i="11" s="1"/>
  <c r="L765" i="11" s="1"/>
  <c r="J766" i="11"/>
  <c r="K766" i="11" s="1"/>
  <c r="L766" i="11" s="1"/>
  <c r="J767" i="11"/>
  <c r="K767" i="11" s="1"/>
  <c r="L767" i="11" s="1"/>
  <c r="J768" i="11"/>
  <c r="K768" i="11" s="1"/>
  <c r="L768" i="11" s="1"/>
  <c r="J769" i="11"/>
  <c r="K769" i="11" s="1"/>
  <c r="L769" i="11" s="1"/>
  <c r="J770" i="11"/>
  <c r="K770" i="11" s="1"/>
  <c r="L770" i="11" s="1"/>
  <c r="J771" i="11"/>
  <c r="K771" i="11" s="1"/>
  <c r="L771" i="11" s="1"/>
  <c r="J772" i="11"/>
  <c r="K772" i="11" s="1"/>
  <c r="L772" i="11" s="1"/>
  <c r="J773" i="11"/>
  <c r="K773" i="11" s="1"/>
  <c r="L773" i="11" s="1"/>
  <c r="J774" i="11"/>
  <c r="K774" i="11" s="1"/>
  <c r="L774" i="11" s="1"/>
  <c r="J775" i="11"/>
  <c r="K775" i="11" s="1"/>
  <c r="L775" i="11" s="1"/>
  <c r="J776" i="11"/>
  <c r="K776" i="11" s="1"/>
  <c r="L776" i="11" s="1"/>
  <c r="J777" i="11"/>
  <c r="K777" i="11" s="1"/>
  <c r="L777" i="11" s="1"/>
  <c r="J778" i="11"/>
  <c r="K778" i="11" s="1"/>
  <c r="L778" i="11" s="1"/>
  <c r="J779" i="11"/>
  <c r="K779" i="11" s="1"/>
  <c r="L779" i="11" s="1"/>
  <c r="J780" i="11"/>
  <c r="K780" i="11" s="1"/>
  <c r="L780" i="11" s="1"/>
  <c r="J781" i="11"/>
  <c r="K781" i="11" s="1"/>
  <c r="L781" i="11" s="1"/>
  <c r="J782" i="11"/>
  <c r="K782" i="11" s="1"/>
  <c r="L782" i="11" s="1"/>
  <c r="J783" i="11"/>
  <c r="K783" i="11" s="1"/>
  <c r="L783" i="11" s="1"/>
  <c r="J784" i="11"/>
  <c r="K784" i="11" s="1"/>
  <c r="L784" i="11" s="1"/>
  <c r="J785" i="11"/>
  <c r="K785" i="11" s="1"/>
  <c r="L785" i="11" s="1"/>
  <c r="J786" i="11"/>
  <c r="K786" i="11" s="1"/>
  <c r="L786" i="11" s="1"/>
  <c r="J787" i="11"/>
  <c r="K787" i="11" s="1"/>
  <c r="L787" i="11" s="1"/>
  <c r="J788" i="11"/>
  <c r="K788" i="11" s="1"/>
  <c r="L788" i="11" s="1"/>
  <c r="J789" i="11"/>
  <c r="K789" i="11" s="1"/>
  <c r="L789" i="11" s="1"/>
  <c r="J790" i="11"/>
  <c r="K790" i="11" s="1"/>
  <c r="L790" i="11" s="1"/>
  <c r="J791" i="11"/>
  <c r="K791" i="11" s="1"/>
  <c r="L791" i="11" s="1"/>
  <c r="J792" i="11"/>
  <c r="K792" i="11" s="1"/>
  <c r="L792" i="11" s="1"/>
  <c r="J793" i="11"/>
  <c r="K793" i="11" s="1"/>
  <c r="L793" i="11" s="1"/>
  <c r="J794" i="11"/>
  <c r="K794" i="11" s="1"/>
  <c r="L794" i="11" s="1"/>
  <c r="J795" i="11"/>
  <c r="K795" i="11" s="1"/>
  <c r="L795" i="11" s="1"/>
  <c r="J796" i="11"/>
  <c r="K796" i="11" s="1"/>
  <c r="L796" i="11" s="1"/>
  <c r="J797" i="11"/>
  <c r="K797" i="11" s="1"/>
  <c r="L797" i="11" s="1"/>
  <c r="J798" i="11"/>
  <c r="K798" i="11" s="1"/>
  <c r="L798" i="11" s="1"/>
  <c r="J799" i="11"/>
  <c r="K799" i="11" s="1"/>
  <c r="L799" i="11" s="1"/>
  <c r="J800" i="11"/>
  <c r="K800" i="11" s="1"/>
  <c r="L800" i="11" s="1"/>
  <c r="J801" i="11"/>
  <c r="K801" i="11" s="1"/>
  <c r="L801" i="11" s="1"/>
  <c r="J802" i="11"/>
  <c r="K802" i="11" s="1"/>
  <c r="L802" i="11" s="1"/>
  <c r="J803" i="11"/>
  <c r="K803" i="11" s="1"/>
  <c r="L803" i="11" s="1"/>
  <c r="J804" i="11"/>
  <c r="K804" i="11" s="1"/>
  <c r="L804" i="11" s="1"/>
  <c r="J805" i="11"/>
  <c r="K805" i="11" s="1"/>
  <c r="L805" i="11" s="1"/>
  <c r="J806" i="11"/>
  <c r="K806" i="11" s="1"/>
  <c r="L806" i="11" s="1"/>
  <c r="J807" i="11"/>
  <c r="K807" i="11" s="1"/>
  <c r="L807" i="11" s="1"/>
  <c r="J808" i="11"/>
  <c r="K808" i="11" s="1"/>
  <c r="L808" i="11" s="1"/>
  <c r="J809" i="11"/>
  <c r="K809" i="11" s="1"/>
  <c r="L809" i="11" s="1"/>
  <c r="J810" i="11"/>
  <c r="K810" i="11" s="1"/>
  <c r="L810" i="11" s="1"/>
  <c r="J811" i="11"/>
  <c r="K811" i="11" s="1"/>
  <c r="L811" i="11" s="1"/>
  <c r="J812" i="11"/>
  <c r="K812" i="11" s="1"/>
  <c r="L812" i="11" s="1"/>
  <c r="J813" i="11"/>
  <c r="K813" i="11" s="1"/>
  <c r="L813" i="11" s="1"/>
  <c r="J814" i="11"/>
  <c r="K814" i="11" s="1"/>
  <c r="L814" i="11" s="1"/>
  <c r="J815" i="11"/>
  <c r="K815" i="11" s="1"/>
  <c r="L815" i="11" s="1"/>
  <c r="J816" i="11"/>
  <c r="K816" i="11" s="1"/>
  <c r="L816" i="11" s="1"/>
  <c r="J817" i="11"/>
  <c r="K817" i="11" s="1"/>
  <c r="L817" i="11" s="1"/>
  <c r="J818" i="11"/>
  <c r="K818" i="11" s="1"/>
  <c r="L818" i="11" s="1"/>
  <c r="J819" i="11"/>
  <c r="K819" i="11" s="1"/>
  <c r="L819" i="11" s="1"/>
  <c r="J820" i="11"/>
  <c r="K820" i="11" s="1"/>
  <c r="L820" i="11" s="1"/>
  <c r="J821" i="11"/>
  <c r="K821" i="11" s="1"/>
  <c r="L821" i="11" s="1"/>
  <c r="J822" i="11"/>
  <c r="K822" i="11" s="1"/>
  <c r="L822" i="11" s="1"/>
  <c r="J823" i="11"/>
  <c r="K823" i="11" s="1"/>
  <c r="L823" i="11" s="1"/>
  <c r="J824" i="11"/>
  <c r="K824" i="11" s="1"/>
  <c r="L824" i="11" s="1"/>
  <c r="J825" i="11"/>
  <c r="K825" i="11" s="1"/>
  <c r="L825" i="11" s="1"/>
  <c r="J826" i="11"/>
  <c r="K826" i="11" s="1"/>
  <c r="L826" i="11" s="1"/>
  <c r="J827" i="11"/>
  <c r="K827" i="11" s="1"/>
  <c r="L827" i="11" s="1"/>
  <c r="J828" i="11"/>
  <c r="K828" i="11" s="1"/>
  <c r="L828" i="11" s="1"/>
  <c r="J829" i="11"/>
  <c r="K829" i="11" s="1"/>
  <c r="L829" i="11" s="1"/>
  <c r="J830" i="11"/>
  <c r="K830" i="11" s="1"/>
  <c r="L830" i="11" s="1"/>
  <c r="J831" i="11"/>
  <c r="K831" i="11" s="1"/>
  <c r="L831" i="11" s="1"/>
  <c r="J832" i="11"/>
  <c r="K832" i="11" s="1"/>
  <c r="L832" i="11" s="1"/>
  <c r="J833" i="11"/>
  <c r="K833" i="11" s="1"/>
  <c r="L833" i="11" s="1"/>
  <c r="J834" i="11"/>
  <c r="K834" i="11" s="1"/>
  <c r="L834" i="11" s="1"/>
  <c r="J835" i="11"/>
  <c r="K835" i="11" s="1"/>
  <c r="L835" i="11" s="1"/>
  <c r="J836" i="11"/>
  <c r="K836" i="11" s="1"/>
  <c r="L836" i="11" s="1"/>
  <c r="J837" i="11"/>
  <c r="K837" i="11" s="1"/>
  <c r="L837" i="11" s="1"/>
  <c r="J838" i="11"/>
  <c r="K838" i="11" s="1"/>
  <c r="L838" i="11" s="1"/>
  <c r="J839" i="11"/>
  <c r="K839" i="11" s="1"/>
  <c r="L839" i="11" s="1"/>
  <c r="J840" i="11"/>
  <c r="K840" i="11" s="1"/>
  <c r="L840" i="11" s="1"/>
  <c r="J841" i="11"/>
  <c r="K841" i="11" s="1"/>
  <c r="L841" i="11" s="1"/>
  <c r="J842" i="11"/>
  <c r="K842" i="11" s="1"/>
  <c r="L842" i="11" s="1"/>
  <c r="J843" i="11"/>
  <c r="K843" i="11" s="1"/>
  <c r="L843" i="11" s="1"/>
  <c r="J844" i="11"/>
  <c r="K844" i="11" s="1"/>
  <c r="L844" i="11" s="1"/>
  <c r="J845" i="11"/>
  <c r="K845" i="11" s="1"/>
  <c r="L845" i="11" s="1"/>
  <c r="J846" i="11"/>
  <c r="K846" i="11" s="1"/>
  <c r="L846" i="11" s="1"/>
  <c r="J847" i="11"/>
  <c r="K847" i="11" s="1"/>
  <c r="L847" i="11" s="1"/>
  <c r="J848" i="11"/>
  <c r="K848" i="11" s="1"/>
  <c r="L848" i="11" s="1"/>
  <c r="J849" i="11"/>
  <c r="K849" i="11" s="1"/>
  <c r="L849" i="11" s="1"/>
  <c r="J850" i="11"/>
  <c r="K850" i="11" s="1"/>
  <c r="L850" i="11" s="1"/>
  <c r="J851" i="11"/>
  <c r="K851" i="11" s="1"/>
  <c r="L851" i="11" s="1"/>
  <c r="J852" i="11"/>
  <c r="K852" i="11" s="1"/>
  <c r="L852" i="11" s="1"/>
  <c r="J853" i="11"/>
  <c r="K853" i="11" s="1"/>
  <c r="L853" i="11" s="1"/>
  <c r="J854" i="11"/>
  <c r="K854" i="11" s="1"/>
  <c r="L854" i="11" s="1"/>
  <c r="J855" i="11"/>
  <c r="K855" i="11" s="1"/>
  <c r="L855" i="11" s="1"/>
  <c r="J856" i="11"/>
  <c r="K856" i="11" s="1"/>
  <c r="L856" i="11" s="1"/>
  <c r="J857" i="11"/>
  <c r="K857" i="11" s="1"/>
  <c r="L857" i="11" s="1"/>
  <c r="J858" i="11"/>
  <c r="K858" i="11" s="1"/>
  <c r="L858" i="11" s="1"/>
  <c r="J859" i="11"/>
  <c r="K859" i="11" s="1"/>
  <c r="L859" i="11" s="1"/>
  <c r="J860" i="11"/>
  <c r="K860" i="11" s="1"/>
  <c r="L860" i="11" s="1"/>
  <c r="J861" i="11"/>
  <c r="K861" i="11" s="1"/>
  <c r="L861" i="11" s="1"/>
  <c r="J862" i="11"/>
  <c r="K862" i="11" s="1"/>
  <c r="L862" i="11" s="1"/>
  <c r="J863" i="11"/>
  <c r="K863" i="11" s="1"/>
  <c r="L863" i="11" s="1"/>
  <c r="J864" i="11"/>
  <c r="K864" i="11" s="1"/>
  <c r="L864" i="11" s="1"/>
  <c r="J865" i="11"/>
  <c r="K865" i="11" s="1"/>
  <c r="L865" i="11" s="1"/>
  <c r="J866" i="11"/>
  <c r="K866" i="11" s="1"/>
  <c r="L866" i="11" s="1"/>
  <c r="J867" i="11"/>
  <c r="K867" i="11" s="1"/>
  <c r="L867" i="11" s="1"/>
  <c r="J868" i="11"/>
  <c r="K868" i="11" s="1"/>
  <c r="L868" i="11" s="1"/>
  <c r="J869" i="11"/>
  <c r="K869" i="11" s="1"/>
  <c r="L869" i="11" s="1"/>
  <c r="J870" i="11"/>
  <c r="K870" i="11" s="1"/>
  <c r="L870" i="11" s="1"/>
  <c r="J871" i="11"/>
  <c r="K871" i="11" s="1"/>
  <c r="L871" i="11" s="1"/>
  <c r="J872" i="11"/>
  <c r="K872" i="11" s="1"/>
  <c r="L872" i="11" s="1"/>
  <c r="J873" i="11"/>
  <c r="K873" i="11" s="1"/>
  <c r="L873" i="11" s="1"/>
  <c r="J874" i="11"/>
  <c r="K874" i="11" s="1"/>
  <c r="L874" i="11" s="1"/>
  <c r="J875" i="11"/>
  <c r="K875" i="11" s="1"/>
  <c r="L875" i="11" s="1"/>
  <c r="J876" i="11"/>
  <c r="K876" i="11" s="1"/>
  <c r="L876" i="11" s="1"/>
  <c r="J877" i="11"/>
  <c r="K877" i="11" s="1"/>
  <c r="L877" i="11" s="1"/>
  <c r="J878" i="11"/>
  <c r="K878" i="11" s="1"/>
  <c r="L878" i="11" s="1"/>
  <c r="J879" i="11"/>
  <c r="K879" i="11" s="1"/>
  <c r="L879" i="11" s="1"/>
  <c r="J880" i="11"/>
  <c r="K880" i="11" s="1"/>
  <c r="L880" i="11" s="1"/>
  <c r="J881" i="11"/>
  <c r="K881" i="11" s="1"/>
  <c r="L881" i="11" s="1"/>
  <c r="J882" i="11"/>
  <c r="K882" i="11" s="1"/>
  <c r="L882" i="11" s="1"/>
  <c r="J883" i="11"/>
  <c r="K883" i="11" s="1"/>
  <c r="L883" i="11" s="1"/>
  <c r="J884" i="11"/>
  <c r="K884" i="11" s="1"/>
  <c r="L884" i="11" s="1"/>
  <c r="J885" i="11"/>
  <c r="K885" i="11" s="1"/>
  <c r="L885" i="11" s="1"/>
  <c r="J886" i="11"/>
  <c r="K886" i="11" s="1"/>
  <c r="L886" i="11" s="1"/>
  <c r="J887" i="11"/>
  <c r="K887" i="11" s="1"/>
  <c r="L887" i="11" s="1"/>
  <c r="J888" i="11"/>
  <c r="K888" i="11" s="1"/>
  <c r="L888" i="11" s="1"/>
  <c r="J889" i="11"/>
  <c r="K889" i="11" s="1"/>
  <c r="L889" i="11" s="1"/>
  <c r="J890" i="11"/>
  <c r="K890" i="11" s="1"/>
  <c r="L890" i="11" s="1"/>
  <c r="J891" i="11"/>
  <c r="K891" i="11" s="1"/>
  <c r="L891" i="11" s="1"/>
  <c r="J892" i="11"/>
  <c r="K892" i="11" s="1"/>
  <c r="L892" i="11" s="1"/>
  <c r="J893" i="11"/>
  <c r="K893" i="11" s="1"/>
  <c r="L893" i="11" s="1"/>
  <c r="J894" i="11"/>
  <c r="K894" i="11" s="1"/>
  <c r="L894" i="11" s="1"/>
  <c r="J895" i="11"/>
  <c r="K895" i="11" s="1"/>
  <c r="L895" i="11" s="1"/>
  <c r="J896" i="11"/>
  <c r="K896" i="11" s="1"/>
  <c r="L896" i="11" s="1"/>
  <c r="J897" i="11"/>
  <c r="K897" i="11" s="1"/>
  <c r="L897" i="11" s="1"/>
  <c r="J898" i="11"/>
  <c r="K898" i="11" s="1"/>
  <c r="L898" i="11" s="1"/>
  <c r="J899" i="11"/>
  <c r="K899" i="11" s="1"/>
  <c r="L899" i="11" s="1"/>
  <c r="J900" i="11"/>
  <c r="K900" i="11" s="1"/>
  <c r="L900" i="11" s="1"/>
  <c r="J901" i="11"/>
  <c r="K901" i="11" s="1"/>
  <c r="L901" i="11" s="1"/>
  <c r="J902" i="11"/>
  <c r="K902" i="11" s="1"/>
  <c r="L902" i="11" s="1"/>
  <c r="J903" i="11"/>
  <c r="K903" i="11" s="1"/>
  <c r="L903" i="11" s="1"/>
  <c r="J904" i="11"/>
  <c r="K904" i="11" s="1"/>
  <c r="L904" i="11" s="1"/>
  <c r="J905" i="11"/>
  <c r="K905" i="11" s="1"/>
  <c r="L905" i="11" s="1"/>
  <c r="J906" i="11"/>
  <c r="K906" i="11" s="1"/>
  <c r="L906" i="11" s="1"/>
  <c r="J907" i="11"/>
  <c r="K907" i="11" s="1"/>
  <c r="L907" i="11" s="1"/>
  <c r="J908" i="11"/>
  <c r="K908" i="11" s="1"/>
  <c r="L908" i="11" s="1"/>
  <c r="J909" i="11"/>
  <c r="K909" i="11" s="1"/>
  <c r="L909" i="11" s="1"/>
  <c r="J910" i="11"/>
  <c r="K910" i="11" s="1"/>
  <c r="L910" i="11" s="1"/>
  <c r="J911" i="11"/>
  <c r="K911" i="11" s="1"/>
  <c r="L911" i="11" s="1"/>
  <c r="J912" i="11"/>
  <c r="K912" i="11" s="1"/>
  <c r="L912" i="11" s="1"/>
  <c r="J913" i="11"/>
  <c r="K913" i="11" s="1"/>
  <c r="L913" i="11" s="1"/>
  <c r="J914" i="11"/>
  <c r="K914" i="11" s="1"/>
  <c r="L914" i="11" s="1"/>
  <c r="J915" i="11"/>
  <c r="K915" i="11" s="1"/>
  <c r="L915" i="11" s="1"/>
  <c r="J916" i="11"/>
  <c r="K916" i="11" s="1"/>
  <c r="L916" i="11" s="1"/>
  <c r="J917" i="11"/>
  <c r="K917" i="11" s="1"/>
  <c r="L917" i="11" s="1"/>
  <c r="J918" i="11"/>
  <c r="K918" i="11" s="1"/>
  <c r="L918" i="11" s="1"/>
  <c r="J919" i="11"/>
  <c r="K919" i="11" s="1"/>
  <c r="L919" i="11" s="1"/>
  <c r="J920" i="11"/>
  <c r="K920" i="11" s="1"/>
  <c r="L920" i="11" s="1"/>
  <c r="J921" i="11"/>
  <c r="K921" i="11" s="1"/>
  <c r="L921" i="11" s="1"/>
  <c r="J922" i="11"/>
  <c r="K922" i="11" s="1"/>
  <c r="L922" i="11" s="1"/>
  <c r="J923" i="11"/>
  <c r="K923" i="11" s="1"/>
  <c r="L923" i="11" s="1"/>
  <c r="J924" i="11"/>
  <c r="K924" i="11" s="1"/>
  <c r="L924" i="11" s="1"/>
  <c r="J925" i="11"/>
  <c r="K925" i="11" s="1"/>
  <c r="L925" i="11" s="1"/>
  <c r="J926" i="11"/>
  <c r="K926" i="11" s="1"/>
  <c r="L926" i="11" s="1"/>
  <c r="J927" i="11"/>
  <c r="K927" i="11" s="1"/>
  <c r="L927" i="11" s="1"/>
  <c r="J928" i="11"/>
  <c r="K928" i="11" s="1"/>
  <c r="L928" i="11" s="1"/>
  <c r="J929" i="11"/>
  <c r="K929" i="11" s="1"/>
  <c r="L929" i="11" s="1"/>
  <c r="J930" i="11"/>
  <c r="K930" i="11" s="1"/>
  <c r="L930" i="11" s="1"/>
  <c r="J931" i="11"/>
  <c r="K931" i="11" s="1"/>
  <c r="L931" i="11" s="1"/>
  <c r="J932" i="11"/>
  <c r="K932" i="11" s="1"/>
  <c r="L932" i="11" s="1"/>
  <c r="J933" i="11"/>
  <c r="K933" i="11" s="1"/>
  <c r="L933" i="11" s="1"/>
  <c r="J934" i="11"/>
  <c r="K934" i="11" s="1"/>
  <c r="L934" i="11" s="1"/>
  <c r="J935" i="11"/>
  <c r="K935" i="11" s="1"/>
  <c r="L935" i="11" s="1"/>
  <c r="J936" i="11"/>
  <c r="K936" i="11" s="1"/>
  <c r="L936" i="11" s="1"/>
  <c r="J937" i="11"/>
  <c r="K937" i="11" s="1"/>
  <c r="L937" i="11" s="1"/>
  <c r="J938" i="11"/>
  <c r="K938" i="11" s="1"/>
  <c r="L938" i="11" s="1"/>
  <c r="J939" i="11"/>
  <c r="K939" i="11" s="1"/>
  <c r="L939" i="11" s="1"/>
  <c r="J940" i="11"/>
  <c r="K940" i="11" s="1"/>
  <c r="L940" i="11" s="1"/>
  <c r="J941" i="11"/>
  <c r="K941" i="11" s="1"/>
  <c r="L941" i="11" s="1"/>
  <c r="J942" i="11"/>
  <c r="K942" i="11" s="1"/>
  <c r="L942" i="11" s="1"/>
  <c r="J943" i="11"/>
  <c r="K943" i="11" s="1"/>
  <c r="L943" i="11" s="1"/>
  <c r="J944" i="11"/>
  <c r="K944" i="11" s="1"/>
  <c r="L944" i="11" s="1"/>
  <c r="J945" i="11"/>
  <c r="K945" i="11" s="1"/>
  <c r="L945" i="11" s="1"/>
  <c r="J946" i="11"/>
  <c r="K946" i="11" s="1"/>
  <c r="L946" i="11" s="1"/>
  <c r="J947" i="11"/>
  <c r="K947" i="11" s="1"/>
  <c r="L947" i="11" s="1"/>
  <c r="J948" i="11"/>
  <c r="K948" i="11" s="1"/>
  <c r="L948" i="11" s="1"/>
  <c r="J949" i="11"/>
  <c r="K949" i="11" s="1"/>
  <c r="L949" i="11" s="1"/>
  <c r="J950" i="11"/>
  <c r="K950" i="11" s="1"/>
  <c r="L950" i="11" s="1"/>
  <c r="J951" i="11"/>
  <c r="K951" i="11" s="1"/>
  <c r="L951" i="11" s="1"/>
  <c r="J952" i="11"/>
  <c r="K952" i="11" s="1"/>
  <c r="L952" i="11" s="1"/>
  <c r="J953" i="11"/>
  <c r="K953" i="11" s="1"/>
  <c r="L953" i="11" s="1"/>
  <c r="J954" i="11"/>
  <c r="K954" i="11" s="1"/>
  <c r="L954" i="11" s="1"/>
  <c r="J955" i="11"/>
  <c r="K955" i="11" s="1"/>
  <c r="L955" i="11" s="1"/>
  <c r="J956" i="11"/>
  <c r="K956" i="11" s="1"/>
  <c r="L956" i="11" s="1"/>
  <c r="J957" i="11"/>
  <c r="K957" i="11" s="1"/>
  <c r="L957" i="11" s="1"/>
  <c r="J958" i="11"/>
  <c r="K958" i="11" s="1"/>
  <c r="L958" i="11" s="1"/>
  <c r="J959" i="11"/>
  <c r="K959" i="11" s="1"/>
  <c r="L959" i="11" s="1"/>
  <c r="J960" i="11"/>
  <c r="K960" i="11" s="1"/>
  <c r="L960" i="11" s="1"/>
  <c r="J961" i="11"/>
  <c r="K961" i="11" s="1"/>
  <c r="L961" i="11" s="1"/>
  <c r="J962" i="11"/>
  <c r="K962" i="11" s="1"/>
  <c r="L962" i="11" s="1"/>
  <c r="J963" i="11"/>
  <c r="K963" i="11" s="1"/>
  <c r="L963" i="11" s="1"/>
  <c r="J964" i="11"/>
  <c r="K964" i="11" s="1"/>
  <c r="L964" i="11" s="1"/>
  <c r="J965" i="11"/>
  <c r="K965" i="11" s="1"/>
  <c r="L965" i="11" s="1"/>
  <c r="J966" i="11"/>
  <c r="K966" i="11" s="1"/>
  <c r="L966" i="11" s="1"/>
  <c r="J967" i="11"/>
  <c r="K967" i="11" s="1"/>
  <c r="L967" i="11" s="1"/>
  <c r="J968" i="11"/>
  <c r="K968" i="11" s="1"/>
  <c r="L968" i="11" s="1"/>
  <c r="J969" i="11"/>
  <c r="K969" i="11" s="1"/>
  <c r="L969" i="11" s="1"/>
  <c r="J970" i="11"/>
  <c r="K970" i="11" s="1"/>
  <c r="L970" i="11" s="1"/>
  <c r="J971" i="11"/>
  <c r="K971" i="11" s="1"/>
  <c r="L971" i="11" s="1"/>
  <c r="J972" i="11"/>
  <c r="K972" i="11" s="1"/>
  <c r="L972" i="11" s="1"/>
  <c r="J973" i="11"/>
  <c r="K973" i="11" s="1"/>
  <c r="L973" i="11" s="1"/>
  <c r="J974" i="11"/>
  <c r="K974" i="11" s="1"/>
  <c r="L974" i="11" s="1"/>
  <c r="J975" i="11"/>
  <c r="K975" i="11" s="1"/>
  <c r="L975" i="11" s="1"/>
  <c r="J976" i="11"/>
  <c r="K976" i="11" s="1"/>
  <c r="L976" i="11" s="1"/>
  <c r="J977" i="11"/>
  <c r="K977" i="11" s="1"/>
  <c r="L977" i="11" s="1"/>
  <c r="J978" i="11"/>
  <c r="K978" i="11" s="1"/>
  <c r="L978" i="11" s="1"/>
  <c r="J979" i="11"/>
  <c r="K979" i="11" s="1"/>
  <c r="L979" i="11" s="1"/>
  <c r="J980" i="11"/>
  <c r="K980" i="11" s="1"/>
  <c r="L980" i="11" s="1"/>
  <c r="J981" i="11"/>
  <c r="K981" i="11" s="1"/>
  <c r="L981" i="11" s="1"/>
  <c r="J982" i="11"/>
  <c r="K982" i="11" s="1"/>
  <c r="L982" i="11" s="1"/>
  <c r="J983" i="11"/>
  <c r="K983" i="11" s="1"/>
  <c r="L983" i="11" s="1"/>
  <c r="J984" i="11"/>
  <c r="K984" i="11" s="1"/>
  <c r="L984" i="11" s="1"/>
  <c r="J985" i="11"/>
  <c r="K985" i="11" s="1"/>
  <c r="L985" i="11" s="1"/>
  <c r="J986" i="11"/>
  <c r="K986" i="11" s="1"/>
  <c r="L986" i="11" s="1"/>
  <c r="J987" i="11"/>
  <c r="K987" i="11" s="1"/>
  <c r="L987" i="11" s="1"/>
  <c r="J988" i="11"/>
  <c r="K988" i="11" s="1"/>
  <c r="L988" i="11" s="1"/>
  <c r="J989" i="11"/>
  <c r="K989" i="11" s="1"/>
  <c r="L989" i="11" s="1"/>
  <c r="J990" i="11"/>
  <c r="K990" i="11" s="1"/>
  <c r="L990" i="11" s="1"/>
  <c r="J991" i="11"/>
  <c r="K991" i="11" s="1"/>
  <c r="L991" i="11" s="1"/>
  <c r="J992" i="11"/>
  <c r="K992" i="11" s="1"/>
  <c r="L992" i="11" s="1"/>
  <c r="J993" i="11"/>
  <c r="K993" i="11" s="1"/>
  <c r="L993" i="11" s="1"/>
  <c r="J994" i="11"/>
  <c r="K994" i="11" s="1"/>
  <c r="L994" i="11" s="1"/>
  <c r="J995" i="11"/>
  <c r="K995" i="11" s="1"/>
  <c r="L995" i="11" s="1"/>
  <c r="J996" i="11"/>
  <c r="K996" i="11" s="1"/>
  <c r="L996" i="11" s="1"/>
  <c r="J997" i="11"/>
  <c r="K997" i="11" s="1"/>
  <c r="L997" i="11" s="1"/>
  <c r="J998" i="11"/>
  <c r="K998" i="11" s="1"/>
  <c r="L998" i="11" s="1"/>
  <c r="J999" i="11"/>
  <c r="K999" i="11" s="1"/>
  <c r="L999" i="11" s="1"/>
  <c r="J1000" i="11"/>
  <c r="K1000" i="11" s="1"/>
  <c r="L1000" i="11" s="1"/>
  <c r="J1001" i="11"/>
  <c r="K1001" i="11" s="1"/>
  <c r="L1001" i="11" s="1"/>
  <c r="J1002" i="11"/>
  <c r="K1002" i="11" s="1"/>
  <c r="L1002" i="11" s="1"/>
  <c r="J1003" i="11"/>
  <c r="K1003" i="11" s="1"/>
  <c r="L1003" i="11" s="1"/>
  <c r="J1004" i="11"/>
  <c r="K1004" i="11" s="1"/>
  <c r="L1004" i="11" s="1"/>
  <c r="J1005" i="11"/>
  <c r="K1005" i="11" s="1"/>
  <c r="L1005" i="11" s="1"/>
  <c r="J1006" i="11"/>
  <c r="K1006" i="11" s="1"/>
  <c r="L1006" i="11" s="1"/>
  <c r="J1007" i="11"/>
  <c r="K1007" i="11" s="1"/>
  <c r="L1007" i="11" s="1"/>
  <c r="J1008" i="11"/>
  <c r="K1008" i="11" s="1"/>
  <c r="L1008" i="11" s="1"/>
  <c r="J1009" i="11"/>
  <c r="K1009" i="11" s="1"/>
  <c r="L1009" i="11" s="1"/>
  <c r="J1010" i="11"/>
  <c r="K1010" i="11" s="1"/>
  <c r="L1010" i="11" s="1"/>
  <c r="J1011" i="11"/>
  <c r="K1011" i="11" s="1"/>
  <c r="L1011" i="11" s="1"/>
  <c r="J1012" i="11"/>
  <c r="K1012" i="11" s="1"/>
  <c r="L1012" i="11" s="1"/>
  <c r="J1013" i="11"/>
  <c r="K1013" i="11" s="1"/>
  <c r="L1013" i="11" s="1"/>
  <c r="J1014" i="11"/>
  <c r="K1014" i="11" s="1"/>
  <c r="L1014" i="11" s="1"/>
  <c r="J1015" i="11"/>
  <c r="K1015" i="11" s="1"/>
  <c r="L1015" i="11" s="1"/>
  <c r="J1016" i="11"/>
  <c r="K1016" i="11" s="1"/>
  <c r="L1016" i="11" s="1"/>
  <c r="J1017" i="11"/>
  <c r="K1017" i="11" s="1"/>
  <c r="L1017" i="11" s="1"/>
  <c r="J1018" i="11"/>
  <c r="K1018" i="11" s="1"/>
  <c r="L1018" i="11" s="1"/>
  <c r="J1019" i="11"/>
  <c r="K1019" i="11" s="1"/>
  <c r="L1019" i="11" s="1"/>
  <c r="J1020" i="11"/>
  <c r="K1020" i="11" s="1"/>
  <c r="L1020" i="11" s="1"/>
  <c r="J1021" i="11"/>
  <c r="K1021" i="11" s="1"/>
  <c r="L1021" i="11" s="1"/>
  <c r="J1022" i="11"/>
  <c r="K1022" i="11" s="1"/>
  <c r="L1022" i="11" s="1"/>
  <c r="J1023" i="11"/>
  <c r="K1023" i="11" s="1"/>
  <c r="L1023" i="11" s="1"/>
  <c r="J1024" i="11"/>
  <c r="K1024" i="11" s="1"/>
  <c r="L1024" i="11" s="1"/>
  <c r="J1025" i="11"/>
  <c r="K1025" i="11" s="1"/>
  <c r="L1025" i="11" s="1"/>
  <c r="J1026" i="11"/>
  <c r="K1026" i="11" s="1"/>
  <c r="L1026" i="11" s="1"/>
  <c r="J1027" i="11"/>
  <c r="K1027" i="11" s="1"/>
  <c r="L1027" i="11" s="1"/>
  <c r="J1028" i="11"/>
  <c r="K1028" i="11" s="1"/>
  <c r="L1028" i="11" s="1"/>
  <c r="J1029" i="11"/>
  <c r="K1029" i="11" s="1"/>
  <c r="L1029" i="11" s="1"/>
  <c r="J1030" i="11"/>
  <c r="K1030" i="11" s="1"/>
  <c r="L1030" i="11" s="1"/>
  <c r="J1031" i="11"/>
  <c r="K1031" i="11" s="1"/>
  <c r="L1031" i="11" s="1"/>
  <c r="J1032" i="11"/>
  <c r="K1032" i="11" s="1"/>
  <c r="L1032" i="11" s="1"/>
  <c r="J1033" i="11"/>
  <c r="K1033" i="11" s="1"/>
  <c r="L1033" i="11" s="1"/>
  <c r="J1034" i="11"/>
  <c r="K1034" i="11" s="1"/>
  <c r="L1034" i="11" s="1"/>
  <c r="J1035" i="11"/>
  <c r="K1035" i="11" s="1"/>
  <c r="L1035" i="11" s="1"/>
  <c r="J1036" i="11"/>
  <c r="K1036" i="11" s="1"/>
  <c r="L1036" i="11" s="1"/>
  <c r="J1037" i="11"/>
  <c r="K1037" i="11" s="1"/>
  <c r="L1037" i="11" s="1"/>
  <c r="J1038" i="11"/>
  <c r="K1038" i="11" s="1"/>
  <c r="L1038" i="11" s="1"/>
  <c r="J1039" i="11"/>
  <c r="K1039" i="11" s="1"/>
  <c r="L1039" i="11" s="1"/>
  <c r="J1040" i="11"/>
  <c r="K1040" i="11" s="1"/>
  <c r="L1040" i="11" s="1"/>
  <c r="J1041" i="11"/>
  <c r="K1041" i="11" s="1"/>
  <c r="L1041" i="11" s="1"/>
  <c r="J1042" i="11"/>
  <c r="K1042" i="11" s="1"/>
  <c r="L1042" i="11" s="1"/>
  <c r="J1043" i="11"/>
  <c r="K1043" i="11" s="1"/>
  <c r="L1043" i="11" s="1"/>
  <c r="J1044" i="11"/>
  <c r="K1044" i="11" s="1"/>
  <c r="L1044" i="11" s="1"/>
  <c r="J1045" i="11"/>
  <c r="K1045" i="11" s="1"/>
  <c r="L1045" i="11" s="1"/>
  <c r="J1046" i="11"/>
  <c r="K1046" i="11" s="1"/>
  <c r="L1046" i="11" s="1"/>
  <c r="J1047" i="11"/>
  <c r="K1047" i="11" s="1"/>
  <c r="L1047" i="11" s="1"/>
  <c r="J1048" i="11"/>
  <c r="K1048" i="11" s="1"/>
  <c r="L1048" i="11" s="1"/>
  <c r="J1049" i="11"/>
  <c r="K1049" i="11" s="1"/>
  <c r="L1049" i="11" s="1"/>
  <c r="J1050" i="11"/>
  <c r="K1050" i="11" s="1"/>
  <c r="L1050" i="11" s="1"/>
  <c r="J1051" i="11"/>
  <c r="K1051" i="11" s="1"/>
  <c r="L1051" i="11" s="1"/>
  <c r="J1052" i="11"/>
  <c r="K1052" i="11" s="1"/>
  <c r="L1052" i="11" s="1"/>
  <c r="J1053" i="11"/>
  <c r="K1053" i="11" s="1"/>
  <c r="L1053" i="11" s="1"/>
  <c r="J1054" i="11"/>
  <c r="K1054" i="11" s="1"/>
  <c r="L1054" i="11" s="1"/>
  <c r="J1055" i="11"/>
  <c r="K1055" i="11" s="1"/>
  <c r="L1055" i="11" s="1"/>
  <c r="J1056" i="11"/>
  <c r="K1056" i="11" s="1"/>
  <c r="L1056" i="11" s="1"/>
  <c r="J1057" i="11"/>
  <c r="K1057" i="11" s="1"/>
  <c r="L1057" i="11" s="1"/>
  <c r="J1058" i="11"/>
  <c r="K1058" i="11" s="1"/>
  <c r="L1058" i="11" s="1"/>
  <c r="J1059" i="11"/>
  <c r="K1059" i="11" s="1"/>
  <c r="L1059" i="11" s="1"/>
  <c r="J1060" i="11"/>
  <c r="K1060" i="11" s="1"/>
  <c r="L1060" i="11" s="1"/>
  <c r="J1061" i="11"/>
  <c r="K1061" i="11" s="1"/>
  <c r="L1061" i="11" s="1"/>
  <c r="J1062" i="11"/>
  <c r="K1062" i="11" s="1"/>
  <c r="L1062" i="11" s="1"/>
  <c r="J1063" i="11"/>
  <c r="K1063" i="11" s="1"/>
  <c r="L1063" i="11" s="1"/>
  <c r="J1064" i="11"/>
  <c r="K1064" i="11" s="1"/>
  <c r="L1064" i="11" s="1"/>
  <c r="J1065" i="11"/>
  <c r="K1065" i="11" s="1"/>
  <c r="L1065" i="11" s="1"/>
  <c r="J1066" i="11"/>
  <c r="K1066" i="11" s="1"/>
  <c r="L1066" i="11" s="1"/>
  <c r="J1067" i="11"/>
  <c r="K1067" i="11" s="1"/>
  <c r="L1067" i="11" s="1"/>
  <c r="J1068" i="11"/>
  <c r="K1068" i="11" s="1"/>
  <c r="L1068" i="11" s="1"/>
  <c r="J1069" i="11"/>
  <c r="K1069" i="11" s="1"/>
  <c r="L1069" i="11" s="1"/>
  <c r="J1070" i="11"/>
  <c r="K1070" i="11" s="1"/>
  <c r="L1070" i="11" s="1"/>
  <c r="J1071" i="11"/>
  <c r="K1071" i="11" s="1"/>
  <c r="L1071" i="11" s="1"/>
  <c r="J1072" i="11"/>
  <c r="K1072" i="11" s="1"/>
  <c r="L1072" i="11" s="1"/>
  <c r="J1073" i="11"/>
  <c r="K1073" i="11" s="1"/>
  <c r="L1073" i="11" s="1"/>
  <c r="J1074" i="11"/>
  <c r="K1074" i="11" s="1"/>
  <c r="L1074" i="11" s="1"/>
  <c r="J1075" i="11"/>
  <c r="K1075" i="11" s="1"/>
  <c r="L1075" i="11" s="1"/>
  <c r="J1076" i="11"/>
  <c r="K1076" i="11" s="1"/>
  <c r="L1076" i="11" s="1"/>
  <c r="J1077" i="11"/>
  <c r="K1077" i="11" s="1"/>
  <c r="L1077" i="11" s="1"/>
  <c r="J1078" i="11"/>
  <c r="K1078" i="11" s="1"/>
  <c r="L1078" i="11" s="1"/>
  <c r="J1079" i="11"/>
  <c r="K1079" i="11" s="1"/>
  <c r="L1079" i="11" s="1"/>
  <c r="J1080" i="11"/>
  <c r="K1080" i="11" s="1"/>
  <c r="L1080" i="11" s="1"/>
  <c r="J1081" i="11"/>
  <c r="K1081" i="11" s="1"/>
  <c r="L1081" i="11" s="1"/>
  <c r="J1082" i="11"/>
  <c r="K1082" i="11" s="1"/>
  <c r="L1082" i="11" s="1"/>
  <c r="J1083" i="11"/>
  <c r="K1083" i="11" s="1"/>
  <c r="L1083" i="11" s="1"/>
  <c r="J1084" i="11"/>
  <c r="K1084" i="11" s="1"/>
  <c r="L1084" i="11" s="1"/>
  <c r="J1085" i="11"/>
  <c r="K1085" i="11" s="1"/>
  <c r="L1085" i="11" s="1"/>
  <c r="J1086" i="11"/>
  <c r="K1086" i="11" s="1"/>
  <c r="L1086" i="11" s="1"/>
  <c r="J1087" i="11"/>
  <c r="K1087" i="11" s="1"/>
  <c r="L1087" i="11" s="1"/>
  <c r="J1088" i="11"/>
  <c r="K1088" i="11" s="1"/>
  <c r="L1088" i="11" s="1"/>
  <c r="J1089" i="11"/>
  <c r="K1089" i="11" s="1"/>
  <c r="L1089" i="11" s="1"/>
  <c r="J1090" i="11"/>
  <c r="K1090" i="11" s="1"/>
  <c r="L1090" i="11" s="1"/>
  <c r="J1091" i="11"/>
  <c r="K1091" i="11" s="1"/>
  <c r="L1091" i="11" s="1"/>
  <c r="J1092" i="11"/>
  <c r="K1092" i="11" s="1"/>
  <c r="L1092" i="11" s="1"/>
  <c r="J1093" i="11"/>
  <c r="K1093" i="11" s="1"/>
  <c r="L1093" i="11" s="1"/>
  <c r="J1094" i="11"/>
  <c r="K1094" i="11" s="1"/>
  <c r="L1094" i="11" s="1"/>
  <c r="J1095" i="11"/>
  <c r="K1095" i="11" s="1"/>
  <c r="L1095" i="11" s="1"/>
  <c r="J1096" i="11"/>
  <c r="K1096" i="11" s="1"/>
  <c r="L1096" i="11" s="1"/>
  <c r="J1097" i="11"/>
  <c r="K1097" i="11" s="1"/>
  <c r="L1097" i="11" s="1"/>
  <c r="J1098" i="11"/>
  <c r="K1098" i="11" s="1"/>
  <c r="L1098" i="11" s="1"/>
  <c r="J1099" i="11"/>
  <c r="K1099" i="11" s="1"/>
  <c r="L1099" i="11" s="1"/>
  <c r="J1100" i="11"/>
  <c r="K1100" i="11" s="1"/>
  <c r="L1100" i="11" s="1"/>
  <c r="J1101" i="11"/>
  <c r="K1101" i="11" s="1"/>
  <c r="L1101" i="11" s="1"/>
  <c r="J1102" i="11"/>
  <c r="K1102" i="11" s="1"/>
  <c r="L1102" i="11" s="1"/>
  <c r="J1103" i="11"/>
  <c r="K1103" i="11" s="1"/>
  <c r="L1103" i="11" s="1"/>
  <c r="J1104" i="11"/>
  <c r="K1104" i="11" s="1"/>
  <c r="L1104" i="11" s="1"/>
  <c r="J1105" i="11"/>
  <c r="K1105" i="11" s="1"/>
  <c r="L1105" i="11" s="1"/>
  <c r="J1106" i="11"/>
  <c r="K1106" i="11" s="1"/>
  <c r="L1106" i="11" s="1"/>
  <c r="J1107" i="11"/>
  <c r="K1107" i="11" s="1"/>
  <c r="L1107" i="11" s="1"/>
  <c r="J1108" i="11"/>
  <c r="K1108" i="11" s="1"/>
  <c r="L1108" i="11" s="1"/>
  <c r="J1109" i="11"/>
  <c r="K1109" i="11" s="1"/>
  <c r="L1109" i="11" s="1"/>
  <c r="J1110" i="11"/>
  <c r="K1110" i="11" s="1"/>
  <c r="L1110" i="11" s="1"/>
  <c r="J1111" i="11"/>
  <c r="K1111" i="11" s="1"/>
  <c r="L1111" i="11" s="1"/>
  <c r="J1112" i="11"/>
  <c r="K1112" i="11" s="1"/>
  <c r="L1112" i="11" s="1"/>
  <c r="J1113" i="11"/>
  <c r="K1113" i="11" s="1"/>
  <c r="L1113" i="11" s="1"/>
  <c r="J1114" i="11"/>
  <c r="K1114" i="11" s="1"/>
  <c r="L1114" i="11" s="1"/>
  <c r="J1115" i="11"/>
  <c r="K1115" i="11" s="1"/>
  <c r="L1115" i="11" s="1"/>
  <c r="J1116" i="11"/>
  <c r="K1116" i="11" s="1"/>
  <c r="L1116" i="11" s="1"/>
  <c r="J1117" i="11"/>
  <c r="K1117" i="11" s="1"/>
  <c r="L1117" i="11" s="1"/>
  <c r="J1118" i="11"/>
  <c r="K1118" i="11" s="1"/>
  <c r="L1118" i="11" s="1"/>
  <c r="J1119" i="11"/>
  <c r="K1119" i="11" s="1"/>
  <c r="L1119" i="11" s="1"/>
  <c r="J1120" i="11"/>
  <c r="K1120" i="11" s="1"/>
  <c r="L1120" i="11" s="1"/>
  <c r="J1121" i="11"/>
  <c r="K1121" i="11" s="1"/>
  <c r="L1121" i="11" s="1"/>
  <c r="J1122" i="11"/>
  <c r="K1122" i="11" s="1"/>
  <c r="L1122" i="11" s="1"/>
  <c r="J1123" i="11"/>
  <c r="K1123" i="11" s="1"/>
  <c r="L1123" i="11" s="1"/>
  <c r="J1124" i="11"/>
  <c r="K1124" i="11" s="1"/>
  <c r="L1124" i="11" s="1"/>
  <c r="J1125" i="11"/>
  <c r="K1125" i="11" s="1"/>
  <c r="L1125" i="11" s="1"/>
  <c r="J1126" i="11"/>
  <c r="K1126" i="11" s="1"/>
  <c r="L1126" i="11" s="1"/>
  <c r="J1127" i="11"/>
  <c r="K1127" i="11" s="1"/>
  <c r="L1127" i="11" s="1"/>
  <c r="J1128" i="11"/>
  <c r="K1128" i="11" s="1"/>
  <c r="L1128" i="11" s="1"/>
  <c r="J1129" i="11"/>
  <c r="K1129" i="11" s="1"/>
  <c r="L1129" i="11" s="1"/>
  <c r="J1130" i="11"/>
  <c r="K1130" i="11" s="1"/>
  <c r="L1130" i="11" s="1"/>
  <c r="J1131" i="11"/>
  <c r="K1131" i="11" s="1"/>
  <c r="L1131" i="11" s="1"/>
  <c r="J1132" i="11"/>
  <c r="K1132" i="11" s="1"/>
  <c r="L1132" i="11" s="1"/>
  <c r="J1133" i="11"/>
  <c r="K1133" i="11" s="1"/>
  <c r="L1133" i="11" s="1"/>
  <c r="J1134" i="11"/>
  <c r="K1134" i="11" s="1"/>
  <c r="L1134" i="11" s="1"/>
  <c r="J1135" i="11"/>
  <c r="K1135" i="11" s="1"/>
  <c r="L1135" i="11" s="1"/>
  <c r="J1136" i="11"/>
  <c r="K1136" i="11" s="1"/>
  <c r="L1136" i="11" s="1"/>
  <c r="J1137" i="11"/>
  <c r="K1137" i="11" s="1"/>
  <c r="L1137" i="11" s="1"/>
  <c r="J1138" i="11"/>
  <c r="K1138" i="11" s="1"/>
  <c r="L1138" i="11" s="1"/>
  <c r="J1139" i="11"/>
  <c r="K1139" i="11" s="1"/>
  <c r="L1139" i="11" s="1"/>
  <c r="J1140" i="11"/>
  <c r="K1140" i="11" s="1"/>
  <c r="L1140" i="11" s="1"/>
  <c r="J1141" i="11"/>
  <c r="K1141" i="11" s="1"/>
  <c r="L1141" i="11" s="1"/>
  <c r="J1142" i="11"/>
  <c r="K1142" i="11" s="1"/>
  <c r="L1142" i="11" s="1"/>
  <c r="J1143" i="11"/>
  <c r="K1143" i="11" s="1"/>
  <c r="L1143" i="11" s="1"/>
  <c r="J1144" i="11"/>
  <c r="K1144" i="11" s="1"/>
  <c r="L1144" i="11" s="1"/>
  <c r="J1145" i="11"/>
  <c r="K1145" i="11" s="1"/>
  <c r="L1145" i="11" s="1"/>
  <c r="J1146" i="11"/>
  <c r="K1146" i="11" s="1"/>
  <c r="L1146" i="11" s="1"/>
  <c r="J1147" i="11"/>
  <c r="K1147" i="11" s="1"/>
  <c r="L1147" i="11" s="1"/>
  <c r="J1148" i="11"/>
  <c r="K1148" i="11" s="1"/>
  <c r="L1148" i="11" s="1"/>
  <c r="J1149" i="11"/>
  <c r="K1149" i="11" s="1"/>
  <c r="L1149" i="11" s="1"/>
  <c r="J1150" i="11"/>
  <c r="K1150" i="11" s="1"/>
  <c r="L1150" i="11" s="1"/>
  <c r="J1151" i="11"/>
  <c r="K1151" i="11" s="1"/>
  <c r="L1151" i="11" s="1"/>
  <c r="J1152" i="11"/>
  <c r="K1152" i="11" s="1"/>
  <c r="L1152" i="11" s="1"/>
  <c r="J1153" i="11"/>
  <c r="K1153" i="11" s="1"/>
  <c r="L1153" i="11" s="1"/>
  <c r="J1154" i="11"/>
  <c r="K1154" i="11" s="1"/>
  <c r="L1154" i="11" s="1"/>
  <c r="J1155" i="11"/>
  <c r="K1155" i="11" s="1"/>
  <c r="L1155" i="11" s="1"/>
  <c r="J1156" i="11"/>
  <c r="K1156" i="11" s="1"/>
  <c r="L1156" i="11" s="1"/>
  <c r="J1157" i="11"/>
  <c r="K1157" i="11" s="1"/>
  <c r="L1157" i="11" s="1"/>
  <c r="J1158" i="11"/>
  <c r="K1158" i="11" s="1"/>
  <c r="L1158" i="11" s="1"/>
  <c r="J1159" i="11"/>
  <c r="K1159" i="11" s="1"/>
  <c r="L1159" i="11" s="1"/>
  <c r="J1160" i="11"/>
  <c r="K1160" i="11" s="1"/>
  <c r="L1160" i="11" s="1"/>
  <c r="J1161" i="11"/>
  <c r="K1161" i="11" s="1"/>
  <c r="L1161" i="11" s="1"/>
  <c r="J1162" i="11"/>
  <c r="K1162" i="11" s="1"/>
  <c r="L1162" i="11" s="1"/>
  <c r="J1163" i="11"/>
  <c r="K1163" i="11" s="1"/>
  <c r="L1163" i="11" s="1"/>
  <c r="J1164" i="11"/>
  <c r="K1164" i="11" s="1"/>
  <c r="L1164" i="11" s="1"/>
  <c r="J1165" i="11"/>
  <c r="K1165" i="11" s="1"/>
  <c r="L1165" i="11" s="1"/>
  <c r="J1166" i="11"/>
  <c r="K1166" i="11" s="1"/>
  <c r="L1166" i="11" s="1"/>
  <c r="J1167" i="11"/>
  <c r="K1167" i="11" s="1"/>
  <c r="L1167" i="11" s="1"/>
  <c r="J1168" i="11"/>
  <c r="K1168" i="11" s="1"/>
  <c r="L1168" i="11" s="1"/>
  <c r="J1169" i="11"/>
  <c r="K1169" i="11" s="1"/>
  <c r="L1169" i="11" s="1"/>
  <c r="J1170" i="11"/>
  <c r="K1170" i="11" s="1"/>
  <c r="L1170" i="11" s="1"/>
  <c r="J1171" i="11"/>
  <c r="K1171" i="11" s="1"/>
  <c r="L1171" i="11" s="1"/>
  <c r="J1172" i="11"/>
  <c r="K1172" i="11" s="1"/>
  <c r="L1172" i="11" s="1"/>
  <c r="J1173" i="11"/>
  <c r="K1173" i="11" s="1"/>
  <c r="L1173" i="11" s="1"/>
  <c r="J1174" i="11"/>
  <c r="K1174" i="11" s="1"/>
  <c r="L1174" i="11" s="1"/>
  <c r="J1175" i="11"/>
  <c r="K1175" i="11" s="1"/>
  <c r="L1175" i="11" s="1"/>
  <c r="J1176" i="11"/>
  <c r="K1176" i="11" s="1"/>
  <c r="L1176" i="11" s="1"/>
  <c r="J1177" i="11"/>
  <c r="K1177" i="11" s="1"/>
  <c r="L1177" i="11" s="1"/>
  <c r="J1178" i="11"/>
  <c r="K1178" i="11" s="1"/>
  <c r="L1178" i="11" s="1"/>
  <c r="J1179" i="11"/>
  <c r="K1179" i="11" s="1"/>
  <c r="L1179" i="11" s="1"/>
  <c r="J1180" i="11"/>
  <c r="K1180" i="11" s="1"/>
  <c r="L1180" i="11" s="1"/>
  <c r="J1181" i="11"/>
  <c r="K1181" i="11" s="1"/>
  <c r="L1181" i="11" s="1"/>
  <c r="J1182" i="11"/>
  <c r="K1182" i="11" s="1"/>
  <c r="L1182" i="11" s="1"/>
  <c r="J1183" i="11"/>
  <c r="K1183" i="11" s="1"/>
  <c r="L1183" i="11" s="1"/>
  <c r="J1184" i="11"/>
  <c r="K1184" i="11" s="1"/>
  <c r="L1184" i="11" s="1"/>
  <c r="J1185" i="11"/>
  <c r="K1185" i="11" s="1"/>
  <c r="L1185" i="11" s="1"/>
  <c r="J1186" i="11"/>
  <c r="K1186" i="11" s="1"/>
  <c r="L1186" i="11" s="1"/>
  <c r="J1187" i="11"/>
  <c r="K1187" i="11" s="1"/>
  <c r="L1187" i="11" s="1"/>
  <c r="J1188" i="11"/>
  <c r="K1188" i="11" s="1"/>
  <c r="L1188" i="11" s="1"/>
  <c r="J1189" i="11"/>
  <c r="K1189" i="11" s="1"/>
  <c r="L1189" i="11" s="1"/>
  <c r="J1190" i="11"/>
  <c r="K1190" i="11" s="1"/>
  <c r="L1190" i="11" s="1"/>
  <c r="J1191" i="11"/>
  <c r="K1191" i="11" s="1"/>
  <c r="L1191" i="11" s="1"/>
  <c r="J1192" i="11"/>
  <c r="K1192" i="11" s="1"/>
  <c r="L1192" i="11" s="1"/>
  <c r="J1193" i="11"/>
  <c r="K1193" i="11" s="1"/>
  <c r="L1193" i="11" s="1"/>
  <c r="J1194" i="11"/>
  <c r="K1194" i="11" s="1"/>
  <c r="L1194" i="11" s="1"/>
  <c r="J1195" i="11"/>
  <c r="K1195" i="11" s="1"/>
  <c r="L1195" i="11" s="1"/>
  <c r="J1196" i="11"/>
  <c r="K1196" i="11" s="1"/>
  <c r="L1196" i="11" s="1"/>
  <c r="J1197" i="11"/>
  <c r="K1197" i="11" s="1"/>
  <c r="L1197" i="11" s="1"/>
  <c r="J1198" i="11"/>
  <c r="K1198" i="11" s="1"/>
  <c r="L1198" i="11" s="1"/>
  <c r="J1199" i="11"/>
  <c r="K1199" i="11" s="1"/>
  <c r="L1199" i="11" s="1"/>
  <c r="J1200" i="11"/>
  <c r="K1200" i="11" s="1"/>
  <c r="L1200" i="11" s="1"/>
  <c r="J1201" i="11"/>
  <c r="K1201" i="11" s="1"/>
  <c r="L1201" i="11" s="1"/>
  <c r="J1202" i="11"/>
  <c r="K1202" i="11" s="1"/>
  <c r="L1202" i="11" s="1"/>
  <c r="J1203" i="11"/>
  <c r="K1203" i="11" s="1"/>
  <c r="L1203" i="11" s="1"/>
  <c r="J1204" i="11"/>
  <c r="K1204" i="11" s="1"/>
  <c r="L1204" i="11" s="1"/>
  <c r="J1205" i="11"/>
  <c r="K1205" i="11" s="1"/>
  <c r="L1205" i="11" s="1"/>
  <c r="J1206" i="11"/>
  <c r="K1206" i="11" s="1"/>
  <c r="L1206" i="11" s="1"/>
  <c r="J1207" i="11"/>
  <c r="K1207" i="11" s="1"/>
  <c r="L1207" i="11" s="1"/>
  <c r="J1208" i="11"/>
  <c r="K1208" i="11" s="1"/>
  <c r="L1208" i="11" s="1"/>
  <c r="J1209" i="11"/>
  <c r="K1209" i="11" s="1"/>
  <c r="L1209" i="11" s="1"/>
  <c r="J1210" i="11"/>
  <c r="K1210" i="11" s="1"/>
  <c r="L1210" i="11" s="1"/>
  <c r="J1211" i="11"/>
  <c r="K1211" i="11" s="1"/>
  <c r="L1211" i="11" s="1"/>
  <c r="J1212" i="11"/>
  <c r="K1212" i="11" s="1"/>
  <c r="L1212" i="11" s="1"/>
  <c r="J1213" i="11"/>
  <c r="K1213" i="11" s="1"/>
  <c r="L1213" i="11" s="1"/>
  <c r="J1214" i="11"/>
  <c r="K1214" i="11" s="1"/>
  <c r="L1214" i="11" s="1"/>
  <c r="J1215" i="11"/>
  <c r="K1215" i="11" s="1"/>
  <c r="L1215" i="11" s="1"/>
  <c r="J1216" i="11"/>
  <c r="K1216" i="11" s="1"/>
  <c r="L1216" i="11" s="1"/>
  <c r="J1217" i="11"/>
  <c r="K1217" i="11" s="1"/>
  <c r="L1217" i="11" s="1"/>
  <c r="J1218" i="11"/>
  <c r="K1218" i="11" s="1"/>
  <c r="L1218" i="11" s="1"/>
  <c r="J1219" i="11"/>
  <c r="K1219" i="11" s="1"/>
  <c r="L1219" i="11" s="1"/>
  <c r="J1220" i="11"/>
  <c r="K1220" i="11" s="1"/>
  <c r="L1220" i="11" s="1"/>
  <c r="J1221" i="11"/>
  <c r="K1221" i="11" s="1"/>
  <c r="L1221" i="11" s="1"/>
  <c r="J1222" i="11"/>
  <c r="K1222" i="11" s="1"/>
  <c r="L1222" i="11" s="1"/>
  <c r="J1223" i="11"/>
  <c r="K1223" i="11" s="1"/>
  <c r="L1223" i="11" s="1"/>
  <c r="J1224" i="11"/>
  <c r="K1224" i="11" s="1"/>
  <c r="L1224" i="11" s="1"/>
  <c r="J1225" i="11"/>
  <c r="K1225" i="11" s="1"/>
  <c r="L1225" i="11" s="1"/>
  <c r="J1226" i="11"/>
  <c r="K1226" i="11" s="1"/>
  <c r="L1226" i="11" s="1"/>
  <c r="J1227" i="11"/>
  <c r="K1227" i="11" s="1"/>
  <c r="L1227" i="11" s="1"/>
  <c r="J1228" i="11"/>
  <c r="K1228" i="11" s="1"/>
  <c r="L1228" i="11" s="1"/>
  <c r="J1229" i="11"/>
  <c r="K1229" i="11" s="1"/>
  <c r="L1229" i="11" s="1"/>
  <c r="J1230" i="11"/>
  <c r="K1230" i="11" s="1"/>
  <c r="L1230" i="11" s="1"/>
  <c r="J1231" i="11"/>
  <c r="K1231" i="11" s="1"/>
  <c r="L1231" i="11" s="1"/>
  <c r="J1232" i="11"/>
  <c r="K1232" i="11" s="1"/>
  <c r="L1232" i="11" s="1"/>
  <c r="J1233" i="11"/>
  <c r="K1233" i="11" s="1"/>
  <c r="L1233" i="11" s="1"/>
  <c r="J1234" i="11"/>
  <c r="K1234" i="11" s="1"/>
  <c r="L1234" i="11" s="1"/>
  <c r="J1235" i="11"/>
  <c r="K1235" i="11" s="1"/>
  <c r="L1235" i="11" s="1"/>
  <c r="J1236" i="11"/>
  <c r="K1236" i="11" s="1"/>
  <c r="L1236" i="11" s="1"/>
  <c r="J1237" i="11"/>
  <c r="K1237" i="11" s="1"/>
  <c r="L1237" i="11" s="1"/>
  <c r="J1238" i="11"/>
  <c r="K1238" i="11" s="1"/>
  <c r="L1238" i="11" s="1"/>
  <c r="J1239" i="11"/>
  <c r="K1239" i="11" s="1"/>
  <c r="L1239" i="11" s="1"/>
  <c r="J1240" i="11"/>
  <c r="K1240" i="11" s="1"/>
  <c r="L1240" i="11" s="1"/>
  <c r="J1241" i="11"/>
  <c r="K1241" i="11" s="1"/>
  <c r="L1241" i="11" s="1"/>
  <c r="J1242" i="11"/>
  <c r="K1242" i="11" s="1"/>
  <c r="L1242" i="11" s="1"/>
  <c r="J1243" i="11"/>
  <c r="K1243" i="11" s="1"/>
  <c r="L1243" i="11" s="1"/>
  <c r="J1244" i="11"/>
  <c r="K1244" i="11" s="1"/>
  <c r="L1244" i="11" s="1"/>
  <c r="J1245" i="11"/>
  <c r="K1245" i="11" s="1"/>
  <c r="L1245" i="11" s="1"/>
  <c r="J1246" i="11"/>
  <c r="K1246" i="11" s="1"/>
  <c r="L1246" i="11" s="1"/>
  <c r="J1247" i="11"/>
  <c r="K1247" i="11" s="1"/>
  <c r="L1247" i="11" s="1"/>
  <c r="J1248" i="11"/>
  <c r="K1248" i="11" s="1"/>
  <c r="L1248" i="11" s="1"/>
  <c r="J1249" i="11"/>
  <c r="K1249" i="11" s="1"/>
  <c r="L1249" i="11" s="1"/>
  <c r="J1250" i="11"/>
  <c r="K1250" i="11" s="1"/>
  <c r="L1250" i="11" s="1"/>
  <c r="J1251" i="11"/>
  <c r="K1251" i="11" s="1"/>
  <c r="L1251" i="11" s="1"/>
  <c r="J1252" i="11"/>
  <c r="K1252" i="11" s="1"/>
  <c r="L1252" i="11" s="1"/>
  <c r="J1253" i="11"/>
  <c r="K1253" i="11" s="1"/>
  <c r="L1253" i="11" s="1"/>
  <c r="J1254" i="11"/>
  <c r="K1254" i="11" s="1"/>
  <c r="L1254" i="11" s="1"/>
  <c r="J1255" i="11"/>
  <c r="K1255" i="11" s="1"/>
  <c r="L1255" i="11" s="1"/>
  <c r="J1256" i="11"/>
  <c r="K1256" i="11" s="1"/>
  <c r="L1256" i="11" s="1"/>
  <c r="J1257" i="11"/>
  <c r="K1257" i="11" s="1"/>
  <c r="L1257" i="11" s="1"/>
  <c r="J1258" i="11"/>
  <c r="K1258" i="11" s="1"/>
  <c r="L1258" i="11" s="1"/>
  <c r="J1259" i="11"/>
  <c r="K1259" i="11" s="1"/>
  <c r="L1259" i="11" s="1"/>
  <c r="J1260" i="11"/>
  <c r="K1260" i="11" s="1"/>
  <c r="L1260" i="11" s="1"/>
  <c r="J1261" i="11"/>
  <c r="K1261" i="11" s="1"/>
  <c r="L1261" i="11" s="1"/>
  <c r="J1262" i="11"/>
  <c r="K1262" i="11" s="1"/>
  <c r="L1262" i="11" s="1"/>
  <c r="J1263" i="11"/>
  <c r="K1263" i="11" s="1"/>
  <c r="L1263" i="11" s="1"/>
  <c r="J1264" i="11"/>
  <c r="K1264" i="11" s="1"/>
  <c r="L1264" i="11" s="1"/>
  <c r="J1265" i="11"/>
  <c r="K1265" i="11" s="1"/>
  <c r="L1265" i="11" s="1"/>
  <c r="J1266" i="11"/>
  <c r="K1266" i="11" s="1"/>
  <c r="L1266" i="11" s="1"/>
  <c r="J1267" i="11"/>
  <c r="K1267" i="11" s="1"/>
  <c r="L1267" i="11" s="1"/>
  <c r="J1268" i="11"/>
  <c r="K1268" i="11" s="1"/>
  <c r="L1268" i="11" s="1"/>
  <c r="J1269" i="11"/>
  <c r="K1269" i="11" s="1"/>
  <c r="L1269" i="11" s="1"/>
  <c r="J1270" i="11"/>
  <c r="K1270" i="11" s="1"/>
  <c r="L1270" i="11" s="1"/>
  <c r="J1271" i="11"/>
  <c r="K1271" i="11" s="1"/>
  <c r="L1271" i="11" s="1"/>
  <c r="J1272" i="11"/>
  <c r="K1272" i="11" s="1"/>
  <c r="L1272" i="11" s="1"/>
  <c r="J1273" i="11"/>
  <c r="K1273" i="11" s="1"/>
  <c r="L1273" i="11" s="1"/>
  <c r="J1274" i="11"/>
  <c r="K1274" i="11" s="1"/>
  <c r="L1274" i="11" s="1"/>
  <c r="J1275" i="11"/>
  <c r="K1275" i="11" s="1"/>
  <c r="L1275" i="11" s="1"/>
  <c r="J1276" i="11"/>
  <c r="K1276" i="11" s="1"/>
  <c r="L1276" i="11" s="1"/>
  <c r="J1277" i="11"/>
  <c r="K1277" i="11" s="1"/>
  <c r="L1277" i="11" s="1"/>
  <c r="J1278" i="11"/>
  <c r="K1278" i="11" s="1"/>
  <c r="L1278" i="11" s="1"/>
  <c r="J1279" i="11"/>
  <c r="K1279" i="11" s="1"/>
  <c r="L1279" i="11" s="1"/>
  <c r="J1280" i="11"/>
  <c r="K1280" i="11" s="1"/>
  <c r="L1280" i="11" s="1"/>
  <c r="J1281" i="11"/>
  <c r="K1281" i="11" s="1"/>
  <c r="L1281" i="11" s="1"/>
  <c r="J1282" i="11"/>
  <c r="K1282" i="11" s="1"/>
  <c r="L1282" i="11" s="1"/>
  <c r="J1283" i="11"/>
  <c r="K1283" i="11" s="1"/>
  <c r="L1283" i="11" s="1"/>
  <c r="J1284" i="11"/>
  <c r="K1284" i="11" s="1"/>
  <c r="L1284" i="11" s="1"/>
  <c r="J1285" i="11"/>
  <c r="K1285" i="11" s="1"/>
  <c r="L1285" i="11" s="1"/>
  <c r="J1286" i="11"/>
  <c r="K1286" i="11" s="1"/>
  <c r="L1286" i="11" s="1"/>
  <c r="J1287" i="11"/>
  <c r="K1287" i="11" s="1"/>
  <c r="L1287" i="11" s="1"/>
  <c r="J1288" i="11"/>
  <c r="K1288" i="11" s="1"/>
  <c r="L1288" i="11" s="1"/>
  <c r="J1289" i="11"/>
  <c r="K1289" i="11" s="1"/>
  <c r="L1289" i="11" s="1"/>
  <c r="J1290" i="11"/>
  <c r="K1290" i="11" s="1"/>
  <c r="L1290" i="11" s="1"/>
  <c r="J1291" i="11"/>
  <c r="K1291" i="11" s="1"/>
  <c r="L1291" i="11" s="1"/>
  <c r="J1292" i="11"/>
  <c r="K1292" i="11" s="1"/>
  <c r="L1292" i="11" s="1"/>
  <c r="J1293" i="11"/>
  <c r="K1293" i="11" s="1"/>
  <c r="L1293" i="11" s="1"/>
  <c r="J1294" i="11"/>
  <c r="K1294" i="11" s="1"/>
  <c r="L1294" i="11" s="1"/>
  <c r="J1295" i="11"/>
  <c r="K1295" i="11" s="1"/>
  <c r="L1295" i="11" s="1"/>
  <c r="J1296" i="11"/>
  <c r="K1296" i="11" s="1"/>
  <c r="L1296" i="11" s="1"/>
  <c r="J1297" i="11"/>
  <c r="K1297" i="11" s="1"/>
  <c r="L1297" i="11" s="1"/>
  <c r="J1298" i="11"/>
  <c r="K1298" i="11" s="1"/>
  <c r="L1298" i="11" s="1"/>
  <c r="J1299" i="11"/>
  <c r="K1299" i="11" s="1"/>
  <c r="L1299" i="11" s="1"/>
  <c r="J1300" i="11"/>
  <c r="K1300" i="11" s="1"/>
  <c r="L1300" i="11" s="1"/>
  <c r="J1301" i="11"/>
  <c r="K1301" i="11" s="1"/>
  <c r="L1301" i="11" s="1"/>
  <c r="J1302" i="11"/>
  <c r="K1302" i="11" s="1"/>
  <c r="L1302" i="11" s="1"/>
  <c r="J1303" i="11"/>
  <c r="K1303" i="11" s="1"/>
  <c r="L1303" i="11" s="1"/>
  <c r="J1304" i="11"/>
  <c r="K1304" i="11" s="1"/>
  <c r="L1304" i="11" s="1"/>
  <c r="J1305" i="11"/>
  <c r="K1305" i="11" s="1"/>
  <c r="L1305" i="11" s="1"/>
  <c r="J1306" i="11"/>
  <c r="K1306" i="11" s="1"/>
  <c r="L1306" i="11" s="1"/>
  <c r="J1307" i="11"/>
  <c r="K1307" i="11" s="1"/>
  <c r="L1307" i="11" s="1"/>
  <c r="J1308" i="11"/>
  <c r="K1308" i="11" s="1"/>
  <c r="L1308" i="11" s="1"/>
  <c r="J1309" i="11"/>
  <c r="K1309" i="11" s="1"/>
  <c r="L1309" i="11" s="1"/>
  <c r="J1310" i="11"/>
  <c r="K1310" i="11" s="1"/>
  <c r="L1310" i="11" s="1"/>
  <c r="J1311" i="11"/>
  <c r="K1311" i="11" s="1"/>
  <c r="L1311" i="11" s="1"/>
  <c r="J1312" i="11"/>
  <c r="K1312" i="11" s="1"/>
  <c r="L1312" i="11" s="1"/>
  <c r="J1313" i="11"/>
  <c r="K1313" i="11" s="1"/>
  <c r="L1313" i="11" s="1"/>
  <c r="J1314" i="11"/>
  <c r="K1314" i="11" s="1"/>
  <c r="L1314" i="11" s="1"/>
  <c r="J1315" i="11"/>
  <c r="K1315" i="11" s="1"/>
  <c r="L1315" i="11" s="1"/>
  <c r="J1316" i="11"/>
  <c r="K1316" i="11" s="1"/>
  <c r="L1316" i="11" s="1"/>
  <c r="J1317" i="11"/>
  <c r="K1317" i="11" s="1"/>
  <c r="L1317" i="11" s="1"/>
  <c r="J1318" i="11"/>
  <c r="K1318" i="11" s="1"/>
  <c r="L1318" i="11" s="1"/>
  <c r="J1319" i="11"/>
  <c r="K1319" i="11" s="1"/>
  <c r="L1319" i="11" s="1"/>
  <c r="J1320" i="11"/>
  <c r="K1320" i="11" s="1"/>
  <c r="L1320" i="11" s="1"/>
  <c r="J1321" i="11"/>
  <c r="K1321" i="11" s="1"/>
  <c r="L1321" i="11" s="1"/>
  <c r="J1322" i="11"/>
  <c r="K1322" i="11" s="1"/>
  <c r="L1322" i="11" s="1"/>
  <c r="J1323" i="11"/>
  <c r="K1323" i="11" s="1"/>
  <c r="L1323" i="11" s="1"/>
  <c r="J1324" i="11"/>
  <c r="K1324" i="11" s="1"/>
  <c r="L1324" i="11" s="1"/>
  <c r="J1325" i="11"/>
  <c r="K1325" i="11" s="1"/>
  <c r="L1325" i="11" s="1"/>
  <c r="J1326" i="11"/>
  <c r="K1326" i="11" s="1"/>
  <c r="L1326" i="11" s="1"/>
  <c r="J1327" i="11"/>
  <c r="K1327" i="11" s="1"/>
  <c r="L1327" i="11" s="1"/>
  <c r="J1328" i="11"/>
  <c r="K1328" i="11" s="1"/>
  <c r="L1328" i="11" s="1"/>
  <c r="J1329" i="11"/>
  <c r="K1329" i="11" s="1"/>
  <c r="L1329" i="11" s="1"/>
  <c r="J1330" i="11"/>
  <c r="K1330" i="11" s="1"/>
  <c r="L1330" i="11" s="1"/>
  <c r="J1331" i="11"/>
  <c r="K1331" i="11" s="1"/>
  <c r="L1331" i="11" s="1"/>
  <c r="J1332" i="11"/>
  <c r="K1332" i="11" s="1"/>
  <c r="L1332" i="11" s="1"/>
  <c r="J1333" i="11"/>
  <c r="K1333" i="11" s="1"/>
  <c r="L1333" i="11" s="1"/>
  <c r="J1334" i="11"/>
  <c r="K1334" i="11" s="1"/>
  <c r="L1334" i="11" s="1"/>
  <c r="J1335" i="11"/>
  <c r="K1335" i="11" s="1"/>
  <c r="L1335" i="11" s="1"/>
  <c r="J1336" i="11"/>
  <c r="K1336" i="11" s="1"/>
  <c r="L1336" i="11" s="1"/>
  <c r="J1337" i="11"/>
  <c r="K1337" i="11" s="1"/>
  <c r="L1337" i="11" s="1"/>
  <c r="J1338" i="11"/>
  <c r="K1338" i="11" s="1"/>
  <c r="L1338" i="11" s="1"/>
  <c r="J1339" i="11"/>
  <c r="K1339" i="11" s="1"/>
  <c r="L1339" i="11" s="1"/>
  <c r="J1340" i="11"/>
  <c r="K1340" i="11" s="1"/>
  <c r="L1340" i="11" s="1"/>
  <c r="J1341" i="11"/>
  <c r="K1341" i="11" s="1"/>
  <c r="L1341" i="11" s="1"/>
  <c r="J1342" i="11"/>
  <c r="K1342" i="11" s="1"/>
  <c r="L1342" i="11" s="1"/>
  <c r="J1343" i="11"/>
  <c r="K1343" i="11" s="1"/>
  <c r="L1343" i="11" s="1"/>
  <c r="J1344" i="11"/>
  <c r="K1344" i="11" s="1"/>
  <c r="L1344" i="11" s="1"/>
  <c r="J1345" i="11"/>
  <c r="K1345" i="11" s="1"/>
  <c r="L1345" i="11" s="1"/>
  <c r="J1346" i="11"/>
  <c r="K1346" i="11" s="1"/>
  <c r="L1346" i="11" s="1"/>
  <c r="J1347" i="11"/>
  <c r="K1347" i="11" s="1"/>
  <c r="L1347" i="11" s="1"/>
  <c r="J1348" i="11"/>
  <c r="K1348" i="11" s="1"/>
  <c r="L1348" i="11" s="1"/>
  <c r="J1349" i="11"/>
  <c r="K1349" i="11" s="1"/>
  <c r="L1349" i="11" s="1"/>
  <c r="J1350" i="11"/>
  <c r="K1350" i="11" s="1"/>
  <c r="L1350" i="11" s="1"/>
  <c r="J1351" i="11"/>
  <c r="K1351" i="11" s="1"/>
  <c r="L1351" i="11" s="1"/>
  <c r="J1352" i="11"/>
  <c r="K1352" i="11" s="1"/>
  <c r="L1352" i="11" s="1"/>
  <c r="J1353" i="11"/>
  <c r="K1353" i="11" s="1"/>
  <c r="L1353" i="11" s="1"/>
  <c r="J1354" i="11"/>
  <c r="K1354" i="11" s="1"/>
  <c r="L1354" i="11" s="1"/>
  <c r="J1355" i="11"/>
  <c r="K1355" i="11" s="1"/>
  <c r="L1355" i="11" s="1"/>
  <c r="J1356" i="11"/>
  <c r="K1356" i="11" s="1"/>
  <c r="L1356" i="11" s="1"/>
  <c r="J1357" i="11"/>
  <c r="K1357" i="11" s="1"/>
  <c r="L1357" i="11" s="1"/>
  <c r="J1358" i="11"/>
  <c r="K1358" i="11" s="1"/>
  <c r="L1358" i="11" s="1"/>
  <c r="J1359" i="11"/>
  <c r="K1359" i="11" s="1"/>
  <c r="L1359" i="11" s="1"/>
  <c r="J1360" i="11"/>
  <c r="K1360" i="11" s="1"/>
  <c r="L1360" i="11" s="1"/>
  <c r="J1361" i="11"/>
  <c r="K1361" i="11" s="1"/>
  <c r="L1361" i="11" s="1"/>
  <c r="J1362" i="11"/>
  <c r="K1362" i="11" s="1"/>
  <c r="L1362" i="11" s="1"/>
  <c r="J1363" i="11"/>
  <c r="K1363" i="11" s="1"/>
  <c r="L1363" i="11" s="1"/>
  <c r="J1364" i="11"/>
  <c r="K1364" i="11" s="1"/>
  <c r="L1364" i="11" s="1"/>
  <c r="J1365" i="11"/>
  <c r="K1365" i="11" s="1"/>
  <c r="L1365" i="11" s="1"/>
  <c r="J1366" i="11"/>
  <c r="K1366" i="11" s="1"/>
  <c r="L1366" i="11" s="1"/>
  <c r="J1367" i="11"/>
  <c r="K1367" i="11" s="1"/>
  <c r="L1367" i="11" s="1"/>
  <c r="J1368" i="11"/>
  <c r="K1368" i="11" s="1"/>
  <c r="L1368" i="11" s="1"/>
  <c r="J1369" i="11"/>
  <c r="K1369" i="11" s="1"/>
  <c r="L1369" i="11" s="1"/>
  <c r="J1370" i="11"/>
  <c r="K1370" i="11" s="1"/>
  <c r="L1370" i="11" s="1"/>
  <c r="J1371" i="11"/>
  <c r="K1371" i="11" s="1"/>
  <c r="L1371" i="11" s="1"/>
  <c r="J1372" i="11"/>
  <c r="K1372" i="11" s="1"/>
  <c r="L1372" i="11" s="1"/>
  <c r="J1373" i="11"/>
  <c r="K1373" i="11" s="1"/>
  <c r="L1373" i="11" s="1"/>
  <c r="J1374" i="11"/>
  <c r="K1374" i="11" s="1"/>
  <c r="L1374" i="11" s="1"/>
  <c r="J1375" i="11"/>
  <c r="K1375" i="11" s="1"/>
  <c r="L1375" i="11" s="1"/>
  <c r="J1376" i="11"/>
  <c r="K1376" i="11" s="1"/>
  <c r="L1376" i="11" s="1"/>
  <c r="J1377" i="11"/>
  <c r="K1377" i="11" s="1"/>
  <c r="L1377" i="11" s="1"/>
  <c r="J1378" i="11"/>
  <c r="K1378" i="11" s="1"/>
  <c r="L1378" i="11" s="1"/>
  <c r="J1379" i="11"/>
  <c r="K1379" i="11" s="1"/>
  <c r="L1379" i="11" s="1"/>
  <c r="J1380" i="11"/>
  <c r="K1380" i="11" s="1"/>
  <c r="L1380" i="11" s="1"/>
  <c r="J1381" i="11"/>
  <c r="K1381" i="11" s="1"/>
  <c r="L1381" i="11" s="1"/>
  <c r="J1382" i="11"/>
  <c r="K1382" i="11" s="1"/>
  <c r="L1382" i="11" s="1"/>
  <c r="J1383" i="11"/>
  <c r="K1383" i="11" s="1"/>
  <c r="L1383" i="11" s="1"/>
  <c r="J1384" i="11"/>
  <c r="K1384" i="11" s="1"/>
  <c r="L1384" i="11" s="1"/>
  <c r="J1385" i="11"/>
  <c r="K1385" i="11" s="1"/>
  <c r="L1385" i="11" s="1"/>
  <c r="J1386" i="11"/>
  <c r="K1386" i="11" s="1"/>
  <c r="L1386" i="11" s="1"/>
  <c r="J1387" i="11"/>
  <c r="K1387" i="11" s="1"/>
  <c r="L1387" i="11" s="1"/>
  <c r="J1388" i="11"/>
  <c r="K1388" i="11" s="1"/>
  <c r="L1388" i="11" s="1"/>
  <c r="J1389" i="11"/>
  <c r="K1389" i="11" s="1"/>
  <c r="L1389" i="11" s="1"/>
  <c r="J1390" i="11"/>
  <c r="K1390" i="11" s="1"/>
  <c r="L1390" i="11" s="1"/>
  <c r="J1391" i="11"/>
  <c r="K1391" i="11" s="1"/>
  <c r="L1391" i="11" s="1"/>
  <c r="J1392" i="11"/>
  <c r="K1392" i="11" s="1"/>
  <c r="L1392" i="11" s="1"/>
  <c r="J1393" i="11"/>
  <c r="K1393" i="11" s="1"/>
  <c r="L1393" i="11" s="1"/>
  <c r="J1394" i="11"/>
  <c r="K1394" i="11" s="1"/>
  <c r="L1394" i="11" s="1"/>
  <c r="J1395" i="11"/>
  <c r="K1395" i="11" s="1"/>
  <c r="L1395" i="11" s="1"/>
  <c r="J1396" i="11"/>
  <c r="K1396" i="11" s="1"/>
  <c r="L1396" i="11" s="1"/>
  <c r="J1397" i="11"/>
  <c r="K1397" i="11" s="1"/>
  <c r="L1397" i="11" s="1"/>
  <c r="J1398" i="11"/>
  <c r="K1398" i="11" s="1"/>
  <c r="L1398" i="11" s="1"/>
  <c r="J1399" i="11"/>
  <c r="K1399" i="11" s="1"/>
  <c r="L1399" i="11" s="1"/>
  <c r="J1400" i="11"/>
  <c r="K1400" i="11" s="1"/>
  <c r="L1400" i="11" s="1"/>
  <c r="J1401" i="11"/>
  <c r="K1401" i="11" s="1"/>
  <c r="L1401" i="11" s="1"/>
  <c r="J1402" i="11"/>
  <c r="K1402" i="11" s="1"/>
  <c r="L1402" i="11" s="1"/>
  <c r="J1403" i="11"/>
  <c r="K1403" i="11" s="1"/>
  <c r="L1403" i="11" s="1"/>
  <c r="J1404" i="11"/>
  <c r="K1404" i="11" s="1"/>
  <c r="L1404" i="11" s="1"/>
  <c r="J1405" i="11"/>
  <c r="K1405" i="11" s="1"/>
  <c r="L1405" i="11" s="1"/>
  <c r="J1406" i="11"/>
  <c r="K1406" i="11" s="1"/>
  <c r="L1406" i="11" s="1"/>
  <c r="J1407" i="11"/>
  <c r="K1407" i="11" s="1"/>
  <c r="L1407" i="11" s="1"/>
  <c r="J1408" i="11"/>
  <c r="K1408" i="11" s="1"/>
  <c r="L1408" i="11" s="1"/>
  <c r="J1409" i="11"/>
  <c r="K1409" i="11" s="1"/>
  <c r="L1409" i="11" s="1"/>
  <c r="J1410" i="11"/>
  <c r="K1410" i="11" s="1"/>
  <c r="L1410" i="11" s="1"/>
  <c r="J1411" i="11"/>
  <c r="K1411" i="11" s="1"/>
  <c r="L1411" i="11" s="1"/>
  <c r="J1412" i="11"/>
  <c r="K1412" i="11" s="1"/>
  <c r="L1412" i="11" s="1"/>
  <c r="J1413" i="11"/>
  <c r="K1413" i="11" s="1"/>
  <c r="L1413" i="11" s="1"/>
  <c r="J1414" i="11"/>
  <c r="K1414" i="11" s="1"/>
  <c r="L1414" i="11" s="1"/>
  <c r="J1415" i="11"/>
  <c r="K1415" i="11" s="1"/>
  <c r="L1415" i="11" s="1"/>
  <c r="J1416" i="11"/>
  <c r="K1416" i="11" s="1"/>
  <c r="L1416" i="11" s="1"/>
  <c r="J1417" i="11"/>
  <c r="K1417" i="11" s="1"/>
  <c r="L1417" i="11" s="1"/>
  <c r="J1418" i="11"/>
  <c r="K1418" i="11" s="1"/>
  <c r="L1418" i="11" s="1"/>
  <c r="J1419" i="11"/>
  <c r="K1419" i="11" s="1"/>
  <c r="L1419" i="11" s="1"/>
  <c r="J1420" i="11"/>
  <c r="K1420" i="11" s="1"/>
  <c r="L1420" i="11" s="1"/>
  <c r="J1421" i="11"/>
  <c r="K1421" i="11" s="1"/>
  <c r="L1421" i="11" s="1"/>
  <c r="J1422" i="11"/>
  <c r="K1422" i="11" s="1"/>
  <c r="L1422" i="11" s="1"/>
  <c r="J1423" i="11"/>
  <c r="K1423" i="11" s="1"/>
  <c r="L1423" i="11" s="1"/>
  <c r="J1424" i="11"/>
  <c r="K1424" i="11" s="1"/>
  <c r="L1424" i="11" s="1"/>
  <c r="J1425" i="11"/>
  <c r="K1425" i="11" s="1"/>
  <c r="L1425" i="11" s="1"/>
  <c r="J1426" i="11"/>
  <c r="K1426" i="11" s="1"/>
  <c r="L1426" i="11" s="1"/>
  <c r="J1427" i="11"/>
  <c r="K1427" i="11" s="1"/>
  <c r="L1427" i="11" s="1"/>
  <c r="J1428" i="11"/>
  <c r="K1428" i="11" s="1"/>
  <c r="L1428" i="11" s="1"/>
  <c r="J1429" i="11"/>
  <c r="K1429" i="11" s="1"/>
  <c r="L1429" i="11" s="1"/>
  <c r="J1430" i="11"/>
  <c r="K1430" i="11" s="1"/>
  <c r="L1430" i="11" s="1"/>
  <c r="J1431" i="11"/>
  <c r="K1431" i="11" s="1"/>
  <c r="L1431" i="11" s="1"/>
  <c r="J1432" i="11"/>
  <c r="K1432" i="11" s="1"/>
  <c r="L1432" i="11" s="1"/>
  <c r="J1433" i="11"/>
  <c r="K1433" i="11" s="1"/>
  <c r="L1433" i="11" s="1"/>
  <c r="J1434" i="11"/>
  <c r="K1434" i="11" s="1"/>
  <c r="L1434" i="11" s="1"/>
  <c r="J1435" i="11"/>
  <c r="K1435" i="11" s="1"/>
  <c r="L1435" i="11" s="1"/>
  <c r="J1436" i="11"/>
  <c r="K1436" i="11" s="1"/>
  <c r="L1436" i="11" s="1"/>
  <c r="J1437" i="11"/>
  <c r="K1437" i="11" s="1"/>
  <c r="L1437" i="11" s="1"/>
  <c r="J1438" i="11"/>
  <c r="K1438" i="11" s="1"/>
  <c r="L1438" i="11" s="1"/>
  <c r="J1439" i="11"/>
  <c r="K1439" i="11" s="1"/>
  <c r="L1439" i="11" s="1"/>
  <c r="J1440" i="11"/>
  <c r="K1440" i="11" s="1"/>
  <c r="L1440" i="11" s="1"/>
  <c r="J1441" i="11"/>
  <c r="K1441" i="11" s="1"/>
  <c r="L1441" i="11" s="1"/>
  <c r="J1442" i="11"/>
  <c r="K1442" i="11" s="1"/>
  <c r="L1442" i="11" s="1"/>
  <c r="J1443" i="11"/>
  <c r="K1443" i="11" s="1"/>
  <c r="L1443" i="11" s="1"/>
  <c r="J1444" i="11"/>
  <c r="K1444" i="11" s="1"/>
  <c r="L1444" i="11" s="1"/>
  <c r="J1445" i="11"/>
  <c r="K1445" i="11" s="1"/>
  <c r="L1445" i="11" s="1"/>
  <c r="J1446" i="11"/>
  <c r="K1446" i="11" s="1"/>
  <c r="L1446" i="11" s="1"/>
  <c r="J1447" i="11"/>
  <c r="K1447" i="11" s="1"/>
  <c r="L1447" i="11" s="1"/>
  <c r="J1448" i="11"/>
  <c r="K1448" i="11" s="1"/>
  <c r="L1448" i="11" s="1"/>
  <c r="J1449" i="11"/>
  <c r="K1449" i="11" s="1"/>
  <c r="L1449" i="11" s="1"/>
  <c r="J1450" i="11"/>
  <c r="K1450" i="11" s="1"/>
  <c r="L1450" i="11" s="1"/>
  <c r="J1451" i="11"/>
  <c r="K1451" i="11" s="1"/>
  <c r="L1451" i="11" s="1"/>
  <c r="J1452" i="11"/>
  <c r="K1452" i="11" s="1"/>
  <c r="L1452" i="11" s="1"/>
  <c r="J1453" i="11"/>
  <c r="K1453" i="11" s="1"/>
  <c r="L1453" i="11" s="1"/>
  <c r="J1454" i="11"/>
  <c r="K1454" i="11" s="1"/>
  <c r="L1454" i="11" s="1"/>
  <c r="J1455" i="11"/>
  <c r="K1455" i="11" s="1"/>
  <c r="L1455" i="11" s="1"/>
  <c r="J1456" i="11"/>
  <c r="K1456" i="11" s="1"/>
  <c r="L1456" i="11" s="1"/>
  <c r="J1457" i="11"/>
  <c r="K1457" i="11" s="1"/>
  <c r="L1457" i="11" s="1"/>
  <c r="J1458" i="11"/>
  <c r="K1458" i="11" s="1"/>
  <c r="L1458" i="11" s="1"/>
  <c r="J1459" i="11"/>
  <c r="K1459" i="11" s="1"/>
  <c r="L1459" i="11" s="1"/>
  <c r="J1460" i="11"/>
  <c r="K1460" i="11" s="1"/>
  <c r="L1460" i="11" s="1"/>
  <c r="J1461" i="11"/>
  <c r="K1461" i="11" s="1"/>
  <c r="L1461" i="11" s="1"/>
  <c r="J1462" i="11"/>
  <c r="K1462" i="11" s="1"/>
  <c r="L1462" i="11" s="1"/>
  <c r="J1463" i="11"/>
  <c r="K1463" i="11" s="1"/>
  <c r="L1463" i="11" s="1"/>
  <c r="J1464" i="11"/>
  <c r="K1464" i="11" s="1"/>
  <c r="L1464" i="11" s="1"/>
  <c r="J1465" i="11"/>
  <c r="K1465" i="11" s="1"/>
  <c r="L1465" i="11" s="1"/>
  <c r="J1466" i="11"/>
  <c r="K1466" i="11" s="1"/>
  <c r="L1466" i="11" s="1"/>
  <c r="J1467" i="11"/>
  <c r="K1467" i="11" s="1"/>
  <c r="L1467" i="11" s="1"/>
  <c r="J1468" i="11"/>
  <c r="K1468" i="11" s="1"/>
  <c r="L1468" i="11" s="1"/>
  <c r="J1469" i="11"/>
  <c r="K1469" i="11" s="1"/>
  <c r="L1469" i="11" s="1"/>
  <c r="J1470" i="11"/>
  <c r="K1470" i="11" s="1"/>
  <c r="L1470" i="11" s="1"/>
  <c r="J1471" i="11"/>
  <c r="K1471" i="11" s="1"/>
  <c r="L1471" i="11" s="1"/>
  <c r="J1472" i="11"/>
  <c r="K1472" i="11" s="1"/>
  <c r="L1472" i="11" s="1"/>
  <c r="J1473" i="11"/>
  <c r="K1473" i="11" s="1"/>
  <c r="L1473" i="11" s="1"/>
  <c r="J1474" i="11"/>
  <c r="K1474" i="11" s="1"/>
  <c r="L1474" i="11" s="1"/>
  <c r="J1475" i="11"/>
  <c r="K1475" i="11" s="1"/>
  <c r="L1475" i="11" s="1"/>
  <c r="J1476" i="11"/>
  <c r="K1476" i="11" s="1"/>
  <c r="L1476" i="11" s="1"/>
  <c r="J1477" i="11"/>
  <c r="K1477" i="11" s="1"/>
  <c r="L1477" i="11" s="1"/>
  <c r="J1478" i="11"/>
  <c r="K1478" i="11" s="1"/>
  <c r="L1478" i="11" s="1"/>
  <c r="J1479" i="11"/>
  <c r="K1479" i="11" s="1"/>
  <c r="L1479" i="11" s="1"/>
  <c r="J1480" i="11"/>
  <c r="K1480" i="11" s="1"/>
  <c r="L1480" i="11" s="1"/>
  <c r="J1481" i="11"/>
  <c r="K1481" i="11" s="1"/>
  <c r="L1481" i="11" s="1"/>
  <c r="J1482" i="11"/>
  <c r="K1482" i="11" s="1"/>
  <c r="L1482" i="11" s="1"/>
  <c r="J1483" i="11"/>
  <c r="K1483" i="11" s="1"/>
  <c r="L1483" i="11" s="1"/>
  <c r="J1484" i="11"/>
  <c r="K1484" i="11" s="1"/>
  <c r="L1484" i="11" s="1"/>
  <c r="J1485" i="11"/>
  <c r="K1485" i="11" s="1"/>
  <c r="L1485" i="11" s="1"/>
  <c r="J1486" i="11"/>
  <c r="K1486" i="11" s="1"/>
  <c r="L1486" i="11" s="1"/>
  <c r="J1487" i="11"/>
  <c r="K1487" i="11" s="1"/>
  <c r="L1487" i="11" s="1"/>
  <c r="J1488" i="11"/>
  <c r="K1488" i="11" s="1"/>
  <c r="L1488" i="11" s="1"/>
  <c r="J1489" i="11"/>
  <c r="K1489" i="11" s="1"/>
  <c r="L1489" i="11" s="1"/>
  <c r="J1490" i="11"/>
  <c r="K1490" i="11" s="1"/>
  <c r="L1490" i="11" s="1"/>
  <c r="J1491" i="11"/>
  <c r="K1491" i="11" s="1"/>
  <c r="L1491" i="11" s="1"/>
  <c r="J1492" i="11"/>
  <c r="K1492" i="11" s="1"/>
  <c r="L1492" i="11" s="1"/>
  <c r="J1493" i="11"/>
  <c r="K1493" i="11" s="1"/>
  <c r="L1493" i="11" s="1"/>
  <c r="J1494" i="11"/>
  <c r="K1494" i="11" s="1"/>
  <c r="L1494" i="11" s="1"/>
  <c r="J1495" i="11"/>
  <c r="K1495" i="11" s="1"/>
  <c r="L1495" i="11" s="1"/>
  <c r="J1496" i="11"/>
  <c r="K1496" i="11" s="1"/>
  <c r="L1496" i="11" s="1"/>
  <c r="J1497" i="11"/>
  <c r="K1497" i="11" s="1"/>
  <c r="L1497" i="11" s="1"/>
  <c r="J1498" i="11"/>
  <c r="K1498" i="11" s="1"/>
  <c r="L1498" i="11" s="1"/>
  <c r="J1499" i="11"/>
  <c r="K1499" i="11" s="1"/>
  <c r="L1499" i="11" s="1"/>
  <c r="J1500" i="11"/>
  <c r="K1500" i="11" s="1"/>
  <c r="L1500" i="11" s="1"/>
  <c r="J1501" i="11"/>
  <c r="K1501" i="11" s="1"/>
  <c r="L1501" i="11" s="1"/>
  <c r="J1502" i="11"/>
  <c r="K1502" i="11" s="1"/>
  <c r="L1502" i="11" s="1"/>
  <c r="J1503" i="11"/>
  <c r="K1503" i="11" s="1"/>
  <c r="L1503" i="11" s="1"/>
  <c r="J1504" i="11"/>
  <c r="K1504" i="11" s="1"/>
  <c r="L1504" i="11" s="1"/>
  <c r="J1505" i="11"/>
  <c r="K1505" i="11" s="1"/>
  <c r="L1505" i="11" s="1"/>
  <c r="J1506" i="11"/>
  <c r="K1506" i="11" s="1"/>
  <c r="L1506" i="11" s="1"/>
  <c r="J1507" i="11"/>
  <c r="K1507" i="11" s="1"/>
  <c r="L1507" i="11" s="1"/>
  <c r="J1508" i="11"/>
  <c r="K1508" i="11" s="1"/>
  <c r="L1508" i="11" s="1"/>
  <c r="J1509" i="11"/>
  <c r="K1509" i="11" s="1"/>
  <c r="L1509" i="11" s="1"/>
  <c r="J1510" i="11"/>
  <c r="K1510" i="11" s="1"/>
  <c r="L1510" i="11" s="1"/>
  <c r="J1511" i="11"/>
  <c r="K1511" i="11" s="1"/>
  <c r="L1511" i="11" s="1"/>
  <c r="J1512" i="11"/>
  <c r="K1512" i="11" s="1"/>
  <c r="L1512" i="11" s="1"/>
  <c r="J1513" i="11"/>
  <c r="K1513" i="11" s="1"/>
  <c r="L1513" i="11" s="1"/>
  <c r="J1514" i="11"/>
  <c r="K1514" i="11" s="1"/>
  <c r="L1514" i="11" s="1"/>
  <c r="J1515" i="11"/>
  <c r="K1515" i="11" s="1"/>
  <c r="L1515" i="11" s="1"/>
  <c r="J1516" i="11"/>
  <c r="K1516" i="11" s="1"/>
  <c r="L1516" i="11" s="1"/>
  <c r="J1517" i="11"/>
  <c r="K1517" i="11" s="1"/>
  <c r="L1517" i="11" s="1"/>
  <c r="J1518" i="11"/>
  <c r="K1518" i="11" s="1"/>
  <c r="L1518" i="11" s="1"/>
  <c r="J1519" i="11"/>
  <c r="K1519" i="11" s="1"/>
  <c r="L1519" i="11" s="1"/>
  <c r="J1520" i="11"/>
  <c r="K1520" i="11" s="1"/>
  <c r="L1520" i="11" s="1"/>
  <c r="J1521" i="11"/>
  <c r="K1521" i="11" s="1"/>
  <c r="L1521" i="11" s="1"/>
  <c r="J1522" i="11"/>
  <c r="K1522" i="11" s="1"/>
  <c r="L1522" i="11" s="1"/>
  <c r="J1523" i="11"/>
  <c r="K1523" i="11" s="1"/>
  <c r="L1523" i="11" s="1"/>
  <c r="J1524" i="11"/>
  <c r="K1524" i="11" s="1"/>
  <c r="L1524" i="11" s="1"/>
  <c r="J1525" i="11"/>
  <c r="K1525" i="11" s="1"/>
  <c r="L1525" i="11" s="1"/>
  <c r="J1526" i="11"/>
  <c r="K1526" i="11" s="1"/>
  <c r="L1526" i="11" s="1"/>
  <c r="J1527" i="11"/>
  <c r="K1527" i="11" s="1"/>
  <c r="L1527" i="11" s="1"/>
  <c r="J1528" i="11"/>
  <c r="K1528" i="11" s="1"/>
  <c r="L1528" i="11" s="1"/>
  <c r="J1529" i="11"/>
  <c r="K1529" i="11" s="1"/>
  <c r="L1529" i="11" s="1"/>
  <c r="J1530" i="11"/>
  <c r="K1530" i="11" s="1"/>
  <c r="L1530" i="11" s="1"/>
  <c r="J1531" i="11"/>
  <c r="K1531" i="11" s="1"/>
  <c r="L1531" i="11" s="1"/>
  <c r="J1532" i="11"/>
  <c r="K1532" i="11" s="1"/>
  <c r="L1532" i="11" s="1"/>
  <c r="J1533" i="11"/>
  <c r="K1533" i="11" s="1"/>
  <c r="L1533" i="11" s="1"/>
  <c r="J1534" i="11"/>
  <c r="K1534" i="11" s="1"/>
  <c r="L1534" i="11" s="1"/>
  <c r="J1535" i="11"/>
  <c r="K1535" i="11" s="1"/>
  <c r="L1535" i="11" s="1"/>
  <c r="J1536" i="11"/>
  <c r="K1536" i="11" s="1"/>
  <c r="L1536" i="11" s="1"/>
  <c r="J1537" i="11"/>
  <c r="K1537" i="11" s="1"/>
  <c r="L1537" i="11" s="1"/>
  <c r="J1538" i="11"/>
  <c r="K1538" i="11" s="1"/>
  <c r="L1538" i="11" s="1"/>
  <c r="J1539" i="11"/>
  <c r="K1539" i="11" s="1"/>
  <c r="L1539" i="11" s="1"/>
  <c r="J1540" i="11"/>
  <c r="K1540" i="11" s="1"/>
  <c r="L1540" i="11" s="1"/>
  <c r="J1541" i="11"/>
  <c r="K1541" i="11" s="1"/>
  <c r="L1541" i="11" s="1"/>
  <c r="J1542" i="11"/>
  <c r="K1542" i="11" s="1"/>
  <c r="L1542" i="11" s="1"/>
  <c r="J1543" i="11"/>
  <c r="K1543" i="11" s="1"/>
  <c r="L1543" i="11" s="1"/>
  <c r="J1544" i="11"/>
  <c r="K1544" i="11" s="1"/>
  <c r="L1544" i="11" s="1"/>
  <c r="J1545" i="11"/>
  <c r="K1545" i="11" s="1"/>
  <c r="L1545" i="11" s="1"/>
  <c r="J1546" i="11"/>
  <c r="K1546" i="11" s="1"/>
  <c r="L1546" i="11" s="1"/>
  <c r="J1547" i="11"/>
  <c r="K1547" i="11" s="1"/>
  <c r="L1547" i="11" s="1"/>
  <c r="J1548" i="11"/>
  <c r="K1548" i="11" s="1"/>
  <c r="L1548" i="11" s="1"/>
  <c r="J1549" i="11"/>
  <c r="K1549" i="11" s="1"/>
  <c r="L1549" i="11" s="1"/>
  <c r="J1550" i="11"/>
  <c r="K1550" i="11" s="1"/>
  <c r="L1550" i="11" s="1"/>
  <c r="J1551" i="11"/>
  <c r="K1551" i="11" s="1"/>
  <c r="L1551" i="11" s="1"/>
  <c r="J1552" i="11"/>
  <c r="K1552" i="11" s="1"/>
  <c r="L1552" i="11" s="1"/>
  <c r="J1553" i="11"/>
  <c r="K1553" i="11" s="1"/>
  <c r="L1553" i="11" s="1"/>
  <c r="J1554" i="11"/>
  <c r="K1554" i="11" s="1"/>
  <c r="L1554" i="11" s="1"/>
  <c r="J1555" i="11"/>
  <c r="K1555" i="11" s="1"/>
  <c r="L1555" i="11" s="1"/>
  <c r="J1556" i="11"/>
  <c r="K1556" i="11" s="1"/>
  <c r="L1556" i="11" s="1"/>
  <c r="J1557" i="11"/>
  <c r="K1557" i="11" s="1"/>
  <c r="L1557" i="11" s="1"/>
  <c r="J1558" i="11"/>
  <c r="K1558" i="11" s="1"/>
  <c r="L1558" i="11" s="1"/>
  <c r="J1559" i="11"/>
  <c r="K1559" i="11" s="1"/>
  <c r="L1559" i="11" s="1"/>
  <c r="J1560" i="11"/>
  <c r="K1560" i="11" s="1"/>
  <c r="L1560" i="11" s="1"/>
  <c r="J1561" i="11"/>
  <c r="K1561" i="11" s="1"/>
  <c r="L1561" i="11" s="1"/>
  <c r="J1562" i="11"/>
  <c r="K1562" i="11" s="1"/>
  <c r="L1562" i="11" s="1"/>
  <c r="J1563" i="11"/>
  <c r="K1563" i="11" s="1"/>
  <c r="L1563" i="11" s="1"/>
  <c r="J1564" i="11"/>
  <c r="K1564" i="11" s="1"/>
  <c r="L1564" i="11" s="1"/>
  <c r="J1565" i="11"/>
  <c r="K1565" i="11" s="1"/>
  <c r="L1565" i="11" s="1"/>
  <c r="J1566" i="11"/>
  <c r="K1566" i="11" s="1"/>
  <c r="L1566" i="11" s="1"/>
  <c r="J1567" i="11"/>
  <c r="K1567" i="11" s="1"/>
  <c r="L1567" i="11" s="1"/>
  <c r="J1568" i="11"/>
  <c r="K1568" i="11" s="1"/>
  <c r="L1568" i="11" s="1"/>
  <c r="J1569" i="11"/>
  <c r="K1569" i="11" s="1"/>
  <c r="L1569" i="11" s="1"/>
  <c r="J1570" i="11"/>
  <c r="K1570" i="11" s="1"/>
  <c r="L1570" i="11" s="1"/>
  <c r="J1571" i="11"/>
  <c r="K1571" i="11" s="1"/>
  <c r="L1571" i="11" s="1"/>
  <c r="J1572" i="11"/>
  <c r="K1572" i="11" s="1"/>
  <c r="L1572" i="11" s="1"/>
  <c r="J1573" i="11"/>
  <c r="K1573" i="11" s="1"/>
  <c r="L1573" i="11" s="1"/>
  <c r="J1574" i="11"/>
  <c r="K1574" i="11" s="1"/>
  <c r="L1574" i="11" s="1"/>
  <c r="J1575" i="11"/>
  <c r="K1575" i="11" s="1"/>
  <c r="L1575" i="11" s="1"/>
  <c r="J1576" i="11"/>
  <c r="K1576" i="11" s="1"/>
  <c r="L1576" i="11" s="1"/>
  <c r="J1577" i="11"/>
  <c r="K1577" i="11" s="1"/>
  <c r="L1577" i="11" s="1"/>
  <c r="J1578" i="11"/>
  <c r="K1578" i="11" s="1"/>
  <c r="L1578" i="11" s="1"/>
  <c r="J1579" i="11"/>
  <c r="K1579" i="11" s="1"/>
  <c r="L1579" i="11" s="1"/>
  <c r="J1580" i="11"/>
  <c r="K1580" i="11" s="1"/>
  <c r="L1580" i="11" s="1"/>
  <c r="J1581" i="11"/>
  <c r="K1581" i="11" s="1"/>
  <c r="L1581" i="11" s="1"/>
  <c r="J1582" i="11"/>
  <c r="K1582" i="11" s="1"/>
  <c r="L1582" i="11" s="1"/>
  <c r="J1583" i="11"/>
  <c r="K1583" i="11" s="1"/>
  <c r="L1583" i="11" s="1"/>
  <c r="J1584" i="11"/>
  <c r="K1584" i="11" s="1"/>
  <c r="L1584" i="11" s="1"/>
  <c r="J1585" i="11"/>
  <c r="K1585" i="11" s="1"/>
  <c r="L1585" i="11" s="1"/>
  <c r="J1586" i="11"/>
  <c r="K1586" i="11" s="1"/>
  <c r="L1586" i="11" s="1"/>
  <c r="J1587" i="11"/>
  <c r="K1587" i="11" s="1"/>
  <c r="L1587" i="11" s="1"/>
  <c r="J1588" i="11"/>
  <c r="K1588" i="11" s="1"/>
  <c r="L1588" i="11" s="1"/>
  <c r="J1589" i="11"/>
  <c r="K1589" i="11" s="1"/>
  <c r="L1589" i="11" s="1"/>
  <c r="J1590" i="11"/>
  <c r="K1590" i="11" s="1"/>
  <c r="L1590" i="11" s="1"/>
  <c r="J1591" i="11"/>
  <c r="K1591" i="11" s="1"/>
  <c r="L1591" i="11" s="1"/>
  <c r="J1592" i="11"/>
  <c r="K1592" i="11" s="1"/>
  <c r="L1592" i="11" s="1"/>
  <c r="J1593" i="11"/>
  <c r="K1593" i="11" s="1"/>
  <c r="L1593" i="11" s="1"/>
  <c r="J1594" i="11"/>
  <c r="K1594" i="11" s="1"/>
  <c r="L1594" i="11" s="1"/>
  <c r="J1595" i="11"/>
  <c r="K1595" i="11" s="1"/>
  <c r="L1595" i="11" s="1"/>
  <c r="J1596" i="11"/>
  <c r="K1596" i="11" s="1"/>
  <c r="L1596" i="11" s="1"/>
  <c r="J1597" i="11"/>
  <c r="K1597" i="11" s="1"/>
  <c r="L1597" i="11" s="1"/>
  <c r="J1598" i="11"/>
  <c r="K1598" i="11" s="1"/>
  <c r="L1598" i="11" s="1"/>
  <c r="J1599" i="11"/>
  <c r="K1599" i="11" s="1"/>
  <c r="L1599" i="11" s="1"/>
  <c r="J1600" i="11"/>
  <c r="K1600" i="11" s="1"/>
  <c r="L1600" i="11" s="1"/>
  <c r="J1601" i="11"/>
  <c r="K1601" i="11" s="1"/>
  <c r="L1601" i="11" s="1"/>
  <c r="J1602" i="11"/>
  <c r="K1602" i="11" s="1"/>
  <c r="L1602" i="11" s="1"/>
  <c r="J1603" i="11"/>
  <c r="K1603" i="11" s="1"/>
  <c r="L1603" i="11" s="1"/>
  <c r="J1604" i="11"/>
  <c r="K1604" i="11" s="1"/>
  <c r="L1604" i="11" s="1"/>
  <c r="J1605" i="11"/>
  <c r="K1605" i="11" s="1"/>
  <c r="L1605" i="11" s="1"/>
  <c r="J1606" i="11"/>
  <c r="K1606" i="11" s="1"/>
  <c r="L1606" i="11" s="1"/>
  <c r="J1607" i="11"/>
  <c r="K1607" i="11" s="1"/>
  <c r="L1607" i="11" s="1"/>
  <c r="J1608" i="11"/>
  <c r="K1608" i="11" s="1"/>
  <c r="L1608" i="11" s="1"/>
  <c r="J1609" i="11"/>
  <c r="K1609" i="11" s="1"/>
  <c r="L1609" i="11" s="1"/>
  <c r="J1610" i="11"/>
  <c r="K1610" i="11" s="1"/>
  <c r="L1610" i="11" s="1"/>
  <c r="J1611" i="11"/>
  <c r="K1611" i="11" s="1"/>
  <c r="L1611" i="11" s="1"/>
  <c r="J1612" i="11"/>
  <c r="K1612" i="11" s="1"/>
  <c r="L1612" i="11" s="1"/>
  <c r="J1613" i="11"/>
  <c r="K1613" i="11" s="1"/>
  <c r="L1613" i="11" s="1"/>
  <c r="J1614" i="11"/>
  <c r="K1614" i="11" s="1"/>
  <c r="L1614" i="11" s="1"/>
  <c r="J1615" i="11"/>
  <c r="K1615" i="11" s="1"/>
  <c r="L1615" i="11" s="1"/>
  <c r="J1616" i="11"/>
  <c r="K1616" i="11" s="1"/>
  <c r="L1616" i="11" s="1"/>
  <c r="J1617" i="11"/>
  <c r="K1617" i="11" s="1"/>
  <c r="L1617" i="11" s="1"/>
  <c r="J1618" i="11"/>
  <c r="K1618" i="11" s="1"/>
  <c r="L1618" i="11" s="1"/>
  <c r="J1619" i="11"/>
  <c r="K1619" i="11" s="1"/>
  <c r="L1619" i="11" s="1"/>
  <c r="J1620" i="11"/>
  <c r="K1620" i="11" s="1"/>
  <c r="L1620" i="11" s="1"/>
  <c r="J1621" i="11"/>
  <c r="K1621" i="11" s="1"/>
  <c r="L1621" i="11" s="1"/>
  <c r="J1622" i="11"/>
  <c r="K1622" i="11" s="1"/>
  <c r="L1622" i="11" s="1"/>
  <c r="J1623" i="11"/>
  <c r="K1623" i="11" s="1"/>
  <c r="L1623" i="11" s="1"/>
  <c r="J1624" i="11"/>
  <c r="K1624" i="11" s="1"/>
  <c r="L1624" i="11" s="1"/>
  <c r="J1625" i="11"/>
  <c r="K1625" i="11" s="1"/>
  <c r="L1625" i="11" s="1"/>
  <c r="J1626" i="11"/>
  <c r="K1626" i="11" s="1"/>
  <c r="L1626" i="11" s="1"/>
  <c r="J1627" i="11"/>
  <c r="K1627" i="11" s="1"/>
  <c r="L1627" i="11" s="1"/>
  <c r="J1628" i="11"/>
  <c r="K1628" i="11" s="1"/>
  <c r="L1628" i="11" s="1"/>
  <c r="J1629" i="11"/>
  <c r="K1629" i="11" s="1"/>
  <c r="L1629" i="11" s="1"/>
  <c r="J1630" i="11"/>
  <c r="K1630" i="11" s="1"/>
  <c r="L1630" i="11" s="1"/>
  <c r="J1631" i="11"/>
  <c r="K1631" i="11" s="1"/>
  <c r="L1631" i="11" s="1"/>
  <c r="J1632" i="11"/>
  <c r="K1632" i="11" s="1"/>
  <c r="L1632" i="11" s="1"/>
  <c r="J1633" i="11"/>
  <c r="K1633" i="11" s="1"/>
  <c r="L1633" i="11" s="1"/>
  <c r="J1634" i="11"/>
  <c r="K1634" i="11" s="1"/>
  <c r="L1634" i="11" s="1"/>
  <c r="J1635" i="11"/>
  <c r="K1635" i="11" s="1"/>
  <c r="L1635" i="11" s="1"/>
  <c r="J1636" i="11"/>
  <c r="K1636" i="11" s="1"/>
  <c r="L1636" i="11" s="1"/>
  <c r="J1637" i="11"/>
  <c r="K1637" i="11" s="1"/>
  <c r="L1637" i="11" s="1"/>
  <c r="J1638" i="11"/>
  <c r="K1638" i="11" s="1"/>
  <c r="L1638" i="11" s="1"/>
  <c r="J1639" i="11"/>
  <c r="K1639" i="11" s="1"/>
  <c r="L1639" i="11" s="1"/>
  <c r="J1640" i="11"/>
  <c r="K1640" i="11" s="1"/>
  <c r="L1640" i="11" s="1"/>
  <c r="J1641" i="11"/>
  <c r="K1641" i="11" s="1"/>
  <c r="L1641" i="11" s="1"/>
  <c r="J1642" i="11"/>
  <c r="K1642" i="11" s="1"/>
  <c r="L1642" i="11" s="1"/>
  <c r="J1643" i="11"/>
  <c r="K1643" i="11" s="1"/>
  <c r="L1643" i="11" s="1"/>
  <c r="J1644" i="11"/>
  <c r="K1644" i="11" s="1"/>
  <c r="L1644" i="11" s="1"/>
  <c r="J1645" i="11"/>
  <c r="K1645" i="11" s="1"/>
  <c r="L1645" i="11" s="1"/>
  <c r="J1646" i="11"/>
  <c r="K1646" i="11" s="1"/>
  <c r="L1646" i="11" s="1"/>
  <c r="J1647" i="11"/>
  <c r="K1647" i="11" s="1"/>
  <c r="L1647" i="11" s="1"/>
  <c r="J1648" i="11"/>
  <c r="K1648" i="11" s="1"/>
  <c r="L1648" i="11" s="1"/>
  <c r="J1649" i="11"/>
  <c r="K1649" i="11" s="1"/>
  <c r="L1649" i="11" s="1"/>
  <c r="J1650" i="11"/>
  <c r="K1650" i="11" s="1"/>
  <c r="L1650" i="11" s="1"/>
  <c r="J1651" i="11"/>
  <c r="K1651" i="11" s="1"/>
  <c r="L1651" i="11" s="1"/>
  <c r="J1652" i="11"/>
  <c r="K1652" i="11" s="1"/>
  <c r="L1652" i="11" s="1"/>
  <c r="J1653" i="11"/>
  <c r="K1653" i="11" s="1"/>
  <c r="L1653" i="11" s="1"/>
  <c r="J1654" i="11"/>
  <c r="K1654" i="11" s="1"/>
  <c r="L1654" i="11" s="1"/>
  <c r="J1655" i="11"/>
  <c r="K1655" i="11" s="1"/>
  <c r="L1655" i="11" s="1"/>
  <c r="J1656" i="11"/>
  <c r="K1656" i="11" s="1"/>
  <c r="L1656" i="11" s="1"/>
  <c r="J1657" i="11"/>
  <c r="K1657" i="11" s="1"/>
  <c r="L1657" i="11" s="1"/>
  <c r="J1658" i="11"/>
  <c r="K1658" i="11" s="1"/>
  <c r="L1658" i="11" s="1"/>
  <c r="J1659" i="11"/>
  <c r="K1659" i="11" s="1"/>
  <c r="L1659" i="11" s="1"/>
  <c r="J1660" i="11"/>
  <c r="K1660" i="11" s="1"/>
  <c r="L1660" i="11" s="1"/>
  <c r="J1661" i="11"/>
  <c r="K1661" i="11" s="1"/>
  <c r="L1661" i="11" s="1"/>
  <c r="J1662" i="11"/>
  <c r="K1662" i="11" s="1"/>
  <c r="L1662" i="11" s="1"/>
  <c r="J1663" i="11"/>
  <c r="K1663" i="11" s="1"/>
  <c r="L1663" i="11" s="1"/>
  <c r="J1664" i="11"/>
  <c r="K1664" i="11" s="1"/>
  <c r="L1664" i="11" s="1"/>
  <c r="J1665" i="11"/>
  <c r="K1665" i="11" s="1"/>
  <c r="L1665" i="11" s="1"/>
  <c r="J1666" i="11"/>
  <c r="K1666" i="11" s="1"/>
  <c r="L1666" i="11" s="1"/>
  <c r="J1667" i="11"/>
  <c r="K1667" i="11" s="1"/>
  <c r="L1667" i="11" s="1"/>
  <c r="J1668" i="11"/>
  <c r="K1668" i="11" s="1"/>
  <c r="L1668" i="11" s="1"/>
  <c r="J1669" i="11"/>
  <c r="K1669" i="11" s="1"/>
  <c r="L1669" i="11" s="1"/>
  <c r="J1670" i="11"/>
  <c r="K1670" i="11" s="1"/>
  <c r="L1670" i="11" s="1"/>
  <c r="J1671" i="11"/>
  <c r="K1671" i="11" s="1"/>
  <c r="L1671" i="11" s="1"/>
  <c r="J1672" i="11"/>
  <c r="K1672" i="11" s="1"/>
  <c r="L1672" i="11" s="1"/>
  <c r="J1673" i="11"/>
  <c r="K1673" i="11" s="1"/>
  <c r="L1673" i="11" s="1"/>
  <c r="J1674" i="11"/>
  <c r="K1674" i="11" s="1"/>
  <c r="L1674" i="11" s="1"/>
  <c r="J1675" i="11"/>
  <c r="K1675" i="11" s="1"/>
  <c r="L1675" i="11" s="1"/>
  <c r="J1676" i="11"/>
  <c r="K1676" i="11" s="1"/>
  <c r="L1676" i="11" s="1"/>
  <c r="J1677" i="11"/>
  <c r="K1677" i="11" s="1"/>
  <c r="L1677" i="11" s="1"/>
  <c r="J1678" i="11"/>
  <c r="K1678" i="11" s="1"/>
  <c r="L1678" i="11" s="1"/>
  <c r="J1679" i="11"/>
  <c r="K1679" i="11" s="1"/>
  <c r="L1679" i="11" s="1"/>
  <c r="J1680" i="11"/>
  <c r="K1680" i="11" s="1"/>
  <c r="L1680" i="11" s="1"/>
  <c r="J1681" i="11"/>
  <c r="K1681" i="11" s="1"/>
  <c r="L1681" i="11" s="1"/>
  <c r="J1682" i="11"/>
  <c r="K1682" i="11" s="1"/>
  <c r="L1682" i="11" s="1"/>
  <c r="J1683" i="11"/>
  <c r="K1683" i="11" s="1"/>
  <c r="L1683" i="11" s="1"/>
  <c r="J1684" i="11"/>
  <c r="K1684" i="11" s="1"/>
  <c r="L1684" i="11" s="1"/>
  <c r="J1685" i="11"/>
  <c r="K1685" i="11" s="1"/>
  <c r="L1685" i="11" s="1"/>
  <c r="J1686" i="11"/>
  <c r="K1686" i="11" s="1"/>
  <c r="L1686" i="11" s="1"/>
  <c r="J1687" i="11"/>
  <c r="K1687" i="11" s="1"/>
  <c r="L1687" i="11" s="1"/>
  <c r="J1688" i="11"/>
  <c r="K1688" i="11" s="1"/>
  <c r="L1688" i="11" s="1"/>
  <c r="J1689" i="11"/>
  <c r="K1689" i="11" s="1"/>
  <c r="L1689" i="11" s="1"/>
  <c r="J1690" i="11"/>
  <c r="K1690" i="11" s="1"/>
  <c r="L1690" i="11" s="1"/>
  <c r="J1691" i="11"/>
  <c r="K1691" i="11" s="1"/>
  <c r="L1691" i="11" s="1"/>
  <c r="J1692" i="11"/>
  <c r="K1692" i="11" s="1"/>
  <c r="L1692" i="11" s="1"/>
  <c r="J1693" i="11"/>
  <c r="K1693" i="11" s="1"/>
  <c r="L1693" i="11" s="1"/>
  <c r="J1694" i="11"/>
  <c r="K1694" i="11" s="1"/>
  <c r="L1694" i="11" s="1"/>
  <c r="J1695" i="11"/>
  <c r="K1695" i="11" s="1"/>
  <c r="L1695" i="11" s="1"/>
  <c r="J1696" i="11"/>
  <c r="K1696" i="11" s="1"/>
  <c r="L1696" i="11" s="1"/>
  <c r="J1697" i="11"/>
  <c r="K1697" i="11" s="1"/>
  <c r="L1697" i="11" s="1"/>
  <c r="J1698" i="11"/>
  <c r="K1698" i="11" s="1"/>
  <c r="L1698" i="11" s="1"/>
  <c r="J1699" i="11"/>
  <c r="K1699" i="11" s="1"/>
  <c r="L1699" i="11" s="1"/>
  <c r="J1700" i="11"/>
  <c r="K1700" i="11" s="1"/>
  <c r="L1700" i="11" s="1"/>
  <c r="J1701" i="11"/>
  <c r="K1701" i="11" s="1"/>
  <c r="L1701" i="11" s="1"/>
  <c r="J1702" i="11"/>
  <c r="K1702" i="11" s="1"/>
  <c r="L1702" i="11" s="1"/>
  <c r="J1703" i="11"/>
  <c r="K1703" i="11" s="1"/>
  <c r="L1703" i="11" s="1"/>
  <c r="J1704" i="11"/>
  <c r="K1704" i="11" s="1"/>
  <c r="L1704" i="11" s="1"/>
  <c r="J1705" i="11"/>
  <c r="K1705" i="11" s="1"/>
  <c r="L1705" i="11" s="1"/>
  <c r="J1706" i="11"/>
  <c r="K1706" i="11" s="1"/>
  <c r="L1706" i="11" s="1"/>
  <c r="J1707" i="11"/>
  <c r="K1707" i="11" s="1"/>
  <c r="L1707" i="11" s="1"/>
  <c r="J1708" i="11"/>
  <c r="K1708" i="11" s="1"/>
  <c r="L1708" i="11" s="1"/>
  <c r="J1709" i="11"/>
  <c r="K1709" i="11" s="1"/>
  <c r="L1709" i="11" s="1"/>
  <c r="J1710" i="11"/>
  <c r="K1710" i="11" s="1"/>
  <c r="L1710" i="11" s="1"/>
  <c r="J1711" i="11"/>
  <c r="K1711" i="11" s="1"/>
  <c r="L1711" i="11" s="1"/>
  <c r="J1712" i="11"/>
  <c r="K1712" i="11" s="1"/>
  <c r="L1712" i="11" s="1"/>
  <c r="J1713" i="11"/>
  <c r="K1713" i="11" s="1"/>
  <c r="L1713" i="11" s="1"/>
  <c r="J1714" i="11"/>
  <c r="K1714" i="11" s="1"/>
  <c r="L1714" i="11" s="1"/>
  <c r="J1715" i="11"/>
  <c r="K1715" i="11" s="1"/>
  <c r="L1715" i="11" s="1"/>
  <c r="J1716" i="11"/>
  <c r="K1716" i="11" s="1"/>
  <c r="L1716" i="11" s="1"/>
  <c r="J1717" i="11"/>
  <c r="K1717" i="11" s="1"/>
  <c r="L1717" i="11" s="1"/>
  <c r="J1718" i="11"/>
  <c r="K1718" i="11" s="1"/>
  <c r="L1718" i="11" s="1"/>
  <c r="J1719" i="11"/>
  <c r="K1719" i="11" s="1"/>
  <c r="L1719" i="11" s="1"/>
  <c r="J1720" i="11"/>
  <c r="K1720" i="11" s="1"/>
  <c r="L1720" i="11" s="1"/>
  <c r="J1721" i="11"/>
  <c r="K1721" i="11" s="1"/>
  <c r="L1721" i="11" s="1"/>
  <c r="J1722" i="11"/>
  <c r="K1722" i="11" s="1"/>
  <c r="L1722" i="11" s="1"/>
  <c r="J1723" i="11"/>
  <c r="K1723" i="11" s="1"/>
  <c r="L1723" i="11" s="1"/>
  <c r="J1724" i="11"/>
  <c r="K1724" i="11" s="1"/>
  <c r="L1724" i="11" s="1"/>
  <c r="J1725" i="11"/>
  <c r="K1725" i="11" s="1"/>
  <c r="L1725" i="11" s="1"/>
  <c r="J1726" i="11"/>
  <c r="K1726" i="11" s="1"/>
  <c r="L1726" i="11" s="1"/>
  <c r="J1727" i="11"/>
  <c r="K1727" i="11" s="1"/>
  <c r="L1727" i="11" s="1"/>
  <c r="J1728" i="11"/>
  <c r="K1728" i="11" s="1"/>
  <c r="L1728" i="11" s="1"/>
  <c r="J1729" i="11"/>
  <c r="K1729" i="11" s="1"/>
  <c r="L1729" i="11" s="1"/>
  <c r="J1730" i="11"/>
  <c r="K1730" i="11" s="1"/>
  <c r="L1730" i="11" s="1"/>
  <c r="J1731" i="11"/>
  <c r="K1731" i="11" s="1"/>
  <c r="L1731" i="11" s="1"/>
  <c r="J1732" i="11"/>
  <c r="K1732" i="11" s="1"/>
  <c r="L1732" i="11" s="1"/>
  <c r="J1733" i="11"/>
  <c r="K1733" i="11" s="1"/>
  <c r="L1733" i="11" s="1"/>
  <c r="J1734" i="11"/>
  <c r="K1734" i="11" s="1"/>
  <c r="L1734" i="11" s="1"/>
  <c r="J1735" i="11"/>
  <c r="K1735" i="11" s="1"/>
  <c r="L1735" i="11" s="1"/>
  <c r="J1736" i="11"/>
  <c r="K1736" i="11" s="1"/>
  <c r="L1736" i="11" s="1"/>
  <c r="J1737" i="11"/>
  <c r="K1737" i="11" s="1"/>
  <c r="L1737" i="11" s="1"/>
  <c r="J1738" i="11"/>
  <c r="K1738" i="11" s="1"/>
  <c r="L1738" i="11" s="1"/>
  <c r="J1739" i="11"/>
  <c r="K1739" i="11" s="1"/>
  <c r="L1739" i="11" s="1"/>
  <c r="J1740" i="11"/>
  <c r="K1740" i="11" s="1"/>
  <c r="L1740" i="11" s="1"/>
  <c r="J1741" i="11"/>
  <c r="K1741" i="11" s="1"/>
  <c r="L1741" i="11" s="1"/>
  <c r="J1742" i="11"/>
  <c r="K1742" i="11" s="1"/>
  <c r="L1742" i="11" s="1"/>
  <c r="J1743" i="11"/>
  <c r="K1743" i="11" s="1"/>
  <c r="L1743" i="11" s="1"/>
  <c r="J1744" i="11"/>
  <c r="K1744" i="11" s="1"/>
  <c r="L1744" i="11" s="1"/>
  <c r="J1745" i="11"/>
  <c r="K1745" i="11" s="1"/>
  <c r="L1745" i="11" s="1"/>
  <c r="J1746" i="11"/>
  <c r="K1746" i="11" s="1"/>
  <c r="L1746" i="11" s="1"/>
  <c r="J1747" i="11"/>
  <c r="K1747" i="11" s="1"/>
  <c r="L1747" i="11" s="1"/>
  <c r="J1748" i="11"/>
  <c r="K1748" i="11" s="1"/>
  <c r="L1748" i="11" s="1"/>
  <c r="J1749" i="11"/>
  <c r="K1749" i="11" s="1"/>
  <c r="L1749" i="11" s="1"/>
  <c r="J1750" i="11"/>
  <c r="K1750" i="11" s="1"/>
  <c r="L1750" i="11" s="1"/>
  <c r="J1751" i="11"/>
  <c r="K1751" i="11" s="1"/>
  <c r="L1751" i="11" s="1"/>
  <c r="J1752" i="11"/>
  <c r="K1752" i="11" s="1"/>
  <c r="L1752" i="11" s="1"/>
  <c r="J1753" i="11"/>
  <c r="K1753" i="11" s="1"/>
  <c r="L1753" i="11" s="1"/>
  <c r="J1754" i="11"/>
  <c r="K1754" i="11" s="1"/>
  <c r="L1754" i="11" s="1"/>
  <c r="J1755" i="11"/>
  <c r="K1755" i="11" s="1"/>
  <c r="L1755" i="11" s="1"/>
  <c r="J1756" i="11"/>
  <c r="K1756" i="11" s="1"/>
  <c r="L1756" i="11" s="1"/>
  <c r="J1757" i="11"/>
  <c r="K1757" i="11" s="1"/>
  <c r="L1757" i="11" s="1"/>
  <c r="J1758" i="11"/>
  <c r="K1758" i="11" s="1"/>
  <c r="L1758" i="11" s="1"/>
  <c r="J1759" i="11"/>
  <c r="K1759" i="11" s="1"/>
  <c r="L1759" i="11" s="1"/>
  <c r="J1760" i="11"/>
  <c r="K1760" i="11" s="1"/>
  <c r="L1760" i="11" s="1"/>
  <c r="J1761" i="11"/>
  <c r="K1761" i="11" s="1"/>
  <c r="L1761" i="11" s="1"/>
  <c r="J1762" i="11"/>
  <c r="K1762" i="11" s="1"/>
  <c r="L1762" i="11" s="1"/>
  <c r="J1763" i="11"/>
  <c r="K1763" i="11" s="1"/>
  <c r="L1763" i="11" s="1"/>
  <c r="J1764" i="11"/>
  <c r="K1764" i="11" s="1"/>
  <c r="L1764" i="11" s="1"/>
  <c r="J1765" i="11"/>
  <c r="K1765" i="11" s="1"/>
  <c r="L1765" i="11" s="1"/>
  <c r="J1766" i="11"/>
  <c r="K1766" i="11" s="1"/>
  <c r="L1766" i="11" s="1"/>
  <c r="J1767" i="11"/>
  <c r="K1767" i="11" s="1"/>
  <c r="L1767" i="11" s="1"/>
  <c r="J1768" i="11"/>
  <c r="K1768" i="11" s="1"/>
  <c r="L1768" i="11" s="1"/>
  <c r="J1769" i="11"/>
  <c r="K1769" i="11" s="1"/>
  <c r="L1769" i="11" s="1"/>
  <c r="J1770" i="11"/>
  <c r="K1770" i="11" s="1"/>
  <c r="L1770" i="11" s="1"/>
  <c r="J1771" i="11"/>
  <c r="K1771" i="11" s="1"/>
  <c r="L1771" i="11" s="1"/>
  <c r="J1772" i="11"/>
  <c r="K1772" i="11" s="1"/>
  <c r="L1772" i="11" s="1"/>
  <c r="J1773" i="11"/>
  <c r="K1773" i="11" s="1"/>
  <c r="L1773" i="11" s="1"/>
  <c r="J1774" i="11"/>
  <c r="K1774" i="11" s="1"/>
  <c r="L1774" i="11" s="1"/>
  <c r="J1775" i="11"/>
  <c r="K1775" i="11" s="1"/>
  <c r="L1775" i="11" s="1"/>
  <c r="J1776" i="11"/>
  <c r="K1776" i="11" s="1"/>
  <c r="L1776" i="11" s="1"/>
  <c r="J1777" i="11"/>
  <c r="K1777" i="11" s="1"/>
  <c r="L1777" i="11" s="1"/>
  <c r="J1778" i="11"/>
  <c r="K1778" i="11" s="1"/>
  <c r="L1778" i="11" s="1"/>
  <c r="J1779" i="11"/>
  <c r="K1779" i="11" s="1"/>
  <c r="L1779" i="11" s="1"/>
  <c r="J1780" i="11"/>
  <c r="K1780" i="11" s="1"/>
  <c r="L1780" i="11" s="1"/>
  <c r="J1781" i="11"/>
  <c r="K1781" i="11" s="1"/>
  <c r="L1781" i="11" s="1"/>
  <c r="J1782" i="11"/>
  <c r="K1782" i="11" s="1"/>
  <c r="L1782" i="11" s="1"/>
  <c r="J1783" i="11"/>
  <c r="K1783" i="11" s="1"/>
  <c r="L1783" i="11" s="1"/>
  <c r="J1784" i="11"/>
  <c r="K1784" i="11" s="1"/>
  <c r="L1784" i="11" s="1"/>
  <c r="J1785" i="11"/>
  <c r="K1785" i="11" s="1"/>
  <c r="L1785" i="11" s="1"/>
  <c r="J1786" i="11"/>
  <c r="K1786" i="11" s="1"/>
  <c r="L1786" i="11" s="1"/>
  <c r="J1787" i="11"/>
  <c r="K1787" i="11" s="1"/>
  <c r="L1787" i="11" s="1"/>
  <c r="J1788" i="11"/>
  <c r="K1788" i="11" s="1"/>
  <c r="L1788" i="11" s="1"/>
  <c r="J1789" i="11"/>
  <c r="K1789" i="11" s="1"/>
  <c r="L1789" i="11" s="1"/>
  <c r="J1790" i="11"/>
  <c r="K1790" i="11" s="1"/>
  <c r="L1790" i="11" s="1"/>
  <c r="J1791" i="11"/>
  <c r="K1791" i="11" s="1"/>
  <c r="L1791" i="11" s="1"/>
  <c r="J1792" i="11"/>
  <c r="K1792" i="11" s="1"/>
  <c r="L1792" i="11" s="1"/>
  <c r="J1793" i="11"/>
  <c r="K1793" i="11" s="1"/>
  <c r="L1793" i="11" s="1"/>
  <c r="J1794" i="11"/>
  <c r="K1794" i="11" s="1"/>
  <c r="L1794" i="11" s="1"/>
  <c r="J1795" i="11"/>
  <c r="K1795" i="11" s="1"/>
  <c r="L1795" i="11" s="1"/>
  <c r="J1796" i="11"/>
  <c r="K1796" i="11" s="1"/>
  <c r="L1796" i="11" s="1"/>
  <c r="J1797" i="11"/>
  <c r="K1797" i="11" s="1"/>
  <c r="L1797" i="11" s="1"/>
  <c r="J1798" i="11"/>
  <c r="K1798" i="11" s="1"/>
  <c r="L1798" i="11" s="1"/>
  <c r="J1799" i="11"/>
  <c r="K1799" i="11" s="1"/>
  <c r="L1799" i="11" s="1"/>
  <c r="J1800" i="11"/>
  <c r="K1800" i="11" s="1"/>
  <c r="L1800" i="11" s="1"/>
  <c r="J1801" i="11"/>
  <c r="K1801" i="11" s="1"/>
  <c r="L1801" i="11" s="1"/>
  <c r="J1802" i="11"/>
  <c r="K1802" i="11" s="1"/>
  <c r="L1802" i="11" s="1"/>
  <c r="J1803" i="11"/>
  <c r="K1803" i="11" s="1"/>
  <c r="L1803" i="11" s="1"/>
  <c r="J1804" i="11"/>
  <c r="K1804" i="11" s="1"/>
  <c r="L1804" i="11" s="1"/>
  <c r="J1805" i="11"/>
  <c r="K1805" i="11" s="1"/>
  <c r="L1805" i="11" s="1"/>
  <c r="J1806" i="11"/>
  <c r="K1806" i="11" s="1"/>
  <c r="L1806" i="11" s="1"/>
  <c r="J1807" i="11"/>
  <c r="K1807" i="11" s="1"/>
  <c r="L1807" i="11" s="1"/>
  <c r="J1808" i="11"/>
  <c r="K1808" i="11" s="1"/>
  <c r="L1808" i="11" s="1"/>
  <c r="J1809" i="11"/>
  <c r="K1809" i="11" s="1"/>
  <c r="L1809" i="11" s="1"/>
  <c r="J1810" i="11"/>
  <c r="K1810" i="11" s="1"/>
  <c r="L1810" i="11" s="1"/>
  <c r="J1811" i="11"/>
  <c r="K1811" i="11" s="1"/>
  <c r="L1811" i="11" s="1"/>
  <c r="J1812" i="11"/>
  <c r="K1812" i="11" s="1"/>
  <c r="L1812" i="11" s="1"/>
  <c r="J1813" i="11"/>
  <c r="K1813" i="11" s="1"/>
  <c r="L1813" i="11" s="1"/>
  <c r="J1814" i="11"/>
  <c r="K1814" i="11" s="1"/>
  <c r="L1814" i="11" s="1"/>
  <c r="J1815" i="11"/>
  <c r="K1815" i="11" s="1"/>
  <c r="L1815" i="11" s="1"/>
  <c r="J1816" i="11"/>
  <c r="K1816" i="11" s="1"/>
  <c r="L1816" i="11" s="1"/>
  <c r="J1817" i="11"/>
  <c r="K1817" i="11" s="1"/>
  <c r="L1817" i="11" s="1"/>
  <c r="J1818" i="11"/>
  <c r="K1818" i="11" s="1"/>
  <c r="L1818" i="11" s="1"/>
  <c r="J1819" i="11"/>
  <c r="K1819" i="11" s="1"/>
  <c r="L1819" i="11" s="1"/>
  <c r="J1820" i="11"/>
  <c r="K1820" i="11" s="1"/>
  <c r="L1820" i="11" s="1"/>
  <c r="J1821" i="11"/>
  <c r="K1821" i="11" s="1"/>
  <c r="L1821" i="11" s="1"/>
  <c r="J1822" i="11"/>
  <c r="K1822" i="11" s="1"/>
  <c r="L1822" i="11" s="1"/>
  <c r="J1823" i="11"/>
  <c r="K1823" i="11" s="1"/>
  <c r="L1823" i="11" s="1"/>
  <c r="J1824" i="11"/>
  <c r="K1824" i="11" s="1"/>
  <c r="L1824" i="11" s="1"/>
  <c r="J1825" i="11"/>
  <c r="K1825" i="11" s="1"/>
  <c r="L1825" i="11" s="1"/>
  <c r="J1826" i="11"/>
  <c r="K1826" i="11" s="1"/>
  <c r="L1826" i="11" s="1"/>
  <c r="J1827" i="11"/>
  <c r="K1827" i="11" s="1"/>
  <c r="L1827" i="11" s="1"/>
  <c r="J1828" i="11"/>
  <c r="K1828" i="11" s="1"/>
  <c r="L1828" i="11" s="1"/>
  <c r="J1829" i="11"/>
  <c r="K1829" i="11" s="1"/>
  <c r="L1829" i="11" s="1"/>
  <c r="J1830" i="11"/>
  <c r="K1830" i="11" s="1"/>
  <c r="L1830" i="11" s="1"/>
  <c r="J1831" i="11"/>
  <c r="K1831" i="11" s="1"/>
  <c r="L1831" i="11" s="1"/>
  <c r="J1832" i="11"/>
  <c r="K1832" i="11" s="1"/>
  <c r="L1832" i="11" s="1"/>
  <c r="J1833" i="11"/>
  <c r="K1833" i="11" s="1"/>
  <c r="L1833" i="11" s="1"/>
  <c r="J1834" i="11"/>
  <c r="K1834" i="11" s="1"/>
  <c r="L1834" i="11" s="1"/>
  <c r="J1835" i="11"/>
  <c r="K1835" i="11" s="1"/>
  <c r="L1835" i="11" s="1"/>
  <c r="J1836" i="11"/>
  <c r="K1836" i="11" s="1"/>
  <c r="L1836" i="11" s="1"/>
  <c r="J1837" i="11"/>
  <c r="K1837" i="11" s="1"/>
  <c r="L1837" i="11" s="1"/>
  <c r="J1838" i="11"/>
  <c r="K1838" i="11" s="1"/>
  <c r="L1838" i="11" s="1"/>
  <c r="J1839" i="11"/>
  <c r="K1839" i="11" s="1"/>
  <c r="L1839" i="11" s="1"/>
  <c r="J1840" i="11"/>
  <c r="K1840" i="11" s="1"/>
  <c r="L1840" i="11" s="1"/>
  <c r="J1841" i="11"/>
  <c r="K1841" i="11" s="1"/>
  <c r="L1841" i="11" s="1"/>
  <c r="J1842" i="11"/>
  <c r="K1842" i="11" s="1"/>
  <c r="L1842" i="11" s="1"/>
  <c r="J1843" i="11"/>
  <c r="K1843" i="11" s="1"/>
  <c r="L1843" i="11" s="1"/>
  <c r="J1844" i="11"/>
  <c r="K1844" i="11" s="1"/>
  <c r="L1844" i="11" s="1"/>
  <c r="J1845" i="11"/>
  <c r="K1845" i="11" s="1"/>
  <c r="L1845" i="11" s="1"/>
  <c r="J1846" i="11"/>
  <c r="K1846" i="11" s="1"/>
  <c r="L1846" i="11" s="1"/>
  <c r="J1847" i="11"/>
  <c r="K1847" i="11" s="1"/>
  <c r="L1847" i="11" s="1"/>
  <c r="J1848" i="11"/>
  <c r="K1848" i="11" s="1"/>
  <c r="L1848" i="11" s="1"/>
  <c r="J1849" i="11"/>
  <c r="K1849" i="11" s="1"/>
  <c r="L1849" i="11" s="1"/>
  <c r="J1850" i="11"/>
  <c r="K1850" i="11" s="1"/>
  <c r="L1850" i="11" s="1"/>
  <c r="J1851" i="11"/>
  <c r="K1851" i="11" s="1"/>
  <c r="L1851" i="11" s="1"/>
  <c r="J1852" i="11"/>
  <c r="K1852" i="11" s="1"/>
  <c r="L1852" i="11" s="1"/>
  <c r="J1853" i="11"/>
  <c r="K1853" i="11" s="1"/>
  <c r="L1853" i="11" s="1"/>
  <c r="J1854" i="11"/>
  <c r="K1854" i="11" s="1"/>
  <c r="L1854" i="11" s="1"/>
  <c r="J1855" i="11"/>
  <c r="K1855" i="11" s="1"/>
  <c r="L1855" i="11" s="1"/>
  <c r="J1856" i="11"/>
  <c r="K1856" i="11" s="1"/>
  <c r="L1856" i="11" s="1"/>
  <c r="J1857" i="11"/>
  <c r="K1857" i="11" s="1"/>
  <c r="L1857" i="11" s="1"/>
  <c r="J1858" i="11"/>
  <c r="K1858" i="11" s="1"/>
  <c r="L1858" i="11" s="1"/>
  <c r="J1859" i="11"/>
  <c r="K1859" i="11" s="1"/>
  <c r="L1859" i="11" s="1"/>
  <c r="J1860" i="11"/>
  <c r="K1860" i="11" s="1"/>
  <c r="L1860" i="11" s="1"/>
  <c r="J1861" i="11"/>
  <c r="K1861" i="11" s="1"/>
  <c r="L1861" i="11" s="1"/>
  <c r="J1862" i="11"/>
  <c r="K1862" i="11" s="1"/>
  <c r="L1862" i="11" s="1"/>
  <c r="J1863" i="11"/>
  <c r="K1863" i="11" s="1"/>
  <c r="L1863" i="11" s="1"/>
  <c r="J1864" i="11"/>
  <c r="K1864" i="11" s="1"/>
  <c r="L1864" i="11" s="1"/>
  <c r="J1865" i="11"/>
  <c r="K1865" i="11" s="1"/>
  <c r="L1865" i="11" s="1"/>
  <c r="J1866" i="11"/>
  <c r="K1866" i="11" s="1"/>
  <c r="L1866" i="11" s="1"/>
  <c r="J1867" i="11"/>
  <c r="K1867" i="11" s="1"/>
  <c r="L1867" i="11" s="1"/>
  <c r="J1868" i="11"/>
  <c r="K1868" i="11" s="1"/>
  <c r="L1868" i="11" s="1"/>
  <c r="J1869" i="11"/>
  <c r="K1869" i="11" s="1"/>
  <c r="L1869" i="11" s="1"/>
  <c r="J1870" i="11"/>
  <c r="K1870" i="11" s="1"/>
  <c r="L1870" i="11" s="1"/>
  <c r="J1871" i="11"/>
  <c r="K1871" i="11" s="1"/>
  <c r="L1871" i="11" s="1"/>
  <c r="J1872" i="11"/>
  <c r="K1872" i="11" s="1"/>
  <c r="L1872" i="11" s="1"/>
  <c r="J1873" i="11"/>
  <c r="K1873" i="11" s="1"/>
  <c r="L1873" i="11" s="1"/>
  <c r="J1874" i="11"/>
  <c r="K1874" i="11" s="1"/>
  <c r="L1874" i="11" s="1"/>
  <c r="J1875" i="11"/>
  <c r="K1875" i="11" s="1"/>
  <c r="L1875" i="11" s="1"/>
  <c r="J1876" i="11"/>
  <c r="K1876" i="11" s="1"/>
  <c r="L1876" i="11" s="1"/>
  <c r="J1877" i="11"/>
  <c r="K1877" i="11" s="1"/>
  <c r="L1877" i="11" s="1"/>
  <c r="J1878" i="11"/>
  <c r="K1878" i="11" s="1"/>
  <c r="L1878" i="11" s="1"/>
  <c r="J1879" i="11"/>
  <c r="K1879" i="11" s="1"/>
  <c r="L1879" i="11" s="1"/>
  <c r="J1880" i="11"/>
  <c r="K1880" i="11" s="1"/>
  <c r="L1880" i="11" s="1"/>
  <c r="J1881" i="11"/>
  <c r="K1881" i="11" s="1"/>
  <c r="L1881" i="11" s="1"/>
  <c r="J1882" i="11"/>
  <c r="K1882" i="11" s="1"/>
  <c r="L1882" i="11" s="1"/>
  <c r="J1883" i="11"/>
  <c r="K1883" i="11" s="1"/>
  <c r="L1883" i="11" s="1"/>
  <c r="J1884" i="11"/>
  <c r="K1884" i="11" s="1"/>
  <c r="L1884" i="11" s="1"/>
  <c r="J1885" i="11"/>
  <c r="K1885" i="11" s="1"/>
  <c r="L1885" i="11" s="1"/>
  <c r="J1886" i="11"/>
  <c r="K1886" i="11" s="1"/>
  <c r="L1886" i="11" s="1"/>
  <c r="J1887" i="11"/>
  <c r="K1887" i="11" s="1"/>
  <c r="L1887" i="11" s="1"/>
  <c r="J1888" i="11"/>
  <c r="K1888" i="11" s="1"/>
  <c r="L1888" i="11" s="1"/>
  <c r="J1889" i="11"/>
  <c r="K1889" i="11" s="1"/>
  <c r="L1889" i="11" s="1"/>
  <c r="J1890" i="11"/>
  <c r="K1890" i="11" s="1"/>
  <c r="L1890" i="11" s="1"/>
  <c r="J1891" i="11"/>
  <c r="K1891" i="11" s="1"/>
  <c r="L1891" i="11" s="1"/>
  <c r="J1892" i="11"/>
  <c r="K1892" i="11" s="1"/>
  <c r="L1892" i="11" s="1"/>
  <c r="J1893" i="11"/>
  <c r="K1893" i="11" s="1"/>
  <c r="L1893" i="11" s="1"/>
  <c r="J1894" i="11"/>
  <c r="K1894" i="11" s="1"/>
  <c r="L1894" i="11" s="1"/>
  <c r="J1895" i="11"/>
  <c r="K1895" i="11" s="1"/>
  <c r="L1895" i="11" s="1"/>
  <c r="J1896" i="11"/>
  <c r="K1896" i="11" s="1"/>
  <c r="L1896" i="11" s="1"/>
  <c r="J1897" i="11"/>
  <c r="K1897" i="11" s="1"/>
  <c r="L1897" i="11" s="1"/>
  <c r="J1898" i="11"/>
  <c r="K1898" i="11" s="1"/>
  <c r="L1898" i="11" s="1"/>
  <c r="J1899" i="11"/>
  <c r="K1899" i="11" s="1"/>
  <c r="L1899" i="11" s="1"/>
  <c r="J1900" i="11"/>
  <c r="K1900" i="11" s="1"/>
  <c r="L1900" i="11" s="1"/>
  <c r="J1901" i="11"/>
  <c r="K1901" i="11" s="1"/>
  <c r="L1901" i="11" s="1"/>
  <c r="J1902" i="11"/>
  <c r="K1902" i="11" s="1"/>
  <c r="L1902" i="11" s="1"/>
  <c r="J1903" i="11"/>
  <c r="K1903" i="11" s="1"/>
  <c r="L1903" i="11" s="1"/>
  <c r="J1904" i="11"/>
  <c r="K1904" i="11" s="1"/>
  <c r="L1904" i="11" s="1"/>
  <c r="J1905" i="11"/>
  <c r="K1905" i="11" s="1"/>
  <c r="L1905" i="11" s="1"/>
  <c r="J1906" i="11"/>
  <c r="K1906" i="11" s="1"/>
  <c r="L1906" i="11" s="1"/>
  <c r="J1907" i="11"/>
  <c r="K1907" i="11" s="1"/>
  <c r="L1907" i="11" s="1"/>
  <c r="J1908" i="11"/>
  <c r="K1908" i="11" s="1"/>
  <c r="L1908" i="11" s="1"/>
  <c r="J1909" i="11"/>
  <c r="K1909" i="11" s="1"/>
  <c r="L1909" i="11" s="1"/>
  <c r="J1910" i="11"/>
  <c r="K1910" i="11" s="1"/>
  <c r="L1910" i="11" s="1"/>
  <c r="J1911" i="11"/>
  <c r="K1911" i="11" s="1"/>
  <c r="L1911" i="11" s="1"/>
  <c r="J1912" i="11"/>
  <c r="K1912" i="11" s="1"/>
  <c r="L1912" i="11" s="1"/>
  <c r="J1913" i="11"/>
  <c r="K1913" i="11" s="1"/>
  <c r="L1913" i="11" s="1"/>
  <c r="J1914" i="11"/>
  <c r="K1914" i="11" s="1"/>
  <c r="L1914" i="11" s="1"/>
  <c r="J1915" i="11"/>
  <c r="K1915" i="11" s="1"/>
  <c r="L1915" i="11" s="1"/>
  <c r="J1916" i="11"/>
  <c r="K1916" i="11" s="1"/>
  <c r="L1916" i="11" s="1"/>
  <c r="J1917" i="11"/>
  <c r="K1917" i="11" s="1"/>
  <c r="L1917" i="11" s="1"/>
  <c r="J1918" i="11"/>
  <c r="K1918" i="11" s="1"/>
  <c r="L1918" i="11" s="1"/>
  <c r="J1919" i="11"/>
  <c r="K1919" i="11" s="1"/>
  <c r="L1919" i="11" s="1"/>
  <c r="J1920" i="11"/>
  <c r="K1920" i="11" s="1"/>
  <c r="L1920" i="11" s="1"/>
  <c r="J1921" i="11"/>
  <c r="K1921" i="11" s="1"/>
  <c r="L1921" i="11" s="1"/>
  <c r="J1922" i="11"/>
  <c r="K1922" i="11" s="1"/>
  <c r="L1922" i="11" s="1"/>
  <c r="J1923" i="11"/>
  <c r="K1923" i="11" s="1"/>
  <c r="L1923" i="11" s="1"/>
  <c r="J1924" i="11"/>
  <c r="K1924" i="11" s="1"/>
  <c r="L1924" i="11" s="1"/>
  <c r="J1925" i="11"/>
  <c r="K1925" i="11" s="1"/>
  <c r="L1925" i="11" s="1"/>
  <c r="J1926" i="11"/>
  <c r="K1926" i="11" s="1"/>
  <c r="L1926" i="11" s="1"/>
  <c r="J1927" i="11"/>
  <c r="K1927" i="11" s="1"/>
  <c r="L1927" i="11" s="1"/>
  <c r="J1928" i="11"/>
  <c r="K1928" i="11" s="1"/>
  <c r="L1928" i="11" s="1"/>
  <c r="J1929" i="11"/>
  <c r="K1929" i="11" s="1"/>
  <c r="L1929" i="11" s="1"/>
  <c r="J1930" i="11"/>
  <c r="K1930" i="11" s="1"/>
  <c r="L1930" i="11" s="1"/>
  <c r="J1931" i="11"/>
  <c r="K1931" i="11" s="1"/>
  <c r="L1931" i="11" s="1"/>
  <c r="J1932" i="11"/>
  <c r="K1932" i="11" s="1"/>
  <c r="L1932" i="11" s="1"/>
  <c r="J1933" i="11"/>
  <c r="K1933" i="11" s="1"/>
  <c r="L1933" i="11" s="1"/>
  <c r="J1934" i="11"/>
  <c r="K1934" i="11" s="1"/>
  <c r="L1934" i="11" s="1"/>
  <c r="J1935" i="11"/>
  <c r="K1935" i="11" s="1"/>
  <c r="L1935" i="11" s="1"/>
  <c r="J1936" i="11"/>
  <c r="K1936" i="11" s="1"/>
  <c r="L1936" i="11" s="1"/>
  <c r="J1937" i="11"/>
  <c r="K1937" i="11" s="1"/>
  <c r="L1937" i="11" s="1"/>
  <c r="J1938" i="11"/>
  <c r="K1938" i="11" s="1"/>
  <c r="L1938" i="11" s="1"/>
  <c r="J1939" i="11"/>
  <c r="K1939" i="11" s="1"/>
  <c r="L1939" i="11" s="1"/>
  <c r="J1940" i="11"/>
  <c r="K1940" i="11" s="1"/>
  <c r="L1940" i="11" s="1"/>
  <c r="J1941" i="11"/>
  <c r="K1941" i="11" s="1"/>
  <c r="L1941" i="11" s="1"/>
  <c r="J1942" i="11"/>
  <c r="K1942" i="11" s="1"/>
  <c r="L1942" i="11" s="1"/>
  <c r="J1943" i="11"/>
  <c r="K1943" i="11" s="1"/>
  <c r="L1943" i="11" s="1"/>
  <c r="J1944" i="11"/>
  <c r="K1944" i="11" s="1"/>
  <c r="L1944" i="11" s="1"/>
  <c r="J1945" i="11"/>
  <c r="K1945" i="11" s="1"/>
  <c r="L1945" i="11" s="1"/>
  <c r="J1946" i="11"/>
  <c r="K1946" i="11" s="1"/>
  <c r="L1946" i="11" s="1"/>
  <c r="J1947" i="11"/>
  <c r="K1947" i="11" s="1"/>
  <c r="L1947" i="11" s="1"/>
  <c r="J1948" i="11"/>
  <c r="K1948" i="11" s="1"/>
  <c r="L1948" i="11" s="1"/>
  <c r="J1949" i="11"/>
  <c r="K1949" i="11" s="1"/>
  <c r="L1949" i="11" s="1"/>
  <c r="J1950" i="11"/>
  <c r="K1950" i="11" s="1"/>
  <c r="L1950" i="11" s="1"/>
  <c r="J1951" i="11"/>
  <c r="K1951" i="11" s="1"/>
  <c r="L1951" i="11" s="1"/>
  <c r="J1952" i="11"/>
  <c r="K1952" i="11" s="1"/>
  <c r="L1952" i="11" s="1"/>
  <c r="J1953" i="11"/>
  <c r="K1953" i="11" s="1"/>
  <c r="L1953" i="11" s="1"/>
  <c r="J1954" i="11"/>
  <c r="K1954" i="11" s="1"/>
  <c r="L1954" i="11" s="1"/>
  <c r="J1955" i="11"/>
  <c r="K1955" i="11" s="1"/>
  <c r="L1955" i="11" s="1"/>
  <c r="J1956" i="11"/>
  <c r="K1956" i="11" s="1"/>
  <c r="L1956" i="11" s="1"/>
  <c r="J1957" i="11"/>
  <c r="K1957" i="11" s="1"/>
  <c r="L1957" i="11" s="1"/>
  <c r="J1958" i="11"/>
  <c r="K1958" i="11" s="1"/>
  <c r="L1958" i="11" s="1"/>
  <c r="J1959" i="11"/>
  <c r="K1959" i="11" s="1"/>
  <c r="L1959" i="11" s="1"/>
  <c r="J1960" i="11"/>
  <c r="K1960" i="11" s="1"/>
  <c r="L1960" i="11" s="1"/>
  <c r="J1961" i="11"/>
  <c r="K1961" i="11" s="1"/>
  <c r="L1961" i="11" s="1"/>
  <c r="J1962" i="11"/>
  <c r="K1962" i="11" s="1"/>
  <c r="L1962" i="11" s="1"/>
  <c r="J1963" i="11"/>
  <c r="K1963" i="11" s="1"/>
  <c r="L1963" i="11" s="1"/>
  <c r="J1964" i="11"/>
  <c r="K1964" i="11" s="1"/>
  <c r="L1964" i="11" s="1"/>
  <c r="J1965" i="11"/>
  <c r="K1965" i="11" s="1"/>
  <c r="L1965" i="11" s="1"/>
  <c r="J1966" i="11"/>
  <c r="K1966" i="11" s="1"/>
  <c r="L1966" i="11" s="1"/>
  <c r="J1967" i="11"/>
  <c r="K1967" i="11" s="1"/>
  <c r="L1967" i="11" s="1"/>
  <c r="J1968" i="11"/>
  <c r="K1968" i="11" s="1"/>
  <c r="L1968" i="11" s="1"/>
  <c r="J1969" i="11"/>
  <c r="K1969" i="11" s="1"/>
  <c r="L1969" i="11" s="1"/>
  <c r="J1970" i="11"/>
  <c r="K1970" i="11" s="1"/>
  <c r="L1970" i="11" s="1"/>
  <c r="J1971" i="11"/>
  <c r="K1971" i="11" s="1"/>
  <c r="L1971" i="11" s="1"/>
  <c r="J1972" i="11"/>
  <c r="K1972" i="11" s="1"/>
  <c r="L1972" i="11" s="1"/>
  <c r="J1973" i="11"/>
  <c r="K1973" i="11" s="1"/>
  <c r="L1973" i="11" s="1"/>
  <c r="J1974" i="11"/>
  <c r="K1974" i="11" s="1"/>
  <c r="L1974" i="11" s="1"/>
  <c r="J1975" i="11"/>
  <c r="K1975" i="11" s="1"/>
  <c r="L1975" i="11" s="1"/>
  <c r="J1976" i="11"/>
  <c r="K1976" i="11" s="1"/>
  <c r="L1976" i="11" s="1"/>
  <c r="J1977" i="11"/>
  <c r="K1977" i="11" s="1"/>
  <c r="L1977" i="11" s="1"/>
  <c r="J1978" i="11"/>
  <c r="K1978" i="11" s="1"/>
  <c r="L1978" i="11" s="1"/>
  <c r="J1979" i="11"/>
  <c r="K1979" i="11" s="1"/>
  <c r="L1979" i="11" s="1"/>
  <c r="J1980" i="11"/>
  <c r="K1980" i="11" s="1"/>
  <c r="L1980" i="11" s="1"/>
  <c r="J1981" i="11"/>
  <c r="K1981" i="11" s="1"/>
  <c r="L1981" i="11" s="1"/>
  <c r="J1982" i="11"/>
  <c r="K1982" i="11" s="1"/>
  <c r="L1982" i="11" s="1"/>
  <c r="J1983" i="11"/>
  <c r="K1983" i="11" s="1"/>
  <c r="L1983" i="11" s="1"/>
  <c r="J1984" i="11"/>
  <c r="K1984" i="11" s="1"/>
  <c r="L1984" i="11" s="1"/>
  <c r="J1985" i="11"/>
  <c r="K1985" i="11" s="1"/>
  <c r="L1985" i="11" s="1"/>
  <c r="J1986" i="11"/>
  <c r="K1986" i="11" s="1"/>
  <c r="L1986" i="11" s="1"/>
  <c r="J1987" i="11"/>
  <c r="K1987" i="11" s="1"/>
  <c r="L1987" i="11" s="1"/>
  <c r="J1988" i="11"/>
  <c r="K1988" i="11" s="1"/>
  <c r="L1988" i="11" s="1"/>
  <c r="J1989" i="11"/>
  <c r="K1989" i="11" s="1"/>
  <c r="L1989" i="11" s="1"/>
  <c r="J1990" i="11"/>
  <c r="K1990" i="11" s="1"/>
  <c r="L1990" i="11" s="1"/>
  <c r="J1991" i="11"/>
  <c r="K1991" i="11" s="1"/>
  <c r="L1991" i="11" s="1"/>
  <c r="J1992" i="11"/>
  <c r="K1992" i="11" s="1"/>
  <c r="L1992" i="11" s="1"/>
  <c r="J1993" i="11"/>
  <c r="K1993" i="11" s="1"/>
  <c r="L1993" i="11" s="1"/>
  <c r="J1994" i="11"/>
  <c r="K1994" i="11" s="1"/>
  <c r="L1994" i="11" s="1"/>
  <c r="J1995" i="11"/>
  <c r="K1995" i="11" s="1"/>
  <c r="L1995" i="11" s="1"/>
  <c r="J1996" i="11"/>
  <c r="K1996" i="11" s="1"/>
  <c r="L1996" i="11" s="1"/>
  <c r="J1997" i="11"/>
  <c r="K1997" i="11" s="1"/>
  <c r="L1997" i="11" s="1"/>
  <c r="J1998" i="11"/>
  <c r="K1998" i="11" s="1"/>
  <c r="L1998" i="11" s="1"/>
  <c r="J1999" i="11"/>
  <c r="K1999" i="11" s="1"/>
  <c r="L1999" i="11" s="1"/>
  <c r="J2000" i="11"/>
  <c r="K2000" i="11" s="1"/>
  <c r="L2000" i="11" s="1"/>
  <c r="J2001" i="11"/>
  <c r="K2001" i="11" s="1"/>
  <c r="L2001" i="11" s="1"/>
  <c r="J2002" i="11"/>
  <c r="K2002" i="11" s="1"/>
  <c r="L2002" i="11" s="1"/>
  <c r="J2003" i="11"/>
  <c r="K2003" i="11" s="1"/>
  <c r="L2003" i="11" s="1"/>
  <c r="J2004" i="11"/>
  <c r="K2004" i="11" s="1"/>
  <c r="L2004" i="11" s="1"/>
  <c r="J2005" i="11"/>
  <c r="K2005" i="11" s="1"/>
  <c r="L2005" i="11" s="1"/>
  <c r="J2006" i="11"/>
  <c r="K2006" i="11" s="1"/>
  <c r="L2006" i="11" s="1"/>
  <c r="J2007" i="11"/>
  <c r="K2007" i="11" s="1"/>
  <c r="L2007" i="11" s="1"/>
  <c r="J2008" i="11"/>
  <c r="K2008" i="11" s="1"/>
  <c r="L2008" i="11" s="1"/>
  <c r="J2009" i="11"/>
  <c r="K2009" i="11" s="1"/>
  <c r="L2009" i="11" s="1"/>
  <c r="J2010" i="11"/>
  <c r="K2010" i="11" s="1"/>
  <c r="L2010" i="11" s="1"/>
  <c r="J2011" i="11"/>
  <c r="K2011" i="11" s="1"/>
  <c r="L2011" i="11" s="1"/>
  <c r="J2012" i="11"/>
  <c r="K2012" i="11" s="1"/>
  <c r="L2012" i="11" s="1"/>
  <c r="J2013" i="11"/>
  <c r="K2013" i="11" s="1"/>
  <c r="L2013" i="11" s="1"/>
  <c r="J2014" i="11"/>
  <c r="K2014" i="11" s="1"/>
  <c r="L2014" i="11" s="1"/>
  <c r="J2015" i="11"/>
  <c r="K2015" i="11" s="1"/>
  <c r="L2015" i="11" s="1"/>
  <c r="J2016" i="11"/>
  <c r="K2016" i="11" s="1"/>
  <c r="L2016" i="11" s="1"/>
  <c r="J2017" i="11"/>
  <c r="K2017" i="11" s="1"/>
  <c r="L2017" i="11" s="1"/>
  <c r="J2018" i="11"/>
  <c r="K2018" i="11" s="1"/>
  <c r="L2018" i="11" s="1"/>
  <c r="J2019" i="11"/>
  <c r="K2019" i="11" s="1"/>
  <c r="L2019" i="11" s="1"/>
  <c r="J2020" i="11"/>
  <c r="K2020" i="11" s="1"/>
  <c r="L2020" i="11" s="1"/>
  <c r="J2021" i="11"/>
  <c r="K2021" i="11" s="1"/>
  <c r="L2021" i="11" s="1"/>
  <c r="J2022" i="11"/>
  <c r="K2022" i="11" s="1"/>
  <c r="L2022" i="11" s="1"/>
  <c r="J2023" i="11"/>
  <c r="K2023" i="11" s="1"/>
  <c r="L2023" i="11" s="1"/>
  <c r="J2024" i="11"/>
  <c r="K2024" i="11" s="1"/>
  <c r="L2024" i="11" s="1"/>
  <c r="J2025" i="11"/>
  <c r="K2025" i="11" s="1"/>
  <c r="L2025" i="11" s="1"/>
  <c r="J2026" i="11"/>
  <c r="K2026" i="11" s="1"/>
  <c r="L2026" i="11" s="1"/>
  <c r="J2027" i="11"/>
  <c r="K2027" i="11" s="1"/>
  <c r="L2027" i="11" s="1"/>
  <c r="J2028" i="11"/>
  <c r="K2028" i="11" s="1"/>
  <c r="L2028" i="11" s="1"/>
  <c r="J2029" i="11"/>
  <c r="K2029" i="11" s="1"/>
  <c r="L2029" i="11" s="1"/>
  <c r="J2030" i="11"/>
  <c r="K2030" i="11" s="1"/>
  <c r="L2030" i="11" s="1"/>
  <c r="J2031" i="11"/>
  <c r="K2031" i="11" s="1"/>
  <c r="L2031" i="11" s="1"/>
  <c r="J2032" i="11"/>
  <c r="K2032" i="11" s="1"/>
  <c r="L2032" i="11" s="1"/>
  <c r="J2033" i="11"/>
  <c r="K2033" i="11" s="1"/>
  <c r="L2033" i="11" s="1"/>
  <c r="J2034" i="11"/>
  <c r="K2034" i="11" s="1"/>
  <c r="L2034" i="11" s="1"/>
  <c r="J2035" i="11"/>
  <c r="K2035" i="11" s="1"/>
  <c r="L2035" i="11" s="1"/>
  <c r="J2036" i="11"/>
  <c r="K2036" i="11" s="1"/>
  <c r="L2036" i="11" s="1"/>
  <c r="J2037" i="11"/>
  <c r="K2037" i="11" s="1"/>
  <c r="L2037" i="11" s="1"/>
  <c r="J2038" i="11"/>
  <c r="K2038" i="11" s="1"/>
  <c r="L2038" i="11" s="1"/>
  <c r="J2039" i="11"/>
  <c r="K2039" i="11" s="1"/>
  <c r="L2039" i="11" s="1"/>
  <c r="J2040" i="11"/>
  <c r="K2040" i="11" s="1"/>
  <c r="L2040" i="11" s="1"/>
  <c r="J2041" i="11"/>
  <c r="K2041" i="11" s="1"/>
  <c r="L2041" i="11" s="1"/>
  <c r="J2042" i="11"/>
  <c r="K2042" i="11" s="1"/>
  <c r="L2042" i="11" s="1"/>
  <c r="J2043" i="11"/>
  <c r="K2043" i="11" s="1"/>
  <c r="L2043" i="11" s="1"/>
  <c r="J2044" i="11"/>
  <c r="K2044" i="11" s="1"/>
  <c r="L2044" i="11" s="1"/>
  <c r="J2045" i="11"/>
  <c r="K2045" i="11" s="1"/>
  <c r="L2045" i="11" s="1"/>
  <c r="J2046" i="11"/>
  <c r="K2046" i="11" s="1"/>
  <c r="L2046" i="11" s="1"/>
  <c r="J2047" i="11"/>
  <c r="K2047" i="11" s="1"/>
  <c r="L2047" i="11" s="1"/>
  <c r="J2048" i="11"/>
  <c r="K2048" i="11" s="1"/>
  <c r="L2048" i="11" s="1"/>
  <c r="J2049" i="11"/>
  <c r="K2049" i="11" s="1"/>
  <c r="L2049" i="11" s="1"/>
  <c r="J2050" i="11"/>
  <c r="K2050" i="11" s="1"/>
  <c r="L2050" i="11" s="1"/>
  <c r="J2051" i="11"/>
  <c r="K2051" i="11" s="1"/>
  <c r="L2051" i="11" s="1"/>
  <c r="J2052" i="11"/>
  <c r="K2052" i="11" s="1"/>
  <c r="L2052" i="11" s="1"/>
  <c r="J2053" i="11"/>
  <c r="K2053" i="11" s="1"/>
  <c r="L2053" i="11" s="1"/>
  <c r="J2054" i="11"/>
  <c r="K2054" i="11" s="1"/>
  <c r="L2054" i="11" s="1"/>
  <c r="J2055" i="11"/>
  <c r="K2055" i="11" s="1"/>
  <c r="L2055" i="11" s="1"/>
  <c r="J2056" i="11"/>
  <c r="K2056" i="11" s="1"/>
  <c r="L2056" i="11" s="1"/>
  <c r="J2057" i="11"/>
  <c r="K2057" i="11" s="1"/>
  <c r="L2057" i="11" s="1"/>
  <c r="J2058" i="11"/>
  <c r="K2058" i="11" s="1"/>
  <c r="L2058" i="11" s="1"/>
  <c r="J2059" i="11"/>
  <c r="K2059" i="11" s="1"/>
  <c r="L2059" i="11" s="1"/>
  <c r="J2060" i="11"/>
  <c r="K2060" i="11" s="1"/>
  <c r="L2060" i="11" s="1"/>
  <c r="J2061" i="11"/>
  <c r="K2061" i="11" s="1"/>
  <c r="L2061" i="11" s="1"/>
  <c r="J2062" i="11"/>
  <c r="K2062" i="11" s="1"/>
  <c r="L2062" i="11" s="1"/>
  <c r="J2063" i="11"/>
  <c r="K2063" i="11" s="1"/>
  <c r="L2063" i="11" s="1"/>
  <c r="J2064" i="11"/>
  <c r="K2064" i="11" s="1"/>
  <c r="L2064" i="11" s="1"/>
  <c r="J2065" i="11"/>
  <c r="K2065" i="11" s="1"/>
  <c r="L2065" i="11" s="1"/>
  <c r="J2066" i="11"/>
  <c r="K2066" i="11" s="1"/>
  <c r="L2066" i="11" s="1"/>
  <c r="J2067" i="11"/>
  <c r="K2067" i="11" s="1"/>
  <c r="L2067" i="11" s="1"/>
  <c r="J2068" i="11"/>
  <c r="K2068" i="11" s="1"/>
  <c r="L2068" i="11" s="1"/>
  <c r="J2069" i="11"/>
  <c r="K2069" i="11" s="1"/>
  <c r="L2069" i="11" s="1"/>
  <c r="J2070" i="11"/>
  <c r="K2070" i="11" s="1"/>
  <c r="L2070" i="11" s="1"/>
  <c r="J2071" i="11"/>
  <c r="K2071" i="11" s="1"/>
  <c r="L2071" i="11" s="1"/>
  <c r="J2072" i="11"/>
  <c r="K2072" i="11" s="1"/>
  <c r="L2072" i="11" s="1"/>
  <c r="J2073" i="11"/>
  <c r="K2073" i="11" s="1"/>
  <c r="L2073" i="11" s="1"/>
  <c r="J2074" i="11"/>
  <c r="K2074" i="11" s="1"/>
  <c r="L2074" i="11" s="1"/>
  <c r="J2075" i="11"/>
  <c r="K2075" i="11" s="1"/>
  <c r="L2075" i="11" s="1"/>
  <c r="J2076" i="11"/>
  <c r="K2076" i="11" s="1"/>
  <c r="L2076" i="11" s="1"/>
  <c r="J2077" i="11"/>
  <c r="K2077" i="11" s="1"/>
  <c r="L2077" i="11" s="1"/>
  <c r="J2078" i="11"/>
  <c r="K2078" i="11" s="1"/>
  <c r="L2078" i="11" s="1"/>
  <c r="J2079" i="11"/>
  <c r="K2079" i="11" s="1"/>
  <c r="L2079" i="11" s="1"/>
  <c r="J2080" i="11"/>
  <c r="K2080" i="11" s="1"/>
  <c r="L2080" i="11" s="1"/>
  <c r="J2081" i="11"/>
  <c r="K2081" i="11" s="1"/>
  <c r="L2081" i="11" s="1"/>
  <c r="J2082" i="11"/>
  <c r="K2082" i="11" s="1"/>
  <c r="L2082" i="11" s="1"/>
  <c r="J2083" i="11"/>
  <c r="K2083" i="11" s="1"/>
  <c r="L2083" i="11" s="1"/>
  <c r="J2084" i="11"/>
  <c r="K2084" i="11" s="1"/>
  <c r="L2084" i="11" s="1"/>
  <c r="J2085" i="11"/>
  <c r="K2085" i="11" s="1"/>
  <c r="L2085" i="11" s="1"/>
  <c r="J2086" i="11"/>
  <c r="K2086" i="11" s="1"/>
  <c r="L2086" i="11" s="1"/>
  <c r="J2087" i="11"/>
  <c r="K2087" i="11" s="1"/>
  <c r="L2087" i="11" s="1"/>
  <c r="J2088" i="11"/>
  <c r="K2088" i="11" s="1"/>
  <c r="L2088" i="11" s="1"/>
  <c r="J2089" i="11"/>
  <c r="K2089" i="11" s="1"/>
  <c r="L2089" i="11" s="1"/>
  <c r="J2090" i="11"/>
  <c r="K2090" i="11" s="1"/>
  <c r="L2090" i="11" s="1"/>
  <c r="J2091" i="11"/>
  <c r="K2091" i="11" s="1"/>
  <c r="L2091" i="11" s="1"/>
  <c r="J2092" i="11"/>
  <c r="K2092" i="11" s="1"/>
  <c r="L2092" i="11" s="1"/>
  <c r="J2093" i="11"/>
  <c r="K2093" i="11" s="1"/>
  <c r="L2093" i="11" s="1"/>
  <c r="J2094" i="11"/>
  <c r="K2094" i="11" s="1"/>
  <c r="L2094" i="11" s="1"/>
  <c r="J2095" i="11"/>
  <c r="K2095" i="11" s="1"/>
  <c r="L2095" i="11" s="1"/>
  <c r="J2096" i="11"/>
  <c r="K2096" i="11" s="1"/>
  <c r="L2096" i="11" s="1"/>
  <c r="J2097" i="11"/>
  <c r="K2097" i="11" s="1"/>
  <c r="L2097" i="11" s="1"/>
  <c r="J2098" i="11"/>
  <c r="K2098" i="11" s="1"/>
  <c r="L2098" i="11" s="1"/>
  <c r="J2099" i="11"/>
  <c r="K2099" i="11" s="1"/>
  <c r="L2099" i="11" s="1"/>
  <c r="J2100" i="11"/>
  <c r="K2100" i="11" s="1"/>
  <c r="L2100" i="11" s="1"/>
  <c r="J2101" i="11"/>
  <c r="K2101" i="11" s="1"/>
  <c r="L2101" i="11" s="1"/>
  <c r="J2102" i="11"/>
  <c r="K2102" i="11" s="1"/>
  <c r="L2102" i="11" s="1"/>
  <c r="J2103" i="11"/>
  <c r="K2103" i="11" s="1"/>
  <c r="L2103" i="11" s="1"/>
  <c r="J2104" i="11"/>
  <c r="K2104" i="11" s="1"/>
  <c r="L2104" i="11" s="1"/>
  <c r="J2105" i="11"/>
  <c r="K2105" i="11" s="1"/>
  <c r="L2105" i="11" s="1"/>
  <c r="J2106" i="11"/>
  <c r="K2106" i="11" s="1"/>
  <c r="L2106" i="11" s="1"/>
  <c r="J2107" i="11"/>
  <c r="K2107" i="11" s="1"/>
  <c r="L2107" i="11" s="1"/>
  <c r="J2108" i="11"/>
  <c r="K2108" i="11" s="1"/>
  <c r="L2108" i="11" s="1"/>
  <c r="J2109" i="11"/>
  <c r="K2109" i="11" s="1"/>
  <c r="L2109" i="11" s="1"/>
  <c r="J2110" i="11"/>
  <c r="K2110" i="11" s="1"/>
  <c r="L2110" i="11" s="1"/>
  <c r="J2111" i="11"/>
  <c r="K2111" i="11" s="1"/>
  <c r="L2111" i="11" s="1"/>
  <c r="J2112" i="11"/>
  <c r="K2112" i="11" s="1"/>
  <c r="L2112" i="11" s="1"/>
  <c r="J2113" i="11"/>
  <c r="K2113" i="11" s="1"/>
  <c r="L2113" i="11" s="1"/>
  <c r="J2114" i="11"/>
  <c r="K2114" i="11" s="1"/>
  <c r="L2114" i="11" s="1"/>
  <c r="J2115" i="11"/>
  <c r="K2115" i="11" s="1"/>
  <c r="L2115" i="11" s="1"/>
  <c r="J2116" i="11"/>
  <c r="K2116" i="11" s="1"/>
  <c r="L2116" i="11" s="1"/>
  <c r="J2117" i="11"/>
  <c r="K2117" i="11" s="1"/>
  <c r="L2117" i="11" s="1"/>
  <c r="J2118" i="11"/>
  <c r="K2118" i="11" s="1"/>
  <c r="L2118" i="11" s="1"/>
  <c r="J2119" i="11"/>
  <c r="K2119" i="11" s="1"/>
  <c r="L2119" i="11" s="1"/>
  <c r="J2120" i="11"/>
  <c r="K2120" i="11" s="1"/>
  <c r="L2120" i="11" s="1"/>
  <c r="J2121" i="11"/>
  <c r="K2121" i="11" s="1"/>
  <c r="L2121" i="11" s="1"/>
  <c r="J2122" i="11"/>
  <c r="K2122" i="11" s="1"/>
  <c r="L2122" i="11" s="1"/>
  <c r="J2123" i="11"/>
  <c r="K2123" i="11" s="1"/>
  <c r="L2123" i="11" s="1"/>
  <c r="J2124" i="11"/>
  <c r="K2124" i="11" s="1"/>
  <c r="L2124" i="11" s="1"/>
  <c r="J2125" i="11"/>
  <c r="K2125" i="11" s="1"/>
  <c r="L2125" i="11" s="1"/>
  <c r="J2126" i="11"/>
  <c r="K2126" i="11" s="1"/>
  <c r="L2126" i="11" s="1"/>
  <c r="J2127" i="11"/>
  <c r="K2127" i="11" s="1"/>
  <c r="L2127" i="11" s="1"/>
  <c r="J2128" i="11"/>
  <c r="K2128" i="11" s="1"/>
  <c r="L2128" i="11" s="1"/>
  <c r="J2129" i="11"/>
  <c r="K2129" i="11" s="1"/>
  <c r="L2129" i="11" s="1"/>
  <c r="J2130" i="11"/>
  <c r="K2130" i="11" s="1"/>
  <c r="L2130" i="11" s="1"/>
  <c r="J2131" i="11"/>
  <c r="K2131" i="11" s="1"/>
  <c r="L2131" i="11" s="1"/>
  <c r="J2132" i="11"/>
  <c r="K2132" i="11" s="1"/>
  <c r="L2132" i="11" s="1"/>
  <c r="J2133" i="11"/>
  <c r="K2133" i="11" s="1"/>
  <c r="L2133" i="11" s="1"/>
  <c r="J2134" i="11"/>
  <c r="K2134" i="11" s="1"/>
  <c r="L2134" i="11" s="1"/>
  <c r="J2135" i="11"/>
  <c r="K2135" i="11" s="1"/>
  <c r="L2135" i="11" s="1"/>
  <c r="J2136" i="11"/>
  <c r="K2136" i="11" s="1"/>
  <c r="L2136" i="11" s="1"/>
  <c r="J2137" i="11"/>
  <c r="K2137" i="11" s="1"/>
  <c r="L2137" i="11" s="1"/>
  <c r="J2138" i="11"/>
  <c r="K2138" i="11" s="1"/>
  <c r="L2138" i="11" s="1"/>
  <c r="J2139" i="11"/>
  <c r="K2139" i="11" s="1"/>
  <c r="L2139" i="11" s="1"/>
  <c r="J2140" i="11"/>
  <c r="K2140" i="11" s="1"/>
  <c r="L2140" i="11" s="1"/>
  <c r="J2141" i="11"/>
  <c r="K2141" i="11" s="1"/>
  <c r="L2141" i="11" s="1"/>
  <c r="J2142" i="11"/>
  <c r="K2142" i="11" s="1"/>
  <c r="L2142" i="11" s="1"/>
  <c r="J2143" i="11"/>
  <c r="K2143" i="11" s="1"/>
  <c r="L2143" i="11" s="1"/>
  <c r="J2144" i="11"/>
  <c r="K2144" i="11" s="1"/>
  <c r="L2144" i="11" s="1"/>
  <c r="J2145" i="11"/>
  <c r="K2145" i="11" s="1"/>
  <c r="L2145" i="11" s="1"/>
  <c r="J2146" i="11"/>
  <c r="K2146" i="11" s="1"/>
  <c r="L2146" i="11" s="1"/>
  <c r="J2147" i="11"/>
  <c r="K2147" i="11" s="1"/>
  <c r="L2147" i="11" s="1"/>
  <c r="J2148" i="11"/>
  <c r="K2148" i="11" s="1"/>
  <c r="L2148" i="11" s="1"/>
  <c r="J2149" i="11"/>
  <c r="K2149" i="11" s="1"/>
  <c r="L2149" i="11" s="1"/>
  <c r="J2150" i="11"/>
  <c r="K2150" i="11" s="1"/>
  <c r="L2150" i="11" s="1"/>
  <c r="J2151" i="11"/>
  <c r="K2151" i="11" s="1"/>
  <c r="L2151" i="11" s="1"/>
  <c r="J2152" i="11"/>
  <c r="K2152" i="11" s="1"/>
  <c r="L2152" i="11" s="1"/>
  <c r="J2153" i="11"/>
  <c r="K2153" i="11" s="1"/>
  <c r="L2153" i="11" s="1"/>
  <c r="J2154" i="11"/>
  <c r="K2154" i="11" s="1"/>
  <c r="L2154" i="11" s="1"/>
  <c r="J2155" i="11"/>
  <c r="K2155" i="11" s="1"/>
  <c r="L2155" i="11" s="1"/>
  <c r="J2156" i="11"/>
  <c r="K2156" i="11" s="1"/>
  <c r="L2156" i="11" s="1"/>
  <c r="J2157" i="11"/>
  <c r="K2157" i="11" s="1"/>
  <c r="L2157" i="11" s="1"/>
  <c r="J2158" i="11"/>
  <c r="K2158" i="11" s="1"/>
  <c r="L2158" i="11" s="1"/>
  <c r="J2159" i="11"/>
  <c r="K2159" i="11" s="1"/>
  <c r="L2159" i="11" s="1"/>
  <c r="J2160" i="11"/>
  <c r="K2160" i="11" s="1"/>
  <c r="L2160" i="11" s="1"/>
  <c r="J2161" i="11"/>
  <c r="K2161" i="11" s="1"/>
  <c r="L2161" i="11" s="1"/>
  <c r="J2162" i="11"/>
  <c r="K2162" i="11" s="1"/>
  <c r="L2162" i="11" s="1"/>
  <c r="J2163" i="11"/>
  <c r="K2163" i="11" s="1"/>
  <c r="L2163" i="11" s="1"/>
  <c r="J2164" i="11"/>
  <c r="K2164" i="11" s="1"/>
  <c r="L2164" i="11" s="1"/>
  <c r="J2165" i="11"/>
  <c r="K2165" i="11" s="1"/>
  <c r="L2165" i="11" s="1"/>
  <c r="J2166" i="11"/>
  <c r="K2166" i="11" s="1"/>
  <c r="L2166" i="11" s="1"/>
  <c r="J2167" i="11"/>
  <c r="K2167" i="11" s="1"/>
  <c r="L2167" i="11" s="1"/>
  <c r="J2168" i="11"/>
  <c r="K2168" i="11" s="1"/>
  <c r="L2168" i="11" s="1"/>
  <c r="J2169" i="11"/>
  <c r="K2169" i="11" s="1"/>
  <c r="L2169" i="11" s="1"/>
  <c r="J2170" i="11"/>
  <c r="K2170" i="11" s="1"/>
  <c r="L2170" i="11" s="1"/>
  <c r="J2171" i="11"/>
  <c r="K2171" i="11" s="1"/>
  <c r="L2171" i="11" s="1"/>
  <c r="J2172" i="11"/>
  <c r="K2172" i="11" s="1"/>
  <c r="L2172" i="11" s="1"/>
  <c r="J2173" i="11"/>
  <c r="K2173" i="11" s="1"/>
  <c r="L2173" i="11" s="1"/>
  <c r="J2174" i="11"/>
  <c r="K2174" i="11" s="1"/>
  <c r="L2174" i="11" s="1"/>
  <c r="J2175" i="11"/>
  <c r="K2175" i="11" s="1"/>
  <c r="L2175" i="11" s="1"/>
  <c r="J2176" i="11"/>
  <c r="K2176" i="11" s="1"/>
  <c r="L2176" i="11" s="1"/>
  <c r="J2177" i="11"/>
  <c r="K2177" i="11" s="1"/>
  <c r="L2177" i="11" s="1"/>
  <c r="J2178" i="11"/>
  <c r="K2178" i="11" s="1"/>
  <c r="L2178" i="11" s="1"/>
  <c r="J2179" i="11"/>
  <c r="K2179" i="11" s="1"/>
  <c r="L2179" i="11" s="1"/>
  <c r="J2180" i="11"/>
  <c r="K2180" i="11" s="1"/>
  <c r="L2180" i="11" s="1"/>
  <c r="J2181" i="11"/>
  <c r="K2181" i="11" s="1"/>
  <c r="L2181" i="11" s="1"/>
  <c r="J2182" i="11"/>
  <c r="K2182" i="11" s="1"/>
  <c r="L2182" i="11" s="1"/>
  <c r="J2183" i="11"/>
  <c r="K2183" i="11" s="1"/>
  <c r="L2183" i="11" s="1"/>
  <c r="J2184" i="11"/>
  <c r="K2184" i="11" s="1"/>
  <c r="L2184" i="11" s="1"/>
  <c r="J2185" i="11"/>
  <c r="K2185" i="11" s="1"/>
  <c r="L2185" i="11" s="1"/>
  <c r="J2186" i="11"/>
  <c r="K2186" i="11" s="1"/>
  <c r="L2186" i="11" s="1"/>
  <c r="J2187" i="11"/>
  <c r="K2187" i="11" s="1"/>
  <c r="L2187" i="11" s="1"/>
  <c r="J2188" i="11"/>
  <c r="K2188" i="11" s="1"/>
  <c r="L2188" i="11" s="1"/>
  <c r="J2189" i="11"/>
  <c r="K2189" i="11" s="1"/>
  <c r="L2189" i="11" s="1"/>
  <c r="J2190" i="11"/>
  <c r="K2190" i="11" s="1"/>
  <c r="L2190" i="11" s="1"/>
  <c r="J2191" i="11"/>
  <c r="K2191" i="11" s="1"/>
  <c r="L2191" i="11" s="1"/>
  <c r="J2192" i="11"/>
  <c r="K2192" i="11" s="1"/>
  <c r="L2192" i="11" s="1"/>
  <c r="J2193" i="11"/>
  <c r="K2193" i="11" s="1"/>
  <c r="L2193" i="11" s="1"/>
  <c r="J2194" i="11"/>
  <c r="K2194" i="11" s="1"/>
  <c r="L2194" i="11" s="1"/>
  <c r="J2195" i="11"/>
  <c r="K2195" i="11" s="1"/>
  <c r="L2195" i="11" s="1"/>
  <c r="J2196" i="11"/>
  <c r="K2196" i="11" s="1"/>
  <c r="L2196" i="11" s="1"/>
  <c r="J2197" i="11"/>
  <c r="K2197" i="11" s="1"/>
  <c r="L2197" i="11" s="1"/>
  <c r="J2198" i="11"/>
  <c r="K2198" i="11" s="1"/>
  <c r="L2198" i="11" s="1"/>
  <c r="J2199" i="11"/>
  <c r="K2199" i="11" s="1"/>
  <c r="L2199" i="11" s="1"/>
  <c r="J2200" i="11"/>
  <c r="K2200" i="11" s="1"/>
  <c r="L2200" i="11" s="1"/>
  <c r="J2201" i="11"/>
  <c r="K2201" i="11" s="1"/>
  <c r="L2201" i="11" s="1"/>
  <c r="J2202" i="11"/>
  <c r="K2202" i="11" s="1"/>
  <c r="L2202" i="11" s="1"/>
  <c r="J2203" i="11"/>
  <c r="K2203" i="11" s="1"/>
  <c r="L2203" i="11" s="1"/>
  <c r="J2204" i="11"/>
  <c r="K2204" i="11" s="1"/>
  <c r="L2204" i="11" s="1"/>
  <c r="J2205" i="11"/>
  <c r="K2205" i="11" s="1"/>
  <c r="L2205" i="11" s="1"/>
  <c r="J2206" i="11"/>
  <c r="K2206" i="11" s="1"/>
  <c r="L2206" i="11" s="1"/>
  <c r="J2207" i="11"/>
  <c r="K2207" i="11" s="1"/>
  <c r="L2207" i="11" s="1"/>
  <c r="J2208" i="11"/>
  <c r="K2208" i="11" s="1"/>
  <c r="L2208" i="11" s="1"/>
  <c r="J2209" i="11"/>
  <c r="K2209" i="11" s="1"/>
  <c r="L2209" i="11" s="1"/>
  <c r="J2210" i="11"/>
  <c r="K2210" i="11" s="1"/>
  <c r="L2210" i="11" s="1"/>
  <c r="J2211" i="11"/>
  <c r="K2211" i="11" s="1"/>
  <c r="L2211" i="11" s="1"/>
  <c r="J2212" i="11"/>
  <c r="K2212" i="11" s="1"/>
  <c r="L2212" i="11" s="1"/>
  <c r="J2213" i="11"/>
  <c r="K2213" i="11" s="1"/>
  <c r="L2213" i="11" s="1"/>
  <c r="J2214" i="11"/>
  <c r="K2214" i="11" s="1"/>
  <c r="L2214" i="11" s="1"/>
  <c r="J2215" i="11"/>
  <c r="K2215" i="11" s="1"/>
  <c r="L2215" i="11" s="1"/>
  <c r="J2216" i="11"/>
  <c r="K2216" i="11" s="1"/>
  <c r="L2216" i="11" s="1"/>
  <c r="J2217" i="11"/>
  <c r="K2217" i="11" s="1"/>
  <c r="L2217" i="11" s="1"/>
  <c r="J2218" i="11"/>
  <c r="K2218" i="11" s="1"/>
  <c r="L2218" i="11" s="1"/>
  <c r="J2219" i="11"/>
  <c r="K2219" i="11" s="1"/>
  <c r="L2219" i="11" s="1"/>
  <c r="J2220" i="11"/>
  <c r="K2220" i="11" s="1"/>
  <c r="L2220" i="11" s="1"/>
  <c r="J2221" i="11"/>
  <c r="K2221" i="11" s="1"/>
  <c r="L2221" i="11" s="1"/>
  <c r="J2222" i="11"/>
  <c r="K2222" i="11" s="1"/>
  <c r="L2222" i="11" s="1"/>
  <c r="J2223" i="11"/>
  <c r="K2223" i="11" s="1"/>
  <c r="L2223" i="11" s="1"/>
  <c r="J2224" i="11"/>
  <c r="K2224" i="11" s="1"/>
  <c r="L2224" i="11" s="1"/>
  <c r="J2225" i="11"/>
  <c r="K2225" i="11" s="1"/>
  <c r="L2225" i="11" s="1"/>
  <c r="J2226" i="11"/>
  <c r="K2226" i="11" s="1"/>
  <c r="L2226" i="11" s="1"/>
  <c r="J2227" i="11"/>
  <c r="K2227" i="11" s="1"/>
  <c r="L2227" i="11" s="1"/>
  <c r="J2228" i="11"/>
  <c r="K2228" i="11" s="1"/>
  <c r="L2228" i="11" s="1"/>
  <c r="J2229" i="11"/>
  <c r="K2229" i="11" s="1"/>
  <c r="L2229" i="11" s="1"/>
  <c r="J2230" i="11"/>
  <c r="K2230" i="11" s="1"/>
  <c r="L2230" i="11" s="1"/>
  <c r="J2231" i="11"/>
  <c r="K2231" i="11" s="1"/>
  <c r="L2231" i="11" s="1"/>
  <c r="J2232" i="11"/>
  <c r="K2232" i="11" s="1"/>
  <c r="L2232" i="11" s="1"/>
  <c r="J2233" i="11"/>
  <c r="K2233" i="11" s="1"/>
  <c r="L2233" i="11" s="1"/>
  <c r="J2234" i="11"/>
  <c r="K2234" i="11" s="1"/>
  <c r="L2234" i="11" s="1"/>
  <c r="J2235" i="11"/>
  <c r="K2235" i="11" s="1"/>
  <c r="L2235" i="11" s="1"/>
  <c r="J2236" i="11"/>
  <c r="K2236" i="11" s="1"/>
  <c r="L2236" i="11" s="1"/>
  <c r="J2237" i="11"/>
  <c r="K2237" i="11" s="1"/>
  <c r="L2237" i="11" s="1"/>
  <c r="J2238" i="11"/>
  <c r="K2238" i="11" s="1"/>
  <c r="L2238" i="11" s="1"/>
  <c r="J2239" i="11"/>
  <c r="K2239" i="11" s="1"/>
  <c r="L2239" i="11" s="1"/>
  <c r="J2240" i="11"/>
  <c r="K2240" i="11" s="1"/>
  <c r="L2240" i="11" s="1"/>
  <c r="J2241" i="11"/>
  <c r="K2241" i="11" s="1"/>
  <c r="L2241" i="11" s="1"/>
  <c r="J2242" i="11"/>
  <c r="K2242" i="11" s="1"/>
  <c r="L2242" i="11" s="1"/>
  <c r="J2243" i="11"/>
  <c r="K2243" i="11" s="1"/>
  <c r="L2243" i="11" s="1"/>
  <c r="J2244" i="11"/>
  <c r="K2244" i="11" s="1"/>
  <c r="L2244" i="11" s="1"/>
  <c r="J2245" i="11"/>
  <c r="K2245" i="11" s="1"/>
  <c r="L2245" i="11" s="1"/>
  <c r="J2246" i="11"/>
  <c r="K2246" i="11" s="1"/>
  <c r="L2246" i="11" s="1"/>
  <c r="J2247" i="11"/>
  <c r="K2247" i="11" s="1"/>
  <c r="L2247" i="11" s="1"/>
  <c r="J2248" i="11"/>
  <c r="K2248" i="11" s="1"/>
  <c r="L2248" i="11" s="1"/>
  <c r="J2249" i="11"/>
  <c r="K2249" i="11" s="1"/>
  <c r="L2249" i="11" s="1"/>
  <c r="J2250" i="11"/>
  <c r="K2250" i="11" s="1"/>
  <c r="L2250" i="11" s="1"/>
  <c r="J2251" i="11"/>
  <c r="K2251" i="11" s="1"/>
  <c r="L2251" i="11" s="1"/>
  <c r="J2252" i="11"/>
  <c r="K2252" i="11" s="1"/>
  <c r="L2252" i="11" s="1"/>
  <c r="J2253" i="11"/>
  <c r="K2253" i="11" s="1"/>
  <c r="L2253" i="11" s="1"/>
  <c r="J2254" i="11"/>
  <c r="K2254" i="11" s="1"/>
  <c r="L2254" i="11" s="1"/>
  <c r="J2255" i="11"/>
  <c r="K2255" i="11" s="1"/>
  <c r="L2255" i="11" s="1"/>
  <c r="J2256" i="11"/>
  <c r="K2256" i="11" s="1"/>
  <c r="L2256" i="11" s="1"/>
  <c r="J2257" i="11"/>
  <c r="K2257" i="11" s="1"/>
  <c r="L2257" i="11" s="1"/>
  <c r="J2258" i="11"/>
  <c r="K2258" i="11" s="1"/>
  <c r="L2258" i="11" s="1"/>
  <c r="J2259" i="11"/>
  <c r="K2259" i="11" s="1"/>
  <c r="L2259" i="11" s="1"/>
  <c r="J2260" i="11"/>
  <c r="K2260" i="11" s="1"/>
  <c r="L2260" i="11" s="1"/>
  <c r="J2261" i="11"/>
  <c r="K2261" i="11" s="1"/>
  <c r="L2261" i="11" s="1"/>
  <c r="J2262" i="11"/>
  <c r="K2262" i="11" s="1"/>
  <c r="L2262" i="11" s="1"/>
  <c r="J2263" i="11"/>
  <c r="K2263" i="11" s="1"/>
  <c r="L2263" i="11" s="1"/>
  <c r="J2264" i="11"/>
  <c r="K2264" i="11" s="1"/>
  <c r="L2264" i="11" s="1"/>
  <c r="J2265" i="11"/>
  <c r="K2265" i="11" s="1"/>
  <c r="L2265" i="11" s="1"/>
  <c r="J2266" i="11"/>
  <c r="K2266" i="11" s="1"/>
  <c r="L2266" i="11" s="1"/>
  <c r="J2267" i="11"/>
  <c r="K2267" i="11" s="1"/>
  <c r="L2267" i="11" s="1"/>
  <c r="J2268" i="11"/>
  <c r="K2268" i="11" s="1"/>
  <c r="L2268" i="11" s="1"/>
  <c r="J2269" i="11"/>
  <c r="K2269" i="11" s="1"/>
  <c r="L2269" i="11" s="1"/>
  <c r="J2270" i="11"/>
  <c r="K2270" i="11" s="1"/>
  <c r="L2270" i="11" s="1"/>
  <c r="J2271" i="11"/>
  <c r="K2271" i="11" s="1"/>
  <c r="L2271" i="11" s="1"/>
  <c r="J2272" i="11"/>
  <c r="K2272" i="11" s="1"/>
  <c r="L2272" i="11" s="1"/>
  <c r="J2273" i="11"/>
  <c r="K2273" i="11" s="1"/>
  <c r="L2273" i="11" s="1"/>
  <c r="J2274" i="11"/>
  <c r="K2274" i="11" s="1"/>
  <c r="L2274" i="11" s="1"/>
  <c r="J2275" i="11"/>
  <c r="K2275" i="11" s="1"/>
  <c r="L2275" i="11" s="1"/>
  <c r="J2276" i="11"/>
  <c r="K2276" i="11" s="1"/>
  <c r="L2276" i="11" s="1"/>
  <c r="J2277" i="11"/>
  <c r="K2277" i="11" s="1"/>
  <c r="L2277" i="11" s="1"/>
  <c r="J2278" i="11"/>
  <c r="K2278" i="11" s="1"/>
  <c r="L2278" i="11" s="1"/>
  <c r="J2279" i="11"/>
  <c r="K2279" i="11" s="1"/>
  <c r="L2279" i="11" s="1"/>
  <c r="J2280" i="11"/>
  <c r="K2280" i="11" s="1"/>
  <c r="L2280" i="11" s="1"/>
  <c r="J2281" i="11"/>
  <c r="K2281" i="11" s="1"/>
  <c r="L2281" i="11" s="1"/>
  <c r="J2282" i="11"/>
  <c r="K2282" i="11" s="1"/>
  <c r="L2282" i="11" s="1"/>
  <c r="J2283" i="11"/>
  <c r="K2283" i="11" s="1"/>
  <c r="L2283" i="11" s="1"/>
  <c r="J2284" i="11"/>
  <c r="K2284" i="11" s="1"/>
  <c r="L2284" i="11" s="1"/>
  <c r="J2285" i="11"/>
  <c r="K2285" i="11" s="1"/>
  <c r="L2285" i="11" s="1"/>
  <c r="J2286" i="11"/>
  <c r="K2286" i="11" s="1"/>
  <c r="L2286" i="11" s="1"/>
  <c r="J2287" i="11"/>
  <c r="K2287" i="11" s="1"/>
  <c r="L2287" i="11" s="1"/>
  <c r="J2288" i="11"/>
  <c r="K2288" i="11" s="1"/>
  <c r="L2288" i="11" s="1"/>
  <c r="J2289" i="11"/>
  <c r="K2289" i="11" s="1"/>
  <c r="L2289" i="11" s="1"/>
  <c r="J2290" i="11"/>
  <c r="K2290" i="11" s="1"/>
  <c r="L2290" i="11" s="1"/>
  <c r="J2291" i="11"/>
  <c r="K2291" i="11" s="1"/>
  <c r="L2291" i="11" s="1"/>
  <c r="J2292" i="11"/>
  <c r="K2292" i="11" s="1"/>
  <c r="L2292" i="11" s="1"/>
  <c r="J2293" i="11"/>
  <c r="K2293" i="11" s="1"/>
  <c r="L2293" i="11" s="1"/>
  <c r="J2294" i="11"/>
  <c r="K2294" i="11" s="1"/>
  <c r="L2294" i="11" s="1"/>
  <c r="J2295" i="11"/>
  <c r="K2295" i="11" s="1"/>
  <c r="L2295" i="11" s="1"/>
  <c r="J2296" i="11"/>
  <c r="K2296" i="11" s="1"/>
  <c r="L2296" i="11" s="1"/>
  <c r="J2297" i="11"/>
  <c r="K2297" i="11" s="1"/>
  <c r="L2297" i="11" s="1"/>
  <c r="J2298" i="11"/>
  <c r="K2298" i="11" s="1"/>
  <c r="L2298" i="11" s="1"/>
  <c r="J2299" i="11"/>
  <c r="K2299" i="11" s="1"/>
  <c r="L2299" i="11" s="1"/>
  <c r="J2300" i="11"/>
  <c r="K2300" i="11" s="1"/>
  <c r="L2300" i="11" s="1"/>
  <c r="J2301" i="11"/>
  <c r="K2301" i="11" s="1"/>
  <c r="L2301" i="11" s="1"/>
  <c r="J2302" i="11"/>
  <c r="K2302" i="11" s="1"/>
  <c r="L2302" i="11" s="1"/>
  <c r="J2303" i="11"/>
  <c r="K2303" i="11" s="1"/>
  <c r="L2303" i="11" s="1"/>
  <c r="J2304" i="11"/>
  <c r="K2304" i="11" s="1"/>
  <c r="L2304" i="11" s="1"/>
  <c r="J2305" i="11"/>
  <c r="K2305" i="11" s="1"/>
  <c r="L2305" i="11" s="1"/>
  <c r="J2306" i="11"/>
  <c r="K2306" i="11" s="1"/>
  <c r="L2306" i="11" s="1"/>
  <c r="J2307" i="11"/>
  <c r="K2307" i="11" s="1"/>
  <c r="L2307" i="11" s="1"/>
  <c r="J2308" i="11"/>
  <c r="K2308" i="11" s="1"/>
  <c r="L2308" i="11" s="1"/>
  <c r="J2309" i="11"/>
  <c r="K2309" i="11" s="1"/>
  <c r="L2309" i="11" s="1"/>
  <c r="J2310" i="11"/>
  <c r="K2310" i="11" s="1"/>
  <c r="L2310" i="11" s="1"/>
  <c r="J2311" i="11"/>
  <c r="K2311" i="11" s="1"/>
  <c r="L2311" i="11" s="1"/>
  <c r="J2312" i="11"/>
  <c r="K2312" i="11" s="1"/>
  <c r="L2312" i="11" s="1"/>
  <c r="J2313" i="11"/>
  <c r="K2313" i="11" s="1"/>
  <c r="L2313" i="11" s="1"/>
  <c r="J2314" i="11"/>
  <c r="K2314" i="11" s="1"/>
  <c r="L2314" i="11" s="1"/>
  <c r="J2315" i="11"/>
  <c r="K2315" i="11" s="1"/>
  <c r="L2315" i="11" s="1"/>
  <c r="J2316" i="11"/>
  <c r="K2316" i="11" s="1"/>
  <c r="L2316" i="11" s="1"/>
  <c r="J2317" i="11"/>
  <c r="K2317" i="11" s="1"/>
  <c r="L2317" i="11" s="1"/>
  <c r="J2318" i="11"/>
  <c r="K2318" i="11" s="1"/>
  <c r="L2318" i="11" s="1"/>
  <c r="J2319" i="11"/>
  <c r="K2319" i="11" s="1"/>
  <c r="L2319" i="11" s="1"/>
  <c r="J2320" i="11"/>
  <c r="K2320" i="11" s="1"/>
  <c r="L2320" i="11" s="1"/>
  <c r="J2321" i="11"/>
  <c r="K2321" i="11" s="1"/>
  <c r="L2321" i="11" s="1"/>
  <c r="J2322" i="11"/>
  <c r="K2322" i="11" s="1"/>
  <c r="L2322" i="11" s="1"/>
  <c r="J2323" i="11"/>
  <c r="K2323" i="11" s="1"/>
  <c r="L2323" i="11" s="1"/>
  <c r="J2324" i="11"/>
  <c r="K2324" i="11" s="1"/>
  <c r="L2324" i="11" s="1"/>
  <c r="J2325" i="11"/>
  <c r="K2325" i="11" s="1"/>
  <c r="L2325" i="11" s="1"/>
  <c r="J2326" i="11"/>
  <c r="K2326" i="11" s="1"/>
  <c r="L2326" i="11" s="1"/>
  <c r="J2327" i="11"/>
  <c r="K2327" i="11" s="1"/>
  <c r="L2327" i="11" s="1"/>
  <c r="J2328" i="11"/>
  <c r="K2328" i="11" s="1"/>
  <c r="L2328" i="11" s="1"/>
  <c r="J2329" i="11"/>
  <c r="K2329" i="11" s="1"/>
  <c r="L2329" i="11" s="1"/>
  <c r="J2330" i="11"/>
  <c r="K2330" i="11" s="1"/>
  <c r="L2330" i="11" s="1"/>
  <c r="J2331" i="11"/>
  <c r="K2331" i="11" s="1"/>
  <c r="L2331" i="11" s="1"/>
  <c r="J2332" i="11"/>
  <c r="K2332" i="11" s="1"/>
  <c r="L2332" i="11" s="1"/>
  <c r="J2333" i="11"/>
  <c r="K2333" i="11" s="1"/>
  <c r="L2333" i="11" s="1"/>
  <c r="J2334" i="11"/>
  <c r="K2334" i="11" s="1"/>
  <c r="L2334" i="11" s="1"/>
  <c r="J2335" i="11"/>
  <c r="K2335" i="11" s="1"/>
  <c r="L2335" i="11" s="1"/>
  <c r="J2336" i="11"/>
  <c r="K2336" i="11" s="1"/>
  <c r="L2336" i="11" s="1"/>
  <c r="J2337" i="11"/>
  <c r="K2337" i="11" s="1"/>
  <c r="L2337" i="11" s="1"/>
  <c r="J2338" i="11"/>
  <c r="K2338" i="11" s="1"/>
  <c r="L2338" i="11" s="1"/>
  <c r="J2339" i="11"/>
  <c r="K2339" i="11" s="1"/>
  <c r="L2339" i="11" s="1"/>
  <c r="J2340" i="11"/>
  <c r="K2340" i="11" s="1"/>
  <c r="L2340" i="11" s="1"/>
  <c r="J2341" i="11"/>
  <c r="K2341" i="11" s="1"/>
  <c r="L2341" i="11" s="1"/>
  <c r="J2342" i="11"/>
  <c r="K2342" i="11" s="1"/>
  <c r="L2342" i="11" s="1"/>
  <c r="J2343" i="11"/>
  <c r="K2343" i="11" s="1"/>
  <c r="L2343" i="11" s="1"/>
  <c r="J2344" i="11"/>
  <c r="K2344" i="11" s="1"/>
  <c r="L2344" i="11" s="1"/>
  <c r="J2345" i="11"/>
  <c r="K2345" i="11" s="1"/>
  <c r="L2345" i="11" s="1"/>
  <c r="J2346" i="11"/>
  <c r="K2346" i="11" s="1"/>
  <c r="L2346" i="11" s="1"/>
  <c r="J2347" i="11"/>
  <c r="K2347" i="11" s="1"/>
  <c r="L2347" i="11" s="1"/>
  <c r="J2348" i="11"/>
  <c r="K2348" i="11" s="1"/>
  <c r="L2348" i="11" s="1"/>
  <c r="J2349" i="11"/>
  <c r="K2349" i="11" s="1"/>
  <c r="L2349" i="11" s="1"/>
  <c r="J2350" i="11"/>
  <c r="K2350" i="11" s="1"/>
  <c r="L2350" i="11" s="1"/>
  <c r="J2351" i="11"/>
  <c r="K2351" i="11" s="1"/>
  <c r="L2351" i="11" s="1"/>
  <c r="J2352" i="11"/>
  <c r="K2352" i="11" s="1"/>
  <c r="L2352" i="11" s="1"/>
  <c r="J2353" i="11"/>
  <c r="K2353" i="11" s="1"/>
  <c r="L2353" i="11" s="1"/>
  <c r="J2354" i="11"/>
  <c r="K2354" i="11" s="1"/>
  <c r="L2354" i="11" s="1"/>
  <c r="J2355" i="11"/>
  <c r="K2355" i="11" s="1"/>
  <c r="L2355" i="11" s="1"/>
  <c r="J2356" i="11"/>
  <c r="K2356" i="11" s="1"/>
  <c r="L2356" i="11" s="1"/>
  <c r="J2357" i="11"/>
  <c r="K2357" i="11" s="1"/>
  <c r="L2357" i="11" s="1"/>
  <c r="J2358" i="11"/>
  <c r="K2358" i="11" s="1"/>
  <c r="L2358" i="11" s="1"/>
  <c r="J2359" i="11"/>
  <c r="K2359" i="11" s="1"/>
  <c r="L2359" i="11" s="1"/>
  <c r="J2360" i="11"/>
  <c r="K2360" i="11" s="1"/>
  <c r="L2360" i="11" s="1"/>
  <c r="J2361" i="11"/>
  <c r="K2361" i="11" s="1"/>
  <c r="L2361" i="11" s="1"/>
  <c r="J2362" i="11"/>
  <c r="K2362" i="11" s="1"/>
  <c r="L2362" i="11" s="1"/>
  <c r="J2363" i="11"/>
  <c r="K2363" i="11" s="1"/>
  <c r="L2363" i="11" s="1"/>
  <c r="J2364" i="11"/>
  <c r="K2364" i="11" s="1"/>
  <c r="L2364" i="11" s="1"/>
  <c r="J2365" i="11"/>
  <c r="K2365" i="11" s="1"/>
  <c r="L2365" i="11" s="1"/>
  <c r="J2366" i="11"/>
  <c r="K2366" i="11" s="1"/>
  <c r="L2366" i="11" s="1"/>
  <c r="J2367" i="11"/>
  <c r="K2367" i="11" s="1"/>
  <c r="L2367" i="11" s="1"/>
  <c r="J2368" i="11"/>
  <c r="K2368" i="11" s="1"/>
  <c r="L2368" i="11" s="1"/>
  <c r="J2369" i="11"/>
  <c r="K2369" i="11" s="1"/>
  <c r="L2369" i="11" s="1"/>
  <c r="J2370" i="11"/>
  <c r="K2370" i="11" s="1"/>
  <c r="L2370" i="11" s="1"/>
  <c r="J2371" i="11"/>
  <c r="K2371" i="11" s="1"/>
  <c r="L2371" i="11" s="1"/>
  <c r="J2372" i="11"/>
  <c r="K2372" i="11" s="1"/>
  <c r="L2372" i="11" s="1"/>
  <c r="J2373" i="11"/>
  <c r="K2373" i="11" s="1"/>
  <c r="L2373" i="11" s="1"/>
  <c r="J2374" i="11"/>
  <c r="K2374" i="11" s="1"/>
  <c r="L2374" i="11" s="1"/>
  <c r="J2375" i="11"/>
  <c r="K2375" i="11" s="1"/>
  <c r="L2375" i="11" s="1"/>
  <c r="J2376" i="11"/>
  <c r="K2376" i="11" s="1"/>
  <c r="L2376" i="11" s="1"/>
  <c r="J2377" i="11"/>
  <c r="K2377" i="11" s="1"/>
  <c r="L2377" i="11" s="1"/>
  <c r="J2378" i="11"/>
  <c r="K2378" i="11" s="1"/>
  <c r="L2378" i="11" s="1"/>
  <c r="J2379" i="11"/>
  <c r="K2379" i="11" s="1"/>
  <c r="L2379" i="11" s="1"/>
  <c r="J2380" i="11"/>
  <c r="K2380" i="11" s="1"/>
  <c r="L2380" i="11" s="1"/>
  <c r="J2381" i="11"/>
  <c r="K2381" i="11" s="1"/>
  <c r="L2381" i="11" s="1"/>
  <c r="J2382" i="11"/>
  <c r="K2382" i="11" s="1"/>
  <c r="L2382" i="11" s="1"/>
  <c r="J2383" i="11"/>
  <c r="K2383" i="11" s="1"/>
  <c r="L2383" i="11" s="1"/>
  <c r="J2384" i="11"/>
  <c r="K2384" i="11" s="1"/>
  <c r="L2384" i="11" s="1"/>
  <c r="J2385" i="11"/>
  <c r="K2385" i="11" s="1"/>
  <c r="L2385" i="11" s="1"/>
  <c r="J2386" i="11"/>
  <c r="K2386" i="11" s="1"/>
  <c r="L2386" i="11" s="1"/>
  <c r="J2387" i="11"/>
  <c r="K2387" i="11" s="1"/>
  <c r="L2387" i="11" s="1"/>
  <c r="J2388" i="11"/>
  <c r="K2388" i="11" s="1"/>
  <c r="L2388" i="11" s="1"/>
  <c r="J2389" i="11"/>
  <c r="K2389" i="11" s="1"/>
  <c r="L2389" i="11" s="1"/>
  <c r="J2390" i="11"/>
  <c r="K2390" i="11" s="1"/>
  <c r="L2390" i="11" s="1"/>
  <c r="J2391" i="11"/>
  <c r="K2391" i="11" s="1"/>
  <c r="L2391" i="11" s="1"/>
  <c r="J2392" i="11"/>
  <c r="K2392" i="11" s="1"/>
  <c r="L2392" i="11" s="1"/>
  <c r="J2393" i="11"/>
  <c r="K2393" i="11" s="1"/>
  <c r="L2393" i="11" s="1"/>
  <c r="J2394" i="11"/>
  <c r="K2394" i="11" s="1"/>
  <c r="L2394" i="11" s="1"/>
  <c r="J2395" i="11"/>
  <c r="K2395" i="11" s="1"/>
  <c r="L2395" i="11" s="1"/>
  <c r="J2396" i="11"/>
  <c r="K2396" i="11" s="1"/>
  <c r="L2396" i="11" s="1"/>
  <c r="J2397" i="11"/>
  <c r="K2397" i="11" s="1"/>
  <c r="L2397" i="11" s="1"/>
  <c r="J2398" i="11"/>
  <c r="K2398" i="11" s="1"/>
  <c r="L2398" i="11" s="1"/>
  <c r="J2399" i="11"/>
  <c r="K2399" i="11" s="1"/>
  <c r="L2399" i="11" s="1"/>
  <c r="J2400" i="11"/>
  <c r="K2400" i="11" s="1"/>
  <c r="L2400" i="11" s="1"/>
  <c r="J2401" i="11"/>
  <c r="K2401" i="11" s="1"/>
  <c r="L2401" i="11" s="1"/>
  <c r="J2402" i="11"/>
  <c r="K2402" i="11" s="1"/>
  <c r="L2402" i="11" s="1"/>
  <c r="J2403" i="11"/>
  <c r="K2403" i="11" s="1"/>
  <c r="L2403" i="11" s="1"/>
  <c r="J2404" i="11"/>
  <c r="K2404" i="11" s="1"/>
  <c r="L2404" i="11" s="1"/>
  <c r="J2405" i="11"/>
  <c r="K2405" i="11" s="1"/>
  <c r="L2405" i="11" s="1"/>
  <c r="J2406" i="11"/>
  <c r="K2406" i="11" s="1"/>
  <c r="L2406" i="11" s="1"/>
  <c r="J2407" i="11"/>
  <c r="K2407" i="11" s="1"/>
  <c r="L2407" i="11" s="1"/>
  <c r="J2408" i="11"/>
  <c r="K2408" i="11" s="1"/>
  <c r="L2408" i="11" s="1"/>
  <c r="J2409" i="11"/>
  <c r="K2409" i="11" s="1"/>
  <c r="L2409" i="11" s="1"/>
  <c r="J2410" i="11"/>
  <c r="K2410" i="11" s="1"/>
  <c r="L2410" i="11" s="1"/>
  <c r="J2411" i="11"/>
  <c r="K2411" i="11" s="1"/>
  <c r="L2411" i="11" s="1"/>
  <c r="J2412" i="11"/>
  <c r="K2412" i="11" s="1"/>
  <c r="L2412" i="11" s="1"/>
  <c r="J2413" i="11"/>
  <c r="K2413" i="11" s="1"/>
  <c r="L2413" i="11" s="1"/>
  <c r="J2414" i="11"/>
  <c r="K2414" i="11" s="1"/>
  <c r="L2414" i="11" s="1"/>
  <c r="J2415" i="11"/>
  <c r="K2415" i="11" s="1"/>
  <c r="L2415" i="11" s="1"/>
  <c r="J2416" i="11"/>
  <c r="K2416" i="11" s="1"/>
  <c r="L2416" i="11" s="1"/>
  <c r="J2417" i="11"/>
  <c r="K2417" i="11" s="1"/>
  <c r="L2417" i="11" s="1"/>
  <c r="J2418" i="11"/>
  <c r="K2418" i="11" s="1"/>
  <c r="L2418" i="11" s="1"/>
  <c r="J2419" i="11"/>
  <c r="K2419" i="11" s="1"/>
  <c r="L2419" i="11" s="1"/>
  <c r="J2420" i="11"/>
  <c r="K2420" i="11" s="1"/>
  <c r="L2420" i="11" s="1"/>
  <c r="J2421" i="11"/>
  <c r="K2421" i="11" s="1"/>
  <c r="L2421" i="11" s="1"/>
  <c r="J2422" i="11"/>
  <c r="K2422" i="11" s="1"/>
  <c r="L2422" i="11" s="1"/>
  <c r="J2423" i="11"/>
  <c r="K2423" i="11" s="1"/>
  <c r="L2423" i="11" s="1"/>
  <c r="J2424" i="11"/>
  <c r="K2424" i="11" s="1"/>
  <c r="L2424" i="11" s="1"/>
  <c r="J2425" i="11"/>
  <c r="K2425" i="11" s="1"/>
  <c r="L2425" i="11" s="1"/>
  <c r="J2426" i="11"/>
  <c r="K2426" i="11" s="1"/>
  <c r="L2426" i="11" s="1"/>
  <c r="J2427" i="11"/>
  <c r="K2427" i="11" s="1"/>
  <c r="L2427" i="11" s="1"/>
  <c r="J2428" i="11"/>
  <c r="K2428" i="11" s="1"/>
  <c r="L2428" i="11" s="1"/>
  <c r="J2429" i="11"/>
  <c r="K2429" i="11" s="1"/>
  <c r="L2429" i="11" s="1"/>
  <c r="J2430" i="11"/>
  <c r="K2430" i="11" s="1"/>
  <c r="L2430" i="11" s="1"/>
  <c r="J2431" i="11"/>
  <c r="K2431" i="11" s="1"/>
  <c r="L2431" i="11" s="1"/>
  <c r="J2432" i="11"/>
  <c r="K2432" i="11" s="1"/>
  <c r="L2432" i="11" s="1"/>
  <c r="J2433" i="11"/>
  <c r="K2433" i="11" s="1"/>
  <c r="L2433" i="11" s="1"/>
  <c r="J2434" i="11"/>
  <c r="K2434" i="11" s="1"/>
  <c r="L2434" i="11" s="1"/>
  <c r="J2435" i="11"/>
  <c r="K2435" i="11" s="1"/>
  <c r="L2435" i="11" s="1"/>
  <c r="J2436" i="11"/>
  <c r="K2436" i="11" s="1"/>
  <c r="L2436" i="11" s="1"/>
  <c r="J2437" i="11"/>
  <c r="K2437" i="11" s="1"/>
  <c r="L2437" i="11" s="1"/>
  <c r="J2438" i="11"/>
  <c r="K2438" i="11" s="1"/>
  <c r="L2438" i="11" s="1"/>
  <c r="J2439" i="11"/>
  <c r="K2439" i="11" s="1"/>
  <c r="L2439" i="11" s="1"/>
  <c r="J2440" i="11"/>
  <c r="K2440" i="11" s="1"/>
  <c r="L2440" i="11" s="1"/>
  <c r="J2441" i="11"/>
  <c r="K2441" i="11" s="1"/>
  <c r="L2441" i="11" s="1"/>
  <c r="J2442" i="11"/>
  <c r="K2442" i="11" s="1"/>
  <c r="L2442" i="11" s="1"/>
  <c r="J2443" i="11"/>
  <c r="K2443" i="11" s="1"/>
  <c r="L2443" i="11" s="1"/>
  <c r="J2444" i="11"/>
  <c r="K2444" i="11" s="1"/>
  <c r="L2444" i="11" s="1"/>
  <c r="J2445" i="11"/>
  <c r="K2445" i="11" s="1"/>
  <c r="L2445" i="11" s="1"/>
  <c r="J2446" i="11"/>
  <c r="K2446" i="11" s="1"/>
  <c r="L2446" i="11" s="1"/>
  <c r="J2447" i="11"/>
  <c r="K2447" i="11" s="1"/>
  <c r="L2447" i="11" s="1"/>
  <c r="J2448" i="11"/>
  <c r="K2448" i="11" s="1"/>
  <c r="L2448" i="11" s="1"/>
  <c r="J2449" i="11"/>
  <c r="K2449" i="11" s="1"/>
  <c r="L2449" i="11" s="1"/>
  <c r="J2450" i="11"/>
  <c r="K2450" i="11" s="1"/>
  <c r="L2450" i="11" s="1"/>
  <c r="J2451" i="11"/>
  <c r="K2451" i="11" s="1"/>
  <c r="L2451" i="11" s="1"/>
  <c r="J2452" i="11"/>
  <c r="K2452" i="11" s="1"/>
  <c r="L2452" i="11" s="1"/>
  <c r="J2453" i="11"/>
  <c r="K2453" i="11" s="1"/>
  <c r="L2453" i="11" s="1"/>
  <c r="J2454" i="11"/>
  <c r="K2454" i="11" s="1"/>
  <c r="L2454" i="11" s="1"/>
  <c r="J2455" i="11"/>
  <c r="K2455" i="11" s="1"/>
  <c r="L2455" i="11" s="1"/>
  <c r="J2456" i="11"/>
  <c r="K2456" i="11" s="1"/>
  <c r="L2456" i="11" s="1"/>
  <c r="J2457" i="11"/>
  <c r="K2457" i="11" s="1"/>
  <c r="L2457" i="11" s="1"/>
  <c r="J2458" i="11"/>
  <c r="K2458" i="11" s="1"/>
  <c r="L2458" i="11" s="1"/>
  <c r="J2459" i="11"/>
  <c r="K2459" i="11" s="1"/>
  <c r="L2459" i="11" s="1"/>
  <c r="J2460" i="11"/>
  <c r="K2460" i="11" s="1"/>
  <c r="L2460" i="11" s="1"/>
  <c r="J2461" i="11"/>
  <c r="K2461" i="11" s="1"/>
  <c r="L2461" i="11" s="1"/>
  <c r="J2462" i="11"/>
  <c r="K2462" i="11" s="1"/>
  <c r="L2462" i="11" s="1"/>
  <c r="J2463" i="11"/>
  <c r="K2463" i="11" s="1"/>
  <c r="L2463" i="11" s="1"/>
  <c r="J2464" i="11"/>
  <c r="K2464" i="11" s="1"/>
  <c r="L2464" i="11" s="1"/>
  <c r="J2465" i="11"/>
  <c r="K2465" i="11" s="1"/>
  <c r="L2465" i="11" s="1"/>
  <c r="J2466" i="11"/>
  <c r="K2466" i="11" s="1"/>
  <c r="L2466" i="11" s="1"/>
  <c r="J2467" i="11"/>
  <c r="K2467" i="11" s="1"/>
  <c r="L2467" i="11" s="1"/>
  <c r="J2468" i="11"/>
  <c r="K2468" i="11" s="1"/>
  <c r="L2468" i="11" s="1"/>
  <c r="J2469" i="11"/>
  <c r="K2469" i="11" s="1"/>
  <c r="L2469" i="11" s="1"/>
  <c r="J2470" i="11"/>
  <c r="K2470" i="11" s="1"/>
  <c r="L2470" i="11" s="1"/>
  <c r="J2471" i="11"/>
  <c r="K2471" i="11" s="1"/>
  <c r="L2471" i="11" s="1"/>
  <c r="J2472" i="11"/>
  <c r="K2472" i="11" s="1"/>
  <c r="L2472" i="11" s="1"/>
  <c r="J2473" i="11"/>
  <c r="K2473" i="11" s="1"/>
  <c r="L2473" i="11" s="1"/>
  <c r="J2474" i="11"/>
  <c r="K2474" i="11" s="1"/>
  <c r="L2474" i="11" s="1"/>
  <c r="J2475" i="11"/>
  <c r="K2475" i="11" s="1"/>
  <c r="L2475" i="11" s="1"/>
  <c r="J2476" i="11"/>
  <c r="K2476" i="11" s="1"/>
  <c r="L2476" i="11" s="1"/>
  <c r="J2477" i="11"/>
  <c r="K2477" i="11" s="1"/>
  <c r="L2477" i="11" s="1"/>
  <c r="J2478" i="11"/>
  <c r="K2478" i="11" s="1"/>
  <c r="L2478" i="11" s="1"/>
  <c r="J2479" i="11"/>
  <c r="K2479" i="11" s="1"/>
  <c r="L2479" i="11" s="1"/>
  <c r="J2480" i="11"/>
  <c r="K2480" i="11" s="1"/>
  <c r="L2480" i="11" s="1"/>
  <c r="J2481" i="11"/>
  <c r="K2481" i="11" s="1"/>
  <c r="L2481" i="11" s="1"/>
  <c r="J2482" i="11"/>
  <c r="K2482" i="11" s="1"/>
  <c r="L2482" i="11" s="1"/>
  <c r="J2483" i="11"/>
  <c r="K2483" i="11" s="1"/>
  <c r="L2483" i="11" s="1"/>
  <c r="J2484" i="11"/>
  <c r="K2484" i="11" s="1"/>
  <c r="L2484" i="11" s="1"/>
  <c r="J2485" i="11"/>
  <c r="K2485" i="11" s="1"/>
  <c r="L2485" i="11" s="1"/>
  <c r="J2486" i="11"/>
  <c r="K2486" i="11" s="1"/>
  <c r="L2486" i="11" s="1"/>
  <c r="J2487" i="11"/>
  <c r="K2487" i="11" s="1"/>
  <c r="L2487" i="11" s="1"/>
  <c r="J2488" i="11"/>
  <c r="K2488" i="11" s="1"/>
  <c r="L2488" i="11" s="1"/>
  <c r="J2489" i="11"/>
  <c r="K2489" i="11" s="1"/>
  <c r="L2489" i="11" s="1"/>
  <c r="J2490" i="11"/>
  <c r="K2490" i="11" s="1"/>
  <c r="L2490" i="11" s="1"/>
  <c r="J2491" i="11"/>
  <c r="K2491" i="11" s="1"/>
  <c r="L2491" i="11" s="1"/>
  <c r="J2492" i="11"/>
  <c r="K2492" i="11" s="1"/>
  <c r="L2492" i="11" s="1"/>
  <c r="J2493" i="11"/>
  <c r="K2493" i="11" s="1"/>
  <c r="L2493" i="11" s="1"/>
  <c r="J2494" i="11"/>
  <c r="K2494" i="11" s="1"/>
  <c r="L2494" i="11" s="1"/>
  <c r="J2495" i="11"/>
  <c r="K2495" i="11" s="1"/>
  <c r="L2495" i="11" s="1"/>
  <c r="J2496" i="11"/>
  <c r="K2496" i="11" s="1"/>
  <c r="L2496" i="11" s="1"/>
  <c r="J2497" i="11"/>
  <c r="K2497" i="11" s="1"/>
  <c r="L2497" i="11" s="1"/>
  <c r="J2498" i="11"/>
  <c r="K2498" i="11" s="1"/>
  <c r="L2498" i="11" s="1"/>
  <c r="J2499" i="11"/>
  <c r="K2499" i="11" s="1"/>
  <c r="L2499" i="11" s="1"/>
  <c r="J2500" i="11"/>
  <c r="K2500" i="11" s="1"/>
  <c r="L2500" i="11" s="1"/>
  <c r="J2501" i="11"/>
  <c r="K2501" i="11" s="1"/>
  <c r="L2501" i="11" s="1"/>
  <c r="J2502" i="11"/>
  <c r="K2502" i="11" s="1"/>
  <c r="L2502" i="11" s="1"/>
  <c r="J2503" i="11"/>
  <c r="K2503" i="11" s="1"/>
  <c r="L2503" i="11" s="1"/>
  <c r="J2504" i="11"/>
  <c r="K2504" i="11" s="1"/>
  <c r="L2504" i="11" s="1"/>
  <c r="J2505" i="11"/>
  <c r="K2505" i="11" s="1"/>
  <c r="L2505" i="11" s="1"/>
  <c r="J2506" i="11"/>
  <c r="K2506" i="11" s="1"/>
  <c r="L2506" i="11" s="1"/>
  <c r="J2507" i="11"/>
  <c r="K2507" i="11" s="1"/>
  <c r="L2507" i="11" s="1"/>
  <c r="J2508" i="11"/>
  <c r="K2508" i="11" s="1"/>
  <c r="L2508" i="11" s="1"/>
  <c r="J2509" i="11"/>
  <c r="K2509" i="11" s="1"/>
  <c r="L2509" i="11" s="1"/>
  <c r="J2510" i="11"/>
  <c r="K2510" i="11" s="1"/>
  <c r="L2510" i="11" s="1"/>
  <c r="J2511" i="11"/>
  <c r="K2511" i="11" s="1"/>
  <c r="L2511" i="11" s="1"/>
  <c r="J2512" i="11"/>
  <c r="K2512" i="11" s="1"/>
  <c r="L2512" i="11" s="1"/>
  <c r="J2513" i="11"/>
  <c r="K2513" i="11" s="1"/>
  <c r="L2513" i="11" s="1"/>
  <c r="J2514" i="11"/>
  <c r="K2514" i="11" s="1"/>
  <c r="L2514" i="11" s="1"/>
  <c r="J2515" i="11"/>
  <c r="K2515" i="11" s="1"/>
  <c r="L2515" i="11" s="1"/>
  <c r="J2516" i="11"/>
  <c r="K2516" i="11" s="1"/>
  <c r="L2516" i="11" s="1"/>
  <c r="J2517" i="11"/>
  <c r="K2517" i="11" s="1"/>
  <c r="L2517" i="11" s="1"/>
  <c r="J2518" i="11"/>
  <c r="K2518" i="11" s="1"/>
  <c r="L2518" i="11" s="1"/>
  <c r="J2519" i="11"/>
  <c r="K2519" i="11" s="1"/>
  <c r="L2519" i="11" s="1"/>
  <c r="J2520" i="11"/>
  <c r="K2520" i="11" s="1"/>
  <c r="L2520" i="11" s="1"/>
  <c r="J2521" i="11"/>
  <c r="K2521" i="11" s="1"/>
  <c r="L2521" i="11" s="1"/>
  <c r="J2522" i="11"/>
  <c r="K2522" i="11" s="1"/>
  <c r="L2522" i="11" s="1"/>
  <c r="J2523" i="11"/>
  <c r="K2523" i="11" s="1"/>
  <c r="L2523" i="11" s="1"/>
  <c r="J2524" i="11"/>
  <c r="K2524" i="11" s="1"/>
  <c r="L2524" i="11" s="1"/>
  <c r="J2525" i="11"/>
  <c r="K2525" i="11" s="1"/>
  <c r="L2525" i="11" s="1"/>
  <c r="J2526" i="11"/>
  <c r="K2526" i="11" s="1"/>
  <c r="L2526" i="11" s="1"/>
  <c r="J2527" i="11"/>
  <c r="K2527" i="11" s="1"/>
  <c r="L2527" i="11" s="1"/>
  <c r="J2528" i="11"/>
  <c r="K2528" i="11" s="1"/>
  <c r="L2528" i="11" s="1"/>
  <c r="J2529" i="11"/>
  <c r="K2529" i="11" s="1"/>
  <c r="L2529" i="11" s="1"/>
  <c r="J2530" i="11"/>
  <c r="K2530" i="11" s="1"/>
  <c r="L2530" i="11" s="1"/>
  <c r="J2531" i="11"/>
  <c r="K2531" i="11" s="1"/>
  <c r="L2531" i="11" s="1"/>
  <c r="J2532" i="11"/>
  <c r="K2532" i="11" s="1"/>
  <c r="L2532" i="11" s="1"/>
  <c r="J2533" i="11"/>
  <c r="K2533" i="11" s="1"/>
  <c r="L2533" i="11" s="1"/>
  <c r="J2534" i="11"/>
  <c r="K2534" i="11" s="1"/>
  <c r="L2534" i="11" s="1"/>
  <c r="J2535" i="11"/>
  <c r="K2535" i="11" s="1"/>
  <c r="L2535" i="11" s="1"/>
  <c r="J2536" i="11"/>
  <c r="K2536" i="11" s="1"/>
  <c r="L2536" i="11" s="1"/>
  <c r="J2537" i="11"/>
  <c r="K2537" i="11" s="1"/>
  <c r="L2537" i="11" s="1"/>
  <c r="J2538" i="11"/>
  <c r="K2538" i="11" s="1"/>
  <c r="L2538" i="11" s="1"/>
  <c r="J2539" i="11"/>
  <c r="K2539" i="11" s="1"/>
  <c r="L2539" i="11" s="1"/>
  <c r="J2540" i="11"/>
  <c r="K2540" i="11" s="1"/>
  <c r="L2540" i="11" s="1"/>
  <c r="J2541" i="11"/>
  <c r="K2541" i="11" s="1"/>
  <c r="L2541" i="11" s="1"/>
  <c r="J2542" i="11"/>
  <c r="K2542" i="11" s="1"/>
  <c r="L2542" i="11" s="1"/>
  <c r="J2543" i="11"/>
  <c r="K2543" i="11" s="1"/>
  <c r="L2543" i="11" s="1"/>
  <c r="J2544" i="11"/>
  <c r="K2544" i="11" s="1"/>
  <c r="L2544" i="11" s="1"/>
  <c r="J2545" i="11"/>
  <c r="K2545" i="11" s="1"/>
  <c r="L2545" i="11" s="1"/>
  <c r="J2546" i="11"/>
  <c r="K2546" i="11" s="1"/>
  <c r="L2546" i="11" s="1"/>
  <c r="J2547" i="11"/>
  <c r="K2547" i="11" s="1"/>
  <c r="L2547" i="11" s="1"/>
  <c r="J2548" i="11"/>
  <c r="K2548" i="11" s="1"/>
  <c r="L2548" i="11" s="1"/>
  <c r="J2549" i="11"/>
  <c r="K2549" i="11" s="1"/>
  <c r="L2549" i="11" s="1"/>
  <c r="J2550" i="11"/>
  <c r="K2550" i="11" s="1"/>
  <c r="L2550" i="11" s="1"/>
  <c r="J2551" i="11"/>
  <c r="K2551" i="11" s="1"/>
  <c r="L2551" i="11" s="1"/>
  <c r="J2552" i="11"/>
  <c r="K2552" i="11" s="1"/>
  <c r="L2552" i="11" s="1"/>
  <c r="J2553" i="11"/>
  <c r="K2553" i="11" s="1"/>
  <c r="L2553" i="11" s="1"/>
  <c r="J2554" i="11"/>
  <c r="K2554" i="11" s="1"/>
  <c r="L2554" i="11" s="1"/>
  <c r="J2555" i="11"/>
  <c r="K2555" i="11" s="1"/>
  <c r="L2555" i="11" s="1"/>
  <c r="J2556" i="11"/>
  <c r="K2556" i="11" s="1"/>
  <c r="L2556" i="11" s="1"/>
  <c r="J2557" i="11"/>
  <c r="K2557" i="11" s="1"/>
  <c r="L2557" i="11" s="1"/>
  <c r="J2558" i="11"/>
  <c r="K2558" i="11" s="1"/>
  <c r="L2558" i="11" s="1"/>
  <c r="J2559" i="11"/>
  <c r="K2559" i="11" s="1"/>
  <c r="L2559" i="11" s="1"/>
  <c r="J2560" i="11"/>
  <c r="K2560" i="11" s="1"/>
  <c r="L2560" i="11" s="1"/>
  <c r="J2561" i="11"/>
  <c r="K2561" i="11" s="1"/>
  <c r="L2561" i="11" s="1"/>
  <c r="J2562" i="11"/>
  <c r="K2562" i="11" s="1"/>
  <c r="L2562" i="11" s="1"/>
  <c r="J2563" i="11"/>
  <c r="K2563" i="11" s="1"/>
  <c r="L2563" i="11" s="1"/>
  <c r="J2564" i="11"/>
  <c r="K2564" i="11" s="1"/>
  <c r="L2564" i="11" s="1"/>
  <c r="J2565" i="11"/>
  <c r="K2565" i="11" s="1"/>
  <c r="L2565" i="11" s="1"/>
  <c r="J2566" i="11"/>
  <c r="K2566" i="11" s="1"/>
  <c r="L2566" i="11" s="1"/>
  <c r="J2567" i="11"/>
  <c r="K2567" i="11" s="1"/>
  <c r="L2567" i="11" s="1"/>
  <c r="J2568" i="11"/>
  <c r="K2568" i="11" s="1"/>
  <c r="L2568" i="11" s="1"/>
  <c r="J2569" i="11"/>
  <c r="K2569" i="11" s="1"/>
  <c r="L2569" i="11" s="1"/>
  <c r="J2570" i="11"/>
  <c r="K2570" i="11" s="1"/>
  <c r="L2570" i="11" s="1"/>
  <c r="J2571" i="11"/>
  <c r="K2571" i="11" s="1"/>
  <c r="L2571" i="11" s="1"/>
  <c r="J2572" i="11"/>
  <c r="K2572" i="11" s="1"/>
  <c r="L2572" i="11" s="1"/>
  <c r="J2573" i="11"/>
  <c r="K2573" i="11" s="1"/>
  <c r="L2573" i="11" s="1"/>
  <c r="J2574" i="11"/>
  <c r="K2574" i="11" s="1"/>
  <c r="L2574" i="11" s="1"/>
  <c r="J2575" i="11"/>
  <c r="K2575" i="11" s="1"/>
  <c r="L2575" i="11" s="1"/>
  <c r="J2576" i="11"/>
  <c r="K2576" i="11" s="1"/>
  <c r="L2576" i="11" s="1"/>
  <c r="J2577" i="11"/>
  <c r="K2577" i="11" s="1"/>
  <c r="L2577" i="11" s="1"/>
  <c r="J2578" i="11"/>
  <c r="K2578" i="11" s="1"/>
  <c r="L2578" i="11" s="1"/>
  <c r="J2579" i="11"/>
  <c r="K2579" i="11" s="1"/>
  <c r="L2579" i="11" s="1"/>
  <c r="J2580" i="11"/>
  <c r="K2580" i="11" s="1"/>
  <c r="L2580" i="11" s="1"/>
  <c r="J2581" i="11"/>
  <c r="K2581" i="11" s="1"/>
  <c r="L2581" i="11" s="1"/>
  <c r="J2582" i="11"/>
  <c r="K2582" i="11" s="1"/>
  <c r="L2582" i="11" s="1"/>
  <c r="J2583" i="11"/>
  <c r="K2583" i="11" s="1"/>
  <c r="L2583" i="11" s="1"/>
  <c r="J2584" i="11"/>
  <c r="K2584" i="11" s="1"/>
  <c r="L2584" i="11" s="1"/>
  <c r="J2585" i="11"/>
  <c r="K2585" i="11" s="1"/>
  <c r="L2585" i="11" s="1"/>
  <c r="J2586" i="11"/>
  <c r="K2586" i="11" s="1"/>
  <c r="L2586" i="11" s="1"/>
  <c r="J2587" i="11"/>
  <c r="K2587" i="11" s="1"/>
  <c r="L2587" i="11" s="1"/>
  <c r="J2588" i="11"/>
  <c r="K2588" i="11" s="1"/>
  <c r="L2588" i="11" s="1"/>
  <c r="J2589" i="11"/>
  <c r="K2589" i="11" s="1"/>
  <c r="L2589" i="11" s="1"/>
  <c r="J2590" i="11"/>
  <c r="K2590" i="11" s="1"/>
  <c r="L2590" i="11" s="1"/>
  <c r="J2591" i="11"/>
  <c r="K2591" i="11" s="1"/>
  <c r="L2591" i="11" s="1"/>
  <c r="J2592" i="11"/>
  <c r="K2592" i="11" s="1"/>
  <c r="L2592" i="11" s="1"/>
  <c r="J2593" i="11"/>
  <c r="K2593" i="11" s="1"/>
  <c r="L2593" i="11" s="1"/>
  <c r="J2594" i="11"/>
  <c r="K2594" i="11" s="1"/>
  <c r="L2594" i="11" s="1"/>
  <c r="J2595" i="11"/>
  <c r="K2595" i="11" s="1"/>
  <c r="L2595" i="11" s="1"/>
  <c r="J2596" i="11"/>
  <c r="K2596" i="11" s="1"/>
  <c r="L2596" i="11" s="1"/>
  <c r="J2597" i="11"/>
  <c r="K2597" i="11" s="1"/>
  <c r="L2597" i="11" s="1"/>
  <c r="J2598" i="11"/>
  <c r="K2598" i="11" s="1"/>
  <c r="L2598" i="11" s="1"/>
  <c r="J2599" i="11"/>
  <c r="K2599" i="11" s="1"/>
  <c r="L2599" i="11" s="1"/>
  <c r="J2600" i="11"/>
  <c r="K2600" i="11" s="1"/>
  <c r="L2600" i="11" s="1"/>
  <c r="J2601" i="11"/>
  <c r="K2601" i="11" s="1"/>
  <c r="L2601" i="11" s="1"/>
  <c r="J2602" i="11"/>
  <c r="K2602" i="11" s="1"/>
  <c r="L2602" i="11" s="1"/>
  <c r="J2603" i="11"/>
  <c r="K2603" i="11" s="1"/>
  <c r="L2603" i="11" s="1"/>
  <c r="J2604" i="11"/>
  <c r="K2604" i="11" s="1"/>
  <c r="L2604" i="11" s="1"/>
  <c r="J2605" i="11"/>
  <c r="K2605" i="11" s="1"/>
  <c r="L2605" i="11" s="1"/>
  <c r="J2606" i="11"/>
  <c r="K2606" i="11" s="1"/>
  <c r="L2606" i="11" s="1"/>
  <c r="J2607" i="11"/>
  <c r="K2607" i="11" s="1"/>
  <c r="L2607" i="11" s="1"/>
  <c r="J2608" i="11"/>
  <c r="K2608" i="11" s="1"/>
  <c r="L2608" i="11" s="1"/>
  <c r="J2609" i="11"/>
  <c r="K2609" i="11" s="1"/>
  <c r="L2609" i="11" s="1"/>
  <c r="J2610" i="11"/>
  <c r="K2610" i="11" s="1"/>
  <c r="L2610" i="11" s="1"/>
  <c r="J2611" i="11"/>
  <c r="K2611" i="11" s="1"/>
  <c r="L2611" i="11" s="1"/>
  <c r="J2612" i="11"/>
  <c r="K2612" i="11" s="1"/>
  <c r="L2612" i="11" s="1"/>
  <c r="J2613" i="11"/>
  <c r="K2613" i="11" s="1"/>
  <c r="L2613" i="11" s="1"/>
  <c r="J2614" i="11"/>
  <c r="K2614" i="11" s="1"/>
  <c r="L2614" i="11" s="1"/>
  <c r="J2615" i="11"/>
  <c r="K2615" i="11" s="1"/>
  <c r="L2615" i="11" s="1"/>
  <c r="J2616" i="11"/>
  <c r="K2616" i="11" s="1"/>
  <c r="L2616" i="11" s="1"/>
  <c r="J2617" i="11"/>
  <c r="K2617" i="11" s="1"/>
  <c r="L2617" i="11" s="1"/>
  <c r="J2618" i="11"/>
  <c r="K2618" i="11" s="1"/>
  <c r="L2618" i="11" s="1"/>
  <c r="J2619" i="11"/>
  <c r="K2619" i="11" s="1"/>
  <c r="L2619" i="11" s="1"/>
  <c r="J2620" i="11"/>
  <c r="K2620" i="11" s="1"/>
  <c r="L2620" i="11" s="1"/>
  <c r="J2621" i="11"/>
  <c r="K2621" i="11" s="1"/>
  <c r="L2621" i="11" s="1"/>
  <c r="J2622" i="11"/>
  <c r="K2622" i="11" s="1"/>
  <c r="L2622" i="11" s="1"/>
  <c r="J2623" i="11"/>
  <c r="K2623" i="11" s="1"/>
  <c r="L2623" i="11" s="1"/>
  <c r="J2624" i="11"/>
  <c r="K2624" i="11" s="1"/>
  <c r="L2624" i="11" s="1"/>
  <c r="J2625" i="11"/>
  <c r="K2625" i="11" s="1"/>
  <c r="L2625" i="11" s="1"/>
  <c r="J2626" i="11"/>
  <c r="K2626" i="11" s="1"/>
  <c r="L2626" i="11" s="1"/>
  <c r="J2627" i="11"/>
  <c r="K2627" i="11" s="1"/>
  <c r="L2627" i="11" s="1"/>
  <c r="J2628" i="11"/>
  <c r="K2628" i="11" s="1"/>
  <c r="L2628" i="11" s="1"/>
  <c r="J2629" i="11"/>
  <c r="K2629" i="11" s="1"/>
  <c r="L2629" i="11" s="1"/>
  <c r="J2630" i="11"/>
  <c r="K2630" i="11" s="1"/>
  <c r="L2630" i="11" s="1"/>
  <c r="J2631" i="11"/>
  <c r="K2631" i="11" s="1"/>
  <c r="L2631" i="11" s="1"/>
  <c r="J2632" i="11"/>
  <c r="K2632" i="11" s="1"/>
  <c r="L2632" i="11" s="1"/>
  <c r="J2633" i="11"/>
  <c r="K2633" i="11" s="1"/>
  <c r="L2633" i="11" s="1"/>
  <c r="J2634" i="11"/>
  <c r="K2634" i="11" s="1"/>
  <c r="L2634" i="11" s="1"/>
  <c r="J2635" i="11"/>
  <c r="K2635" i="11" s="1"/>
  <c r="L2635" i="11" s="1"/>
  <c r="J2636" i="11"/>
  <c r="K2636" i="11" s="1"/>
  <c r="L2636" i="11" s="1"/>
  <c r="J2637" i="11"/>
  <c r="K2637" i="11" s="1"/>
  <c r="L2637" i="11" s="1"/>
  <c r="J2638" i="11"/>
  <c r="K2638" i="11" s="1"/>
  <c r="L2638" i="11" s="1"/>
  <c r="J2639" i="11"/>
  <c r="K2639" i="11" s="1"/>
  <c r="L2639" i="11" s="1"/>
  <c r="J2640" i="11"/>
  <c r="K2640" i="11" s="1"/>
  <c r="L2640" i="11" s="1"/>
  <c r="J2641" i="11"/>
  <c r="K2641" i="11" s="1"/>
  <c r="L2641" i="11" s="1"/>
  <c r="J2642" i="11"/>
  <c r="K2642" i="11" s="1"/>
  <c r="L2642" i="11" s="1"/>
  <c r="J2643" i="11"/>
  <c r="K2643" i="11" s="1"/>
  <c r="L2643" i="11" s="1"/>
  <c r="J2644" i="11"/>
  <c r="K2644" i="11" s="1"/>
  <c r="L2644" i="11" s="1"/>
  <c r="J2645" i="11"/>
  <c r="K2645" i="11" s="1"/>
  <c r="L2645" i="11" s="1"/>
  <c r="J2646" i="11"/>
  <c r="K2646" i="11" s="1"/>
  <c r="L2646" i="11" s="1"/>
  <c r="J2647" i="11"/>
  <c r="K2647" i="11" s="1"/>
  <c r="L2647" i="11" s="1"/>
  <c r="J2648" i="11"/>
  <c r="K2648" i="11" s="1"/>
  <c r="L2648" i="11" s="1"/>
  <c r="J2649" i="11"/>
  <c r="K2649" i="11" s="1"/>
  <c r="L2649" i="11" s="1"/>
  <c r="J2650" i="11"/>
  <c r="K2650" i="11" s="1"/>
  <c r="L2650" i="11" s="1"/>
  <c r="J2651" i="11"/>
  <c r="K2651" i="11" s="1"/>
  <c r="L2651" i="11" s="1"/>
  <c r="J2652" i="11"/>
  <c r="K2652" i="11" s="1"/>
  <c r="L2652" i="11" s="1"/>
  <c r="J2653" i="11"/>
  <c r="K2653" i="11" s="1"/>
  <c r="L2653" i="11" s="1"/>
  <c r="J2654" i="11"/>
  <c r="K2654" i="11" s="1"/>
  <c r="L2654" i="11" s="1"/>
  <c r="J2655" i="11"/>
  <c r="K2655" i="11" s="1"/>
  <c r="L2655" i="11" s="1"/>
  <c r="J2656" i="11"/>
  <c r="K2656" i="11" s="1"/>
  <c r="L2656" i="11" s="1"/>
  <c r="J2657" i="11"/>
  <c r="K2657" i="11" s="1"/>
  <c r="L2657" i="11" s="1"/>
  <c r="J2658" i="11"/>
  <c r="K2658" i="11" s="1"/>
  <c r="L2658" i="11" s="1"/>
  <c r="J2659" i="11"/>
  <c r="K2659" i="11" s="1"/>
  <c r="L2659" i="11" s="1"/>
  <c r="J2660" i="11"/>
  <c r="K2660" i="11" s="1"/>
  <c r="L2660" i="11" s="1"/>
  <c r="J2661" i="11"/>
  <c r="K2661" i="11" s="1"/>
  <c r="L2661" i="11" s="1"/>
  <c r="J2662" i="11"/>
  <c r="K2662" i="11" s="1"/>
  <c r="L2662" i="11" s="1"/>
  <c r="J2663" i="11"/>
  <c r="K2663" i="11" s="1"/>
  <c r="L2663" i="11" s="1"/>
  <c r="J2664" i="11"/>
  <c r="K2664" i="11" s="1"/>
  <c r="L2664" i="11" s="1"/>
  <c r="J2665" i="11"/>
  <c r="K2665" i="11" s="1"/>
  <c r="L2665" i="11" s="1"/>
  <c r="J2666" i="11"/>
  <c r="K2666" i="11" s="1"/>
  <c r="L2666" i="11" s="1"/>
  <c r="J2667" i="11"/>
  <c r="K2667" i="11" s="1"/>
  <c r="L2667" i="11" s="1"/>
  <c r="J2668" i="11"/>
  <c r="K2668" i="11" s="1"/>
  <c r="L2668" i="11" s="1"/>
  <c r="J2669" i="11"/>
  <c r="K2669" i="11" s="1"/>
  <c r="L2669" i="11" s="1"/>
  <c r="J2670" i="11"/>
  <c r="K2670" i="11" s="1"/>
  <c r="L2670" i="11" s="1"/>
  <c r="J2671" i="11"/>
  <c r="K2671" i="11" s="1"/>
  <c r="L2671" i="11" s="1"/>
  <c r="J2672" i="11"/>
  <c r="K2672" i="11" s="1"/>
  <c r="L2672" i="11" s="1"/>
  <c r="J2673" i="11"/>
  <c r="K2673" i="11" s="1"/>
  <c r="L2673" i="11" s="1"/>
  <c r="J2674" i="11"/>
  <c r="K2674" i="11" s="1"/>
  <c r="L2674" i="11" s="1"/>
  <c r="J2675" i="11"/>
  <c r="K2675" i="11" s="1"/>
  <c r="L2675" i="11" s="1"/>
  <c r="J2676" i="11"/>
  <c r="K2676" i="11" s="1"/>
  <c r="L2676" i="11" s="1"/>
  <c r="J2677" i="11"/>
  <c r="K2677" i="11" s="1"/>
  <c r="L2677" i="11" s="1"/>
  <c r="J2678" i="11"/>
  <c r="K2678" i="11" s="1"/>
  <c r="L2678" i="11" s="1"/>
  <c r="J2679" i="11"/>
  <c r="K2679" i="11" s="1"/>
  <c r="L2679" i="11" s="1"/>
  <c r="J2680" i="11"/>
  <c r="K2680" i="11" s="1"/>
  <c r="L2680" i="11" s="1"/>
  <c r="J2681" i="11"/>
  <c r="K2681" i="11" s="1"/>
  <c r="L2681" i="11" s="1"/>
  <c r="J2682" i="11"/>
  <c r="K2682" i="11" s="1"/>
  <c r="L2682" i="11" s="1"/>
  <c r="J2683" i="11"/>
  <c r="K2683" i="11" s="1"/>
  <c r="L2683" i="11" s="1"/>
  <c r="J2684" i="11"/>
  <c r="K2684" i="11" s="1"/>
  <c r="L2684" i="11" s="1"/>
  <c r="J2685" i="11"/>
  <c r="K2685" i="11" s="1"/>
  <c r="L2685" i="11" s="1"/>
  <c r="J2686" i="11"/>
  <c r="K2686" i="11" s="1"/>
  <c r="L2686" i="11" s="1"/>
  <c r="J2687" i="11"/>
  <c r="K2687" i="11" s="1"/>
  <c r="L2687" i="11" s="1"/>
  <c r="J2688" i="11"/>
  <c r="K2688" i="11" s="1"/>
  <c r="L2688" i="11" s="1"/>
  <c r="J2689" i="11"/>
  <c r="K2689" i="11" s="1"/>
  <c r="L2689" i="11" s="1"/>
  <c r="J2690" i="11"/>
  <c r="K2690" i="11" s="1"/>
  <c r="L2690" i="11" s="1"/>
  <c r="J2691" i="11"/>
  <c r="K2691" i="11" s="1"/>
  <c r="L2691" i="11" s="1"/>
  <c r="J2692" i="11"/>
  <c r="K2692" i="11" s="1"/>
  <c r="L2692" i="11" s="1"/>
  <c r="J2693" i="11"/>
  <c r="K2693" i="11" s="1"/>
  <c r="L2693" i="11" s="1"/>
  <c r="J2694" i="11"/>
  <c r="K2694" i="11" s="1"/>
  <c r="L2694" i="11" s="1"/>
  <c r="J2695" i="11"/>
  <c r="K2695" i="11" s="1"/>
  <c r="L2695" i="11" s="1"/>
  <c r="J2696" i="11"/>
  <c r="K2696" i="11" s="1"/>
  <c r="L2696" i="11" s="1"/>
  <c r="J2697" i="11"/>
  <c r="K2697" i="11" s="1"/>
  <c r="L2697" i="11" s="1"/>
  <c r="J2698" i="11"/>
  <c r="K2698" i="11" s="1"/>
  <c r="L2698" i="11" s="1"/>
  <c r="J2699" i="11"/>
  <c r="K2699" i="11" s="1"/>
  <c r="L2699" i="11" s="1"/>
  <c r="J2700" i="11"/>
  <c r="K2700" i="11" s="1"/>
  <c r="L2700" i="11" s="1"/>
  <c r="J2701" i="11"/>
  <c r="K2701" i="11" s="1"/>
  <c r="L2701" i="11" s="1"/>
  <c r="J2702" i="11"/>
  <c r="K2702" i="11" s="1"/>
  <c r="L2702" i="11" s="1"/>
  <c r="J2703" i="11"/>
  <c r="K2703" i="11" s="1"/>
  <c r="L2703" i="11" s="1"/>
  <c r="J2704" i="11"/>
  <c r="K2704" i="11" s="1"/>
  <c r="L2704" i="11" s="1"/>
  <c r="J2705" i="11"/>
  <c r="K2705" i="11" s="1"/>
  <c r="L2705" i="11" s="1"/>
  <c r="J2706" i="11"/>
  <c r="K2706" i="11" s="1"/>
  <c r="L2706" i="11" s="1"/>
  <c r="J2707" i="11"/>
  <c r="K2707" i="11" s="1"/>
  <c r="L2707" i="11" s="1"/>
  <c r="J2708" i="11"/>
  <c r="K2708" i="11" s="1"/>
  <c r="L2708" i="11" s="1"/>
  <c r="J2709" i="11"/>
  <c r="K2709" i="11" s="1"/>
  <c r="L2709" i="11" s="1"/>
  <c r="J2710" i="11"/>
  <c r="K2710" i="11" s="1"/>
  <c r="L2710" i="11" s="1"/>
  <c r="J2711" i="11"/>
  <c r="K2711" i="11" s="1"/>
  <c r="L2711" i="11" s="1"/>
  <c r="J2712" i="11"/>
  <c r="K2712" i="11" s="1"/>
  <c r="L2712" i="11" s="1"/>
  <c r="J2713" i="11"/>
  <c r="K2713" i="11" s="1"/>
  <c r="L2713" i="11" s="1"/>
  <c r="J2714" i="11"/>
  <c r="K2714" i="11" s="1"/>
  <c r="L2714" i="11" s="1"/>
  <c r="J2715" i="11"/>
  <c r="K2715" i="11" s="1"/>
  <c r="L2715" i="11" s="1"/>
  <c r="J2716" i="11"/>
  <c r="K2716" i="11" s="1"/>
  <c r="L2716" i="11" s="1"/>
  <c r="J2717" i="11"/>
  <c r="K2717" i="11" s="1"/>
  <c r="L2717" i="11" s="1"/>
  <c r="J2718" i="11"/>
  <c r="K2718" i="11" s="1"/>
  <c r="L2718" i="11" s="1"/>
  <c r="J2719" i="11"/>
  <c r="K2719" i="11" s="1"/>
  <c r="L2719" i="11" s="1"/>
  <c r="J2720" i="11"/>
  <c r="K2720" i="11" s="1"/>
  <c r="L2720" i="11" s="1"/>
  <c r="J2721" i="11"/>
  <c r="K2721" i="11" s="1"/>
  <c r="L2721" i="11" s="1"/>
  <c r="J2722" i="11"/>
  <c r="K2722" i="11" s="1"/>
  <c r="L2722" i="11" s="1"/>
  <c r="J2723" i="11"/>
  <c r="K2723" i="11" s="1"/>
  <c r="L2723" i="11" s="1"/>
  <c r="J2724" i="11"/>
  <c r="K2724" i="11" s="1"/>
  <c r="L2724" i="11" s="1"/>
  <c r="J2725" i="11"/>
  <c r="K2725" i="11" s="1"/>
  <c r="L2725" i="11" s="1"/>
  <c r="J2726" i="11"/>
  <c r="K2726" i="11" s="1"/>
  <c r="L2726" i="11" s="1"/>
  <c r="J2727" i="11"/>
  <c r="K2727" i="11" s="1"/>
  <c r="L2727" i="11" s="1"/>
  <c r="J2728" i="11"/>
  <c r="K2728" i="11" s="1"/>
  <c r="L2728" i="11" s="1"/>
  <c r="J2729" i="11"/>
  <c r="K2729" i="11" s="1"/>
  <c r="L2729" i="11" s="1"/>
  <c r="J2730" i="11"/>
  <c r="K2730" i="11" s="1"/>
  <c r="L2730" i="11" s="1"/>
  <c r="J2731" i="11"/>
  <c r="K2731" i="11" s="1"/>
  <c r="L2731" i="11" s="1"/>
  <c r="J2732" i="11"/>
  <c r="K2732" i="11" s="1"/>
  <c r="L2732" i="11" s="1"/>
  <c r="J2733" i="11"/>
  <c r="K2733" i="11" s="1"/>
  <c r="L2733" i="11" s="1"/>
  <c r="J2734" i="11"/>
  <c r="K2734" i="11" s="1"/>
  <c r="L2734" i="11" s="1"/>
  <c r="J2735" i="11"/>
  <c r="K2735" i="11" s="1"/>
  <c r="L2735" i="11" s="1"/>
  <c r="J2736" i="11"/>
  <c r="K2736" i="11" s="1"/>
  <c r="L2736" i="11" s="1"/>
  <c r="J2737" i="11"/>
  <c r="K2737" i="11" s="1"/>
  <c r="L2737" i="11" s="1"/>
  <c r="J2738" i="11"/>
  <c r="K2738" i="11" s="1"/>
  <c r="L2738" i="11" s="1"/>
  <c r="J2739" i="11"/>
  <c r="K2739" i="11" s="1"/>
  <c r="L2739" i="11" s="1"/>
  <c r="J2740" i="11"/>
  <c r="K2740" i="11" s="1"/>
  <c r="L2740" i="11" s="1"/>
  <c r="J2741" i="11"/>
  <c r="K2741" i="11" s="1"/>
  <c r="L2741" i="11" s="1"/>
  <c r="J2742" i="11"/>
  <c r="K2742" i="11" s="1"/>
  <c r="L2742" i="11" s="1"/>
  <c r="J2743" i="11"/>
  <c r="K2743" i="11" s="1"/>
  <c r="L2743" i="11" s="1"/>
  <c r="J2744" i="11"/>
  <c r="K2744" i="11" s="1"/>
  <c r="L2744" i="11" s="1"/>
  <c r="J2745" i="11"/>
  <c r="K2745" i="11" s="1"/>
  <c r="L2745" i="11" s="1"/>
  <c r="J2746" i="11"/>
  <c r="K2746" i="11" s="1"/>
  <c r="L2746" i="11" s="1"/>
  <c r="J2747" i="11"/>
  <c r="K2747" i="11" s="1"/>
  <c r="L2747" i="11" s="1"/>
  <c r="J2748" i="11"/>
  <c r="K2748" i="11" s="1"/>
  <c r="L2748" i="11" s="1"/>
  <c r="J2" i="11"/>
  <c r="K2" i="11" s="1"/>
  <c r="L2" i="11" s="1"/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3" i="25"/>
  <c r="T3" i="9" l="1"/>
  <c r="T4" i="9"/>
  <c r="T5" i="9"/>
  <c r="T6" i="9"/>
  <c r="T7" i="9"/>
  <c r="T8" i="9"/>
  <c r="T9" i="9"/>
  <c r="T10" i="9"/>
  <c r="T11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2" i="9"/>
  <c r="R7" i="9"/>
  <c r="R8" i="9"/>
  <c r="R9" i="9"/>
  <c r="Q9" i="9"/>
  <c r="Q10" i="9"/>
  <c r="Q11" i="9"/>
  <c r="Q12" i="9"/>
  <c r="Q13" i="9"/>
  <c r="M3" i="9"/>
  <c r="R3" i="9" s="1"/>
  <c r="M4" i="9"/>
  <c r="R4" i="9" s="1"/>
  <c r="M5" i="9"/>
  <c r="R5" i="9" s="1"/>
  <c r="M6" i="9"/>
  <c r="R6" i="9" s="1"/>
  <c r="M2" i="9"/>
  <c r="R2" i="9" s="1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" i="9"/>
  <c r="I2" i="9"/>
  <c r="H20" i="9" l="1"/>
  <c r="H19" i="9"/>
  <c r="H18" i="9"/>
  <c r="H17" i="9"/>
  <c r="H16" i="9"/>
  <c r="H15" i="9"/>
  <c r="H14" i="9"/>
  <c r="O14" i="9" s="1"/>
  <c r="H13" i="9"/>
  <c r="O13" i="9" s="1"/>
  <c r="H12" i="9"/>
  <c r="H11" i="9"/>
  <c r="H10" i="9"/>
  <c r="H9" i="9"/>
  <c r="H8" i="9"/>
  <c r="H7" i="9"/>
  <c r="H6" i="9"/>
  <c r="H5" i="9"/>
  <c r="H4" i="9"/>
  <c r="H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F2" i="9"/>
  <c r="E2" i="9"/>
  <c r="U5" i="9" l="1"/>
  <c r="P5" i="9"/>
  <c r="O5" i="9"/>
  <c r="N5" i="9"/>
  <c r="Q5" i="9"/>
  <c r="U9" i="9"/>
  <c r="O9" i="9"/>
  <c r="N9" i="9"/>
  <c r="P2" i="9"/>
  <c r="O2" i="9"/>
  <c r="N2" i="9"/>
  <c r="Q2" i="9"/>
  <c r="U2" i="9"/>
  <c r="Q6" i="9"/>
  <c r="P6" i="9"/>
  <c r="O6" i="9"/>
  <c r="N6" i="9"/>
  <c r="U6" i="9"/>
  <c r="U10" i="9"/>
  <c r="O10" i="9"/>
  <c r="N10" i="9"/>
  <c r="Q3" i="9"/>
  <c r="U3" i="9"/>
  <c r="O7" i="9"/>
  <c r="N7" i="9"/>
  <c r="Q7" i="9"/>
  <c r="U7" i="9"/>
  <c r="U11" i="9"/>
  <c r="O11" i="9"/>
  <c r="N11" i="9"/>
  <c r="U4" i="9"/>
  <c r="P4" i="9"/>
  <c r="O4" i="9"/>
  <c r="N4" i="9"/>
  <c r="Q4" i="9"/>
  <c r="U8" i="9"/>
  <c r="O8" i="9"/>
  <c r="N8" i="9"/>
  <c r="Q8" i="9"/>
  <c r="O12" i="9"/>
  <c r="U12" i="9"/>
  <c r="P3" i="9"/>
  <c r="N3" i="9"/>
  <c r="O3" i="9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" i="18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" i="23"/>
  <c r="N2" i="23"/>
  <c r="M2" i="23"/>
  <c r="L2" i="23"/>
  <c r="K2" i="23"/>
  <c r="I6" i="23"/>
  <c r="I3" i="23"/>
  <c r="G6" i="23"/>
  <c r="G3" i="23"/>
  <c r="F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" i="23"/>
  <c r="R13" i="22"/>
  <c r="S13" i="22" s="1"/>
  <c r="R18" i="22"/>
  <c r="S18" i="22" s="1"/>
  <c r="Q13" i="22"/>
  <c r="Q14" i="22"/>
  <c r="R14" i="22" s="1"/>
  <c r="S14" i="22" s="1"/>
  <c r="Q15" i="22"/>
  <c r="R15" i="22" s="1"/>
  <c r="S15" i="22" s="1"/>
  <c r="Q16" i="22"/>
  <c r="R16" i="22" s="1"/>
  <c r="S16" i="22" s="1"/>
  <c r="Q17" i="22"/>
  <c r="R17" i="22" s="1"/>
  <c r="S17" i="22" s="1"/>
  <c r="Q18" i="22"/>
  <c r="Q12" i="22"/>
  <c r="R12" i="22" s="1"/>
  <c r="S12" i="22" s="1"/>
  <c r="R7" i="22"/>
  <c r="S7" i="22"/>
  <c r="Q3" i="22"/>
  <c r="R3" i="22" s="1"/>
  <c r="S3" i="22" s="1"/>
  <c r="Q4" i="22"/>
  <c r="R4" i="22" s="1"/>
  <c r="S4" i="22" s="1"/>
  <c r="Q5" i="22"/>
  <c r="R5" i="22" s="1"/>
  <c r="S5" i="22" s="1"/>
  <c r="Q6" i="22"/>
  <c r="R6" i="22" s="1"/>
  <c r="S6" i="22" s="1"/>
  <c r="Q7" i="22"/>
  <c r="Q8" i="22"/>
  <c r="R8" i="22" s="1"/>
  <c r="S8" i="22" s="1"/>
  <c r="Q2" i="22"/>
  <c r="R2" i="22" s="1"/>
  <c r="S2" i="22" s="1"/>
  <c r="K9" i="22"/>
  <c r="L9" i="22" s="1"/>
  <c r="M9" i="22" s="1"/>
  <c r="K10" i="22"/>
  <c r="L10" i="22" s="1"/>
  <c r="K11" i="22"/>
  <c r="L11" i="22" s="1"/>
  <c r="M11" i="22" s="1"/>
  <c r="K12" i="22"/>
  <c r="L12" i="22" s="1"/>
  <c r="K13" i="22"/>
  <c r="L13" i="22" s="1"/>
  <c r="M13" i="22" s="1"/>
  <c r="K14" i="22"/>
  <c r="L14" i="22" s="1"/>
  <c r="K8" i="22"/>
  <c r="F5" i="22"/>
  <c r="F9" i="22"/>
  <c r="F13" i="22"/>
  <c r="F2" i="22"/>
  <c r="E3" i="22"/>
  <c r="F3" i="22" s="1"/>
  <c r="E4" i="22"/>
  <c r="F4" i="22" s="1"/>
  <c r="E5" i="22"/>
  <c r="E6" i="22"/>
  <c r="F6" i="22" s="1"/>
  <c r="E7" i="22"/>
  <c r="F7" i="22" s="1"/>
  <c r="E8" i="22"/>
  <c r="F8" i="22" s="1"/>
  <c r="E9" i="22"/>
  <c r="E10" i="22"/>
  <c r="F10" i="22" s="1"/>
  <c r="E11" i="22"/>
  <c r="F11" i="22" s="1"/>
  <c r="E12" i="22"/>
  <c r="F12" i="22" s="1"/>
  <c r="E13" i="22"/>
  <c r="E14" i="22"/>
  <c r="F14" i="22" s="1"/>
  <c r="E15" i="22"/>
  <c r="F15" i="22" s="1"/>
  <c r="E16" i="22"/>
  <c r="F16" i="22" s="1"/>
  <c r="E2" i="22"/>
  <c r="L8" i="22" l="1"/>
  <c r="M8" i="22" s="1"/>
  <c r="M14" i="22"/>
  <c r="M12" i="22"/>
  <c r="M10" i="22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2" i="20"/>
  <c r="N3" i="26" l="1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N2" i="26"/>
  <c r="M2" i="26"/>
  <c r="L2" i="25"/>
</calcChain>
</file>

<file path=xl/sharedStrings.xml><?xml version="1.0" encoding="utf-8"?>
<sst xmlns="http://schemas.openxmlformats.org/spreadsheetml/2006/main" count="23992" uniqueCount="778">
  <si>
    <t>Sum</t>
  </si>
  <si>
    <t>IFNA</t>
  </si>
  <si>
    <t>SHAPES</t>
  </si>
  <si>
    <t>COLORS</t>
  </si>
  <si>
    <t>FONTS</t>
  </si>
  <si>
    <t>Michael Pollan</t>
  </si>
  <si>
    <t>The Omnivore's Dilemma</t>
  </si>
  <si>
    <t>Don Freeman</t>
  </si>
  <si>
    <t>Corduroy</t>
  </si>
  <si>
    <t>Sara Shepard</t>
  </si>
  <si>
    <t>Pretty Little Liars</t>
  </si>
  <si>
    <t>H.G. Wells, Arthur C. Clarke</t>
  </si>
  <si>
    <t>The War of the Worlds</t>
  </si>
  <si>
    <t>Robert M. Pirsig</t>
  </si>
  <si>
    <t>Zen and the Art of Motorcycle Maintenance</t>
  </si>
  <si>
    <t>Margery Williams Bianco, William   Nicholson</t>
  </si>
  <si>
    <t>The Velveteen Rabbit</t>
  </si>
  <si>
    <t>Laura Ingalls Wilder, Garth Williams</t>
  </si>
  <si>
    <t>Little House on the Prairie</t>
  </si>
  <si>
    <t>Richelle Mead</t>
  </si>
  <si>
    <t xml:space="preserve">Last Sacrifice </t>
  </si>
  <si>
    <t>C.S. Lewis</t>
  </si>
  <si>
    <t>The horse and his boy</t>
  </si>
  <si>
    <t>Sarah Dessen</t>
  </si>
  <si>
    <t>The Truth About Forever</t>
  </si>
  <si>
    <t>Frances Hodgson Burnett, Nancy Bond</t>
  </si>
  <si>
    <t>A Little Princess</t>
  </si>
  <si>
    <t>Colleen Hoover</t>
  </si>
  <si>
    <t>Hopeless</t>
  </si>
  <si>
    <t>John Berendt</t>
  </si>
  <si>
    <t>Midnight in the Garden of Good and Evil</t>
  </si>
  <si>
    <t>Charles Duhigg</t>
  </si>
  <si>
    <t>The Power of Habit</t>
  </si>
  <si>
    <t>Victoria Aveyard</t>
  </si>
  <si>
    <t>Red Queen</t>
  </si>
  <si>
    <t>Laini Taylor</t>
  </si>
  <si>
    <t>Daughter of Smoke &amp; Bone</t>
  </si>
  <si>
    <t>David Sedaris</t>
  </si>
  <si>
    <t>When You Are Engulfed in Flames</t>
  </si>
  <si>
    <t>Harper Lee</t>
  </si>
  <si>
    <t>Go Set a Watchman</t>
  </si>
  <si>
    <t>Frank Miller, David Mazzucchelli, Richmond Lewis, Dennis O'Neil</t>
  </si>
  <si>
    <t>Batman: Year One</t>
  </si>
  <si>
    <t>Unknown, Seamus Heaney</t>
  </si>
  <si>
    <t>Beowulf</t>
  </si>
  <si>
    <t>units sold</t>
  </si>
  <si>
    <t>sale price</t>
  </si>
  <si>
    <t>gross sales</t>
  </si>
  <si>
    <t>Book_ratings_count</t>
  </si>
  <si>
    <t>Book_average_rating</t>
  </si>
  <si>
    <t>Author</t>
  </si>
  <si>
    <t>Book Name</t>
  </si>
  <si>
    <t>Publishing Year</t>
  </si>
  <si>
    <t>Division</t>
  </si>
  <si>
    <t>Multiplication</t>
  </si>
  <si>
    <t>Subtraction</t>
  </si>
  <si>
    <t>Addition</t>
  </si>
  <si>
    <t>QUANTITYORDERED</t>
  </si>
  <si>
    <t>PRICEEACH</t>
  </si>
  <si>
    <t>Amount</t>
  </si>
  <si>
    <t>CONTACT_NAME</t>
  </si>
  <si>
    <t>Discount</t>
  </si>
  <si>
    <t>New_Amount</t>
  </si>
  <si>
    <t>$O2</t>
  </si>
  <si>
    <t>Kwai</t>
  </si>
  <si>
    <t>Paul</t>
  </si>
  <si>
    <t>Daniel</t>
  </si>
  <si>
    <t>Julie</t>
  </si>
  <si>
    <t>Juri</t>
  </si>
  <si>
    <t>Martine</t>
  </si>
  <si>
    <t>Veysel</t>
  </si>
  <si>
    <t>Dominique</t>
  </si>
  <si>
    <t>Peter</t>
  </si>
  <si>
    <t>Michael</t>
  </si>
  <si>
    <t>$O$12</t>
  </si>
  <si>
    <t>William</t>
  </si>
  <si>
    <t>Janine</t>
  </si>
  <si>
    <t>Marta</t>
  </si>
  <si>
    <t>Matti</t>
  </si>
  <si>
    <t>Sub-Category</t>
  </si>
  <si>
    <t>Sales per unit</t>
  </si>
  <si>
    <t>SumIf</t>
  </si>
  <si>
    <t>Count</t>
  </si>
  <si>
    <t>CountA</t>
  </si>
  <si>
    <t>CountIf</t>
  </si>
  <si>
    <t>Average</t>
  </si>
  <si>
    <t>Max</t>
  </si>
  <si>
    <t>Min</t>
  </si>
  <si>
    <t>Lower</t>
  </si>
  <si>
    <t>Upper</t>
  </si>
  <si>
    <t>Proper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</si>
  <si>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</si>
  <si>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</si>
  <si>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</si>
  <si>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</si>
  <si>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</si>
  <si>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</si>
  <si>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</si>
  <si>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</si>
  <si>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</si>
  <si>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</si>
  <si>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</si>
  <si>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Branch</t>
  </si>
  <si>
    <t>City</t>
  </si>
  <si>
    <t>Customer type</t>
  </si>
  <si>
    <t>Gender</t>
  </si>
  <si>
    <t>Product line</t>
  </si>
  <si>
    <t>Unit price</t>
  </si>
  <si>
    <t>Payment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</si>
  <si>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</si>
  <si>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</si>
  <si>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</si>
  <si>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</si>
  <si>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</si>
  <si>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</si>
  <si>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</si>
  <si>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</si>
  <si>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</si>
  <si>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</si>
  <si>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</si>
  <si>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</t>
  </si>
  <si>
    <t xml:space="preserve"> and lifestyle</t>
  </si>
  <si>
    <t>Credit card</t>
  </si>
  <si>
    <t>Male</t>
  </si>
  <si>
    <t>Sports and travel</t>
  </si>
  <si>
    <t>Ewal</t>
  </si>
  <si>
    <t>Home and lifestyle</t>
  </si>
  <si>
    <t>B</t>
  </si>
  <si>
    <t>Mandalay</t>
  </si>
  <si>
    <t>Food and beverages</t>
  </si>
  <si>
    <t>Credcard</t>
  </si>
  <si>
    <t>Femle</t>
  </si>
  <si>
    <t>Fashion accessories</t>
  </si>
  <si>
    <t>Cas</t>
  </si>
  <si>
    <t>Yang</t>
  </si>
  <si>
    <t>Fema</t>
  </si>
  <si>
    <t>Credt card</t>
  </si>
  <si>
    <t>Price_Category</t>
  </si>
  <si>
    <t>Student</t>
  </si>
  <si>
    <t>CA</t>
  </si>
  <si>
    <t>Test</t>
  </si>
  <si>
    <t>Exam</t>
  </si>
  <si>
    <t>Total</t>
  </si>
  <si>
    <t>Grade</t>
  </si>
  <si>
    <t>Score</t>
  </si>
  <si>
    <t>&gt;79</t>
  </si>
  <si>
    <t>Reece</t>
  </si>
  <si>
    <t>70-79</t>
  </si>
  <si>
    <t>Lauren</t>
  </si>
  <si>
    <t>60-69</t>
  </si>
  <si>
    <t>Ojiakor</t>
  </si>
  <si>
    <t>50-59</t>
  </si>
  <si>
    <t>D</t>
  </si>
  <si>
    <t>Progress</t>
  </si>
  <si>
    <t>40-49</t>
  </si>
  <si>
    <t>E</t>
  </si>
  <si>
    <t>Chinua</t>
  </si>
  <si>
    <t>&lt;40</t>
  </si>
  <si>
    <t>F</t>
  </si>
  <si>
    <t>Purity</t>
  </si>
  <si>
    <t>Kaka</t>
  </si>
  <si>
    <t>Glory</t>
  </si>
  <si>
    <t>Egbelu</t>
  </si>
  <si>
    <t>Oluwaseun</t>
  </si>
  <si>
    <t>Gusto</t>
  </si>
  <si>
    <t>Palmer</t>
  </si>
  <si>
    <t>Jackson</t>
  </si>
  <si>
    <t>Itumah</t>
  </si>
  <si>
    <t>Djokovic</t>
  </si>
  <si>
    <t>Tyson</t>
  </si>
  <si>
    <t>Curry</t>
  </si>
  <si>
    <t>Holyfield</t>
  </si>
  <si>
    <t>Sherlock</t>
  </si>
  <si>
    <t>Advertising_budget</t>
  </si>
  <si>
    <t>Sales</t>
  </si>
  <si>
    <t>SumIfs</t>
  </si>
  <si>
    <t>CountIfs</t>
  </si>
  <si>
    <t>Vlookup</t>
  </si>
  <si>
    <t>Month</t>
  </si>
  <si>
    <t>Day</t>
  </si>
  <si>
    <t>Weekday</t>
  </si>
  <si>
    <t>Year</t>
  </si>
  <si>
    <t>Trim</t>
  </si>
  <si>
    <t>Left</t>
  </si>
  <si>
    <t>Right</t>
  </si>
  <si>
    <t>Mid</t>
  </si>
  <si>
    <t>Clean</t>
  </si>
  <si>
    <t>Len</t>
  </si>
  <si>
    <t>Randbetween</t>
  </si>
  <si>
    <t>Rand</t>
  </si>
  <si>
    <t>Find</t>
  </si>
  <si>
    <t>Expensive</t>
  </si>
  <si>
    <t>Fair</t>
  </si>
  <si>
    <t>Quite expensive</t>
  </si>
  <si>
    <t>Price_category</t>
  </si>
  <si>
    <t>Quantity</t>
  </si>
  <si>
    <t>Tax 5%</t>
  </si>
  <si>
    <t>Date</t>
  </si>
  <si>
    <t>Time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</si>
  <si>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</si>
  <si>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</si>
  <si>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</si>
  <si>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</si>
  <si>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</si>
  <si>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</si>
  <si>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</si>
  <si>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24/02/2018</t>
  </si>
  <si>
    <t>Shipped</t>
  </si>
  <si>
    <t>Motorcycles</t>
  </si>
  <si>
    <t>25/08/2018</t>
  </si>
  <si>
    <t>28/10/2018</t>
  </si>
  <si>
    <t>18/11/2018</t>
  </si>
  <si>
    <t>15/01/2019</t>
  </si>
  <si>
    <t>20/02/2019</t>
  </si>
  <si>
    <t>18/05/2019</t>
  </si>
  <si>
    <t>28/06/2019</t>
  </si>
  <si>
    <t>23/07/2019</t>
  </si>
  <si>
    <t>27/08/2019</t>
  </si>
  <si>
    <t>30/09/2019</t>
  </si>
  <si>
    <t>15/10/2019</t>
  </si>
  <si>
    <t>15/11/2019</t>
  </si>
  <si>
    <t>24/11/2019</t>
  </si>
  <si>
    <t>17/12/2019</t>
  </si>
  <si>
    <t>13/05/2020</t>
  </si>
  <si>
    <t>Disputed</t>
  </si>
  <si>
    <t>29/01/2018</t>
  </si>
  <si>
    <t>Classic Cars</t>
  </si>
  <si>
    <t>24/03/2018</t>
  </si>
  <si>
    <t>COUNTRY</t>
  </si>
  <si>
    <t>USA</t>
  </si>
  <si>
    <t>France</t>
  </si>
  <si>
    <t>Norway</t>
  </si>
  <si>
    <t>Australia</t>
  </si>
  <si>
    <t>Finland</t>
  </si>
  <si>
    <t>Austria</t>
  </si>
  <si>
    <t>UK</t>
  </si>
  <si>
    <t>Spain</t>
  </si>
  <si>
    <t>Sweden</t>
  </si>
  <si>
    <t>Montreal</t>
  </si>
  <si>
    <t>Italy</t>
  </si>
  <si>
    <t>Canada</t>
  </si>
  <si>
    <t>Japan</t>
  </si>
  <si>
    <t>Belgium</t>
  </si>
  <si>
    <t>Denmark</t>
  </si>
  <si>
    <t>Switzerland</t>
  </si>
  <si>
    <t>Ireland</t>
  </si>
  <si>
    <t>Philippines</t>
  </si>
  <si>
    <t>Barcelona</t>
  </si>
  <si>
    <t>Germany</t>
  </si>
  <si>
    <t>Singapore</t>
  </si>
  <si>
    <t>CUSTOMERNAME</t>
  </si>
  <si>
    <t>CITY</t>
  </si>
  <si>
    <t>DEALSIZE</t>
  </si>
  <si>
    <t>Land of Toys Inc.</t>
  </si>
  <si>
    <t>NYC</t>
  </si>
  <si>
    <t>Small</t>
  </si>
  <si>
    <t>Reims Collectables</t>
  </si>
  <si>
    <t>Reims</t>
  </si>
  <si>
    <t>Lyon Souveniers</t>
  </si>
  <si>
    <t>Paris</t>
  </si>
  <si>
    <t>Medium</t>
  </si>
  <si>
    <t>Toys4GrownUps.com</t>
  </si>
  <si>
    <t>Pasadena</t>
  </si>
  <si>
    <t>Technics Stores Inc.</t>
  </si>
  <si>
    <t>Burlingame</t>
  </si>
  <si>
    <t>Daedalus Designs Imports</t>
  </si>
  <si>
    <t>Lille</t>
  </si>
  <si>
    <t>Herkku Gifts</t>
  </si>
  <si>
    <t>Bergen</t>
  </si>
  <si>
    <t>Auto Canal Petit</t>
  </si>
  <si>
    <t>Australian Collectors, Co.</t>
  </si>
  <si>
    <t>Melbourne</t>
  </si>
  <si>
    <t>Vitachrome Inc.</t>
  </si>
  <si>
    <t>Tekni Collectables Inc.</t>
  </si>
  <si>
    <t>Newark</t>
  </si>
  <si>
    <t>Gift Depot Inc.</t>
  </si>
  <si>
    <t>Bridgewater</t>
  </si>
  <si>
    <t>La Rochelle Gifts</t>
  </si>
  <si>
    <t>Nantes</t>
  </si>
  <si>
    <t>Marta's Replicas Co.</t>
  </si>
  <si>
    <t>Cambridge</t>
  </si>
  <si>
    <t>Toys of Finland, Co.</t>
  </si>
  <si>
    <t>Helsinki</t>
  </si>
  <si>
    <t>Baane Mini Imports</t>
  </si>
  <si>
    <t>Stavern</t>
  </si>
  <si>
    <t>Diecast Classics Inc.</t>
  </si>
  <si>
    <t>Allentown</t>
  </si>
  <si>
    <t>Salzburg Collectables</t>
  </si>
  <si>
    <t>Salzburg</t>
  </si>
  <si>
    <t>Large</t>
  </si>
  <si>
    <t>Souveniers And Things Co.</t>
  </si>
  <si>
    <t>Chatswood</t>
  </si>
  <si>
    <t>FunGiftIdeas.com</t>
  </si>
  <si>
    <t>New Bedford</t>
  </si>
  <si>
    <t>UK Collectables, Ltd.</t>
  </si>
  <si>
    <t>Liverpool</t>
  </si>
  <si>
    <t>Euro Shopping Channel</t>
  </si>
  <si>
    <t>Madrid</t>
  </si>
  <si>
    <t>Volvo Model Replicas, Co</t>
  </si>
  <si>
    <t>Lule</t>
  </si>
  <si>
    <t>28/05/2018</t>
  </si>
  <si>
    <t>Corrida Auto Replicas, Ltd</t>
  </si>
  <si>
    <t>24/07/2018</t>
  </si>
  <si>
    <t>19/09/2018</t>
  </si>
  <si>
    <t>Dragon Souveniers, Ltd.</t>
  </si>
  <si>
    <t>20/10/2018</t>
  </si>
  <si>
    <t>Classic Legends Inc.</t>
  </si>
  <si>
    <t>Australian Gift Network, Co</t>
  </si>
  <si>
    <t>South Brisbane</t>
  </si>
  <si>
    <t>13/11/2018</t>
  </si>
  <si>
    <t>Classic Gift Ideas, Inc</t>
  </si>
  <si>
    <t>Philadelphia</t>
  </si>
  <si>
    <t>25/11/2018</t>
  </si>
  <si>
    <t>Saveley &amp; Henriot, Co.</t>
  </si>
  <si>
    <t>Lyon</t>
  </si>
  <si>
    <t>Canadian Gift Exchange Network</t>
  </si>
  <si>
    <t>Vancouver</t>
  </si>
  <si>
    <t>29/01/2019</t>
  </si>
  <si>
    <t>West Coast Collectables Co.</t>
  </si>
  <si>
    <t>Burbank</t>
  </si>
  <si>
    <t>Cambridge Collectables Co.</t>
  </si>
  <si>
    <t>Super Scale Inc.</t>
  </si>
  <si>
    <t>New Haven</t>
  </si>
  <si>
    <t>15/06/2019</t>
  </si>
  <si>
    <t>Tokyo Collectables, Ltd</t>
  </si>
  <si>
    <t>Minato-ku</t>
  </si>
  <si>
    <t>19/07/2019</t>
  </si>
  <si>
    <t>17/08/2019</t>
  </si>
  <si>
    <t>Amica Models &amp; Co.</t>
  </si>
  <si>
    <t>Torino</t>
  </si>
  <si>
    <t>Scandinavian Gift Ideas</t>
  </si>
  <si>
    <t>Boras</t>
  </si>
  <si>
    <t>Auto Assoc. &amp; Cie.</t>
  </si>
  <si>
    <t>Versailles</t>
  </si>
  <si>
    <t>21/10/2019</t>
  </si>
  <si>
    <t>Mini Gifts Distributors Ltd.</t>
  </si>
  <si>
    <t>San Rafael</t>
  </si>
  <si>
    <t>Online Diecast Creations Co.</t>
  </si>
  <si>
    <t>Nashua</t>
  </si>
  <si>
    <t>29/11/2019</t>
  </si>
  <si>
    <t>20/01/2020</t>
  </si>
  <si>
    <t>Collectables For Less Inc.</t>
  </si>
  <si>
    <t>Brickhaven</t>
  </si>
  <si>
    <t>Anna's Decorations, Ltd</t>
  </si>
  <si>
    <t>North Sydney</t>
  </si>
  <si>
    <t>Quebec Home Shopping Network</t>
  </si>
  <si>
    <t>31/05/2020</t>
  </si>
  <si>
    <t>In Process</t>
  </si>
  <si>
    <t>29/04/2018</t>
  </si>
  <si>
    <t>Osaka Souveniers Co.</t>
  </si>
  <si>
    <t>Osaka</t>
  </si>
  <si>
    <t>Motor Mint Distributors Inc.</t>
  </si>
  <si>
    <t>27/09/2019</t>
  </si>
  <si>
    <t>Atelier graphique</t>
  </si>
  <si>
    <t>Mini Classics</t>
  </si>
  <si>
    <t>White Plains</t>
  </si>
  <si>
    <t>23/11/2019</t>
  </si>
  <si>
    <t>Danish Wholesale Imports</t>
  </si>
  <si>
    <t>Kobenhavn</t>
  </si>
  <si>
    <t>28/04/2018</t>
  </si>
  <si>
    <t>Stylish Desk Decors, Co.</t>
  </si>
  <si>
    <t>London</t>
  </si>
  <si>
    <t>Mini Creations Ltd.</t>
  </si>
  <si>
    <t>23/10/2018</t>
  </si>
  <si>
    <t>Cancelled</t>
  </si>
  <si>
    <t>Alpha Cognac</t>
  </si>
  <si>
    <t>Toulouse</t>
  </si>
  <si>
    <t>14/11/2018</t>
  </si>
  <si>
    <t>Double Decker Gift Stores, Ltd</t>
  </si>
  <si>
    <t>26/11/2018</t>
  </si>
  <si>
    <t>Enaco Distributors</t>
  </si>
  <si>
    <t>19/02/2019</t>
  </si>
  <si>
    <t>Collectable Mini Designs Co.</t>
  </si>
  <si>
    <t>San Diego</t>
  </si>
  <si>
    <t>17/06/2019</t>
  </si>
  <si>
    <t>21/07/2019</t>
  </si>
  <si>
    <t>Petit Auto</t>
  </si>
  <si>
    <t>Bruxelles</t>
  </si>
  <si>
    <t>20/08/2019</t>
  </si>
  <si>
    <t>Royal Canadian Collectables, Ltd.</t>
  </si>
  <si>
    <t>Tsawassen</t>
  </si>
  <si>
    <t>Gifts4AllAges.com</t>
  </si>
  <si>
    <t>Boston</t>
  </si>
  <si>
    <t>14/10/2019</t>
  </si>
  <si>
    <t>giftsbymail.co.uk</t>
  </si>
  <si>
    <t>Cowes</t>
  </si>
  <si>
    <t>21/11/2019</t>
  </si>
  <si>
    <t>15/12/2019</t>
  </si>
  <si>
    <t>31/01/2020</t>
  </si>
  <si>
    <t>Oulu Toy Supplies, Inc.</t>
  </si>
  <si>
    <t>Oulu</t>
  </si>
  <si>
    <t>17/03/2020</t>
  </si>
  <si>
    <t>The Sharp Gifts Warehouse</t>
  </si>
  <si>
    <t>San Jose</t>
  </si>
  <si>
    <t>On Hold</t>
  </si>
  <si>
    <t>La Corne D'abondance, Co.</t>
  </si>
  <si>
    <t>21/10/2018</t>
  </si>
  <si>
    <t>Resolved</t>
  </si>
  <si>
    <t>Mini Auto Werke</t>
  </si>
  <si>
    <t>Graz</t>
  </si>
  <si>
    <t>Diecast Collectables</t>
  </si>
  <si>
    <t>Handji Gifts&amp; Co</t>
  </si>
  <si>
    <t>19/08/2019</t>
  </si>
  <si>
    <t>13/10/2019</t>
  </si>
  <si>
    <t>22/10/2019</t>
  </si>
  <si>
    <t>19/11/2019</t>
  </si>
  <si>
    <t>Cruz &amp; Sons Co.</t>
  </si>
  <si>
    <t>Makati City</t>
  </si>
  <si>
    <t>Marseille Mini Autos</t>
  </si>
  <si>
    <t>Marseille</t>
  </si>
  <si>
    <t>20/11/2018</t>
  </si>
  <si>
    <t>Toms Spezialitten, Ltd</t>
  </si>
  <si>
    <t>Koln</t>
  </si>
  <si>
    <t>22/02/2019</t>
  </si>
  <si>
    <t>Vida Sport, Ltd</t>
  </si>
  <si>
    <t>Gensve</t>
  </si>
  <si>
    <t>L'ordine Souveniers</t>
  </si>
  <si>
    <t>Reggio Emilia</t>
  </si>
  <si>
    <t>Online Mini Collectables</t>
  </si>
  <si>
    <t>30/08/2019</t>
  </si>
  <si>
    <t>Blauer See Auto, Co.</t>
  </si>
  <si>
    <t>Frankfurt</t>
  </si>
  <si>
    <t>16/10/2019</t>
  </si>
  <si>
    <t>Suominen Souveniers</t>
  </si>
  <si>
    <t>Espoo</t>
  </si>
  <si>
    <t>17/05/2020</t>
  </si>
  <si>
    <t>16/04/2018</t>
  </si>
  <si>
    <t>Muscle Machine Inc</t>
  </si>
  <si>
    <t>28/09/2018</t>
  </si>
  <si>
    <t>22/10/2018</t>
  </si>
  <si>
    <t>Clover Collections, Co.</t>
  </si>
  <si>
    <t>Dublin</t>
  </si>
  <si>
    <t>19/03/2019</t>
  </si>
  <si>
    <t>CAF Imports</t>
  </si>
  <si>
    <t>20/07/2019</t>
  </si>
  <si>
    <t>AV Stores, Co.</t>
  </si>
  <si>
    <t>Manchester</t>
  </si>
  <si>
    <t>Heintze Collectables</t>
  </si>
  <si>
    <t>Aaarhus</t>
  </si>
  <si>
    <t>20/11/2019</t>
  </si>
  <si>
    <t>23/01/2020</t>
  </si>
  <si>
    <t>17/02/2020</t>
  </si>
  <si>
    <t>Trucks and Buses</t>
  </si>
  <si>
    <t>26/03/2018</t>
  </si>
  <si>
    <t>21/02/2019</t>
  </si>
  <si>
    <t>Microscale Inc.</t>
  </si>
  <si>
    <t>31/01/2018</t>
  </si>
  <si>
    <t>15/03/2019</t>
  </si>
  <si>
    <t>26/01/2020</t>
  </si>
  <si>
    <t>16/01/2019</t>
  </si>
  <si>
    <t>Boards &amp; Toys Co.</t>
  </si>
  <si>
    <t>Glendale</t>
  </si>
  <si>
    <t>23/03/2020</t>
  </si>
  <si>
    <t>21/09/2018</t>
  </si>
  <si>
    <t>Iberia Gift Imports, Corp.</t>
  </si>
  <si>
    <t>Sevilla</t>
  </si>
  <si>
    <t>Signal Collectibles Ltd.</t>
  </si>
  <si>
    <t>Brisbane</t>
  </si>
  <si>
    <t>14/04/2020</t>
  </si>
  <si>
    <t>Mini Caravy</t>
  </si>
  <si>
    <t>Strasbourg</t>
  </si>
  <si>
    <t>17/10/2018</t>
  </si>
  <si>
    <t>13/04/2019</t>
  </si>
  <si>
    <t>Signal Gift Stores</t>
  </si>
  <si>
    <t>Las Vegas</t>
  </si>
  <si>
    <t>Norway Gifts By Mail, Co.</t>
  </si>
  <si>
    <t>Oslo</t>
  </si>
  <si>
    <t>Jan</t>
  </si>
  <si>
    <t>17/11/2019</t>
  </si>
  <si>
    <t>15/04/2020</t>
  </si>
  <si>
    <t>Vintage Cars</t>
  </si>
  <si>
    <t>21/05/2018</t>
  </si>
  <si>
    <t>16/07/2018</t>
  </si>
  <si>
    <t>Rovelli Gifts</t>
  </si>
  <si>
    <t>Bergamo</t>
  </si>
  <si>
    <t>21/11/2018</t>
  </si>
  <si>
    <t>Australian Collectables, Ltd</t>
  </si>
  <si>
    <t>Glen Waverly</t>
  </si>
  <si>
    <t>29/04/2019</t>
  </si>
  <si>
    <t>16/02/2020</t>
  </si>
  <si>
    <t>30/05/2020</t>
  </si>
  <si>
    <t>18/03/2018</t>
  </si>
  <si>
    <t>20/05/2018</t>
  </si>
  <si>
    <t>26/02/2019</t>
  </si>
  <si>
    <t>22/04/2020</t>
  </si>
  <si>
    <t>17/02/2018</t>
  </si>
  <si>
    <t>Planes</t>
  </si>
  <si>
    <t>16/06/2018</t>
  </si>
  <si>
    <t>Gift Ideas Corp.</t>
  </si>
  <si>
    <t>27/11/2018</t>
  </si>
  <si>
    <t>24/06/2019</t>
  </si>
  <si>
    <t>21/08/2019</t>
  </si>
  <si>
    <t>15/09/2019</t>
  </si>
  <si>
    <t>Bavarian Collectables Imports, Co.</t>
  </si>
  <si>
    <t>Munich</t>
  </si>
  <si>
    <t>22/11/2019</t>
  </si>
  <si>
    <t>Royale Belge</t>
  </si>
  <si>
    <t>Charleroi</t>
  </si>
  <si>
    <t>30/03/2020</t>
  </si>
  <si>
    <t>26/01/2019</t>
  </si>
  <si>
    <t>25/11/2019</t>
  </si>
  <si>
    <t>29/05/2020</t>
  </si>
  <si>
    <t>22/02/2020</t>
  </si>
  <si>
    <t>26/04/2019</t>
  </si>
  <si>
    <t>23/04/2020</t>
  </si>
  <si>
    <t>27/06/2018</t>
  </si>
  <si>
    <t>16/09/2019</t>
  </si>
  <si>
    <t>14/06/2019</t>
  </si>
  <si>
    <t>16/07/2019</t>
  </si>
  <si>
    <t>Ships</t>
  </si>
  <si>
    <t>Auto-Moto Classics Inc.</t>
  </si>
  <si>
    <t>18/02/2019</t>
  </si>
  <si>
    <t>20/03/2019</t>
  </si>
  <si>
    <t>15/03/2020</t>
  </si>
  <si>
    <t>Trains</t>
  </si>
  <si>
    <t>26/05/2019</t>
  </si>
  <si>
    <t>16/11/2019</t>
  </si>
  <si>
    <t>30/06/2019</t>
  </si>
  <si>
    <t>28/08/2019</t>
  </si>
  <si>
    <t>25/09/2018</t>
  </si>
  <si>
    <t>22/01/2019</t>
  </si>
  <si>
    <t>29/10/2019</t>
  </si>
  <si>
    <t>19/11/2018</t>
  </si>
  <si>
    <t>19/01/2020</t>
  </si>
  <si>
    <t>29/03/2019</t>
  </si>
  <si>
    <t>28/02/2020</t>
  </si>
  <si>
    <t>20/04/2019</t>
  </si>
  <si>
    <t>13/08/2018</t>
  </si>
  <si>
    <t>28/03/2020</t>
  </si>
  <si>
    <t>21/04/2018</t>
  </si>
  <si>
    <t>Customer Satisfaction</t>
  </si>
  <si>
    <t>Speed (54%)</t>
  </si>
  <si>
    <t>Quality (86%)</t>
  </si>
  <si>
    <t>Hygene (93%)</t>
  </si>
  <si>
    <t>Service (53%)</t>
  </si>
  <si>
    <t>Availability (95%)</t>
  </si>
  <si>
    <t>Figures in $M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</si>
  <si>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</si>
  <si>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</si>
  <si>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</si>
  <si>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</si>
  <si>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</si>
  <si>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</si>
  <si>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</si>
  <si>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</si>
  <si>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</si>
  <si>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</si>
  <si>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</si>
  <si>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PRODUCTCODE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</si>
  <si>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</si>
  <si>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</si>
  <si>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</si>
  <si>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</si>
  <si>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</si>
  <si>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</si>
  <si>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</si>
  <si>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</si>
  <si>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</si>
  <si>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</si>
  <si>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</si>
  <si>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</si>
  <si>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</si>
  <si>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</si>
  <si>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</si>
  <si>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</si>
  <si>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</si>
  <si>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</si>
  <si>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</si>
  <si>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</si>
  <si>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</si>
  <si>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</si>
  <si>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</si>
  <si>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</si>
  <si>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</si>
  <si>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</si>
  <si>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</si>
  <si>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</si>
  <si>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</si>
  <si>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</si>
  <si>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</si>
  <si>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</si>
  <si>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</si>
  <si>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</si>
  <si>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</si>
  <si>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</si>
  <si>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</si>
  <si>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</si>
  <si>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</si>
  <si>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</si>
  <si>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</si>
  <si>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</si>
  <si>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</si>
  <si>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</si>
  <si>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</si>
  <si>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</si>
  <si>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</si>
  <si>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</si>
  <si>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</si>
  <si>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</si>
  <si>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</si>
  <si>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</si>
  <si>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</si>
  <si>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</si>
  <si>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</si>
  <si>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</si>
  <si>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</si>
  <si>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</si>
  <si>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</si>
  <si>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</si>
  <si>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</si>
  <si>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</si>
  <si>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</si>
  <si>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</si>
  <si>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</si>
  <si>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</si>
  <si>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</si>
  <si>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</si>
  <si>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</si>
  <si>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</si>
  <si>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</si>
  <si>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</si>
  <si>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</si>
  <si>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</si>
  <si>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</si>
  <si>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</si>
  <si>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</si>
  <si>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</si>
  <si>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</si>
  <si>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</si>
  <si>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</si>
  <si>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</si>
  <si>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</si>
  <si>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</si>
  <si>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</si>
  <si>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</si>
  <si>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</si>
  <si>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</si>
  <si>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</si>
  <si>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</si>
  <si>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</si>
  <si>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</si>
  <si>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</si>
  <si>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</si>
  <si>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</si>
  <si>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</si>
  <si>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</si>
  <si>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</si>
  <si>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</si>
  <si>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</si>
  <si>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</si>
  <si>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</si>
  <si>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</si>
  <si>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</si>
  <si>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</si>
  <si>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</si>
  <si>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</si>
  <si>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</si>
  <si>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</si>
  <si>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I$8</t>
  </si>
  <si>
    <t>Numeric</t>
  </si>
  <si>
    <t>Non-numeric</t>
  </si>
  <si>
    <t>New_gross</t>
  </si>
  <si>
    <t>Ship Date</t>
  </si>
  <si>
    <t xml:space="preserve">  Chairs</t>
  </si>
  <si>
    <t xml:space="preserve">  Tables</t>
  </si>
  <si>
    <t>Product Line</t>
  </si>
  <si>
    <t>Health And Beauty</t>
  </si>
  <si>
    <t>Electronic Accessories</t>
  </si>
  <si>
    <t>Sports And Travel</t>
  </si>
  <si>
    <t>Home And Lifestyle</t>
  </si>
  <si>
    <t>Food And Beverages</t>
  </si>
  <si>
    <t>Fashion Accessories</t>
  </si>
  <si>
    <t>Remove blanks</t>
  </si>
  <si>
    <t>Clear formatting</t>
  </si>
  <si>
    <t>Format the product line column</t>
  </si>
  <si>
    <t>Format the payment column</t>
  </si>
  <si>
    <t>Credit Card</t>
  </si>
  <si>
    <t>Credt Card</t>
  </si>
  <si>
    <t>Use filter to remove rows with empty cells</t>
  </si>
  <si>
    <t>Clean data</t>
  </si>
  <si>
    <t>Remove irrelevant columns</t>
  </si>
  <si>
    <t>Create useful columns</t>
  </si>
  <si>
    <t>Contact_name</t>
  </si>
  <si>
    <t>Yu Kwai</t>
  </si>
  <si>
    <t>Henriot Paul</t>
  </si>
  <si>
    <t>Da Cunha Daniel</t>
  </si>
  <si>
    <t>Young Julie</t>
  </si>
  <si>
    <t>Hirano Juri</t>
  </si>
  <si>
    <t>Rance Martine</t>
  </si>
  <si>
    <t>Oeztan Veysel</t>
  </si>
  <si>
    <t>Perrier Dominique</t>
  </si>
  <si>
    <t>Ferguson Peter</t>
  </si>
  <si>
    <t>Frick Michael</t>
  </si>
  <si>
    <t>Brown William</t>
  </si>
  <si>
    <t>King Julie</t>
  </si>
  <si>
    <t>Labrune Janine</t>
  </si>
  <si>
    <t>Hernandez Marta</t>
  </si>
  <si>
    <t>Karttunen Matti</t>
  </si>
  <si>
    <t>Bergulfsen Jonas</t>
  </si>
  <si>
    <t>Yu Kyung</t>
  </si>
  <si>
    <t>Pipps Georg</t>
  </si>
  <si>
    <t>Huxley Adrian</t>
  </si>
  <si>
    <t>Benitez Violeta</t>
  </si>
  <si>
    <t>Devon Elizabeth</t>
  </si>
  <si>
    <t>Freyre Diego</t>
  </si>
  <si>
    <t>Berglund Christina</t>
  </si>
  <si>
    <t>Sommer MartÂ¡n</t>
  </si>
  <si>
    <t>Natividad Eric</t>
  </si>
  <si>
    <t>Hernandez Maria</t>
  </si>
  <si>
    <t>Calaghan Tony</t>
  </si>
  <si>
    <t>Cervantes Francisca</t>
  </si>
  <si>
    <t>Saveley Mary</t>
  </si>
  <si>
    <t>Tannamuri Yoshi</t>
  </si>
  <si>
    <t>Thompson Steve</t>
  </si>
  <si>
    <t>Tseng Kyung</t>
  </si>
  <si>
    <t>Murphy Leslie</t>
  </si>
  <si>
    <t>Shimamura Akiko</t>
  </si>
  <si>
    <t>Accorti Paolo</t>
  </si>
  <si>
    <t>Larsson Maria</t>
  </si>
  <si>
    <t>Tonini Daniel</t>
  </si>
  <si>
    <t>Nelson Valarie</t>
  </si>
  <si>
    <t>Young Valarie</t>
  </si>
  <si>
    <t>Nelson Allen</t>
  </si>
  <si>
    <t>O'Hara Anna</t>
  </si>
  <si>
    <t>Fresnisre Jean</t>
  </si>
  <si>
    <t>Kentary Mory</t>
  </si>
  <si>
    <t>Hernandez Rosa</t>
  </si>
  <si>
    <t>Schmitt Carine</t>
  </si>
  <si>
    <t>Frick Steve</t>
  </si>
  <si>
    <t>Petersen Jytte</t>
  </si>
  <si>
    <t>Brown Ann</t>
  </si>
  <si>
    <t>Tam Wing C</t>
  </si>
  <si>
    <t>Roulet Annette</t>
  </si>
  <si>
    <t>Hardy Thomas</t>
  </si>
  <si>
    <t>Saavedra Eduardo</t>
  </si>
  <si>
    <t>Thompson Valarie</t>
  </si>
  <si>
    <t>Dewey Catherine</t>
  </si>
  <si>
    <t>Lincoln Elizabeth</t>
  </si>
  <si>
    <t>Yoshido Juri</t>
  </si>
  <si>
    <t>Bennett Helen</t>
  </si>
  <si>
    <t>Koskitalo Pirkko</t>
  </si>
  <si>
    <t>Frick Sue</t>
  </si>
  <si>
    <t>Bertrand Marie</t>
  </si>
  <si>
    <t>Mendel Roland</t>
  </si>
  <si>
    <t>Franco Valarie</t>
  </si>
  <si>
    <t>Victorino Wendy</t>
  </si>
  <si>
    <t>Cruz Arnold</t>
  </si>
  <si>
    <t>Lebihan Laurence</t>
  </si>
  <si>
    <t>Pfalzheim Henriette</t>
  </si>
  <si>
    <t>Holz Michael</t>
  </si>
  <si>
    <t>Moroni Maurizio</t>
  </si>
  <si>
    <t>Barajas Miguel</t>
  </si>
  <si>
    <t>Keitel Roland</t>
  </si>
  <si>
    <t>Suominen Kalle</t>
  </si>
  <si>
    <t>Young Jeff</t>
  </si>
  <si>
    <t>Cassidy Dean</t>
  </si>
  <si>
    <t>Fernandez Jesus</t>
  </si>
  <si>
    <t>Ashworth Victoria</t>
  </si>
  <si>
    <t>Ibsen Palle</t>
  </si>
  <si>
    <t>Kuo Kee</t>
  </si>
  <si>
    <t>Young Leslie</t>
  </si>
  <si>
    <t>Roel Jose Pedro</t>
  </si>
  <si>
    <t>Taylor Sue</t>
  </si>
  <si>
    <t>Citeaux Frederique</t>
  </si>
  <si>
    <t>King Sue</t>
  </si>
  <si>
    <t>Klaeboe Jan</t>
  </si>
  <si>
    <t>Rovelli Giovanni</t>
  </si>
  <si>
    <t>Connery Sean</t>
  </si>
  <si>
    <t>Lewis Dan</t>
  </si>
  <si>
    <t>Donnermeyer Michael</t>
  </si>
  <si>
    <t>Cartrain Pascale</t>
  </si>
  <si>
    <t>Taylor Leslie</t>
  </si>
  <si>
    <t>Weekday_No</t>
  </si>
  <si>
    <t>Joined_date</t>
  </si>
  <si>
    <t>Month_No</t>
  </si>
  <si>
    <t>Working with dates</t>
  </si>
  <si>
    <t>Profit Each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</si>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</sst>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orbe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orbel"/>
      <family val="2"/>
    </font>
    <font>
      <b/>
      <sz val="11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0" xfId="0" applyFont="1"/>
    <xf numFmtId="0" fontId="2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3" fillId="0" borderId="8" xfId="0" applyFont="1" applyBorder="1"/>
    <xf numFmtId="0" fontId="2" fillId="2" borderId="8" xfId="0" applyFont="1" applyFill="1" applyBorder="1"/>
    <xf numFmtId="0" fontId="2" fillId="2" borderId="7" xfId="0" applyFont="1" applyFill="1" applyBorder="1"/>
    <xf numFmtId="0" fontId="7" fillId="2" borderId="7" xfId="2" applyFont="1" applyFill="1" applyBorder="1"/>
    <xf numFmtId="0" fontId="2" fillId="2" borderId="6" xfId="0" applyFont="1" applyFill="1" applyBorder="1"/>
    <xf numFmtId="0" fontId="7" fillId="2" borderId="9" xfId="0" applyFont="1" applyFill="1" applyBorder="1"/>
    <xf numFmtId="9" fontId="7" fillId="2" borderId="10" xfId="0" applyNumberFormat="1" applyFont="1" applyFill="1" applyBorder="1"/>
    <xf numFmtId="0" fontId="0" fillId="0" borderId="7" xfId="0" applyBorder="1"/>
    <xf numFmtId="0" fontId="0" fillId="0" borderId="6" xfId="0" applyBorder="1"/>
    <xf numFmtId="0" fontId="8" fillId="3" borderId="5" xfId="2" applyFont="1" applyFill="1" applyBorder="1"/>
    <xf numFmtId="0" fontId="6" fillId="4" borderId="0" xfId="2" applyFill="1"/>
    <xf numFmtId="0" fontId="8" fillId="3" borderId="0" xfId="2" applyFont="1" applyFill="1"/>
    <xf numFmtId="0" fontId="8" fillId="3" borderId="3" xfId="2" applyFont="1" applyFill="1" applyBorder="1"/>
    <xf numFmtId="0" fontId="6" fillId="4" borderId="2" xfId="2" applyFill="1" applyBorder="1"/>
    <xf numFmtId="0" fontId="6" fillId="4" borderId="5" xfId="2" applyFill="1" applyBorder="1"/>
    <xf numFmtId="0" fontId="6" fillId="0" borderId="0" xfId="2"/>
    <xf numFmtId="0" fontId="2" fillId="2" borderId="8" xfId="2" applyFont="1" applyFill="1" applyBorder="1"/>
    <xf numFmtId="0" fontId="6" fillId="4" borderId="3" xfId="2" applyFill="1" applyBorder="1"/>
    <xf numFmtId="0" fontId="5" fillId="2" borderId="8" xfId="2" applyFont="1" applyFill="1" applyBorder="1"/>
    <xf numFmtId="164" fontId="5" fillId="2" borderId="7" xfId="2" applyNumberFormat="1" applyFont="1" applyFill="1" applyBorder="1"/>
    <xf numFmtId="0" fontId="9" fillId="2" borderId="7" xfId="0" applyFont="1" applyFill="1" applyBorder="1"/>
    <xf numFmtId="0" fontId="9" fillId="2" borderId="6" xfId="0" applyFont="1" applyFill="1" applyBorder="1"/>
    <xf numFmtId="0" fontId="6" fillId="0" borderId="5" xfId="2" applyBorder="1"/>
    <xf numFmtId="164" fontId="6" fillId="0" borderId="0" xfId="2" applyNumberFormat="1"/>
    <xf numFmtId="0" fontId="6" fillId="0" borderId="3" xfId="2" applyBorder="1"/>
    <xf numFmtId="164" fontId="6" fillId="0" borderId="2" xfId="2" applyNumberFormat="1" applyBorder="1"/>
    <xf numFmtId="0" fontId="9" fillId="2" borderId="8" xfId="0" applyFont="1" applyFill="1" applyBorder="1"/>
    <xf numFmtId="0" fontId="9" fillId="2" borderId="0" xfId="0" applyFont="1" applyFill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3" fillId="0" borderId="5" xfId="0" applyFont="1" applyBorder="1"/>
    <xf numFmtId="0" fontId="3" fillId="0" borderId="3" xfId="0" applyFont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/>
    <xf numFmtId="14" fontId="0" fillId="0" borderId="0" xfId="0" applyNumberFormat="1"/>
    <xf numFmtId="165" fontId="4" fillId="2" borderId="8" xfId="1" applyNumberFormat="1" applyFont="1" applyFill="1" applyBorder="1"/>
    <xf numFmtId="165" fontId="4" fillId="2" borderId="6" xfId="1" applyNumberFormat="1" applyFont="1" applyFill="1" applyBorder="1"/>
    <xf numFmtId="0" fontId="7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7" fillId="5" borderId="0" xfId="0" applyFont="1" applyFill="1"/>
    <xf numFmtId="0" fontId="5" fillId="2" borderId="8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1" fillId="6" borderId="0" xfId="4" applyBorder="1"/>
    <xf numFmtId="0" fontId="1" fillId="6" borderId="2" xfId="4" applyBorder="1"/>
    <xf numFmtId="0" fontId="1" fillId="7" borderId="5" xfId="5" applyBorder="1" applyAlignment="1">
      <alignment horizontal="center"/>
    </xf>
    <xf numFmtId="0" fontId="1" fillId="7" borderId="3" xfId="5" applyBorder="1" applyAlignment="1">
      <alignment horizontal="center"/>
    </xf>
    <xf numFmtId="0" fontId="10" fillId="0" borderId="5" xfId="3" applyBorder="1"/>
    <xf numFmtId="0" fontId="10" fillId="0" borderId="0" xfId="3" applyBorder="1"/>
    <xf numFmtId="0" fontId="10" fillId="0" borderId="4" xfId="3" applyBorder="1"/>
    <xf numFmtId="0" fontId="10" fillId="0" borderId="3" xfId="3" applyBorder="1"/>
    <xf numFmtId="0" fontId="10" fillId="0" borderId="2" xfId="3" applyBorder="1"/>
    <xf numFmtId="0" fontId="10" fillId="0" borderId="1" xfId="3" applyBorder="1"/>
    <xf numFmtId="0" fontId="0" fillId="8" borderId="0" xfId="0" applyFill="1"/>
    <xf numFmtId="164" fontId="0" fillId="0" borderId="0" xfId="0" applyNumberFormat="1"/>
    <xf numFmtId="0" fontId="4" fillId="2" borderId="0" xfId="0" applyFont="1" applyFill="1"/>
    <xf numFmtId="14" fontId="11" fillId="0" borderId="0" xfId="2" applyNumberFormat="1" applyFont="1"/>
    <xf numFmtId="14" fontId="6" fillId="0" borderId="0" xfId="2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9" borderId="0" xfId="0" applyFont="1" applyFill="1" applyAlignment="1">
      <alignment horizontal="center"/>
    </xf>
  </cellXfs>
  <cellStyles count="6">
    <cellStyle name="20% - Accent1" xfId="4" builtinId="30"/>
    <cellStyle name="20% - Accent3" xfId="5" builtinId="38"/>
    <cellStyle name="Currency" xfId="1" builtinId="4"/>
    <cellStyle name="Heading 4" xfId="3" builtinId="19"/>
    <cellStyle name="Normal" xfId="0" builtinId="0"/>
    <cellStyle name="Normal 2" xfId="2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scheme val="none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08289588801401"/>
                  <c:y val="-0.21107319918343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Regression'!$A$2:$A$25</c:f>
              <c:numCache>
                <c:formatCode>"$"#,##0.00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30</c:v>
                </c:pt>
                <c:pt idx="4">
                  <c:v>17</c:v>
                </c:pt>
                <c:pt idx="5">
                  <c:v>23</c:v>
                </c:pt>
                <c:pt idx="6">
                  <c:v>17</c:v>
                </c:pt>
                <c:pt idx="7">
                  <c:v>25</c:v>
                </c:pt>
                <c:pt idx="8">
                  <c:v>15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20</c:v>
                </c:pt>
                <c:pt idx="14">
                  <c:v>22</c:v>
                </c:pt>
                <c:pt idx="15">
                  <c:v>6</c:v>
                </c:pt>
                <c:pt idx="16">
                  <c:v>3</c:v>
                </c:pt>
                <c:pt idx="17">
                  <c:v>9</c:v>
                </c:pt>
                <c:pt idx="18">
                  <c:v>10</c:v>
                </c:pt>
                <c:pt idx="19">
                  <c:v>18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</c:numCache>
            </c:numRef>
          </c:xVal>
          <c:yVal>
            <c:numRef>
              <c:f>'Correlation and Regression'!$B$2:$B$25</c:f>
              <c:numCache>
                <c:formatCode>"$"#,##0.00</c:formatCode>
                <c:ptCount val="24"/>
                <c:pt idx="0">
                  <c:v>1200</c:v>
                </c:pt>
                <c:pt idx="1">
                  <c:v>1400</c:v>
                </c:pt>
                <c:pt idx="2">
                  <c:v>700</c:v>
                </c:pt>
                <c:pt idx="3">
                  <c:v>3000</c:v>
                </c:pt>
                <c:pt idx="4">
                  <c:v>1650</c:v>
                </c:pt>
                <c:pt idx="5">
                  <c:v>2000</c:v>
                </c:pt>
                <c:pt idx="6">
                  <c:v>1600</c:v>
                </c:pt>
                <c:pt idx="7">
                  <c:v>2600</c:v>
                </c:pt>
                <c:pt idx="8">
                  <c:v>1450</c:v>
                </c:pt>
                <c:pt idx="9">
                  <c:v>1200</c:v>
                </c:pt>
                <c:pt idx="10">
                  <c:v>1800</c:v>
                </c:pt>
                <c:pt idx="11">
                  <c:v>1700</c:v>
                </c:pt>
                <c:pt idx="12">
                  <c:v>1300</c:v>
                </c:pt>
                <c:pt idx="13">
                  <c:v>1900</c:v>
                </c:pt>
                <c:pt idx="14">
                  <c:v>2100</c:v>
                </c:pt>
                <c:pt idx="15">
                  <c:v>550</c:v>
                </c:pt>
                <c:pt idx="16">
                  <c:v>350</c:v>
                </c:pt>
                <c:pt idx="17">
                  <c:v>850</c:v>
                </c:pt>
                <c:pt idx="18">
                  <c:v>1100</c:v>
                </c:pt>
                <c:pt idx="19">
                  <c:v>1900</c:v>
                </c:pt>
                <c:pt idx="20">
                  <c:v>2700</c:v>
                </c:pt>
                <c:pt idx="21">
                  <c:v>2600</c:v>
                </c:pt>
                <c:pt idx="22">
                  <c:v>2800</c:v>
                </c:pt>
                <c:pt idx="23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4-43EA-95CA-D26F13D5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112"/>
        <c:axId val="623761520"/>
      </c:scatterChart>
      <c:valAx>
        <c:axId val="6237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1520"/>
        <c:crosses val="autoZero"/>
        <c:crossBetween val="midCat"/>
      </c:valAx>
      <c:valAx>
        <c:axId val="623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Regression'!$N$1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77137443709107"/>
                  <c:y val="-0.45803901068383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Regression'!$M$2:$M$111</c:f>
              <c:numCache>
                <c:formatCode>General</c:formatCode>
                <c:ptCount val="110"/>
                <c:pt idx="0">
                  <c:v>21</c:v>
                </c:pt>
                <c:pt idx="1">
                  <c:v>7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5</c:v>
                </c:pt>
                <c:pt idx="6">
                  <c:v>25</c:v>
                </c:pt>
                <c:pt idx="7">
                  <c:v>6</c:v>
                </c:pt>
                <c:pt idx="8">
                  <c:v>13</c:v>
                </c:pt>
                <c:pt idx="9">
                  <c:v>6</c:v>
                </c:pt>
                <c:pt idx="10">
                  <c:v>31</c:v>
                </c:pt>
                <c:pt idx="11">
                  <c:v>35</c:v>
                </c:pt>
                <c:pt idx="12">
                  <c:v>28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24</c:v>
                </c:pt>
                <c:pt idx="18">
                  <c:v>11</c:v>
                </c:pt>
                <c:pt idx="19">
                  <c:v>10</c:v>
                </c:pt>
                <c:pt idx="20">
                  <c:v>5</c:v>
                </c:pt>
                <c:pt idx="21">
                  <c:v>34</c:v>
                </c:pt>
                <c:pt idx="22">
                  <c:v>18</c:v>
                </c:pt>
                <c:pt idx="23">
                  <c:v>24</c:v>
                </c:pt>
                <c:pt idx="24">
                  <c:v>35</c:v>
                </c:pt>
                <c:pt idx="25">
                  <c:v>8</c:v>
                </c:pt>
                <c:pt idx="26">
                  <c:v>24</c:v>
                </c:pt>
                <c:pt idx="27">
                  <c:v>29</c:v>
                </c:pt>
                <c:pt idx="28">
                  <c:v>7</c:v>
                </c:pt>
                <c:pt idx="29">
                  <c:v>21</c:v>
                </c:pt>
                <c:pt idx="30">
                  <c:v>13</c:v>
                </c:pt>
                <c:pt idx="31">
                  <c:v>12</c:v>
                </c:pt>
                <c:pt idx="32">
                  <c:v>30</c:v>
                </c:pt>
                <c:pt idx="33">
                  <c:v>23</c:v>
                </c:pt>
                <c:pt idx="34">
                  <c:v>17</c:v>
                </c:pt>
                <c:pt idx="35">
                  <c:v>6</c:v>
                </c:pt>
                <c:pt idx="36">
                  <c:v>16</c:v>
                </c:pt>
                <c:pt idx="37">
                  <c:v>33</c:v>
                </c:pt>
                <c:pt idx="38">
                  <c:v>19</c:v>
                </c:pt>
                <c:pt idx="39">
                  <c:v>21</c:v>
                </c:pt>
                <c:pt idx="40">
                  <c:v>12</c:v>
                </c:pt>
                <c:pt idx="41">
                  <c:v>8</c:v>
                </c:pt>
                <c:pt idx="42">
                  <c:v>31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5</c:v>
                </c:pt>
                <c:pt idx="47">
                  <c:v>21</c:v>
                </c:pt>
                <c:pt idx="48">
                  <c:v>19</c:v>
                </c:pt>
                <c:pt idx="49">
                  <c:v>25</c:v>
                </c:pt>
                <c:pt idx="50">
                  <c:v>28</c:v>
                </c:pt>
                <c:pt idx="51">
                  <c:v>13</c:v>
                </c:pt>
                <c:pt idx="52">
                  <c:v>8</c:v>
                </c:pt>
                <c:pt idx="53">
                  <c:v>25</c:v>
                </c:pt>
                <c:pt idx="54">
                  <c:v>18</c:v>
                </c:pt>
                <c:pt idx="55">
                  <c:v>20</c:v>
                </c:pt>
                <c:pt idx="56">
                  <c:v>26</c:v>
                </c:pt>
                <c:pt idx="57">
                  <c:v>9</c:v>
                </c:pt>
                <c:pt idx="58">
                  <c:v>15</c:v>
                </c:pt>
                <c:pt idx="59">
                  <c:v>27</c:v>
                </c:pt>
                <c:pt idx="60">
                  <c:v>24</c:v>
                </c:pt>
                <c:pt idx="61">
                  <c:v>27</c:v>
                </c:pt>
                <c:pt idx="62">
                  <c:v>24</c:v>
                </c:pt>
                <c:pt idx="63">
                  <c:v>32</c:v>
                </c:pt>
                <c:pt idx="64">
                  <c:v>27</c:v>
                </c:pt>
                <c:pt idx="65">
                  <c:v>28</c:v>
                </c:pt>
                <c:pt idx="66">
                  <c:v>20</c:v>
                </c:pt>
                <c:pt idx="67">
                  <c:v>23</c:v>
                </c:pt>
                <c:pt idx="68">
                  <c:v>10</c:v>
                </c:pt>
                <c:pt idx="69">
                  <c:v>18</c:v>
                </c:pt>
                <c:pt idx="70">
                  <c:v>14</c:v>
                </c:pt>
                <c:pt idx="71">
                  <c:v>10</c:v>
                </c:pt>
                <c:pt idx="72">
                  <c:v>16</c:v>
                </c:pt>
                <c:pt idx="73">
                  <c:v>15</c:v>
                </c:pt>
                <c:pt idx="74">
                  <c:v>17</c:v>
                </c:pt>
                <c:pt idx="75">
                  <c:v>20</c:v>
                </c:pt>
                <c:pt idx="76">
                  <c:v>6</c:v>
                </c:pt>
                <c:pt idx="77">
                  <c:v>14</c:v>
                </c:pt>
                <c:pt idx="78">
                  <c:v>11</c:v>
                </c:pt>
                <c:pt idx="79">
                  <c:v>29</c:v>
                </c:pt>
                <c:pt idx="80">
                  <c:v>10</c:v>
                </c:pt>
                <c:pt idx="81">
                  <c:v>25</c:v>
                </c:pt>
                <c:pt idx="82">
                  <c:v>19</c:v>
                </c:pt>
                <c:pt idx="83">
                  <c:v>6</c:v>
                </c:pt>
                <c:pt idx="84">
                  <c:v>8</c:v>
                </c:pt>
                <c:pt idx="85">
                  <c:v>21</c:v>
                </c:pt>
                <c:pt idx="86">
                  <c:v>26</c:v>
                </c:pt>
                <c:pt idx="87">
                  <c:v>24</c:v>
                </c:pt>
                <c:pt idx="88">
                  <c:v>28</c:v>
                </c:pt>
                <c:pt idx="89">
                  <c:v>14</c:v>
                </c:pt>
                <c:pt idx="90">
                  <c:v>5</c:v>
                </c:pt>
                <c:pt idx="91">
                  <c:v>7</c:v>
                </c:pt>
                <c:pt idx="92">
                  <c:v>35</c:v>
                </c:pt>
                <c:pt idx="93">
                  <c:v>20</c:v>
                </c:pt>
                <c:pt idx="94">
                  <c:v>21</c:v>
                </c:pt>
                <c:pt idx="95">
                  <c:v>16</c:v>
                </c:pt>
                <c:pt idx="96">
                  <c:v>30</c:v>
                </c:pt>
                <c:pt idx="97">
                  <c:v>28</c:v>
                </c:pt>
                <c:pt idx="98">
                  <c:v>10</c:v>
                </c:pt>
                <c:pt idx="99">
                  <c:v>22</c:v>
                </c:pt>
                <c:pt idx="100">
                  <c:v>17</c:v>
                </c:pt>
                <c:pt idx="101">
                  <c:v>32</c:v>
                </c:pt>
                <c:pt idx="102">
                  <c:v>25</c:v>
                </c:pt>
                <c:pt idx="103">
                  <c:v>7</c:v>
                </c:pt>
                <c:pt idx="104">
                  <c:v>32</c:v>
                </c:pt>
                <c:pt idx="105">
                  <c:v>12</c:v>
                </c:pt>
                <c:pt idx="106">
                  <c:v>32</c:v>
                </c:pt>
                <c:pt idx="107">
                  <c:v>10</c:v>
                </c:pt>
                <c:pt idx="108">
                  <c:v>34</c:v>
                </c:pt>
                <c:pt idx="109">
                  <c:v>16</c:v>
                </c:pt>
              </c:numCache>
            </c:numRef>
          </c:xVal>
          <c:yVal>
            <c:numRef>
              <c:f>'Correlation and Regression'!$N$2:$N$111</c:f>
              <c:numCache>
                <c:formatCode>General</c:formatCode>
                <c:ptCount val="110"/>
                <c:pt idx="0">
                  <c:v>2708</c:v>
                </c:pt>
                <c:pt idx="1">
                  <c:v>3695</c:v>
                </c:pt>
                <c:pt idx="2">
                  <c:v>4617</c:v>
                </c:pt>
                <c:pt idx="3">
                  <c:v>3888</c:v>
                </c:pt>
                <c:pt idx="4">
                  <c:v>3357</c:v>
                </c:pt>
                <c:pt idx="5">
                  <c:v>1755</c:v>
                </c:pt>
                <c:pt idx="6">
                  <c:v>2289</c:v>
                </c:pt>
                <c:pt idx="7">
                  <c:v>2804</c:v>
                </c:pt>
                <c:pt idx="8">
                  <c:v>4277</c:v>
                </c:pt>
                <c:pt idx="9">
                  <c:v>2276</c:v>
                </c:pt>
                <c:pt idx="10">
                  <c:v>4040</c:v>
                </c:pt>
                <c:pt idx="11">
                  <c:v>2781</c:v>
                </c:pt>
                <c:pt idx="12">
                  <c:v>1901</c:v>
                </c:pt>
                <c:pt idx="13">
                  <c:v>3171</c:v>
                </c:pt>
                <c:pt idx="14">
                  <c:v>1296</c:v>
                </c:pt>
                <c:pt idx="15">
                  <c:v>3441</c:v>
                </c:pt>
                <c:pt idx="16">
                  <c:v>2362</c:v>
                </c:pt>
                <c:pt idx="17">
                  <c:v>1717</c:v>
                </c:pt>
                <c:pt idx="18">
                  <c:v>1729</c:v>
                </c:pt>
                <c:pt idx="19">
                  <c:v>1791</c:v>
                </c:pt>
                <c:pt idx="20">
                  <c:v>2876</c:v>
                </c:pt>
                <c:pt idx="21">
                  <c:v>1674</c:v>
                </c:pt>
                <c:pt idx="22">
                  <c:v>3909</c:v>
                </c:pt>
                <c:pt idx="23">
                  <c:v>3110</c:v>
                </c:pt>
                <c:pt idx="24">
                  <c:v>4972</c:v>
                </c:pt>
                <c:pt idx="25">
                  <c:v>4038</c:v>
                </c:pt>
                <c:pt idx="26">
                  <c:v>4664</c:v>
                </c:pt>
                <c:pt idx="27">
                  <c:v>4696</c:v>
                </c:pt>
                <c:pt idx="28">
                  <c:v>3814</c:v>
                </c:pt>
                <c:pt idx="29">
                  <c:v>4888</c:v>
                </c:pt>
                <c:pt idx="30">
                  <c:v>4927</c:v>
                </c:pt>
                <c:pt idx="31">
                  <c:v>4367</c:v>
                </c:pt>
                <c:pt idx="32">
                  <c:v>4796</c:v>
                </c:pt>
                <c:pt idx="33">
                  <c:v>3975</c:v>
                </c:pt>
                <c:pt idx="34">
                  <c:v>4096</c:v>
                </c:pt>
                <c:pt idx="35">
                  <c:v>2859</c:v>
                </c:pt>
                <c:pt idx="36">
                  <c:v>1614</c:v>
                </c:pt>
                <c:pt idx="37">
                  <c:v>3988</c:v>
                </c:pt>
                <c:pt idx="38">
                  <c:v>1345</c:v>
                </c:pt>
                <c:pt idx="39">
                  <c:v>2455</c:v>
                </c:pt>
                <c:pt idx="40">
                  <c:v>4910</c:v>
                </c:pt>
                <c:pt idx="41">
                  <c:v>1605</c:v>
                </c:pt>
                <c:pt idx="42">
                  <c:v>2122</c:v>
                </c:pt>
                <c:pt idx="43">
                  <c:v>2986</c:v>
                </c:pt>
                <c:pt idx="44">
                  <c:v>2424</c:v>
                </c:pt>
                <c:pt idx="45">
                  <c:v>2706</c:v>
                </c:pt>
                <c:pt idx="46">
                  <c:v>3658</c:v>
                </c:pt>
                <c:pt idx="47">
                  <c:v>4208</c:v>
                </c:pt>
                <c:pt idx="48">
                  <c:v>3602</c:v>
                </c:pt>
                <c:pt idx="49">
                  <c:v>3801</c:v>
                </c:pt>
                <c:pt idx="50">
                  <c:v>2284</c:v>
                </c:pt>
                <c:pt idx="51">
                  <c:v>2002</c:v>
                </c:pt>
                <c:pt idx="52">
                  <c:v>1458</c:v>
                </c:pt>
                <c:pt idx="53">
                  <c:v>2467</c:v>
                </c:pt>
                <c:pt idx="54">
                  <c:v>4795</c:v>
                </c:pt>
                <c:pt idx="55">
                  <c:v>1452</c:v>
                </c:pt>
                <c:pt idx="56">
                  <c:v>1038</c:v>
                </c:pt>
                <c:pt idx="57">
                  <c:v>3147</c:v>
                </c:pt>
                <c:pt idx="58">
                  <c:v>4445</c:v>
                </c:pt>
                <c:pt idx="59">
                  <c:v>2992</c:v>
                </c:pt>
                <c:pt idx="60">
                  <c:v>2678</c:v>
                </c:pt>
                <c:pt idx="61">
                  <c:v>2906</c:v>
                </c:pt>
                <c:pt idx="62">
                  <c:v>3948</c:v>
                </c:pt>
                <c:pt idx="63">
                  <c:v>4770</c:v>
                </c:pt>
                <c:pt idx="64">
                  <c:v>2139</c:v>
                </c:pt>
                <c:pt idx="65">
                  <c:v>4878</c:v>
                </c:pt>
                <c:pt idx="66">
                  <c:v>3681</c:v>
                </c:pt>
                <c:pt idx="67">
                  <c:v>2118</c:v>
                </c:pt>
                <c:pt idx="68">
                  <c:v>1071</c:v>
                </c:pt>
                <c:pt idx="69">
                  <c:v>4913</c:v>
                </c:pt>
                <c:pt idx="70">
                  <c:v>2432</c:v>
                </c:pt>
                <c:pt idx="71">
                  <c:v>1138</c:v>
                </c:pt>
                <c:pt idx="72">
                  <c:v>4852</c:v>
                </c:pt>
                <c:pt idx="73">
                  <c:v>4494</c:v>
                </c:pt>
                <c:pt idx="74">
                  <c:v>4500</c:v>
                </c:pt>
                <c:pt idx="75">
                  <c:v>4187</c:v>
                </c:pt>
                <c:pt idx="76">
                  <c:v>4961</c:v>
                </c:pt>
                <c:pt idx="77">
                  <c:v>2038</c:v>
                </c:pt>
                <c:pt idx="78">
                  <c:v>3049</c:v>
                </c:pt>
                <c:pt idx="79">
                  <c:v>3028</c:v>
                </c:pt>
                <c:pt idx="80">
                  <c:v>3351</c:v>
                </c:pt>
                <c:pt idx="81">
                  <c:v>4751</c:v>
                </c:pt>
                <c:pt idx="82">
                  <c:v>2921</c:v>
                </c:pt>
                <c:pt idx="83">
                  <c:v>2141</c:v>
                </c:pt>
                <c:pt idx="84">
                  <c:v>4800</c:v>
                </c:pt>
                <c:pt idx="85">
                  <c:v>4363</c:v>
                </c:pt>
                <c:pt idx="86">
                  <c:v>1900</c:v>
                </c:pt>
                <c:pt idx="87">
                  <c:v>1395</c:v>
                </c:pt>
                <c:pt idx="88">
                  <c:v>1636</c:v>
                </c:pt>
                <c:pt idx="89">
                  <c:v>1296</c:v>
                </c:pt>
                <c:pt idx="90">
                  <c:v>1804</c:v>
                </c:pt>
                <c:pt idx="91">
                  <c:v>3240</c:v>
                </c:pt>
                <c:pt idx="92">
                  <c:v>4846</c:v>
                </c:pt>
                <c:pt idx="93">
                  <c:v>3327</c:v>
                </c:pt>
                <c:pt idx="94">
                  <c:v>4905</c:v>
                </c:pt>
                <c:pt idx="95">
                  <c:v>4163</c:v>
                </c:pt>
                <c:pt idx="96">
                  <c:v>3520</c:v>
                </c:pt>
                <c:pt idx="97">
                  <c:v>1454</c:v>
                </c:pt>
                <c:pt idx="98">
                  <c:v>1993</c:v>
                </c:pt>
                <c:pt idx="99">
                  <c:v>4583</c:v>
                </c:pt>
                <c:pt idx="100">
                  <c:v>3413</c:v>
                </c:pt>
                <c:pt idx="101">
                  <c:v>2127</c:v>
                </c:pt>
                <c:pt idx="102">
                  <c:v>3099</c:v>
                </c:pt>
                <c:pt idx="103">
                  <c:v>2182</c:v>
                </c:pt>
                <c:pt idx="104">
                  <c:v>4130</c:v>
                </c:pt>
                <c:pt idx="105">
                  <c:v>2201</c:v>
                </c:pt>
                <c:pt idx="106">
                  <c:v>2995</c:v>
                </c:pt>
                <c:pt idx="107">
                  <c:v>1773</c:v>
                </c:pt>
                <c:pt idx="108">
                  <c:v>3005</c:v>
                </c:pt>
                <c:pt idx="109">
                  <c:v>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359-9395-8A35A589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536"/>
        <c:axId val="623751680"/>
      </c:scatterChart>
      <c:valAx>
        <c:axId val="62376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51680"/>
        <c:crosses val="autoZero"/>
        <c:crossBetween val="midCat"/>
      </c:valAx>
      <c:valAx>
        <c:axId val="623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'Visualization + slicers'!$B$1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'Visualization + slicers'!$A$2:$A$6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'Visualization + slicers'!$B$2:$B$6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C-4BE6-A294-D1873945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61832"/>
        <c:axId val="338960656"/>
      </c:radarChart>
      <c:catAx>
        <c:axId val="3389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0656"/>
        <c:crosses val="autoZero"/>
        <c:auto val="1"/>
        <c:lblAlgn val="ctr"/>
        <c:lblOffset val="100"/>
        <c:noMultiLvlLbl val="0"/>
      </c:catAx>
      <c:valAx>
        <c:axId val="33896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896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Figures</a:t>
            </a:r>
            <a:r>
              <a:rPr lang="en-US" baseline="0"/>
              <a:t> in $M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'Visualization + slicers'!$B$10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'Visualization + slicers'!$A$11:$A$22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'Visualization + slicers'!$B$11:$B$22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C-4639-A51F-12FFC1B4F5C0}"/>
            </c:ext>
          </c:extLst>
        </c:ser>
        <c:ser>
          <c:idx val="1"/>
          <c:order val="1"/>
          <c:tx>
            <c:strRef>
              <c:f>'Visualization + slicers'!$C$10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'Visualization + slicers'!$A$11:$A$22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'Visualization + slicers'!$C$11:$C$22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639-A51F-12FFC1B4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56568"/>
        <c:axId val="526358208"/>
      </c:lineChart>
      <c:catAx>
        <c:axId val="5263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58208"/>
        <c:crosses val="autoZero"/>
        <c:auto val="1"/>
        <c:lblAlgn val="ctr"/>
        <c:lblOffset val="100"/>
        <c:noMultiLvlLbl val="0"/>
      </c:catAx>
      <c:valAx>
        <c:axId val="526358208"/>
        <c:scaling>
          <c:orientation val="minMax"/>
          <c:min val="1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0</xdr:row>
      <xdr:rowOff>107950</xdr:rowOff>
    </xdr:from>
    <xdr:to>
      <xdr:col>11</xdr:col>
      <xdr:colOff>76200</xdr:colOff>
      <xdr:row>13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390524</xdr:colOff>
      <xdr:row>0</xdr:row>
      <xdr:rowOff>92075</xdr:rowOff>
    </xdr:from>
    <xdr:to>
      <xdr:col>22</xdr:col>
      <xdr:colOff>171449</xdr:colOff>
      <xdr:row>12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12700</xdr:rowOff>
    </xdr:from>
    <xdr:to>
      <xdr:col>8</xdr:col>
      <xdr:colOff>323850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511175</xdr:colOff>
      <xdr:row>1</xdr:row>
      <xdr:rowOff>15875</xdr:rowOff>
    </xdr:from>
    <xdr:to>
      <xdr:col>17</xdr:col>
      <xdr:colOff>206375</xdr:colOff>
      <xdr:row>15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" totalsRowShown="0" headerRowDxfId="2" tableBorderDxfId="1">
  <autoFilter ref="A1:G20" xr:uid="{00000000-0009-0000-0100-000001000000}"/>
  <tableColumns count="7">
    <tableColumn id="1" xr3:uid="{00000000-0010-0000-0000-000001000000}" name="Branch"/>
    <tableColumn id="2" xr3:uid="{00000000-0010-0000-0000-000002000000}" name="City"/>
    <tableColumn id="3" xr3:uid="{00000000-0010-0000-0000-000003000000}" name="Customer type"/>
    <tableColumn id="4" xr3:uid="{00000000-0010-0000-0000-000004000000}" name="Gender"/>
    <tableColumn id="5" xr3:uid="{00000000-0010-0000-0000-000005000000}" name="Product line"/>
    <tableColumn id="6" xr3:uid="{00000000-0010-0000-0000-000006000000}" name="Unit price"/>
    <tableColumn id="7" xr3:uid="{00000000-0010-0000-0000-000007000000}" name="Pay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8" totalsRowShown="0">
  <autoFilter ref="A1:H18" xr:uid="{00000000-0009-0000-0100-000002000000}"/>
  <tableColumns count="8">
    <tableColumn id="1" xr3:uid="{00000000-0010-0000-0100-000001000000}" name="Product Line"/>
    <tableColumn id="2" xr3:uid="{00000000-0010-0000-0100-000002000000}" name="Unit price"/>
    <tableColumn id="3" xr3:uid="{00000000-0010-0000-0100-000003000000}" name="Quantity"/>
    <tableColumn id="4" xr3:uid="{00000000-0010-0000-0100-000004000000}" name="Tax 5%"/>
    <tableColumn id="5" xr3:uid="{00000000-0010-0000-0100-000005000000}" name="Total"/>
    <tableColumn id="6" xr3:uid="{00000000-0010-0000-0100-000006000000}" name="Date"/>
    <tableColumn id="7" xr3:uid="{00000000-0010-0000-0100-000007000000}" name="Time"/>
    <tableColumn id="8" xr3:uid="{00000000-0010-0000-0100-000008000000}" name="Pa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"/>
  <sheetViews>
    <sheetView tabSelected="1" workbookViewId="0">
      <selection activeCell="H13" sqref="H13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-0.499984740745262"/>
  </sheetPr>
  <dimension ref="A1:P25"/>
  <sheetViews>
    <sheetView workbookViewId="0">
      <selection activeCell="E17" sqref="E17"/>
    </sheetView>
  </sheetViews>
  <sheetFormatPr defaultRowHeight="14.5" x14ac:dyDescent="0.35"/>
  <cols>
    <col min="2" max="2" width="14.453125" customWidth="1"/>
    <col min="3" max="3" width="17.453125" customWidth="1"/>
    <col min="6" max="6" width="11" bestFit="1" customWidth="1"/>
  </cols>
  <sheetData>
    <row r="1" spans="1:16" ht="15.5" x14ac:dyDescent="0.35">
      <c r="A1" s="33" t="s">
        <v>79</v>
      </c>
      <c r="B1" s="34" t="s">
        <v>80</v>
      </c>
      <c r="C1" s="36" t="s">
        <v>137</v>
      </c>
      <c r="H1" s="41" t="s">
        <v>138</v>
      </c>
      <c r="I1" s="35" t="s">
        <v>139</v>
      </c>
      <c r="J1" s="35" t="s">
        <v>140</v>
      </c>
      <c r="K1" s="35" t="s">
        <v>141</v>
      </c>
      <c r="L1" s="35" t="s">
        <v>142</v>
      </c>
      <c r="M1" s="36" t="s">
        <v>143</v>
      </c>
      <c r="O1" s="42" t="s">
        <v>144</v>
      </c>
      <c r="P1" s="42" t="s">
        <v>143</v>
      </c>
    </row>
    <row r="2" spans="1:16" ht="15.5" x14ac:dyDescent="0.35">
      <c r="A2" s="37" t="s">
        <v>91</v>
      </c>
      <c r="B2" s="38">
        <v>130.97999999999999</v>
      </c>
      <c r="C2" s="4" t="str">
        <f>IF(B2&lt;130,"Not bad","Expensive")</f>
        <v>Expensive</v>
      </c>
      <c r="H2" s="5"/>
      <c r="I2" s="43">
        <v>10</v>
      </c>
      <c r="J2" s="44">
        <v>30</v>
      </c>
      <c r="K2" s="44">
        <v>60</v>
      </c>
      <c r="L2" s="44">
        <f>SUM(I2,J2,K2)</f>
        <v>100</v>
      </c>
      <c r="M2" s="45"/>
      <c r="O2" t="s">
        <v>145</v>
      </c>
      <c r="P2" t="s">
        <v>109</v>
      </c>
    </row>
    <row r="3" spans="1:16" ht="15.5" x14ac:dyDescent="0.35">
      <c r="A3" s="37" t="s">
        <v>92</v>
      </c>
      <c r="B3" s="38">
        <v>12</v>
      </c>
      <c r="C3" s="4" t="str">
        <f t="shared" ref="C3:C25" si="0">IF(B3&lt;130,"Not bad","Expensive")</f>
        <v>Not bad</v>
      </c>
      <c r="H3" s="46" t="s">
        <v>146</v>
      </c>
      <c r="I3">
        <v>2</v>
      </c>
      <c r="J3">
        <v>2</v>
      </c>
      <c r="K3">
        <v>18</v>
      </c>
      <c r="L3">
        <v>22</v>
      </c>
      <c r="M3" s="4" t="str">
        <f>IF(L4&lt;40,"F",IF(L4&lt;50,"E",IF(L4&lt;60,"D",IF(L4&lt;70,"C",IF(L4&lt;80,"B","A")))))</f>
        <v>F</v>
      </c>
      <c r="O3" t="s">
        <v>147</v>
      </c>
      <c r="P3" t="s">
        <v>127</v>
      </c>
    </row>
    <row r="4" spans="1:16" ht="15.5" x14ac:dyDescent="0.35">
      <c r="A4" s="37" t="s">
        <v>93</v>
      </c>
      <c r="B4" s="38">
        <v>7.31</v>
      </c>
      <c r="C4" s="4" t="str">
        <f t="shared" si="0"/>
        <v>Not bad</v>
      </c>
      <c r="H4" s="46" t="s">
        <v>148</v>
      </c>
      <c r="I4">
        <v>8</v>
      </c>
      <c r="J4">
        <v>20</v>
      </c>
      <c r="K4">
        <v>11</v>
      </c>
      <c r="L4">
        <v>39</v>
      </c>
      <c r="M4" s="4" t="str">
        <f t="shared" ref="M4:M21" si="1">IF(L5&lt;40,"F",IF(L5&lt;50,"E",IF(L5&lt;60,"D",IF(L5&lt;70,"C",IF(L5&lt;80,"B","A")))))</f>
        <v>F</v>
      </c>
      <c r="O4" t="s">
        <v>149</v>
      </c>
      <c r="P4" t="s">
        <v>115</v>
      </c>
    </row>
    <row r="5" spans="1:16" ht="15.5" x14ac:dyDescent="0.35">
      <c r="A5" s="37" t="s">
        <v>94</v>
      </c>
      <c r="B5" s="38">
        <v>191.5155</v>
      </c>
      <c r="C5" s="4" t="str">
        <f t="shared" si="0"/>
        <v>Expensive</v>
      </c>
      <c r="H5" s="46" t="s">
        <v>150</v>
      </c>
      <c r="I5">
        <v>8</v>
      </c>
      <c r="J5">
        <v>3</v>
      </c>
      <c r="K5">
        <v>19</v>
      </c>
      <c r="L5">
        <v>30</v>
      </c>
      <c r="M5" s="4" t="str">
        <f t="shared" si="1"/>
        <v>F</v>
      </c>
      <c r="O5" t="s">
        <v>151</v>
      </c>
      <c r="P5" t="s">
        <v>152</v>
      </c>
    </row>
    <row r="6" spans="1:16" ht="15.5" x14ac:dyDescent="0.35">
      <c r="A6" s="37" t="s">
        <v>95</v>
      </c>
      <c r="B6" s="38">
        <v>11.184000000000001</v>
      </c>
      <c r="C6" s="4" t="str">
        <f t="shared" si="0"/>
        <v>Not bad</v>
      </c>
      <c r="H6" s="46" t="s">
        <v>153</v>
      </c>
      <c r="I6">
        <v>5</v>
      </c>
      <c r="J6">
        <v>6</v>
      </c>
      <c r="K6">
        <v>15</v>
      </c>
      <c r="L6">
        <v>26</v>
      </c>
      <c r="M6" s="4" t="str">
        <f t="shared" si="1"/>
        <v>C</v>
      </c>
      <c r="O6" t="s">
        <v>154</v>
      </c>
      <c r="P6" t="s">
        <v>155</v>
      </c>
    </row>
    <row r="7" spans="1:16" ht="15.5" x14ac:dyDescent="0.35">
      <c r="A7" s="37" t="s">
        <v>96</v>
      </c>
      <c r="B7" s="38">
        <v>6.9799999999999995</v>
      </c>
      <c r="C7" s="4" t="str">
        <f t="shared" si="0"/>
        <v>Not bad</v>
      </c>
      <c r="H7" s="46" t="s">
        <v>156</v>
      </c>
      <c r="I7">
        <v>2</v>
      </c>
      <c r="J7">
        <v>28</v>
      </c>
      <c r="K7">
        <v>32</v>
      </c>
      <c r="L7">
        <v>62</v>
      </c>
      <c r="M7" s="4" t="str">
        <f t="shared" si="1"/>
        <v>A</v>
      </c>
      <c r="O7" t="s">
        <v>157</v>
      </c>
      <c r="P7" t="s">
        <v>158</v>
      </c>
    </row>
    <row r="8" spans="1:16" ht="15.5" x14ac:dyDescent="0.35">
      <c r="A8" s="37" t="s">
        <v>97</v>
      </c>
      <c r="B8" s="38">
        <v>1.82</v>
      </c>
      <c r="C8" s="4" t="str">
        <f t="shared" si="0"/>
        <v>Not bad</v>
      </c>
      <c r="H8" s="46" t="s">
        <v>159</v>
      </c>
      <c r="I8">
        <v>4</v>
      </c>
      <c r="J8">
        <v>23</v>
      </c>
      <c r="K8">
        <v>57</v>
      </c>
      <c r="L8">
        <v>84</v>
      </c>
      <c r="M8" s="4" t="str">
        <f t="shared" si="1"/>
        <v>D</v>
      </c>
    </row>
    <row r="9" spans="1:16" ht="15.5" x14ac:dyDescent="0.35">
      <c r="A9" s="37" t="s">
        <v>98</v>
      </c>
      <c r="B9" s="38">
        <v>151.19200000000001</v>
      </c>
      <c r="C9" s="4" t="str">
        <f t="shared" si="0"/>
        <v>Expensive</v>
      </c>
      <c r="H9" s="46" t="s">
        <v>160</v>
      </c>
      <c r="I9">
        <v>2</v>
      </c>
      <c r="J9">
        <v>5</v>
      </c>
      <c r="K9">
        <v>52</v>
      </c>
      <c r="L9">
        <v>59</v>
      </c>
      <c r="M9" s="4" t="str">
        <f t="shared" si="1"/>
        <v>D</v>
      </c>
    </row>
    <row r="10" spans="1:16" ht="15.5" x14ac:dyDescent="0.35">
      <c r="A10" s="37" t="s">
        <v>99</v>
      </c>
      <c r="B10" s="38">
        <v>6.1680000000000001</v>
      </c>
      <c r="C10" s="4" t="str">
        <f t="shared" si="0"/>
        <v>Not bad</v>
      </c>
      <c r="H10" s="46" t="s">
        <v>161</v>
      </c>
      <c r="I10">
        <v>2</v>
      </c>
      <c r="J10">
        <v>23</v>
      </c>
      <c r="K10">
        <v>33</v>
      </c>
      <c r="L10">
        <v>58</v>
      </c>
      <c r="M10" s="4" t="str">
        <f t="shared" si="1"/>
        <v>D</v>
      </c>
    </row>
    <row r="11" spans="1:16" ht="15.5" x14ac:dyDescent="0.35">
      <c r="A11" s="37" t="s">
        <v>100</v>
      </c>
      <c r="B11" s="38">
        <v>22.98</v>
      </c>
      <c r="C11" s="4" t="str">
        <f t="shared" si="0"/>
        <v>Not bad</v>
      </c>
      <c r="H11" s="46" t="s">
        <v>162</v>
      </c>
      <c r="I11">
        <v>7</v>
      </c>
      <c r="J11">
        <v>6</v>
      </c>
      <c r="K11">
        <v>39</v>
      </c>
      <c r="L11">
        <v>52</v>
      </c>
      <c r="M11" s="4" t="str">
        <f t="shared" si="1"/>
        <v>F</v>
      </c>
    </row>
    <row r="12" spans="1:16" ht="15.5" x14ac:dyDescent="0.35">
      <c r="A12" s="37" t="s">
        <v>94</v>
      </c>
      <c r="B12" s="38">
        <v>189.57600000000002</v>
      </c>
      <c r="C12" s="4" t="str">
        <f t="shared" si="0"/>
        <v>Expensive</v>
      </c>
      <c r="H12" s="46" t="s">
        <v>163</v>
      </c>
      <c r="I12">
        <v>0</v>
      </c>
      <c r="J12">
        <v>2</v>
      </c>
      <c r="K12">
        <v>12</v>
      </c>
      <c r="L12">
        <v>14</v>
      </c>
      <c r="M12" s="4" t="str">
        <f t="shared" si="1"/>
        <v>E</v>
      </c>
    </row>
    <row r="13" spans="1:16" ht="15.5" x14ac:dyDescent="0.35">
      <c r="A13" s="37" t="s">
        <v>98</v>
      </c>
      <c r="B13" s="38">
        <v>227.85599999999999</v>
      </c>
      <c r="C13" s="4" t="str">
        <f t="shared" si="0"/>
        <v>Expensive</v>
      </c>
      <c r="H13" s="46" t="s">
        <v>164</v>
      </c>
      <c r="I13">
        <v>10</v>
      </c>
      <c r="J13">
        <v>9</v>
      </c>
      <c r="K13">
        <v>27</v>
      </c>
      <c r="L13">
        <v>46</v>
      </c>
      <c r="M13" s="4" t="str">
        <f t="shared" si="1"/>
        <v>A</v>
      </c>
    </row>
    <row r="14" spans="1:16" ht="15.5" x14ac:dyDescent="0.35">
      <c r="A14" s="37" t="s">
        <v>101</v>
      </c>
      <c r="B14" s="38">
        <v>5.1840000000000011</v>
      </c>
      <c r="C14" s="4" t="str">
        <f t="shared" si="0"/>
        <v>Not bad</v>
      </c>
      <c r="H14" s="46" t="s">
        <v>165</v>
      </c>
      <c r="I14">
        <v>6</v>
      </c>
      <c r="J14">
        <v>24</v>
      </c>
      <c r="K14">
        <v>55</v>
      </c>
      <c r="L14">
        <v>85</v>
      </c>
      <c r="M14" s="4" t="str">
        <f t="shared" si="1"/>
        <v>C</v>
      </c>
    </row>
    <row r="15" spans="1:16" ht="15.5" x14ac:dyDescent="0.35">
      <c r="A15" s="37" t="s">
        <v>99</v>
      </c>
      <c r="B15" s="38">
        <v>135.99200000000002</v>
      </c>
      <c r="C15" s="4" t="str">
        <f t="shared" si="0"/>
        <v>Expensive</v>
      </c>
      <c r="H15" s="46" t="s">
        <v>166</v>
      </c>
      <c r="I15">
        <v>6</v>
      </c>
      <c r="J15">
        <v>26</v>
      </c>
      <c r="K15">
        <v>29</v>
      </c>
      <c r="L15">
        <v>61</v>
      </c>
      <c r="M15" s="4" t="str">
        <f t="shared" si="1"/>
        <v>B</v>
      </c>
    </row>
    <row r="16" spans="1:16" ht="15.5" x14ac:dyDescent="0.35">
      <c r="A16" s="37" t="s">
        <v>100</v>
      </c>
      <c r="B16" s="38">
        <v>13.761999999999997</v>
      </c>
      <c r="C16" s="4" t="str">
        <f t="shared" si="0"/>
        <v>Not bad</v>
      </c>
      <c r="H16" s="46" t="s">
        <v>167</v>
      </c>
      <c r="I16">
        <v>3</v>
      </c>
      <c r="J16">
        <v>18</v>
      </c>
      <c r="K16">
        <v>56</v>
      </c>
      <c r="L16">
        <v>77</v>
      </c>
      <c r="M16" s="4" t="str">
        <f t="shared" si="1"/>
        <v>A</v>
      </c>
    </row>
    <row r="17" spans="1:13" ht="15.5" x14ac:dyDescent="0.35">
      <c r="A17" s="37" t="s">
        <v>99</v>
      </c>
      <c r="B17" s="38">
        <v>0.84799999999999986</v>
      </c>
      <c r="C17" s="4" t="str">
        <f t="shared" si="0"/>
        <v>Not bad</v>
      </c>
      <c r="H17" s="46" t="s">
        <v>168</v>
      </c>
      <c r="I17">
        <v>8</v>
      </c>
      <c r="J17">
        <v>21</v>
      </c>
      <c r="K17">
        <v>58</v>
      </c>
      <c r="L17">
        <v>87</v>
      </c>
      <c r="M17" s="4" t="str">
        <f t="shared" si="1"/>
        <v>F</v>
      </c>
    </row>
    <row r="18" spans="1:13" ht="15.5" x14ac:dyDescent="0.35">
      <c r="A18" s="37" t="s">
        <v>95</v>
      </c>
      <c r="B18" s="38">
        <v>110.98</v>
      </c>
      <c r="C18" s="4" t="str">
        <f t="shared" si="0"/>
        <v>Not bad</v>
      </c>
      <c r="H18" s="46" t="s">
        <v>169</v>
      </c>
      <c r="I18">
        <v>8</v>
      </c>
      <c r="J18">
        <v>11</v>
      </c>
      <c r="K18">
        <v>19</v>
      </c>
      <c r="L18">
        <v>38</v>
      </c>
      <c r="M18" s="4" t="str">
        <f t="shared" si="1"/>
        <v>B</v>
      </c>
    </row>
    <row r="19" spans="1:13" ht="15.5" x14ac:dyDescent="0.35">
      <c r="A19" s="37" t="s">
        <v>95</v>
      </c>
      <c r="B19" s="38">
        <v>27.75</v>
      </c>
      <c r="C19" s="4" t="str">
        <f t="shared" si="0"/>
        <v>Not bad</v>
      </c>
      <c r="H19" s="46" t="s">
        <v>170</v>
      </c>
      <c r="I19">
        <v>4</v>
      </c>
      <c r="J19">
        <v>23</v>
      </c>
      <c r="K19">
        <v>44</v>
      </c>
      <c r="L19">
        <v>71</v>
      </c>
      <c r="M19" s="4" t="str">
        <f t="shared" si="1"/>
        <v>F</v>
      </c>
    </row>
    <row r="20" spans="1:13" ht="15.5" x14ac:dyDescent="0.35">
      <c r="A20" s="37" t="s">
        <v>97</v>
      </c>
      <c r="B20" s="38">
        <v>4.28</v>
      </c>
      <c r="C20" s="4" t="str">
        <f t="shared" si="0"/>
        <v>Not bad</v>
      </c>
      <c r="H20" s="46" t="s">
        <v>171</v>
      </c>
      <c r="I20">
        <v>5</v>
      </c>
      <c r="J20">
        <v>20</v>
      </c>
      <c r="K20">
        <v>11</v>
      </c>
      <c r="L20">
        <v>36</v>
      </c>
      <c r="M20" s="4" t="str">
        <f t="shared" si="1"/>
        <v>B</v>
      </c>
    </row>
    <row r="21" spans="1:13" ht="15.5" x14ac:dyDescent="0.35">
      <c r="A21" s="37" t="s">
        <v>98</v>
      </c>
      <c r="B21" s="38">
        <v>71.160000000000011</v>
      </c>
      <c r="C21" s="4" t="str">
        <f t="shared" si="0"/>
        <v>Not bad</v>
      </c>
      <c r="H21" s="47" t="s">
        <v>172</v>
      </c>
      <c r="I21" s="2">
        <v>3</v>
      </c>
      <c r="J21" s="2">
        <v>14</v>
      </c>
      <c r="K21" s="2">
        <v>60</v>
      </c>
      <c r="L21" s="2">
        <v>77</v>
      </c>
      <c r="M21" s="4" t="str">
        <f t="shared" si="1"/>
        <v>F</v>
      </c>
    </row>
    <row r="22" spans="1:13" ht="15.5" x14ac:dyDescent="0.35">
      <c r="A22" s="37" t="s">
        <v>99</v>
      </c>
      <c r="B22" s="38">
        <v>5.68</v>
      </c>
      <c r="C22" s="4" t="str">
        <f t="shared" si="0"/>
        <v>Not bad</v>
      </c>
    </row>
    <row r="23" spans="1:13" ht="15.5" x14ac:dyDescent="0.35">
      <c r="A23" s="37" t="s">
        <v>97</v>
      </c>
      <c r="B23" s="38">
        <v>2.78</v>
      </c>
      <c r="C23" s="4" t="str">
        <f t="shared" si="0"/>
        <v>Not bad</v>
      </c>
    </row>
    <row r="24" spans="1:13" ht="15.5" x14ac:dyDescent="0.35">
      <c r="A24" s="37" t="s">
        <v>100</v>
      </c>
      <c r="B24" s="38">
        <v>8.6199999999999992</v>
      </c>
      <c r="C24" s="4" t="str">
        <f t="shared" si="0"/>
        <v>Not bad</v>
      </c>
    </row>
    <row r="25" spans="1:13" ht="15.5" x14ac:dyDescent="0.35">
      <c r="A25" s="39" t="s">
        <v>92</v>
      </c>
      <c r="B25" s="40">
        <v>35.685999999999993</v>
      </c>
      <c r="C25" s="4" t="str">
        <f t="shared" si="0"/>
        <v>Not bad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9"/>
  </sheetPr>
  <dimension ref="A1:P18"/>
  <sheetViews>
    <sheetView workbookViewId="0">
      <selection activeCell="E17" sqref="E17"/>
    </sheetView>
  </sheetViews>
  <sheetFormatPr defaultRowHeight="14.5" x14ac:dyDescent="0.35"/>
  <cols>
    <col min="1" max="1" width="13.26953125" customWidth="1"/>
    <col min="2" max="2" width="10.90625" customWidth="1"/>
    <col min="3" max="3" width="10.1796875" customWidth="1"/>
    <col min="6" max="6" width="9.453125" bestFit="1" customWidth="1"/>
    <col min="8" max="8" width="10.26953125" customWidth="1"/>
  </cols>
  <sheetData>
    <row r="1" spans="1:16" x14ac:dyDescent="0.35">
      <c r="A1" t="s">
        <v>665</v>
      </c>
      <c r="B1" t="s">
        <v>107</v>
      </c>
      <c r="C1" t="s">
        <v>195</v>
      </c>
      <c r="D1" t="s">
        <v>196</v>
      </c>
      <c r="E1" t="s">
        <v>142</v>
      </c>
      <c r="F1" t="s">
        <v>197</v>
      </c>
      <c r="G1" t="s">
        <v>198</v>
      </c>
      <c r="H1" t="s">
        <v>108</v>
      </c>
    </row>
    <row r="2" spans="1:16" x14ac:dyDescent="0.35">
      <c r="A2" t="s">
        <v>666</v>
      </c>
      <c r="B2">
        <v>74.69</v>
      </c>
      <c r="C2">
        <v>7</v>
      </c>
      <c r="D2">
        <v>26.141500000000001</v>
      </c>
      <c r="E2">
        <v>548.97149999999999</v>
      </c>
      <c r="F2">
        <v>43470</v>
      </c>
      <c r="G2">
        <v>0.54722222222222217</v>
      </c>
      <c r="H2" t="s">
        <v>114</v>
      </c>
    </row>
    <row r="3" spans="1:16" x14ac:dyDescent="0.35">
      <c r="A3" t="s">
        <v>667</v>
      </c>
      <c r="B3">
        <v>15.28</v>
      </c>
      <c r="C3">
        <v>5</v>
      </c>
      <c r="D3">
        <v>3.82</v>
      </c>
      <c r="E3">
        <v>80.22</v>
      </c>
      <c r="F3">
        <v>43532</v>
      </c>
      <c r="G3">
        <v>0.4368055555555555</v>
      </c>
      <c r="H3" t="s">
        <v>119</v>
      </c>
    </row>
    <row r="4" spans="1:16" x14ac:dyDescent="0.35">
      <c r="A4" t="s">
        <v>666</v>
      </c>
      <c r="B4">
        <v>86.31</v>
      </c>
      <c r="C4">
        <v>7</v>
      </c>
      <c r="D4">
        <v>30.208500000000001</v>
      </c>
      <c r="E4">
        <v>627.61649999999997</v>
      </c>
      <c r="F4">
        <v>43504</v>
      </c>
      <c r="G4">
        <v>0.44236111111111115</v>
      </c>
      <c r="H4" t="s">
        <v>125</v>
      </c>
      <c r="M4" s="87" t="s">
        <v>672</v>
      </c>
      <c r="N4" s="87"/>
      <c r="O4" s="87"/>
      <c r="P4" s="87"/>
    </row>
    <row r="5" spans="1:16" x14ac:dyDescent="0.35">
      <c r="A5" t="s">
        <v>668</v>
      </c>
      <c r="B5">
        <v>85.39</v>
      </c>
      <c r="C5">
        <v>7</v>
      </c>
      <c r="D5">
        <v>29.886500000000002</v>
      </c>
      <c r="E5">
        <v>433.69200000000001</v>
      </c>
      <c r="F5">
        <v>43549</v>
      </c>
      <c r="G5">
        <v>0.77083333333333337</v>
      </c>
      <c r="H5" t="s">
        <v>114</v>
      </c>
      <c r="M5" s="87" t="s">
        <v>673</v>
      </c>
      <c r="N5" s="87"/>
      <c r="O5" s="87"/>
      <c r="P5" s="87"/>
    </row>
    <row r="6" spans="1:16" x14ac:dyDescent="0.35">
      <c r="A6" t="s">
        <v>667</v>
      </c>
      <c r="B6">
        <v>68.84</v>
      </c>
      <c r="C6">
        <v>6</v>
      </c>
      <c r="D6">
        <v>20.652000000000001</v>
      </c>
      <c r="E6">
        <v>772.38</v>
      </c>
      <c r="F6">
        <v>43521</v>
      </c>
      <c r="G6">
        <v>0.60833333333333328</v>
      </c>
      <c r="H6" t="s">
        <v>114</v>
      </c>
      <c r="M6" s="87" t="s">
        <v>674</v>
      </c>
      <c r="N6" s="87"/>
      <c r="O6" s="87"/>
      <c r="P6" s="87"/>
    </row>
    <row r="7" spans="1:16" x14ac:dyDescent="0.35">
      <c r="A7" t="s">
        <v>667</v>
      </c>
      <c r="B7">
        <v>73.56</v>
      </c>
      <c r="C7">
        <v>10</v>
      </c>
      <c r="D7">
        <v>36.78</v>
      </c>
      <c r="E7">
        <v>76.146000000000001</v>
      </c>
      <c r="F7">
        <v>43520</v>
      </c>
      <c r="G7">
        <v>0.48472222222222222</v>
      </c>
      <c r="H7" t="s">
        <v>114</v>
      </c>
      <c r="M7" s="87" t="s">
        <v>675</v>
      </c>
      <c r="N7" s="87"/>
      <c r="O7" s="87"/>
      <c r="P7" s="87"/>
    </row>
    <row r="8" spans="1:16" x14ac:dyDescent="0.35">
      <c r="A8" t="s">
        <v>669</v>
      </c>
      <c r="B8">
        <v>54.84</v>
      </c>
      <c r="C8">
        <v>4</v>
      </c>
      <c r="D8">
        <v>8.2260000000000009</v>
      </c>
      <c r="E8">
        <v>60.816000000000003</v>
      </c>
      <c r="F8">
        <v>43516</v>
      </c>
      <c r="G8">
        <v>0.56041666666666667</v>
      </c>
      <c r="H8" t="s">
        <v>130</v>
      </c>
      <c r="M8" s="87" t="s">
        <v>678</v>
      </c>
      <c r="N8" s="87"/>
      <c r="O8" s="87"/>
      <c r="P8" s="87"/>
    </row>
    <row r="9" spans="1:16" x14ac:dyDescent="0.35">
      <c r="A9" t="s">
        <v>666</v>
      </c>
      <c r="B9">
        <v>14.48</v>
      </c>
      <c r="C9">
        <v>4</v>
      </c>
      <c r="D9">
        <v>2.8959999999999999</v>
      </c>
      <c r="E9">
        <v>107.142</v>
      </c>
      <c r="F9">
        <v>43502</v>
      </c>
      <c r="G9">
        <v>0.75486111111111109</v>
      </c>
      <c r="H9" t="s">
        <v>114</v>
      </c>
    </row>
    <row r="10" spans="1:16" x14ac:dyDescent="0.35">
      <c r="A10" t="s">
        <v>670</v>
      </c>
      <c r="B10">
        <v>25.51</v>
      </c>
      <c r="C10">
        <v>5</v>
      </c>
      <c r="D10">
        <v>5.1020000000000003</v>
      </c>
      <c r="E10">
        <v>246.48750000000001</v>
      </c>
      <c r="F10">
        <v>43533</v>
      </c>
      <c r="G10">
        <v>0.7104166666666667</v>
      </c>
      <c r="H10" t="s">
        <v>133</v>
      </c>
    </row>
    <row r="11" spans="1:16" x14ac:dyDescent="0.35">
      <c r="A11" t="s">
        <v>671</v>
      </c>
      <c r="B11">
        <v>46.95</v>
      </c>
      <c r="C11">
        <v>10</v>
      </c>
      <c r="D11">
        <v>11.737500000000001</v>
      </c>
      <c r="E11">
        <v>453.495</v>
      </c>
      <c r="F11">
        <v>43508</v>
      </c>
      <c r="G11">
        <v>0.43402777777777773</v>
      </c>
      <c r="H11" t="s">
        <v>114</v>
      </c>
    </row>
    <row r="12" spans="1:16" x14ac:dyDescent="0.35">
      <c r="A12" t="s">
        <v>667</v>
      </c>
      <c r="B12">
        <v>43.19</v>
      </c>
      <c r="C12">
        <v>10</v>
      </c>
      <c r="D12">
        <v>21.594999999999999</v>
      </c>
      <c r="E12">
        <v>749.49</v>
      </c>
      <c r="F12">
        <v>43503</v>
      </c>
      <c r="G12">
        <v>0.70000000000000007</v>
      </c>
      <c r="H12" t="s">
        <v>114</v>
      </c>
    </row>
    <row r="13" spans="1:16" x14ac:dyDescent="0.35">
      <c r="A13" t="s">
        <v>667</v>
      </c>
      <c r="B13">
        <v>93.72</v>
      </c>
      <c r="C13">
        <v>7</v>
      </c>
      <c r="D13">
        <v>28.116</v>
      </c>
      <c r="E13">
        <v>506.63549999999998</v>
      </c>
      <c r="F13">
        <v>43480</v>
      </c>
      <c r="G13">
        <v>0.67986111111111114</v>
      </c>
      <c r="H13" t="s">
        <v>119</v>
      </c>
    </row>
    <row r="14" spans="1:16" x14ac:dyDescent="0.35">
      <c r="A14" t="s">
        <v>670</v>
      </c>
      <c r="B14">
        <v>68.930000000000007</v>
      </c>
      <c r="C14">
        <v>6</v>
      </c>
      <c r="D14">
        <v>24.125499999999999</v>
      </c>
      <c r="E14">
        <v>457.44299999999998</v>
      </c>
      <c r="F14">
        <v>43535</v>
      </c>
      <c r="G14">
        <v>0.4604166666666667</v>
      </c>
      <c r="H14" t="s">
        <v>677</v>
      </c>
    </row>
    <row r="15" spans="1:16" x14ac:dyDescent="0.35">
      <c r="A15" t="s">
        <v>666</v>
      </c>
      <c r="B15">
        <v>72.61</v>
      </c>
      <c r="C15">
        <v>3</v>
      </c>
      <c r="D15">
        <v>21.783000000000001</v>
      </c>
      <c r="E15">
        <v>172.2105</v>
      </c>
      <c r="F15">
        <v>43466</v>
      </c>
      <c r="G15">
        <v>0.44375000000000003</v>
      </c>
      <c r="H15" t="s">
        <v>676</v>
      </c>
    </row>
    <row r="16" spans="1:16" x14ac:dyDescent="0.35">
      <c r="A16" t="s">
        <v>668</v>
      </c>
      <c r="B16">
        <v>54.67</v>
      </c>
      <c r="C16">
        <v>2</v>
      </c>
      <c r="D16">
        <v>8.2004999999999999</v>
      </c>
      <c r="E16">
        <v>84.63</v>
      </c>
      <c r="F16">
        <v>43486</v>
      </c>
      <c r="G16">
        <v>0.75</v>
      </c>
      <c r="H16" t="s">
        <v>676</v>
      </c>
    </row>
    <row r="17" spans="1:8" x14ac:dyDescent="0.35">
      <c r="A17" t="s">
        <v>666</v>
      </c>
      <c r="B17">
        <v>40.299999999999997</v>
      </c>
      <c r="C17">
        <v>5</v>
      </c>
      <c r="D17">
        <v>4.03</v>
      </c>
      <c r="E17">
        <v>451.71</v>
      </c>
      <c r="F17">
        <v>43535</v>
      </c>
      <c r="G17">
        <v>0.64583333333333337</v>
      </c>
      <c r="H17" t="s">
        <v>114</v>
      </c>
    </row>
    <row r="18" spans="1:8" x14ac:dyDescent="0.35">
      <c r="A18" t="s">
        <v>668</v>
      </c>
      <c r="B18">
        <v>86.04</v>
      </c>
      <c r="C18">
        <v>3</v>
      </c>
      <c r="D18">
        <v>21.51</v>
      </c>
      <c r="E18">
        <v>277.137</v>
      </c>
      <c r="F18">
        <v>43521</v>
      </c>
      <c r="G18">
        <v>0.47500000000000003</v>
      </c>
      <c r="H18" t="s">
        <v>114</v>
      </c>
    </row>
  </sheetData>
  <mergeCells count="5">
    <mergeCell ref="M4:P4"/>
    <mergeCell ref="M5:P5"/>
    <mergeCell ref="M6:P6"/>
    <mergeCell ref="M7:P7"/>
    <mergeCell ref="M8:P8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9"/>
  </sheetPr>
  <dimension ref="A1:AB2748"/>
  <sheetViews>
    <sheetView workbookViewId="0">
      <selection activeCell="E17" sqref="E17"/>
    </sheetView>
  </sheetViews>
  <sheetFormatPr defaultRowHeight="14.5" x14ac:dyDescent="0.35"/>
  <cols>
    <col min="5" max="5" width="11.08984375" style="53" bestFit="1" customWidth="1"/>
    <col min="6" max="6" width="11.08984375" style="84" bestFit="1" customWidth="1"/>
    <col min="7" max="7" width="11.08984375" style="84" customWidth="1"/>
    <col min="8" max="8" width="11.08984375" style="85" customWidth="1"/>
    <col min="9" max="9" width="11.08984375" style="84" customWidth="1"/>
    <col min="10" max="10" width="11.08984375" style="85" customWidth="1"/>
    <col min="11" max="11" width="11.08984375" style="86" customWidth="1"/>
    <col min="12" max="12" width="11.08984375" customWidth="1"/>
    <col min="21" max="21" width="19.54296875" bestFit="1" customWidth="1"/>
    <col min="23" max="23" width="9.453125" customWidth="1"/>
  </cols>
  <sheetData>
    <row r="1" spans="1:28" x14ac:dyDescent="0.35">
      <c r="A1" t="s">
        <v>57</v>
      </c>
      <c r="B1" t="s">
        <v>58</v>
      </c>
      <c r="C1" t="s">
        <v>199</v>
      </c>
      <c r="D1" t="s">
        <v>200</v>
      </c>
      <c r="E1" s="53" t="s">
        <v>201</v>
      </c>
      <c r="F1" s="84" t="s">
        <v>179</v>
      </c>
      <c r="G1" s="84" t="s">
        <v>774</v>
      </c>
      <c r="H1" s="85" t="s">
        <v>178</v>
      </c>
      <c r="I1" s="84" t="s">
        <v>181</v>
      </c>
      <c r="J1" s="85" t="s">
        <v>773</v>
      </c>
      <c r="K1" s="86" t="s">
        <v>772</v>
      </c>
      <c r="L1" s="84" t="s">
        <v>180</v>
      </c>
      <c r="M1" t="s">
        <v>202</v>
      </c>
      <c r="N1" t="s">
        <v>203</v>
      </c>
      <c r="O1" t="s">
        <v>204</v>
      </c>
      <c r="P1" t="s">
        <v>205</v>
      </c>
      <c r="Q1" t="s">
        <v>548</v>
      </c>
      <c r="R1" t="s">
        <v>250</v>
      </c>
      <c r="S1" t="s">
        <v>251</v>
      </c>
      <c r="T1" t="s">
        <v>228</v>
      </c>
      <c r="U1" t="s">
        <v>682</v>
      </c>
      <c r="V1" t="s">
        <v>252</v>
      </c>
      <c r="W1" t="s">
        <v>776</v>
      </c>
      <c r="X1" t="s">
        <v>777</v>
      </c>
    </row>
    <row r="2" spans="1:28" x14ac:dyDescent="0.35">
      <c r="A2">
        <v>30</v>
      </c>
      <c r="B2">
        <v>95.7</v>
      </c>
      <c r="C2">
        <v>2</v>
      </c>
      <c r="D2">
        <v>2871</v>
      </c>
      <c r="E2" s="53" t="s">
        <v>206</v>
      </c>
      <c r="F2" s="84">
        <v>24</v>
      </c>
      <c r="G2" s="84">
        <v>2</v>
      </c>
      <c r="H2" s="85" t="str">
        <f>IF(G2=1,"January",IF(G2=2,"Febuary",IF(G2=3,"March",IF(G2=4,"April",IF(G2=5,"May",IF(G2=6,"June",IF(G2=7,"July",IF(G2=8,"August",IF(G2=9,"September",IF(G2=10,"October",IF(G2=11,"November","December")))))))))))</f>
        <v>Febuary</v>
      </c>
      <c r="I2" s="84">
        <v>2018</v>
      </c>
      <c r="J2" s="85" t="str">
        <f>CONCATENATE(G2,"/",F2,"/",I2)</f>
        <v>2/24/2018</v>
      </c>
      <c r="K2" s="86">
        <f>WEEKDAY(J2)</f>
        <v>7</v>
      </c>
      <c r="L2" t="str">
        <f>IF(K2=7,"Saturday",IF(K2=6,"Friday",IF(K2=5,"Thursday",IF(K2=4,"Wednesday",IF(K2=3,"Tuesday",IF(K2=2,"Monday","Sunday"))))))</f>
        <v>Saturday</v>
      </c>
      <c r="M2">
        <v>828</v>
      </c>
      <c r="N2" t="s">
        <v>207</v>
      </c>
      <c r="O2" t="s">
        <v>208</v>
      </c>
      <c r="P2">
        <v>95</v>
      </c>
      <c r="Q2" t="s">
        <v>549</v>
      </c>
      <c r="R2" t="s">
        <v>253</v>
      </c>
      <c r="S2" t="s">
        <v>254</v>
      </c>
      <c r="T2" t="s">
        <v>229</v>
      </c>
      <c r="U2" t="s">
        <v>683</v>
      </c>
      <c r="V2" t="s">
        <v>255</v>
      </c>
      <c r="W2">
        <f>B2-P2</f>
        <v>0.70000000000000284</v>
      </c>
      <c r="X2">
        <f>W2*A2</f>
        <v>21.000000000000085</v>
      </c>
    </row>
    <row r="3" spans="1:28" x14ac:dyDescent="0.35">
      <c r="A3">
        <v>34</v>
      </c>
      <c r="B3">
        <v>81.349999999999994</v>
      </c>
      <c r="C3">
        <v>5</v>
      </c>
      <c r="D3">
        <v>2765.9</v>
      </c>
      <c r="E3" s="53">
        <v>43286</v>
      </c>
      <c r="F3" s="84">
        <v>7</v>
      </c>
      <c r="G3" s="84">
        <v>5</v>
      </c>
      <c r="H3" s="85" t="str">
        <f t="shared" ref="H3:H66" si="0">IF(G3=1,"January",IF(G3=2,"Febuary",IF(G3=3,"March",IF(G3=4,"April",IF(G3=5,"May",IF(G3=6,"June",IF(G3=7,"July",IF(G3=8,"August",IF(G3=9,"September",IF(G3=10,"October",IF(G3=11,"November","December")))))))))))</f>
        <v>May</v>
      </c>
      <c r="I3" s="84">
        <v>2018</v>
      </c>
      <c r="J3" s="85" t="str">
        <f t="shared" ref="J3:J66" si="1">CONCATENATE(G3,"/",F3,"/",I3)</f>
        <v>5/7/2018</v>
      </c>
      <c r="K3" s="86">
        <f t="shared" ref="K3:K66" si="2">WEEKDAY(J3)</f>
        <v>2</v>
      </c>
      <c r="L3" t="str">
        <f t="shared" ref="L3:L66" si="3">IF(K3=7,"Saturday",IF(K3=6,"Friday",IF(K3=5,"Thursday",IF(K3=4,"Wednesday",IF(K3=3,"Tuesday",IF(K3=2,"Monday","Sunday"))))))</f>
        <v>Monday</v>
      </c>
      <c r="M3">
        <v>757</v>
      </c>
      <c r="N3" t="s">
        <v>207</v>
      </c>
      <c r="O3" t="s">
        <v>208</v>
      </c>
      <c r="P3">
        <v>95</v>
      </c>
      <c r="Q3" t="s">
        <v>549</v>
      </c>
      <c r="R3" t="s">
        <v>256</v>
      </c>
      <c r="S3" t="s">
        <v>257</v>
      </c>
      <c r="T3" t="s">
        <v>230</v>
      </c>
      <c r="U3" t="s">
        <v>684</v>
      </c>
      <c r="V3" t="s">
        <v>255</v>
      </c>
      <c r="W3">
        <f t="shared" ref="W3:W66" si="4">B3-P3</f>
        <v>-13.650000000000006</v>
      </c>
      <c r="X3">
        <f t="shared" ref="X3:X66" si="5">W3*A3</f>
        <v>-464.10000000000019</v>
      </c>
      <c r="Z3" s="87" t="s">
        <v>679</v>
      </c>
      <c r="AA3" s="87"/>
      <c r="AB3" s="87"/>
    </row>
    <row r="4" spans="1:28" x14ac:dyDescent="0.35">
      <c r="A4">
        <v>41</v>
      </c>
      <c r="B4">
        <v>94.74</v>
      </c>
      <c r="C4">
        <v>2</v>
      </c>
      <c r="D4">
        <v>3884.34</v>
      </c>
      <c r="E4" s="53">
        <v>43107</v>
      </c>
      <c r="F4" s="84">
        <v>1</v>
      </c>
      <c r="G4" s="84">
        <v>7</v>
      </c>
      <c r="H4" s="85" t="str">
        <f t="shared" si="0"/>
        <v>July</v>
      </c>
      <c r="I4" s="84">
        <v>2018</v>
      </c>
      <c r="J4" s="85" t="str">
        <f t="shared" si="1"/>
        <v>7/1/2018</v>
      </c>
      <c r="K4" s="86">
        <f t="shared" si="2"/>
        <v>1</v>
      </c>
      <c r="L4" t="str">
        <f t="shared" si="3"/>
        <v>Sunday</v>
      </c>
      <c r="M4">
        <v>703</v>
      </c>
      <c r="N4" t="s">
        <v>207</v>
      </c>
      <c r="O4" t="s">
        <v>208</v>
      </c>
      <c r="P4">
        <v>95</v>
      </c>
      <c r="Q4" t="s">
        <v>549</v>
      </c>
      <c r="R4" t="s">
        <v>258</v>
      </c>
      <c r="S4" t="s">
        <v>259</v>
      </c>
      <c r="T4" t="s">
        <v>230</v>
      </c>
      <c r="U4" t="s">
        <v>685</v>
      </c>
      <c r="V4" t="s">
        <v>260</v>
      </c>
      <c r="W4">
        <f t="shared" si="4"/>
        <v>-0.26000000000000512</v>
      </c>
      <c r="X4">
        <f t="shared" si="5"/>
        <v>-10.66000000000021</v>
      </c>
      <c r="Z4" s="87" t="s">
        <v>680</v>
      </c>
      <c r="AA4" s="87"/>
      <c r="AB4" s="87"/>
    </row>
    <row r="5" spans="1:28" x14ac:dyDescent="0.35">
      <c r="A5">
        <v>45</v>
      </c>
      <c r="B5">
        <v>83.26</v>
      </c>
      <c r="C5">
        <v>6</v>
      </c>
      <c r="D5">
        <v>3746.7</v>
      </c>
      <c r="E5" s="53" t="s">
        <v>209</v>
      </c>
      <c r="F5" s="84">
        <v>25</v>
      </c>
      <c r="G5" s="84">
        <v>8</v>
      </c>
      <c r="H5" s="85" t="str">
        <f t="shared" si="0"/>
        <v>August</v>
      </c>
      <c r="I5" s="84">
        <v>2018</v>
      </c>
      <c r="J5" s="85" t="str">
        <f t="shared" si="1"/>
        <v>8/25/2018</v>
      </c>
      <c r="K5" s="86">
        <f t="shared" si="2"/>
        <v>7</v>
      </c>
      <c r="L5" t="str">
        <f t="shared" si="3"/>
        <v>Saturday</v>
      </c>
      <c r="M5">
        <v>649</v>
      </c>
      <c r="N5" t="s">
        <v>207</v>
      </c>
      <c r="O5" t="s">
        <v>208</v>
      </c>
      <c r="P5">
        <v>95</v>
      </c>
      <c r="Q5" t="s">
        <v>549</v>
      </c>
      <c r="R5" t="s">
        <v>261</v>
      </c>
      <c r="S5" t="s">
        <v>262</v>
      </c>
      <c r="T5" t="s">
        <v>229</v>
      </c>
      <c r="U5" t="s">
        <v>686</v>
      </c>
      <c r="V5" t="s">
        <v>260</v>
      </c>
      <c r="W5">
        <f t="shared" si="4"/>
        <v>-11.739999999999995</v>
      </c>
      <c r="X5">
        <f t="shared" si="5"/>
        <v>-528.29999999999973</v>
      </c>
      <c r="Z5" s="87" t="s">
        <v>681</v>
      </c>
      <c r="AA5" s="87"/>
      <c r="AB5" s="87"/>
    </row>
    <row r="6" spans="1:28" x14ac:dyDescent="0.35">
      <c r="A6">
        <v>36</v>
      </c>
      <c r="B6">
        <v>96.66</v>
      </c>
      <c r="C6">
        <v>1</v>
      </c>
      <c r="D6">
        <v>3479.76</v>
      </c>
      <c r="E6" s="53" t="s">
        <v>210</v>
      </c>
      <c r="F6" s="84">
        <v>28</v>
      </c>
      <c r="G6" s="84">
        <v>10</v>
      </c>
      <c r="H6" s="85" t="str">
        <f t="shared" si="0"/>
        <v>October</v>
      </c>
      <c r="I6" s="84">
        <v>2018</v>
      </c>
      <c r="J6" s="85" t="str">
        <f t="shared" si="1"/>
        <v>10/28/2018</v>
      </c>
      <c r="K6" s="86">
        <f t="shared" si="2"/>
        <v>1</v>
      </c>
      <c r="L6" t="str">
        <f t="shared" si="3"/>
        <v>Sunday</v>
      </c>
      <c r="M6">
        <v>586</v>
      </c>
      <c r="N6" t="s">
        <v>207</v>
      </c>
      <c r="O6" t="s">
        <v>208</v>
      </c>
      <c r="P6">
        <v>95</v>
      </c>
      <c r="Q6" t="s">
        <v>549</v>
      </c>
      <c r="R6" t="s">
        <v>263</v>
      </c>
      <c r="S6" t="s">
        <v>264</v>
      </c>
      <c r="T6" t="s">
        <v>229</v>
      </c>
      <c r="U6" t="s">
        <v>687</v>
      </c>
      <c r="V6" t="s">
        <v>260</v>
      </c>
      <c r="W6">
        <f t="shared" si="4"/>
        <v>1.6599999999999966</v>
      </c>
      <c r="X6">
        <f t="shared" si="5"/>
        <v>59.759999999999877</v>
      </c>
      <c r="Z6" s="87" t="s">
        <v>775</v>
      </c>
      <c r="AA6" s="87"/>
      <c r="AB6" s="87"/>
    </row>
    <row r="7" spans="1:28" x14ac:dyDescent="0.35">
      <c r="A7">
        <v>29</v>
      </c>
      <c r="B7">
        <v>86.13</v>
      </c>
      <c r="C7">
        <v>9</v>
      </c>
      <c r="D7">
        <v>2497.77</v>
      </c>
      <c r="E7" s="53">
        <v>43415</v>
      </c>
      <c r="F7" s="84">
        <v>11</v>
      </c>
      <c r="G7" s="84">
        <v>11</v>
      </c>
      <c r="H7" s="85" t="str">
        <f t="shared" si="0"/>
        <v>November</v>
      </c>
      <c r="I7" s="84">
        <v>2018</v>
      </c>
      <c r="J7" s="85" t="str">
        <f t="shared" si="1"/>
        <v>11/11/2018</v>
      </c>
      <c r="K7" s="86">
        <f t="shared" si="2"/>
        <v>1</v>
      </c>
      <c r="L7" t="str">
        <f t="shared" si="3"/>
        <v>Sunday</v>
      </c>
      <c r="M7">
        <v>573</v>
      </c>
      <c r="N7" t="s">
        <v>207</v>
      </c>
      <c r="O7" t="s">
        <v>208</v>
      </c>
      <c r="P7">
        <v>95</v>
      </c>
      <c r="Q7" t="s">
        <v>549</v>
      </c>
      <c r="R7" t="s">
        <v>265</v>
      </c>
      <c r="S7" t="s">
        <v>266</v>
      </c>
      <c r="T7" t="s">
        <v>230</v>
      </c>
      <c r="U7" t="s">
        <v>688</v>
      </c>
      <c r="V7" t="s">
        <v>255</v>
      </c>
      <c r="W7">
        <f t="shared" si="4"/>
        <v>-8.8700000000000045</v>
      </c>
      <c r="X7">
        <f t="shared" si="5"/>
        <v>-257.23000000000013</v>
      </c>
    </row>
    <row r="8" spans="1:28" x14ac:dyDescent="0.35">
      <c r="A8">
        <v>48</v>
      </c>
      <c r="B8">
        <v>114.84</v>
      </c>
      <c r="C8">
        <v>1</v>
      </c>
      <c r="D8">
        <v>5512.32</v>
      </c>
      <c r="E8" s="53" t="s">
        <v>211</v>
      </c>
      <c r="F8" s="84">
        <v>18</v>
      </c>
      <c r="G8" s="84">
        <v>11</v>
      </c>
      <c r="H8" s="85" t="str">
        <f t="shared" si="0"/>
        <v>November</v>
      </c>
      <c r="I8" s="84">
        <v>2018</v>
      </c>
      <c r="J8" s="85" t="str">
        <f t="shared" si="1"/>
        <v>11/18/2018</v>
      </c>
      <c r="K8" s="86">
        <f t="shared" si="2"/>
        <v>1</v>
      </c>
      <c r="L8" t="str">
        <f t="shared" si="3"/>
        <v>Sunday</v>
      </c>
      <c r="M8">
        <v>567</v>
      </c>
      <c r="N8" t="s">
        <v>207</v>
      </c>
      <c r="O8" t="s">
        <v>208</v>
      </c>
      <c r="P8">
        <v>95</v>
      </c>
      <c r="Q8" t="s">
        <v>549</v>
      </c>
      <c r="R8" t="s">
        <v>267</v>
      </c>
      <c r="S8" t="s">
        <v>268</v>
      </c>
      <c r="T8" t="s">
        <v>231</v>
      </c>
      <c r="U8" t="s">
        <v>689</v>
      </c>
      <c r="V8" t="s">
        <v>260</v>
      </c>
      <c r="W8">
        <f t="shared" si="4"/>
        <v>19.840000000000003</v>
      </c>
      <c r="X8">
        <f t="shared" si="5"/>
        <v>952.32000000000016</v>
      </c>
    </row>
    <row r="9" spans="1:28" x14ac:dyDescent="0.35">
      <c r="A9">
        <v>41</v>
      </c>
      <c r="B9">
        <v>114.84</v>
      </c>
      <c r="C9">
        <v>14</v>
      </c>
      <c r="D9">
        <v>4708.4399999999996</v>
      </c>
      <c r="E9" s="53" t="s">
        <v>212</v>
      </c>
      <c r="F9" s="84">
        <v>15</v>
      </c>
      <c r="G9" s="84">
        <v>1</v>
      </c>
      <c r="H9" s="85" t="str">
        <f t="shared" si="0"/>
        <v>January</v>
      </c>
      <c r="I9" s="84">
        <v>2019</v>
      </c>
      <c r="J9" s="85" t="str">
        <f t="shared" si="1"/>
        <v>1/15/2019</v>
      </c>
      <c r="K9" s="86">
        <f t="shared" si="2"/>
        <v>3</v>
      </c>
      <c r="L9" t="str">
        <f t="shared" si="3"/>
        <v>Tuesday</v>
      </c>
      <c r="M9">
        <v>510</v>
      </c>
      <c r="N9" t="s">
        <v>207</v>
      </c>
      <c r="O9" t="s">
        <v>208</v>
      </c>
      <c r="P9">
        <v>95</v>
      </c>
      <c r="Q9" t="s">
        <v>549</v>
      </c>
      <c r="R9" t="s">
        <v>269</v>
      </c>
      <c r="S9" t="s">
        <v>259</v>
      </c>
      <c r="T9" t="s">
        <v>230</v>
      </c>
      <c r="U9" t="s">
        <v>690</v>
      </c>
      <c r="V9" t="s">
        <v>260</v>
      </c>
      <c r="W9">
        <f t="shared" si="4"/>
        <v>19.840000000000003</v>
      </c>
      <c r="X9">
        <f t="shared" si="5"/>
        <v>813.44000000000017</v>
      </c>
    </row>
    <row r="10" spans="1:28" x14ac:dyDescent="0.35">
      <c r="A10">
        <v>37</v>
      </c>
      <c r="B10">
        <v>107.18</v>
      </c>
      <c r="C10">
        <v>1</v>
      </c>
      <c r="D10">
        <v>3965.66</v>
      </c>
      <c r="E10" s="53" t="s">
        <v>213</v>
      </c>
      <c r="F10" s="84">
        <v>20</v>
      </c>
      <c r="G10" s="84">
        <v>2</v>
      </c>
      <c r="H10" s="85" t="str">
        <f t="shared" si="0"/>
        <v>Febuary</v>
      </c>
      <c r="I10" s="84">
        <v>2019</v>
      </c>
      <c r="J10" s="85" t="str">
        <f t="shared" si="1"/>
        <v>2/20/2019</v>
      </c>
      <c r="K10" s="86">
        <f t="shared" si="2"/>
        <v>4</v>
      </c>
      <c r="L10" t="str">
        <f t="shared" si="3"/>
        <v>Wednesday</v>
      </c>
      <c r="M10">
        <v>475</v>
      </c>
      <c r="N10" t="s">
        <v>207</v>
      </c>
      <c r="O10" t="s">
        <v>208</v>
      </c>
      <c r="P10">
        <v>95</v>
      </c>
      <c r="Q10" t="s">
        <v>549</v>
      </c>
      <c r="R10" t="s">
        <v>270</v>
      </c>
      <c r="S10" t="s">
        <v>271</v>
      </c>
      <c r="T10" t="s">
        <v>232</v>
      </c>
      <c r="U10" t="s">
        <v>691</v>
      </c>
      <c r="V10" t="s">
        <v>260</v>
      </c>
      <c r="W10">
        <f t="shared" si="4"/>
        <v>12.180000000000007</v>
      </c>
      <c r="X10">
        <f t="shared" si="5"/>
        <v>450.66000000000025</v>
      </c>
    </row>
    <row r="11" spans="1:28" x14ac:dyDescent="0.35">
      <c r="A11">
        <v>23</v>
      </c>
      <c r="B11">
        <v>101.44</v>
      </c>
      <c r="C11">
        <v>7</v>
      </c>
      <c r="D11">
        <v>2333.12</v>
      </c>
      <c r="E11" s="53">
        <v>43589</v>
      </c>
      <c r="F11" s="84">
        <v>5</v>
      </c>
      <c r="G11" s="84">
        <v>4</v>
      </c>
      <c r="H11" s="85" t="str">
        <f t="shared" si="0"/>
        <v>April</v>
      </c>
      <c r="I11" s="84">
        <v>2019</v>
      </c>
      <c r="J11" s="85" t="str">
        <f t="shared" si="1"/>
        <v>4/5/2019</v>
      </c>
      <c r="K11" s="86">
        <f t="shared" si="2"/>
        <v>6</v>
      </c>
      <c r="L11" t="str">
        <f t="shared" si="3"/>
        <v>Friday</v>
      </c>
      <c r="M11">
        <v>432</v>
      </c>
      <c r="N11" t="s">
        <v>207</v>
      </c>
      <c r="O11" t="s">
        <v>208</v>
      </c>
      <c r="P11">
        <v>95</v>
      </c>
      <c r="Q11" t="s">
        <v>549</v>
      </c>
      <c r="R11" t="s">
        <v>272</v>
      </c>
      <c r="S11" t="s">
        <v>254</v>
      </c>
      <c r="T11" t="s">
        <v>229</v>
      </c>
      <c r="U11" t="s">
        <v>692</v>
      </c>
      <c r="V11" t="s">
        <v>255</v>
      </c>
      <c r="W11">
        <f t="shared" si="4"/>
        <v>6.4399999999999977</v>
      </c>
      <c r="X11">
        <f t="shared" si="5"/>
        <v>148.11999999999995</v>
      </c>
    </row>
    <row r="12" spans="1:28" x14ac:dyDescent="0.35">
      <c r="A12">
        <v>28</v>
      </c>
      <c r="B12">
        <v>113.88</v>
      </c>
      <c r="C12">
        <v>2</v>
      </c>
      <c r="D12">
        <v>3188.64</v>
      </c>
      <c r="E12" s="53" t="s">
        <v>214</v>
      </c>
      <c r="F12" s="84">
        <v>18</v>
      </c>
      <c r="G12" s="84">
        <v>5</v>
      </c>
      <c r="H12" s="85" t="str">
        <f t="shared" si="0"/>
        <v>May</v>
      </c>
      <c r="I12" s="84">
        <v>2019</v>
      </c>
      <c r="J12" s="85" t="str">
        <f t="shared" si="1"/>
        <v>5/18/2019</v>
      </c>
      <c r="K12" s="86">
        <f t="shared" si="2"/>
        <v>7</v>
      </c>
      <c r="L12" t="str">
        <f t="shared" si="3"/>
        <v>Saturday</v>
      </c>
      <c r="M12">
        <v>390</v>
      </c>
      <c r="N12" t="s">
        <v>207</v>
      </c>
      <c r="O12" t="s">
        <v>208</v>
      </c>
      <c r="P12">
        <v>95</v>
      </c>
      <c r="Q12" t="s">
        <v>549</v>
      </c>
      <c r="R12" t="s">
        <v>273</v>
      </c>
      <c r="S12" t="s">
        <v>274</v>
      </c>
      <c r="T12" t="s">
        <v>229</v>
      </c>
      <c r="U12" t="s">
        <v>693</v>
      </c>
      <c r="V12" t="s">
        <v>260</v>
      </c>
      <c r="W12">
        <f t="shared" si="4"/>
        <v>18.879999999999995</v>
      </c>
      <c r="X12">
        <f t="shared" si="5"/>
        <v>528.63999999999987</v>
      </c>
    </row>
    <row r="13" spans="1:28" x14ac:dyDescent="0.35">
      <c r="A13">
        <v>34</v>
      </c>
      <c r="B13">
        <v>108.14</v>
      </c>
      <c r="C13">
        <v>2</v>
      </c>
      <c r="D13">
        <v>3676.76</v>
      </c>
      <c r="E13" s="53" t="s">
        <v>215</v>
      </c>
      <c r="F13" s="84">
        <v>28</v>
      </c>
      <c r="G13" s="84">
        <v>6</v>
      </c>
      <c r="H13" s="85" t="str">
        <f t="shared" si="0"/>
        <v>June</v>
      </c>
      <c r="I13" s="84">
        <v>2019</v>
      </c>
      <c r="J13" s="85" t="str">
        <f t="shared" si="1"/>
        <v>6/28/2019</v>
      </c>
      <c r="K13" s="86">
        <f t="shared" si="2"/>
        <v>6</v>
      </c>
      <c r="L13" t="str">
        <f t="shared" si="3"/>
        <v>Friday</v>
      </c>
      <c r="M13">
        <v>350</v>
      </c>
      <c r="N13" t="s">
        <v>207</v>
      </c>
      <c r="O13" t="s">
        <v>208</v>
      </c>
      <c r="P13">
        <v>95</v>
      </c>
      <c r="Q13" t="s">
        <v>549</v>
      </c>
      <c r="R13" t="s">
        <v>275</v>
      </c>
      <c r="S13" t="s">
        <v>276</v>
      </c>
      <c r="T13" t="s">
        <v>229</v>
      </c>
      <c r="U13" t="s">
        <v>694</v>
      </c>
      <c r="V13" t="s">
        <v>260</v>
      </c>
      <c r="W13">
        <f t="shared" si="4"/>
        <v>13.14</v>
      </c>
      <c r="X13">
        <f t="shared" si="5"/>
        <v>446.76</v>
      </c>
    </row>
    <row r="14" spans="1:28" x14ac:dyDescent="0.35">
      <c r="A14">
        <v>45</v>
      </c>
      <c r="B14">
        <v>92.83</v>
      </c>
      <c r="C14">
        <v>1</v>
      </c>
      <c r="D14">
        <v>4177.3500000000004</v>
      </c>
      <c r="E14" s="53" t="s">
        <v>216</v>
      </c>
      <c r="F14" s="84">
        <v>23</v>
      </c>
      <c r="G14" s="84">
        <v>7</v>
      </c>
      <c r="H14" s="85" t="str">
        <f t="shared" si="0"/>
        <v>July</v>
      </c>
      <c r="I14" s="84">
        <v>2019</v>
      </c>
      <c r="J14" s="85" t="str">
        <f t="shared" si="1"/>
        <v>7/23/2019</v>
      </c>
      <c r="K14" s="86">
        <f t="shared" si="2"/>
        <v>3</v>
      </c>
      <c r="L14" t="str">
        <f t="shared" si="3"/>
        <v>Tuesday</v>
      </c>
      <c r="M14">
        <v>326</v>
      </c>
      <c r="N14" t="s">
        <v>207</v>
      </c>
      <c r="O14" t="s">
        <v>208</v>
      </c>
      <c r="P14">
        <v>95</v>
      </c>
      <c r="Q14" t="s">
        <v>549</v>
      </c>
      <c r="R14" t="s">
        <v>277</v>
      </c>
      <c r="S14" t="s">
        <v>278</v>
      </c>
      <c r="T14" t="s">
        <v>230</v>
      </c>
      <c r="U14" t="s">
        <v>695</v>
      </c>
      <c r="V14" t="s">
        <v>260</v>
      </c>
      <c r="W14">
        <f t="shared" si="4"/>
        <v>-2.1700000000000017</v>
      </c>
      <c r="X14">
        <f t="shared" si="5"/>
        <v>-97.650000000000077</v>
      </c>
    </row>
    <row r="15" spans="1:28" x14ac:dyDescent="0.35">
      <c r="A15">
        <v>36</v>
      </c>
      <c r="B15">
        <v>113.88</v>
      </c>
      <c r="C15">
        <v>6</v>
      </c>
      <c r="D15">
        <v>4099.68</v>
      </c>
      <c r="E15" s="53" t="s">
        <v>217</v>
      </c>
      <c r="F15" s="84">
        <v>27</v>
      </c>
      <c r="G15" s="84">
        <v>8</v>
      </c>
      <c r="H15" s="85" t="str">
        <f t="shared" si="0"/>
        <v>August</v>
      </c>
      <c r="I15" s="84">
        <v>2019</v>
      </c>
      <c r="J15" s="85" t="str">
        <f t="shared" si="1"/>
        <v>8/27/2019</v>
      </c>
      <c r="K15" s="86">
        <f t="shared" si="2"/>
        <v>3</v>
      </c>
      <c r="L15" t="str">
        <f t="shared" si="3"/>
        <v>Tuesday</v>
      </c>
      <c r="M15">
        <v>292</v>
      </c>
      <c r="N15" t="s">
        <v>207</v>
      </c>
      <c r="O15" t="s">
        <v>208</v>
      </c>
      <c r="P15">
        <v>95</v>
      </c>
      <c r="Q15" t="s">
        <v>549</v>
      </c>
      <c r="R15" t="s">
        <v>279</v>
      </c>
      <c r="S15" t="s">
        <v>280</v>
      </c>
      <c r="T15" t="s">
        <v>229</v>
      </c>
      <c r="U15" t="s">
        <v>696</v>
      </c>
      <c r="V15" t="s">
        <v>260</v>
      </c>
      <c r="W15">
        <f t="shared" si="4"/>
        <v>18.879999999999995</v>
      </c>
      <c r="X15">
        <f t="shared" si="5"/>
        <v>679.67999999999984</v>
      </c>
    </row>
    <row r="16" spans="1:28" x14ac:dyDescent="0.35">
      <c r="A16">
        <v>23</v>
      </c>
      <c r="B16">
        <v>112.93</v>
      </c>
      <c r="C16">
        <v>9</v>
      </c>
      <c r="D16">
        <v>2597.39</v>
      </c>
      <c r="E16" s="53" t="s">
        <v>218</v>
      </c>
      <c r="F16" s="84">
        <v>30</v>
      </c>
      <c r="G16" s="84">
        <v>9</v>
      </c>
      <c r="H16" s="85" t="str">
        <f t="shared" si="0"/>
        <v>September</v>
      </c>
      <c r="I16" s="84">
        <v>2019</v>
      </c>
      <c r="J16" s="85" t="str">
        <f t="shared" si="1"/>
        <v>9/30/2019</v>
      </c>
      <c r="K16" s="86">
        <f t="shared" si="2"/>
        <v>2</v>
      </c>
      <c r="L16" t="str">
        <f t="shared" si="3"/>
        <v>Monday</v>
      </c>
      <c r="M16">
        <v>259</v>
      </c>
      <c r="N16" t="s">
        <v>207</v>
      </c>
      <c r="O16" t="s">
        <v>208</v>
      </c>
      <c r="P16">
        <v>95</v>
      </c>
      <c r="Q16" t="s">
        <v>549</v>
      </c>
      <c r="R16" t="s">
        <v>281</v>
      </c>
      <c r="S16" t="s">
        <v>282</v>
      </c>
      <c r="T16" t="s">
        <v>233</v>
      </c>
      <c r="U16" t="s">
        <v>697</v>
      </c>
      <c r="V16" t="s">
        <v>255</v>
      </c>
      <c r="W16">
        <f t="shared" si="4"/>
        <v>17.930000000000007</v>
      </c>
      <c r="X16">
        <f t="shared" si="5"/>
        <v>412.39000000000016</v>
      </c>
    </row>
    <row r="17" spans="1:24" x14ac:dyDescent="0.35">
      <c r="A17">
        <v>41</v>
      </c>
      <c r="B17">
        <v>107.18</v>
      </c>
      <c r="C17">
        <v>5</v>
      </c>
      <c r="D17">
        <v>4394.38</v>
      </c>
      <c r="E17" s="53" t="s">
        <v>219</v>
      </c>
      <c r="F17" s="84">
        <v>15</v>
      </c>
      <c r="G17" s="84">
        <v>10</v>
      </c>
      <c r="H17" s="85" t="str">
        <f t="shared" si="0"/>
        <v>October</v>
      </c>
      <c r="I17" s="84">
        <v>2019</v>
      </c>
      <c r="J17" s="85" t="str">
        <f t="shared" si="1"/>
        <v>10/15/2019</v>
      </c>
      <c r="K17" s="86">
        <f t="shared" si="2"/>
        <v>3</v>
      </c>
      <c r="L17" t="str">
        <f t="shared" si="3"/>
        <v>Tuesday</v>
      </c>
      <c r="M17">
        <v>245</v>
      </c>
      <c r="N17" t="s">
        <v>207</v>
      </c>
      <c r="O17" t="s">
        <v>208</v>
      </c>
      <c r="P17">
        <v>95</v>
      </c>
      <c r="Q17" t="s">
        <v>549</v>
      </c>
      <c r="R17" t="s">
        <v>283</v>
      </c>
      <c r="S17" t="s">
        <v>284</v>
      </c>
      <c r="T17" t="s">
        <v>231</v>
      </c>
      <c r="U17" t="s">
        <v>698</v>
      </c>
      <c r="V17" t="s">
        <v>260</v>
      </c>
      <c r="W17">
        <f t="shared" si="4"/>
        <v>12.180000000000007</v>
      </c>
      <c r="X17">
        <f t="shared" si="5"/>
        <v>499.38000000000028</v>
      </c>
    </row>
    <row r="18" spans="1:24" x14ac:dyDescent="0.35">
      <c r="A18">
        <v>46</v>
      </c>
      <c r="B18">
        <v>94.74</v>
      </c>
      <c r="C18">
        <v>1</v>
      </c>
      <c r="D18">
        <v>4358.04</v>
      </c>
      <c r="E18" s="53">
        <v>43507</v>
      </c>
      <c r="F18" s="84">
        <v>2</v>
      </c>
      <c r="G18" s="84">
        <v>11</v>
      </c>
      <c r="H18" s="85" t="str">
        <f t="shared" si="0"/>
        <v>November</v>
      </c>
      <c r="I18" s="84">
        <v>2019</v>
      </c>
      <c r="J18" s="85" t="str">
        <f t="shared" si="1"/>
        <v>11/2/2019</v>
      </c>
      <c r="K18" s="86">
        <f t="shared" si="2"/>
        <v>7</v>
      </c>
      <c r="L18" t="str">
        <f t="shared" si="3"/>
        <v>Saturday</v>
      </c>
      <c r="M18">
        <v>228</v>
      </c>
      <c r="N18" t="s">
        <v>207</v>
      </c>
      <c r="O18" t="s">
        <v>208</v>
      </c>
      <c r="P18">
        <v>95</v>
      </c>
      <c r="Q18" t="s">
        <v>549</v>
      </c>
      <c r="R18" t="s">
        <v>285</v>
      </c>
      <c r="S18" t="s">
        <v>286</v>
      </c>
      <c r="T18" t="s">
        <v>229</v>
      </c>
      <c r="U18" t="s">
        <v>699</v>
      </c>
      <c r="V18" t="s">
        <v>260</v>
      </c>
      <c r="W18">
        <f t="shared" si="4"/>
        <v>-0.26000000000000512</v>
      </c>
      <c r="X18">
        <f t="shared" si="5"/>
        <v>-11.960000000000235</v>
      </c>
    </row>
    <row r="19" spans="1:24" x14ac:dyDescent="0.35">
      <c r="A19">
        <v>42</v>
      </c>
      <c r="B19">
        <v>104.67</v>
      </c>
      <c r="C19">
        <v>1</v>
      </c>
      <c r="D19">
        <v>4396.1400000000003</v>
      </c>
      <c r="E19" s="53" t="s">
        <v>220</v>
      </c>
      <c r="F19" s="84">
        <v>15</v>
      </c>
      <c r="G19" s="84">
        <v>11</v>
      </c>
      <c r="H19" s="85" t="str">
        <f t="shared" si="0"/>
        <v>November</v>
      </c>
      <c r="I19" s="84">
        <v>2019</v>
      </c>
      <c r="J19" s="85" t="str">
        <f t="shared" si="1"/>
        <v>11/15/2019</v>
      </c>
      <c r="K19" s="86">
        <f t="shared" si="2"/>
        <v>6</v>
      </c>
      <c r="L19" t="str">
        <f t="shared" si="3"/>
        <v>Friday</v>
      </c>
      <c r="M19">
        <v>216</v>
      </c>
      <c r="N19" t="s">
        <v>207</v>
      </c>
      <c r="O19" t="s">
        <v>208</v>
      </c>
      <c r="P19">
        <v>95</v>
      </c>
      <c r="Q19" t="s">
        <v>549</v>
      </c>
      <c r="R19" t="s">
        <v>253</v>
      </c>
      <c r="S19" t="s">
        <v>254</v>
      </c>
      <c r="T19" t="s">
        <v>229</v>
      </c>
      <c r="U19" t="s">
        <v>683</v>
      </c>
      <c r="V19" t="s">
        <v>260</v>
      </c>
      <c r="W19">
        <f t="shared" si="4"/>
        <v>9.6700000000000017</v>
      </c>
      <c r="X19">
        <f t="shared" si="5"/>
        <v>406.1400000000001</v>
      </c>
    </row>
    <row r="20" spans="1:24" x14ac:dyDescent="0.35">
      <c r="A20">
        <v>41</v>
      </c>
      <c r="B20">
        <v>188.73</v>
      </c>
      <c r="C20">
        <v>9</v>
      </c>
      <c r="D20">
        <v>7737.93</v>
      </c>
      <c r="E20" s="53" t="s">
        <v>221</v>
      </c>
      <c r="F20" s="84">
        <v>24</v>
      </c>
      <c r="G20" s="84">
        <v>11</v>
      </c>
      <c r="H20" s="85" t="str">
        <f t="shared" si="0"/>
        <v>November</v>
      </c>
      <c r="I20" s="84">
        <v>2019</v>
      </c>
      <c r="J20" s="85" t="str">
        <f t="shared" si="1"/>
        <v>11/24/2019</v>
      </c>
      <c r="K20" s="86">
        <f t="shared" si="2"/>
        <v>1</v>
      </c>
      <c r="L20" t="str">
        <f t="shared" si="3"/>
        <v>Sunday</v>
      </c>
      <c r="M20">
        <v>208</v>
      </c>
      <c r="N20" t="s">
        <v>207</v>
      </c>
      <c r="O20" t="s">
        <v>208</v>
      </c>
      <c r="P20">
        <v>95</v>
      </c>
      <c r="Q20" t="s">
        <v>549</v>
      </c>
      <c r="R20" t="s">
        <v>287</v>
      </c>
      <c r="S20" t="s">
        <v>288</v>
      </c>
      <c r="T20" t="s">
        <v>234</v>
      </c>
      <c r="U20" t="s">
        <v>700</v>
      </c>
      <c r="V20" t="s">
        <v>289</v>
      </c>
      <c r="W20">
        <f t="shared" si="4"/>
        <v>93.72999999999999</v>
      </c>
      <c r="X20">
        <f t="shared" si="5"/>
        <v>3842.9299999999994</v>
      </c>
    </row>
    <row r="21" spans="1:24" x14ac:dyDescent="0.35">
      <c r="A21">
        <v>20</v>
      </c>
      <c r="B21">
        <v>72.55</v>
      </c>
      <c r="C21">
        <v>13</v>
      </c>
      <c r="D21">
        <v>1451</v>
      </c>
      <c r="E21" s="53" t="s">
        <v>222</v>
      </c>
      <c r="F21" s="84">
        <v>17</v>
      </c>
      <c r="G21" s="84">
        <v>12</v>
      </c>
      <c r="H21" s="85" t="str">
        <f t="shared" si="0"/>
        <v>December</v>
      </c>
      <c r="I21" s="84">
        <v>2019</v>
      </c>
      <c r="J21" s="85" t="str">
        <f t="shared" si="1"/>
        <v>12/17/2019</v>
      </c>
      <c r="K21" s="86">
        <f t="shared" si="2"/>
        <v>3</v>
      </c>
      <c r="L21" t="str">
        <f t="shared" si="3"/>
        <v>Tuesday</v>
      </c>
      <c r="M21">
        <v>186</v>
      </c>
      <c r="N21" t="s">
        <v>207</v>
      </c>
      <c r="O21" t="s">
        <v>208</v>
      </c>
      <c r="P21">
        <v>95</v>
      </c>
      <c r="Q21" t="s">
        <v>549</v>
      </c>
      <c r="R21" t="s">
        <v>290</v>
      </c>
      <c r="S21" t="s">
        <v>291</v>
      </c>
      <c r="T21" t="s">
        <v>232</v>
      </c>
      <c r="U21" t="s">
        <v>701</v>
      </c>
      <c r="V21" t="s">
        <v>255</v>
      </c>
      <c r="W21">
        <f t="shared" si="4"/>
        <v>-22.450000000000003</v>
      </c>
      <c r="X21">
        <f t="shared" si="5"/>
        <v>-449.00000000000006</v>
      </c>
    </row>
    <row r="22" spans="1:24" x14ac:dyDescent="0.35">
      <c r="A22">
        <v>21</v>
      </c>
      <c r="B22">
        <v>34.909999999999997</v>
      </c>
      <c r="C22">
        <v>12</v>
      </c>
      <c r="D22">
        <v>733.11</v>
      </c>
      <c r="E22" s="53">
        <v>43892</v>
      </c>
      <c r="F22" s="84">
        <v>3</v>
      </c>
      <c r="G22" s="84">
        <v>2</v>
      </c>
      <c r="H22" s="85" t="str">
        <f t="shared" si="0"/>
        <v>Febuary</v>
      </c>
      <c r="I22" s="84">
        <v>2020</v>
      </c>
      <c r="J22" s="85" t="str">
        <f t="shared" si="1"/>
        <v>2/3/2020</v>
      </c>
      <c r="K22" s="86">
        <f t="shared" si="2"/>
        <v>2</v>
      </c>
      <c r="L22" t="str">
        <f t="shared" si="3"/>
        <v>Monday</v>
      </c>
      <c r="M22">
        <v>139</v>
      </c>
      <c r="N22" t="s">
        <v>207</v>
      </c>
      <c r="O22" t="s">
        <v>208</v>
      </c>
      <c r="P22">
        <v>95</v>
      </c>
      <c r="Q22" t="s">
        <v>549</v>
      </c>
      <c r="R22" t="s">
        <v>277</v>
      </c>
      <c r="S22" t="s">
        <v>278</v>
      </c>
      <c r="T22" t="s">
        <v>230</v>
      </c>
      <c r="U22" t="s">
        <v>695</v>
      </c>
      <c r="V22" t="s">
        <v>255</v>
      </c>
      <c r="W22">
        <f t="shared" si="4"/>
        <v>-60.09</v>
      </c>
      <c r="X22">
        <f t="shared" si="5"/>
        <v>-1261.8900000000001</v>
      </c>
    </row>
    <row r="23" spans="1:24" x14ac:dyDescent="0.35">
      <c r="A23">
        <v>42</v>
      </c>
      <c r="B23">
        <v>76.36</v>
      </c>
      <c r="C23">
        <v>4</v>
      </c>
      <c r="D23">
        <v>3207.12</v>
      </c>
      <c r="E23" s="53">
        <v>43893</v>
      </c>
      <c r="F23" s="84">
        <v>3</v>
      </c>
      <c r="G23" s="84">
        <v>3</v>
      </c>
      <c r="H23" s="85" t="str">
        <f t="shared" si="0"/>
        <v>March</v>
      </c>
      <c r="I23" s="84">
        <v>2020</v>
      </c>
      <c r="J23" s="85" t="str">
        <f t="shared" si="1"/>
        <v>3/3/2020</v>
      </c>
      <c r="K23" s="86">
        <f t="shared" si="2"/>
        <v>3</v>
      </c>
      <c r="L23" t="str">
        <f t="shared" si="3"/>
        <v>Tuesday</v>
      </c>
      <c r="M23">
        <v>111</v>
      </c>
      <c r="N23" t="s">
        <v>207</v>
      </c>
      <c r="O23" t="s">
        <v>208</v>
      </c>
      <c r="P23">
        <v>95</v>
      </c>
      <c r="Q23" t="s">
        <v>549</v>
      </c>
      <c r="R23" t="s">
        <v>292</v>
      </c>
      <c r="S23" t="s">
        <v>293</v>
      </c>
      <c r="T23" t="s">
        <v>229</v>
      </c>
      <c r="U23" t="s">
        <v>702</v>
      </c>
      <c r="V23" t="s">
        <v>260</v>
      </c>
      <c r="W23">
        <f t="shared" si="4"/>
        <v>-18.64</v>
      </c>
      <c r="X23">
        <f t="shared" si="5"/>
        <v>-782.88</v>
      </c>
    </row>
    <row r="24" spans="1:24" x14ac:dyDescent="0.35">
      <c r="A24">
        <v>24</v>
      </c>
      <c r="B24">
        <v>101.44</v>
      </c>
      <c r="C24">
        <v>7</v>
      </c>
      <c r="D24">
        <v>2434.56</v>
      </c>
      <c r="E24" s="53">
        <v>44047</v>
      </c>
      <c r="F24" s="84">
        <v>8</v>
      </c>
      <c r="G24" s="84">
        <v>4</v>
      </c>
      <c r="H24" s="85" t="str">
        <f t="shared" si="0"/>
        <v>April</v>
      </c>
      <c r="I24" s="84">
        <v>2020</v>
      </c>
      <c r="J24" s="85" t="str">
        <f t="shared" si="1"/>
        <v>4/8/2020</v>
      </c>
      <c r="K24" s="86">
        <f t="shared" si="2"/>
        <v>4</v>
      </c>
      <c r="L24" t="str">
        <f t="shared" si="3"/>
        <v>Wednesday</v>
      </c>
      <c r="M24">
        <v>76</v>
      </c>
      <c r="N24" t="s">
        <v>207</v>
      </c>
      <c r="O24" t="s">
        <v>208</v>
      </c>
      <c r="P24">
        <v>95</v>
      </c>
      <c r="Q24" t="s">
        <v>549</v>
      </c>
      <c r="R24" t="s">
        <v>294</v>
      </c>
      <c r="S24" t="s">
        <v>295</v>
      </c>
      <c r="T24" t="s">
        <v>235</v>
      </c>
      <c r="U24" t="s">
        <v>703</v>
      </c>
      <c r="V24" t="s">
        <v>255</v>
      </c>
      <c r="W24">
        <f t="shared" si="4"/>
        <v>6.4399999999999977</v>
      </c>
      <c r="X24">
        <f t="shared" si="5"/>
        <v>154.55999999999995</v>
      </c>
    </row>
    <row r="25" spans="1:24" x14ac:dyDescent="0.35">
      <c r="A25">
        <v>66</v>
      </c>
      <c r="B25">
        <v>113.88</v>
      </c>
      <c r="C25">
        <v>2</v>
      </c>
      <c r="D25">
        <v>7516.08</v>
      </c>
      <c r="E25" s="53" t="s">
        <v>223</v>
      </c>
      <c r="F25" s="84">
        <v>13</v>
      </c>
      <c r="G25" s="84">
        <v>5</v>
      </c>
      <c r="H25" s="85" t="str">
        <f t="shared" si="0"/>
        <v>May</v>
      </c>
      <c r="I25" s="84">
        <v>2020</v>
      </c>
      <c r="J25" s="85" t="str">
        <f t="shared" si="1"/>
        <v>5/13/2020</v>
      </c>
      <c r="K25" s="86">
        <f t="shared" si="2"/>
        <v>4</v>
      </c>
      <c r="L25" t="str">
        <f t="shared" si="3"/>
        <v>Wednesday</v>
      </c>
      <c r="M25">
        <v>42</v>
      </c>
      <c r="N25" t="s">
        <v>224</v>
      </c>
      <c r="O25" t="s">
        <v>208</v>
      </c>
      <c r="P25">
        <v>95</v>
      </c>
      <c r="Q25" t="s">
        <v>549</v>
      </c>
      <c r="R25" t="s">
        <v>296</v>
      </c>
      <c r="S25" t="s">
        <v>297</v>
      </c>
      <c r="T25" t="s">
        <v>236</v>
      </c>
      <c r="U25" t="s">
        <v>704</v>
      </c>
      <c r="V25" t="s">
        <v>289</v>
      </c>
      <c r="W25">
        <f t="shared" si="4"/>
        <v>18.879999999999995</v>
      </c>
      <c r="X25">
        <f t="shared" si="5"/>
        <v>1246.0799999999997</v>
      </c>
    </row>
    <row r="26" spans="1:24" x14ac:dyDescent="0.35">
      <c r="A26">
        <v>26</v>
      </c>
      <c r="B26">
        <v>207.87</v>
      </c>
      <c r="C26">
        <v>11</v>
      </c>
      <c r="D26">
        <v>5404.62</v>
      </c>
      <c r="E26" s="53" t="s">
        <v>225</v>
      </c>
      <c r="F26" s="84">
        <v>29</v>
      </c>
      <c r="G26" s="84">
        <v>1</v>
      </c>
      <c r="H26" s="85" t="str">
        <f t="shared" si="0"/>
        <v>January</v>
      </c>
      <c r="I26" s="84">
        <v>2018</v>
      </c>
      <c r="J26" s="85" t="str">
        <f t="shared" si="1"/>
        <v>1/29/2018</v>
      </c>
      <c r="K26" s="86">
        <f t="shared" si="2"/>
        <v>2</v>
      </c>
      <c r="L26" t="str">
        <f t="shared" si="3"/>
        <v>Monday</v>
      </c>
      <c r="M26">
        <v>878</v>
      </c>
      <c r="N26" t="s">
        <v>207</v>
      </c>
      <c r="O26" t="s">
        <v>226</v>
      </c>
      <c r="P26">
        <v>214</v>
      </c>
      <c r="Q26" t="s">
        <v>550</v>
      </c>
      <c r="R26" t="s">
        <v>283</v>
      </c>
      <c r="S26" t="s">
        <v>284</v>
      </c>
      <c r="T26" t="s">
        <v>231</v>
      </c>
      <c r="U26" t="s">
        <v>698</v>
      </c>
      <c r="V26" t="s">
        <v>260</v>
      </c>
      <c r="W26">
        <f t="shared" si="4"/>
        <v>-6.1299999999999955</v>
      </c>
      <c r="X26">
        <f t="shared" si="5"/>
        <v>-159.37999999999988</v>
      </c>
    </row>
    <row r="27" spans="1:24" x14ac:dyDescent="0.35">
      <c r="A27">
        <v>29</v>
      </c>
      <c r="B27">
        <v>248.59</v>
      </c>
      <c r="C27">
        <v>1</v>
      </c>
      <c r="D27">
        <v>7209.11</v>
      </c>
      <c r="E27" s="53" t="s">
        <v>227</v>
      </c>
      <c r="F27" s="84">
        <v>24</v>
      </c>
      <c r="G27" s="84">
        <v>3</v>
      </c>
      <c r="H27" s="85" t="str">
        <f t="shared" si="0"/>
        <v>March</v>
      </c>
      <c r="I27" s="84">
        <v>2018</v>
      </c>
      <c r="J27" s="85" t="str">
        <f t="shared" si="1"/>
        <v>3/24/2018</v>
      </c>
      <c r="K27" s="86">
        <f t="shared" si="2"/>
        <v>7</v>
      </c>
      <c r="L27" t="str">
        <f t="shared" si="3"/>
        <v>Saturday</v>
      </c>
      <c r="M27">
        <v>825</v>
      </c>
      <c r="N27" t="s">
        <v>207</v>
      </c>
      <c r="O27" t="s">
        <v>226</v>
      </c>
      <c r="P27">
        <v>214</v>
      </c>
      <c r="Q27" t="s">
        <v>550</v>
      </c>
      <c r="R27" t="s">
        <v>298</v>
      </c>
      <c r="S27" t="s">
        <v>299</v>
      </c>
      <c r="T27" t="s">
        <v>237</v>
      </c>
      <c r="U27" t="s">
        <v>705</v>
      </c>
      <c r="V27" t="s">
        <v>289</v>
      </c>
      <c r="W27">
        <f t="shared" si="4"/>
        <v>34.590000000000003</v>
      </c>
      <c r="X27">
        <f t="shared" si="5"/>
        <v>1003.1100000000001</v>
      </c>
    </row>
    <row r="28" spans="1:24" x14ac:dyDescent="0.35">
      <c r="A28">
        <v>38</v>
      </c>
      <c r="B28">
        <v>192.87</v>
      </c>
      <c r="C28">
        <v>11</v>
      </c>
      <c r="D28">
        <v>7329.06</v>
      </c>
      <c r="E28" s="53" t="s">
        <v>300</v>
      </c>
      <c r="F28" s="84">
        <v>28</v>
      </c>
      <c r="G28" s="84">
        <v>5</v>
      </c>
      <c r="H28" s="85" t="str">
        <f t="shared" si="0"/>
        <v>May</v>
      </c>
      <c r="I28" s="84">
        <v>2018</v>
      </c>
      <c r="J28" s="85" t="str">
        <f t="shared" si="1"/>
        <v>5/28/2018</v>
      </c>
      <c r="K28" s="86">
        <f t="shared" si="2"/>
        <v>2</v>
      </c>
      <c r="L28" t="str">
        <f t="shared" si="3"/>
        <v>Monday</v>
      </c>
      <c r="M28">
        <v>761</v>
      </c>
      <c r="N28" t="s">
        <v>207</v>
      </c>
      <c r="O28" t="s">
        <v>226</v>
      </c>
      <c r="P28">
        <v>214</v>
      </c>
      <c r="Q28" t="s">
        <v>550</v>
      </c>
      <c r="R28" t="s">
        <v>301</v>
      </c>
      <c r="S28" t="s">
        <v>297</v>
      </c>
      <c r="T28" t="s">
        <v>236</v>
      </c>
      <c r="U28" t="s">
        <v>706</v>
      </c>
      <c r="V28" t="s">
        <v>289</v>
      </c>
      <c r="W28">
        <f t="shared" si="4"/>
        <v>-21.129999999999995</v>
      </c>
      <c r="X28">
        <f t="shared" si="5"/>
        <v>-802.93999999999983</v>
      </c>
    </row>
    <row r="29" spans="1:24" x14ac:dyDescent="0.35">
      <c r="A29">
        <v>37</v>
      </c>
      <c r="B29">
        <v>199.3</v>
      </c>
      <c r="C29">
        <v>11</v>
      </c>
      <c r="D29">
        <v>7374.1</v>
      </c>
      <c r="E29" s="53" t="s">
        <v>302</v>
      </c>
      <c r="F29" s="84">
        <v>24</v>
      </c>
      <c r="G29" s="84">
        <v>7</v>
      </c>
      <c r="H29" s="85" t="str">
        <f t="shared" si="0"/>
        <v>July</v>
      </c>
      <c r="I29" s="84">
        <v>2018</v>
      </c>
      <c r="J29" s="85" t="str">
        <f t="shared" si="1"/>
        <v>7/24/2018</v>
      </c>
      <c r="K29" s="86">
        <f t="shared" si="2"/>
        <v>3</v>
      </c>
      <c r="L29" t="str">
        <f t="shared" si="3"/>
        <v>Tuesday</v>
      </c>
      <c r="M29">
        <v>705</v>
      </c>
      <c r="N29" t="s">
        <v>207</v>
      </c>
      <c r="O29" t="s">
        <v>226</v>
      </c>
      <c r="P29">
        <v>214</v>
      </c>
      <c r="Q29" t="s">
        <v>550</v>
      </c>
      <c r="R29" t="s">
        <v>263</v>
      </c>
      <c r="S29" t="s">
        <v>264</v>
      </c>
      <c r="T29" t="s">
        <v>229</v>
      </c>
      <c r="U29" t="s">
        <v>687</v>
      </c>
      <c r="V29" t="s">
        <v>289</v>
      </c>
      <c r="W29">
        <f t="shared" si="4"/>
        <v>-14.699999999999989</v>
      </c>
      <c r="X29">
        <f t="shared" si="5"/>
        <v>-543.89999999999964</v>
      </c>
    </row>
    <row r="30" spans="1:24" x14ac:dyDescent="0.35">
      <c r="A30">
        <v>45</v>
      </c>
      <c r="B30">
        <v>244.3</v>
      </c>
      <c r="C30">
        <v>8</v>
      </c>
      <c r="D30">
        <v>10993.5</v>
      </c>
      <c r="E30" s="53" t="s">
        <v>303</v>
      </c>
      <c r="F30" s="84">
        <v>19</v>
      </c>
      <c r="G30" s="84">
        <v>9</v>
      </c>
      <c r="H30" s="85" t="str">
        <f t="shared" si="0"/>
        <v>September</v>
      </c>
      <c r="I30" s="84">
        <v>2018</v>
      </c>
      <c r="J30" s="85" t="str">
        <f t="shared" si="1"/>
        <v>9/19/2018</v>
      </c>
      <c r="K30" s="86">
        <f t="shared" si="2"/>
        <v>4</v>
      </c>
      <c r="L30" t="str">
        <f t="shared" si="3"/>
        <v>Wednesday</v>
      </c>
      <c r="M30">
        <v>649</v>
      </c>
      <c r="N30" t="s">
        <v>207</v>
      </c>
      <c r="O30" t="s">
        <v>226</v>
      </c>
      <c r="P30">
        <v>214</v>
      </c>
      <c r="Q30" t="s">
        <v>550</v>
      </c>
      <c r="R30" t="s">
        <v>304</v>
      </c>
      <c r="S30" t="s">
        <v>249</v>
      </c>
      <c r="T30" t="s">
        <v>249</v>
      </c>
      <c r="U30" t="s">
        <v>707</v>
      </c>
      <c r="V30" t="s">
        <v>289</v>
      </c>
      <c r="W30">
        <f t="shared" si="4"/>
        <v>30.300000000000011</v>
      </c>
      <c r="X30">
        <f t="shared" si="5"/>
        <v>1363.5000000000005</v>
      </c>
    </row>
    <row r="31" spans="1:24" x14ac:dyDescent="0.35">
      <c r="A31">
        <v>21</v>
      </c>
      <c r="B31">
        <v>231.44</v>
      </c>
      <c r="C31">
        <v>1</v>
      </c>
      <c r="D31">
        <v>4860.24</v>
      </c>
      <c r="E31" s="53" t="s">
        <v>305</v>
      </c>
      <c r="F31" s="84">
        <v>20</v>
      </c>
      <c r="G31" s="84">
        <v>10</v>
      </c>
      <c r="H31" s="85" t="str">
        <f t="shared" si="0"/>
        <v>October</v>
      </c>
      <c r="I31" s="84">
        <v>2018</v>
      </c>
      <c r="J31" s="85" t="str">
        <f t="shared" si="1"/>
        <v>10/20/2018</v>
      </c>
      <c r="K31" s="86">
        <f t="shared" si="2"/>
        <v>7</v>
      </c>
      <c r="L31" t="str">
        <f t="shared" si="3"/>
        <v>Saturday</v>
      </c>
      <c r="M31">
        <v>619</v>
      </c>
      <c r="N31" t="s">
        <v>207</v>
      </c>
      <c r="O31" t="s">
        <v>226</v>
      </c>
      <c r="P31">
        <v>214</v>
      </c>
      <c r="Q31" t="s">
        <v>550</v>
      </c>
      <c r="R31" t="s">
        <v>306</v>
      </c>
      <c r="S31" t="s">
        <v>254</v>
      </c>
      <c r="T31" t="s">
        <v>229</v>
      </c>
      <c r="U31" t="s">
        <v>708</v>
      </c>
      <c r="V31" t="s">
        <v>260</v>
      </c>
      <c r="W31">
        <f t="shared" si="4"/>
        <v>17.439999999999998</v>
      </c>
      <c r="X31">
        <f t="shared" si="5"/>
        <v>366.23999999999995</v>
      </c>
    </row>
    <row r="32" spans="1:24" x14ac:dyDescent="0.35">
      <c r="A32">
        <v>34</v>
      </c>
      <c r="B32">
        <v>235.73</v>
      </c>
      <c r="C32">
        <v>4</v>
      </c>
      <c r="D32">
        <v>8014.82</v>
      </c>
      <c r="E32" s="53">
        <v>43262</v>
      </c>
      <c r="F32" s="84">
        <v>6</v>
      </c>
      <c r="G32" s="84">
        <v>11</v>
      </c>
      <c r="H32" s="85" t="str">
        <f t="shared" si="0"/>
        <v>November</v>
      </c>
      <c r="I32" s="84">
        <v>2018</v>
      </c>
      <c r="J32" s="85" t="str">
        <f t="shared" si="1"/>
        <v>11/6/2018</v>
      </c>
      <c r="K32" s="86">
        <f t="shared" si="2"/>
        <v>3</v>
      </c>
      <c r="L32" t="str">
        <f t="shared" si="3"/>
        <v>Tuesday</v>
      </c>
      <c r="M32">
        <v>603</v>
      </c>
      <c r="N32" t="s">
        <v>207</v>
      </c>
      <c r="O32" t="s">
        <v>226</v>
      </c>
      <c r="P32">
        <v>214</v>
      </c>
      <c r="Q32" t="s">
        <v>550</v>
      </c>
      <c r="R32" t="s">
        <v>307</v>
      </c>
      <c r="S32" t="s">
        <v>308</v>
      </c>
      <c r="T32" t="s">
        <v>232</v>
      </c>
      <c r="U32" t="s">
        <v>709</v>
      </c>
      <c r="V32" t="s">
        <v>289</v>
      </c>
      <c r="W32">
        <f t="shared" si="4"/>
        <v>21.72999999999999</v>
      </c>
      <c r="X32">
        <f t="shared" si="5"/>
        <v>738.81999999999971</v>
      </c>
    </row>
    <row r="33" spans="1:24" x14ac:dyDescent="0.35">
      <c r="A33">
        <v>23</v>
      </c>
      <c r="B33">
        <v>233.59</v>
      </c>
      <c r="C33">
        <v>8</v>
      </c>
      <c r="D33">
        <v>5372.57</v>
      </c>
      <c r="E33" s="53" t="s">
        <v>309</v>
      </c>
      <c r="F33" s="84">
        <v>13</v>
      </c>
      <c r="G33" s="84">
        <v>11</v>
      </c>
      <c r="H33" s="85" t="str">
        <f t="shared" si="0"/>
        <v>November</v>
      </c>
      <c r="I33" s="84">
        <v>2018</v>
      </c>
      <c r="J33" s="85" t="str">
        <f t="shared" si="1"/>
        <v>11/13/2018</v>
      </c>
      <c r="K33" s="86">
        <f t="shared" si="2"/>
        <v>3</v>
      </c>
      <c r="L33" t="str">
        <f t="shared" si="3"/>
        <v>Tuesday</v>
      </c>
      <c r="M33">
        <v>597</v>
      </c>
      <c r="N33" t="s">
        <v>207</v>
      </c>
      <c r="O33" t="s">
        <v>226</v>
      </c>
      <c r="P33">
        <v>214</v>
      </c>
      <c r="Q33" t="s">
        <v>550</v>
      </c>
      <c r="R33" t="s">
        <v>310</v>
      </c>
      <c r="S33" t="s">
        <v>311</v>
      </c>
      <c r="T33" t="s">
        <v>229</v>
      </c>
      <c r="U33" t="s">
        <v>710</v>
      </c>
      <c r="V33" t="s">
        <v>260</v>
      </c>
      <c r="W33">
        <f t="shared" si="4"/>
        <v>19.590000000000003</v>
      </c>
      <c r="X33">
        <f t="shared" si="5"/>
        <v>450.57000000000005</v>
      </c>
    </row>
    <row r="34" spans="1:24" x14ac:dyDescent="0.35">
      <c r="A34">
        <v>42</v>
      </c>
      <c r="B34">
        <v>173.58</v>
      </c>
      <c r="C34">
        <v>11</v>
      </c>
      <c r="D34">
        <v>7290.36</v>
      </c>
      <c r="E34" s="53" t="s">
        <v>312</v>
      </c>
      <c r="F34" s="84">
        <v>25</v>
      </c>
      <c r="G34" s="84">
        <v>11</v>
      </c>
      <c r="H34" s="85" t="str">
        <f t="shared" si="0"/>
        <v>November</v>
      </c>
      <c r="I34" s="84">
        <v>2018</v>
      </c>
      <c r="J34" s="85" t="str">
        <f t="shared" si="1"/>
        <v>11/25/2018</v>
      </c>
      <c r="K34" s="86">
        <f t="shared" si="2"/>
        <v>1</v>
      </c>
      <c r="L34" t="str">
        <f t="shared" si="3"/>
        <v>Sunday</v>
      </c>
      <c r="M34">
        <v>586</v>
      </c>
      <c r="N34" t="s">
        <v>207</v>
      </c>
      <c r="O34" t="s">
        <v>226</v>
      </c>
      <c r="P34">
        <v>214</v>
      </c>
      <c r="Q34" t="s">
        <v>550</v>
      </c>
      <c r="R34" t="s">
        <v>313</v>
      </c>
      <c r="S34" t="s">
        <v>314</v>
      </c>
      <c r="T34" t="s">
        <v>230</v>
      </c>
      <c r="U34" t="s">
        <v>711</v>
      </c>
      <c r="V34" t="s">
        <v>289</v>
      </c>
      <c r="W34">
        <f t="shared" si="4"/>
        <v>-40.419999999999987</v>
      </c>
      <c r="X34">
        <f t="shared" si="5"/>
        <v>-1697.6399999999994</v>
      </c>
    </row>
    <row r="35" spans="1:24" x14ac:dyDescent="0.35">
      <c r="A35">
        <v>47</v>
      </c>
      <c r="B35">
        <v>192.87</v>
      </c>
      <c r="C35">
        <v>6</v>
      </c>
      <c r="D35">
        <v>9064.89</v>
      </c>
      <c r="E35" s="53">
        <v>43232</v>
      </c>
      <c r="F35" s="84">
        <v>5</v>
      </c>
      <c r="G35" s="84">
        <v>12</v>
      </c>
      <c r="H35" s="85" t="str">
        <f t="shared" si="0"/>
        <v>December</v>
      </c>
      <c r="I35" s="84">
        <v>2018</v>
      </c>
      <c r="J35" s="85" t="str">
        <f t="shared" si="1"/>
        <v>12/5/2018</v>
      </c>
      <c r="K35" s="86">
        <f t="shared" si="2"/>
        <v>4</v>
      </c>
      <c r="L35" t="str">
        <f t="shared" si="3"/>
        <v>Wednesday</v>
      </c>
      <c r="M35">
        <v>577</v>
      </c>
      <c r="N35" t="s">
        <v>207</v>
      </c>
      <c r="O35" t="s">
        <v>226</v>
      </c>
      <c r="P35">
        <v>214</v>
      </c>
      <c r="Q35" t="s">
        <v>550</v>
      </c>
      <c r="R35" t="s">
        <v>315</v>
      </c>
      <c r="S35" t="s">
        <v>316</v>
      </c>
      <c r="T35" t="s">
        <v>240</v>
      </c>
      <c r="U35" t="s">
        <v>712</v>
      </c>
      <c r="V35" t="s">
        <v>289</v>
      </c>
      <c r="W35">
        <f t="shared" si="4"/>
        <v>-21.129999999999995</v>
      </c>
      <c r="X35">
        <f t="shared" si="5"/>
        <v>-993.10999999999979</v>
      </c>
    </row>
    <row r="36" spans="1:24" x14ac:dyDescent="0.35">
      <c r="A36">
        <v>35</v>
      </c>
      <c r="B36">
        <v>173.58</v>
      </c>
      <c r="C36">
        <v>3</v>
      </c>
      <c r="D36">
        <v>6075.3</v>
      </c>
      <c r="E36" s="53" t="s">
        <v>317</v>
      </c>
      <c r="F36" s="84">
        <v>29</v>
      </c>
      <c r="G36" s="84">
        <v>1</v>
      </c>
      <c r="H36" s="85" t="str">
        <f t="shared" si="0"/>
        <v>January</v>
      </c>
      <c r="I36" s="84">
        <v>2019</v>
      </c>
      <c r="J36" s="85" t="str">
        <f t="shared" si="1"/>
        <v>1/29/2019</v>
      </c>
      <c r="K36" s="86">
        <f t="shared" si="2"/>
        <v>3</v>
      </c>
      <c r="L36" t="str">
        <f t="shared" si="3"/>
        <v>Tuesday</v>
      </c>
      <c r="M36">
        <v>523</v>
      </c>
      <c r="N36" t="s">
        <v>207</v>
      </c>
      <c r="O36" t="s">
        <v>226</v>
      </c>
      <c r="P36">
        <v>214</v>
      </c>
      <c r="Q36" t="s">
        <v>550</v>
      </c>
      <c r="R36" t="s">
        <v>318</v>
      </c>
      <c r="S36" t="s">
        <v>319</v>
      </c>
      <c r="T36" t="s">
        <v>229</v>
      </c>
      <c r="U36" t="s">
        <v>713</v>
      </c>
      <c r="V36" t="s">
        <v>260</v>
      </c>
      <c r="W36">
        <f t="shared" si="4"/>
        <v>-40.419999999999987</v>
      </c>
      <c r="X36">
        <f t="shared" si="5"/>
        <v>-1414.6999999999996</v>
      </c>
    </row>
    <row r="37" spans="1:24" x14ac:dyDescent="0.35">
      <c r="A37">
        <v>29</v>
      </c>
      <c r="B37">
        <v>222.87</v>
      </c>
      <c r="C37">
        <v>2</v>
      </c>
      <c r="D37">
        <v>6463.23</v>
      </c>
      <c r="E37" s="53">
        <v>43741</v>
      </c>
      <c r="F37" s="84">
        <v>10</v>
      </c>
      <c r="G37" s="84">
        <v>3</v>
      </c>
      <c r="H37" s="85" t="str">
        <f t="shared" si="0"/>
        <v>March</v>
      </c>
      <c r="I37" s="84">
        <v>2019</v>
      </c>
      <c r="J37" s="85" t="str">
        <f t="shared" si="1"/>
        <v>3/10/2019</v>
      </c>
      <c r="K37" s="86">
        <f t="shared" si="2"/>
        <v>1</v>
      </c>
      <c r="L37" t="str">
        <f t="shared" si="3"/>
        <v>Sunday</v>
      </c>
      <c r="M37">
        <v>484</v>
      </c>
      <c r="N37" t="s">
        <v>207</v>
      </c>
      <c r="O37" t="s">
        <v>226</v>
      </c>
      <c r="P37">
        <v>214</v>
      </c>
      <c r="Q37" t="s">
        <v>550</v>
      </c>
      <c r="R37" t="s">
        <v>320</v>
      </c>
      <c r="S37" t="s">
        <v>280</v>
      </c>
      <c r="T37" t="s">
        <v>229</v>
      </c>
      <c r="U37" t="s">
        <v>714</v>
      </c>
      <c r="V37" t="s">
        <v>260</v>
      </c>
      <c r="W37">
        <f t="shared" si="4"/>
        <v>8.8700000000000045</v>
      </c>
      <c r="X37">
        <f t="shared" si="5"/>
        <v>257.23000000000013</v>
      </c>
    </row>
    <row r="38" spans="1:24" x14ac:dyDescent="0.35">
      <c r="A38">
        <v>34</v>
      </c>
      <c r="B38">
        <v>180.01</v>
      </c>
      <c r="C38">
        <v>9</v>
      </c>
      <c r="D38">
        <v>6120.34</v>
      </c>
      <c r="E38" s="53">
        <v>43560</v>
      </c>
      <c r="F38" s="84">
        <v>4</v>
      </c>
      <c r="G38" s="84">
        <v>5</v>
      </c>
      <c r="H38" s="85" t="str">
        <f t="shared" si="0"/>
        <v>May</v>
      </c>
      <c r="I38" s="84">
        <v>2019</v>
      </c>
      <c r="J38" s="85" t="str">
        <f t="shared" si="1"/>
        <v>5/4/2019</v>
      </c>
      <c r="K38" s="86">
        <f t="shared" si="2"/>
        <v>7</v>
      </c>
      <c r="L38" t="str">
        <f t="shared" si="3"/>
        <v>Saturday</v>
      </c>
      <c r="M38">
        <v>430</v>
      </c>
      <c r="N38" t="s">
        <v>207</v>
      </c>
      <c r="O38" t="s">
        <v>226</v>
      </c>
      <c r="P38">
        <v>214</v>
      </c>
      <c r="Q38" t="s">
        <v>550</v>
      </c>
      <c r="R38" t="s">
        <v>321</v>
      </c>
      <c r="S38" t="s">
        <v>322</v>
      </c>
      <c r="T38" t="s">
        <v>229</v>
      </c>
      <c r="U38" t="s">
        <v>715</v>
      </c>
      <c r="V38" t="s">
        <v>260</v>
      </c>
      <c r="W38">
        <f t="shared" si="4"/>
        <v>-33.990000000000009</v>
      </c>
      <c r="X38">
        <f t="shared" si="5"/>
        <v>-1155.6600000000003</v>
      </c>
    </row>
    <row r="39" spans="1:24" x14ac:dyDescent="0.35">
      <c r="A39">
        <v>32</v>
      </c>
      <c r="B39">
        <v>240.02</v>
      </c>
      <c r="C39">
        <v>6</v>
      </c>
      <c r="D39">
        <v>7680.64</v>
      </c>
      <c r="E39" s="53" t="s">
        <v>323</v>
      </c>
      <c r="F39" s="84">
        <v>15</v>
      </c>
      <c r="G39" s="84">
        <v>6</v>
      </c>
      <c r="H39" s="85" t="str">
        <f t="shared" si="0"/>
        <v>June</v>
      </c>
      <c r="I39" s="84">
        <v>2019</v>
      </c>
      <c r="J39" s="85" t="str">
        <f t="shared" si="1"/>
        <v>6/15/2019</v>
      </c>
      <c r="K39" s="86">
        <f t="shared" si="2"/>
        <v>7</v>
      </c>
      <c r="L39" t="str">
        <f t="shared" si="3"/>
        <v>Saturday</v>
      </c>
      <c r="M39">
        <v>389</v>
      </c>
      <c r="N39" t="s">
        <v>207</v>
      </c>
      <c r="O39" t="s">
        <v>226</v>
      </c>
      <c r="P39">
        <v>214</v>
      </c>
      <c r="Q39" t="s">
        <v>550</v>
      </c>
      <c r="R39" t="s">
        <v>324</v>
      </c>
      <c r="S39" t="s">
        <v>325</v>
      </c>
      <c r="T39" t="s">
        <v>241</v>
      </c>
      <c r="U39" t="s">
        <v>716</v>
      </c>
      <c r="V39" t="s">
        <v>289</v>
      </c>
      <c r="W39">
        <f t="shared" si="4"/>
        <v>26.02000000000001</v>
      </c>
      <c r="X39">
        <f t="shared" si="5"/>
        <v>832.64000000000033</v>
      </c>
    </row>
    <row r="40" spans="1:24" x14ac:dyDescent="0.35">
      <c r="A40">
        <v>21</v>
      </c>
      <c r="B40">
        <v>233.59</v>
      </c>
      <c r="C40">
        <v>9</v>
      </c>
      <c r="D40">
        <v>4905.3900000000003</v>
      </c>
      <c r="E40" s="53" t="s">
        <v>326</v>
      </c>
      <c r="F40" s="84">
        <v>19</v>
      </c>
      <c r="G40" s="84">
        <v>7</v>
      </c>
      <c r="H40" s="85" t="str">
        <f t="shared" si="0"/>
        <v>July</v>
      </c>
      <c r="I40" s="84">
        <v>2019</v>
      </c>
      <c r="J40" s="85" t="str">
        <f t="shared" si="1"/>
        <v>7/19/2019</v>
      </c>
      <c r="K40" s="86">
        <f t="shared" si="2"/>
        <v>6</v>
      </c>
      <c r="L40" t="str">
        <f t="shared" si="3"/>
        <v>Friday</v>
      </c>
      <c r="M40">
        <v>356</v>
      </c>
      <c r="N40" t="s">
        <v>207</v>
      </c>
      <c r="O40" t="s">
        <v>226</v>
      </c>
      <c r="P40">
        <v>214</v>
      </c>
      <c r="Q40" t="s">
        <v>550</v>
      </c>
      <c r="R40" t="s">
        <v>290</v>
      </c>
      <c r="S40" t="s">
        <v>291</v>
      </c>
      <c r="T40" t="s">
        <v>232</v>
      </c>
      <c r="U40" t="s">
        <v>701</v>
      </c>
      <c r="V40" t="s">
        <v>260</v>
      </c>
      <c r="W40">
        <f t="shared" si="4"/>
        <v>19.590000000000003</v>
      </c>
      <c r="X40">
        <f t="shared" si="5"/>
        <v>411.3900000000001</v>
      </c>
    </row>
    <row r="41" spans="1:24" x14ac:dyDescent="0.35">
      <c r="A41">
        <v>34</v>
      </c>
      <c r="B41">
        <v>235.73</v>
      </c>
      <c r="C41">
        <v>2</v>
      </c>
      <c r="D41">
        <v>8014.82</v>
      </c>
      <c r="E41" s="53" t="s">
        <v>327</v>
      </c>
      <c r="F41" s="84">
        <v>17</v>
      </c>
      <c r="G41" s="84">
        <v>8</v>
      </c>
      <c r="H41" s="85" t="str">
        <f t="shared" si="0"/>
        <v>August</v>
      </c>
      <c r="I41" s="84">
        <v>2019</v>
      </c>
      <c r="J41" s="85" t="str">
        <f t="shared" si="1"/>
        <v>8/17/2019</v>
      </c>
      <c r="K41" s="86">
        <f t="shared" si="2"/>
        <v>7</v>
      </c>
      <c r="L41" t="str">
        <f t="shared" si="3"/>
        <v>Saturday</v>
      </c>
      <c r="M41">
        <v>328</v>
      </c>
      <c r="N41" t="s">
        <v>207</v>
      </c>
      <c r="O41" t="s">
        <v>226</v>
      </c>
      <c r="P41">
        <v>214</v>
      </c>
      <c r="Q41" t="s">
        <v>550</v>
      </c>
      <c r="R41" t="s">
        <v>328</v>
      </c>
      <c r="S41" t="s">
        <v>329</v>
      </c>
      <c r="T41" t="s">
        <v>239</v>
      </c>
      <c r="U41" t="s">
        <v>717</v>
      </c>
      <c r="V41" t="s">
        <v>289</v>
      </c>
      <c r="W41">
        <f t="shared" si="4"/>
        <v>21.72999999999999</v>
      </c>
      <c r="X41">
        <f t="shared" si="5"/>
        <v>738.81999999999971</v>
      </c>
    </row>
    <row r="42" spans="1:24" x14ac:dyDescent="0.35">
      <c r="A42">
        <v>37</v>
      </c>
      <c r="B42">
        <v>192.87</v>
      </c>
      <c r="C42">
        <v>11</v>
      </c>
      <c r="D42">
        <v>7136.19</v>
      </c>
      <c r="E42" s="53">
        <v>43686</v>
      </c>
      <c r="F42" s="84">
        <v>8</v>
      </c>
      <c r="G42" s="84">
        <v>9</v>
      </c>
      <c r="H42" s="85" t="str">
        <f t="shared" si="0"/>
        <v>September</v>
      </c>
      <c r="I42" s="84">
        <v>2019</v>
      </c>
      <c r="J42" s="85" t="str">
        <f t="shared" si="1"/>
        <v>9/8/2019</v>
      </c>
      <c r="K42" s="86">
        <f t="shared" si="2"/>
        <v>1</v>
      </c>
      <c r="L42" t="str">
        <f t="shared" si="3"/>
        <v>Sunday</v>
      </c>
      <c r="M42">
        <v>307</v>
      </c>
      <c r="N42" t="s">
        <v>207</v>
      </c>
      <c r="O42" t="s">
        <v>226</v>
      </c>
      <c r="P42">
        <v>214</v>
      </c>
      <c r="Q42" t="s">
        <v>550</v>
      </c>
      <c r="R42" t="s">
        <v>330</v>
      </c>
      <c r="S42" t="s">
        <v>331</v>
      </c>
      <c r="T42" t="s">
        <v>237</v>
      </c>
      <c r="U42" t="s">
        <v>718</v>
      </c>
      <c r="V42" t="s">
        <v>289</v>
      </c>
      <c r="W42">
        <f t="shared" si="4"/>
        <v>-21.129999999999995</v>
      </c>
      <c r="X42">
        <f t="shared" si="5"/>
        <v>-781.80999999999983</v>
      </c>
    </row>
    <row r="43" spans="1:24" x14ac:dyDescent="0.35">
      <c r="A43">
        <v>47</v>
      </c>
      <c r="B43">
        <v>216.44</v>
      </c>
      <c r="C43">
        <v>6</v>
      </c>
      <c r="D43">
        <v>10172.700000000001</v>
      </c>
      <c r="E43" s="53">
        <v>43779</v>
      </c>
      <c r="F43" s="84">
        <v>11</v>
      </c>
      <c r="G43" s="84">
        <v>10</v>
      </c>
      <c r="H43" s="85" t="str">
        <f t="shared" si="0"/>
        <v>October</v>
      </c>
      <c r="I43" s="84">
        <v>2019</v>
      </c>
      <c r="J43" s="85" t="str">
        <f t="shared" si="1"/>
        <v>10/11/2019</v>
      </c>
      <c r="K43" s="86">
        <f t="shared" si="2"/>
        <v>6</v>
      </c>
      <c r="L43" t="str">
        <f t="shared" si="3"/>
        <v>Friday</v>
      </c>
      <c r="M43">
        <v>275</v>
      </c>
      <c r="N43" t="s">
        <v>207</v>
      </c>
      <c r="O43" t="s">
        <v>226</v>
      </c>
      <c r="P43">
        <v>214</v>
      </c>
      <c r="Q43" t="s">
        <v>550</v>
      </c>
      <c r="R43" t="s">
        <v>332</v>
      </c>
      <c r="S43" t="s">
        <v>333</v>
      </c>
      <c r="T43" t="s">
        <v>230</v>
      </c>
      <c r="U43" t="s">
        <v>719</v>
      </c>
      <c r="V43" t="s">
        <v>289</v>
      </c>
      <c r="W43">
        <f t="shared" si="4"/>
        <v>2.4399999999999977</v>
      </c>
      <c r="X43">
        <f t="shared" si="5"/>
        <v>114.67999999999989</v>
      </c>
    </row>
    <row r="44" spans="1:24" x14ac:dyDescent="0.35">
      <c r="A44">
        <v>48</v>
      </c>
      <c r="B44">
        <v>242.16</v>
      </c>
      <c r="C44">
        <v>3</v>
      </c>
      <c r="D44">
        <v>11623.7</v>
      </c>
      <c r="E44" s="53" t="s">
        <v>334</v>
      </c>
      <c r="F44" s="84">
        <v>21</v>
      </c>
      <c r="G44" s="84">
        <v>10</v>
      </c>
      <c r="H44" s="85" t="str">
        <f t="shared" si="0"/>
        <v>October</v>
      </c>
      <c r="I44" s="84">
        <v>2019</v>
      </c>
      <c r="J44" s="85" t="str">
        <f t="shared" si="1"/>
        <v>10/21/2019</v>
      </c>
      <c r="K44" s="86">
        <f t="shared" si="2"/>
        <v>2</v>
      </c>
      <c r="L44" t="str">
        <f t="shared" si="3"/>
        <v>Monday</v>
      </c>
      <c r="M44">
        <v>266</v>
      </c>
      <c r="N44" t="s">
        <v>207</v>
      </c>
      <c r="O44" t="s">
        <v>226</v>
      </c>
      <c r="P44">
        <v>214</v>
      </c>
      <c r="Q44" t="s">
        <v>550</v>
      </c>
      <c r="R44" t="s">
        <v>335</v>
      </c>
      <c r="S44" t="s">
        <v>336</v>
      </c>
      <c r="T44" t="s">
        <v>229</v>
      </c>
      <c r="U44" t="s">
        <v>720</v>
      </c>
      <c r="V44" t="s">
        <v>289</v>
      </c>
      <c r="W44">
        <f t="shared" si="4"/>
        <v>28.159999999999997</v>
      </c>
      <c r="X44">
        <f t="shared" si="5"/>
        <v>1351.6799999999998</v>
      </c>
    </row>
    <row r="45" spans="1:24" x14ac:dyDescent="0.35">
      <c r="A45">
        <v>40</v>
      </c>
      <c r="B45">
        <v>150.01</v>
      </c>
      <c r="C45">
        <v>1</v>
      </c>
      <c r="D45">
        <v>6000.4</v>
      </c>
      <c r="E45" s="53">
        <v>43566</v>
      </c>
      <c r="F45" s="84">
        <v>4</v>
      </c>
      <c r="G45" s="84">
        <v>11</v>
      </c>
      <c r="H45" s="85" t="str">
        <f t="shared" si="0"/>
        <v>November</v>
      </c>
      <c r="I45" s="84">
        <v>2019</v>
      </c>
      <c r="J45" s="85" t="str">
        <f t="shared" si="1"/>
        <v>11/4/2019</v>
      </c>
      <c r="K45" s="86">
        <f t="shared" si="2"/>
        <v>2</v>
      </c>
      <c r="L45" t="str">
        <f t="shared" si="3"/>
        <v>Monday</v>
      </c>
      <c r="M45">
        <v>253</v>
      </c>
      <c r="N45" t="s">
        <v>207</v>
      </c>
      <c r="O45" t="s">
        <v>226</v>
      </c>
      <c r="P45">
        <v>214</v>
      </c>
      <c r="Q45" t="s">
        <v>550</v>
      </c>
      <c r="R45" t="s">
        <v>337</v>
      </c>
      <c r="S45" t="s">
        <v>338</v>
      </c>
      <c r="T45" t="s">
        <v>229</v>
      </c>
      <c r="U45" t="s">
        <v>721</v>
      </c>
      <c r="V45" t="s">
        <v>260</v>
      </c>
      <c r="W45">
        <f t="shared" si="4"/>
        <v>-63.990000000000009</v>
      </c>
      <c r="X45">
        <f t="shared" si="5"/>
        <v>-2559.6000000000004</v>
      </c>
    </row>
    <row r="46" spans="1:24" x14ac:dyDescent="0.35">
      <c r="A46">
        <v>30</v>
      </c>
      <c r="B46">
        <v>131.49</v>
      </c>
      <c r="C46">
        <v>1</v>
      </c>
      <c r="D46">
        <v>3944.7</v>
      </c>
      <c r="E46" s="53" t="s">
        <v>339</v>
      </c>
      <c r="F46" s="84">
        <v>29</v>
      </c>
      <c r="G46" s="84">
        <v>11</v>
      </c>
      <c r="H46" s="85" t="str">
        <f t="shared" si="0"/>
        <v>November</v>
      </c>
      <c r="I46" s="84">
        <v>2019</v>
      </c>
      <c r="J46" s="85" t="str">
        <f t="shared" si="1"/>
        <v>11/29/2019</v>
      </c>
      <c r="K46" s="86">
        <f t="shared" si="2"/>
        <v>6</v>
      </c>
      <c r="L46" t="str">
        <f t="shared" si="3"/>
        <v>Friday</v>
      </c>
      <c r="M46">
        <v>229</v>
      </c>
      <c r="N46" t="s">
        <v>207</v>
      </c>
      <c r="O46" t="s">
        <v>226</v>
      </c>
      <c r="P46">
        <v>214</v>
      </c>
      <c r="Q46" t="s">
        <v>550</v>
      </c>
      <c r="R46" t="s">
        <v>270</v>
      </c>
      <c r="S46" t="s">
        <v>271</v>
      </c>
      <c r="T46" t="s">
        <v>232</v>
      </c>
      <c r="U46" t="s">
        <v>691</v>
      </c>
      <c r="V46" t="s">
        <v>260</v>
      </c>
      <c r="W46">
        <f t="shared" si="4"/>
        <v>-82.509999999999991</v>
      </c>
      <c r="X46">
        <f t="shared" si="5"/>
        <v>-2475.2999999999997</v>
      </c>
    </row>
    <row r="47" spans="1:24" x14ac:dyDescent="0.35">
      <c r="A47">
        <v>32</v>
      </c>
      <c r="B47">
        <v>177.87</v>
      </c>
      <c r="C47">
        <v>10</v>
      </c>
      <c r="D47">
        <v>5691.84</v>
      </c>
      <c r="E47" s="53">
        <v>43750</v>
      </c>
      <c r="F47" s="84">
        <v>10</v>
      </c>
      <c r="G47" s="84">
        <v>12</v>
      </c>
      <c r="H47" s="85" t="str">
        <f t="shared" si="0"/>
        <v>December</v>
      </c>
      <c r="I47" s="84">
        <v>2019</v>
      </c>
      <c r="J47" s="85" t="str">
        <f t="shared" si="1"/>
        <v>12/10/2019</v>
      </c>
      <c r="K47" s="86">
        <f t="shared" si="2"/>
        <v>3</v>
      </c>
      <c r="L47" t="str">
        <f t="shared" si="3"/>
        <v>Tuesday</v>
      </c>
      <c r="M47">
        <v>219</v>
      </c>
      <c r="N47" t="s">
        <v>207</v>
      </c>
      <c r="O47" t="s">
        <v>226</v>
      </c>
      <c r="P47">
        <v>214</v>
      </c>
      <c r="Q47" t="s">
        <v>550</v>
      </c>
      <c r="R47" t="s">
        <v>335</v>
      </c>
      <c r="S47" t="s">
        <v>336</v>
      </c>
      <c r="T47" t="s">
        <v>229</v>
      </c>
      <c r="U47" t="s">
        <v>720</v>
      </c>
      <c r="V47" t="s">
        <v>260</v>
      </c>
      <c r="W47">
        <f t="shared" si="4"/>
        <v>-36.129999999999995</v>
      </c>
      <c r="X47">
        <f t="shared" si="5"/>
        <v>-1156.1599999999999</v>
      </c>
    </row>
    <row r="48" spans="1:24" x14ac:dyDescent="0.35">
      <c r="A48">
        <v>41</v>
      </c>
      <c r="B48">
        <v>110.12</v>
      </c>
      <c r="C48">
        <v>2</v>
      </c>
      <c r="D48">
        <v>4514.92</v>
      </c>
      <c r="E48" s="53" t="s">
        <v>340</v>
      </c>
      <c r="F48" s="84">
        <v>20</v>
      </c>
      <c r="G48" s="84">
        <v>1</v>
      </c>
      <c r="H48" s="85" t="str">
        <f t="shared" si="0"/>
        <v>January</v>
      </c>
      <c r="I48" s="84">
        <v>2020</v>
      </c>
      <c r="J48" s="85" t="str">
        <f t="shared" si="1"/>
        <v>1/20/2020</v>
      </c>
      <c r="K48" s="86">
        <f t="shared" si="2"/>
        <v>2</v>
      </c>
      <c r="L48" t="str">
        <f t="shared" si="3"/>
        <v>Monday</v>
      </c>
      <c r="M48">
        <v>179</v>
      </c>
      <c r="N48" t="s">
        <v>207</v>
      </c>
      <c r="O48" t="s">
        <v>226</v>
      </c>
      <c r="P48">
        <v>214</v>
      </c>
      <c r="Q48" t="s">
        <v>550</v>
      </c>
      <c r="R48" t="s">
        <v>341</v>
      </c>
      <c r="S48" t="s">
        <v>342</v>
      </c>
      <c r="T48" t="s">
        <v>229</v>
      </c>
      <c r="U48" t="s">
        <v>722</v>
      </c>
      <c r="V48" t="s">
        <v>260</v>
      </c>
      <c r="W48">
        <f t="shared" si="4"/>
        <v>-103.88</v>
      </c>
      <c r="X48">
        <f t="shared" si="5"/>
        <v>-4259.08</v>
      </c>
    </row>
    <row r="49" spans="1:24" x14ac:dyDescent="0.35">
      <c r="A49">
        <v>24</v>
      </c>
      <c r="B49">
        <v>100.69</v>
      </c>
      <c r="C49">
        <v>4</v>
      </c>
      <c r="D49">
        <v>2416.56</v>
      </c>
      <c r="E49" s="53">
        <v>44077</v>
      </c>
      <c r="F49" s="84">
        <v>9</v>
      </c>
      <c r="G49" s="84">
        <v>3</v>
      </c>
      <c r="H49" s="85" t="str">
        <f t="shared" si="0"/>
        <v>March</v>
      </c>
      <c r="I49" s="84">
        <v>2020</v>
      </c>
      <c r="J49" s="85" t="str">
        <f t="shared" si="1"/>
        <v>3/9/2020</v>
      </c>
      <c r="K49" s="86">
        <f t="shared" si="2"/>
        <v>2</v>
      </c>
      <c r="L49" t="str">
        <f t="shared" si="3"/>
        <v>Monday</v>
      </c>
      <c r="M49">
        <v>131</v>
      </c>
      <c r="N49" t="s">
        <v>207</v>
      </c>
      <c r="O49" t="s">
        <v>226</v>
      </c>
      <c r="P49">
        <v>214</v>
      </c>
      <c r="Q49" t="s">
        <v>550</v>
      </c>
      <c r="R49" t="s">
        <v>343</v>
      </c>
      <c r="S49" t="s">
        <v>344</v>
      </c>
      <c r="T49" t="s">
        <v>232</v>
      </c>
      <c r="U49" t="s">
        <v>723</v>
      </c>
      <c r="V49" t="s">
        <v>255</v>
      </c>
      <c r="W49">
        <f t="shared" si="4"/>
        <v>-113.31</v>
      </c>
      <c r="X49">
        <f t="shared" si="5"/>
        <v>-2719.44</v>
      </c>
    </row>
    <row r="50" spans="1:24" x14ac:dyDescent="0.35">
      <c r="A50">
        <v>23</v>
      </c>
      <c r="B50">
        <v>180.01</v>
      </c>
      <c r="C50">
        <v>9</v>
      </c>
      <c r="D50">
        <v>4140.2299999999996</v>
      </c>
      <c r="E50" s="53">
        <v>43835</v>
      </c>
      <c r="F50" s="84">
        <v>1</v>
      </c>
      <c r="G50" s="84">
        <v>5</v>
      </c>
      <c r="H50" s="85" t="str">
        <f t="shared" si="0"/>
        <v>May</v>
      </c>
      <c r="I50" s="84">
        <v>2020</v>
      </c>
      <c r="J50" s="85" t="str">
        <f t="shared" si="1"/>
        <v>5/1/2020</v>
      </c>
      <c r="K50" s="86">
        <f t="shared" si="2"/>
        <v>6</v>
      </c>
      <c r="L50" t="str">
        <f t="shared" si="3"/>
        <v>Friday</v>
      </c>
      <c r="M50">
        <v>79</v>
      </c>
      <c r="N50" t="s">
        <v>207</v>
      </c>
      <c r="O50" t="s">
        <v>226</v>
      </c>
      <c r="P50">
        <v>214</v>
      </c>
      <c r="Q50" t="s">
        <v>550</v>
      </c>
      <c r="R50" t="s">
        <v>345</v>
      </c>
      <c r="S50" t="s">
        <v>238</v>
      </c>
      <c r="T50" t="s">
        <v>240</v>
      </c>
      <c r="U50" t="s">
        <v>724</v>
      </c>
      <c r="V50" t="s">
        <v>260</v>
      </c>
      <c r="W50">
        <f t="shared" si="4"/>
        <v>-33.990000000000009</v>
      </c>
      <c r="X50">
        <f t="shared" si="5"/>
        <v>-781.77000000000021</v>
      </c>
    </row>
    <row r="51" spans="1:24" x14ac:dyDescent="0.35">
      <c r="A51">
        <v>50</v>
      </c>
      <c r="B51">
        <v>240.02</v>
      </c>
      <c r="C51">
        <v>6</v>
      </c>
      <c r="D51">
        <v>12001</v>
      </c>
      <c r="E51" s="53" t="s">
        <v>346</v>
      </c>
      <c r="F51" s="84">
        <v>31</v>
      </c>
      <c r="G51" s="84">
        <v>5</v>
      </c>
      <c r="H51" s="85" t="str">
        <f t="shared" si="0"/>
        <v>May</v>
      </c>
      <c r="I51" s="84">
        <v>2020</v>
      </c>
      <c r="J51" s="85" t="str">
        <f t="shared" si="1"/>
        <v>5/31/2020</v>
      </c>
      <c r="K51" s="86">
        <f t="shared" si="2"/>
        <v>1</v>
      </c>
      <c r="L51" t="str">
        <f t="shared" si="3"/>
        <v>Sunday</v>
      </c>
      <c r="M51">
        <v>50</v>
      </c>
      <c r="N51" t="s">
        <v>347</v>
      </c>
      <c r="O51" t="s">
        <v>226</v>
      </c>
      <c r="P51">
        <v>214</v>
      </c>
      <c r="Q51" t="s">
        <v>550</v>
      </c>
      <c r="R51" t="s">
        <v>296</v>
      </c>
      <c r="S51" t="s">
        <v>297</v>
      </c>
      <c r="T51" t="s">
        <v>236</v>
      </c>
      <c r="U51" t="s">
        <v>704</v>
      </c>
      <c r="V51" t="s">
        <v>289</v>
      </c>
      <c r="W51">
        <f t="shared" si="4"/>
        <v>26.02000000000001</v>
      </c>
      <c r="X51">
        <f t="shared" si="5"/>
        <v>1301.0000000000005</v>
      </c>
    </row>
    <row r="52" spans="1:24" x14ac:dyDescent="0.35">
      <c r="A52">
        <v>39</v>
      </c>
      <c r="B52">
        <v>99.91</v>
      </c>
      <c r="C52">
        <v>5</v>
      </c>
      <c r="D52">
        <v>3896.49</v>
      </c>
      <c r="E52" s="53" t="s">
        <v>206</v>
      </c>
      <c r="F52" s="84">
        <v>24</v>
      </c>
      <c r="G52" s="84">
        <v>2</v>
      </c>
      <c r="H52" s="85" t="str">
        <f t="shared" si="0"/>
        <v>Febuary</v>
      </c>
      <c r="I52" s="84">
        <v>2018</v>
      </c>
      <c r="J52" s="85" t="str">
        <f t="shared" si="1"/>
        <v>2/24/2018</v>
      </c>
      <c r="K52" s="86">
        <f t="shared" si="2"/>
        <v>7</v>
      </c>
      <c r="L52" t="str">
        <f t="shared" si="3"/>
        <v>Saturday</v>
      </c>
      <c r="M52">
        <v>878</v>
      </c>
      <c r="N52" t="s">
        <v>207</v>
      </c>
      <c r="O52" t="s">
        <v>208</v>
      </c>
      <c r="P52">
        <v>118</v>
      </c>
      <c r="Q52" t="s">
        <v>551</v>
      </c>
      <c r="R52" t="s">
        <v>253</v>
      </c>
      <c r="S52" t="s">
        <v>254</v>
      </c>
      <c r="T52" t="s">
        <v>229</v>
      </c>
      <c r="U52" t="s">
        <v>683</v>
      </c>
      <c r="V52" t="s">
        <v>260</v>
      </c>
      <c r="W52">
        <f t="shared" si="4"/>
        <v>-18.090000000000003</v>
      </c>
      <c r="X52">
        <f t="shared" si="5"/>
        <v>-705.5100000000001</v>
      </c>
    </row>
    <row r="53" spans="1:24" x14ac:dyDescent="0.35">
      <c r="A53">
        <v>29</v>
      </c>
      <c r="B53">
        <v>96.34</v>
      </c>
      <c r="C53">
        <v>3</v>
      </c>
      <c r="D53">
        <v>2793.86</v>
      </c>
      <c r="E53" s="53" t="s">
        <v>348</v>
      </c>
      <c r="F53" s="84">
        <v>29</v>
      </c>
      <c r="G53" s="84">
        <v>4</v>
      </c>
      <c r="H53" s="85" t="str">
        <f t="shared" si="0"/>
        <v>April</v>
      </c>
      <c r="I53" s="84">
        <v>2018</v>
      </c>
      <c r="J53" s="85" t="str">
        <f t="shared" si="1"/>
        <v>4/29/2018</v>
      </c>
      <c r="K53" s="86">
        <f t="shared" si="2"/>
        <v>1</v>
      </c>
      <c r="L53" t="str">
        <f t="shared" si="3"/>
        <v>Sunday</v>
      </c>
      <c r="M53">
        <v>815</v>
      </c>
      <c r="N53" t="s">
        <v>207</v>
      </c>
      <c r="O53" t="s">
        <v>208</v>
      </c>
      <c r="P53">
        <v>118</v>
      </c>
      <c r="Q53" t="s">
        <v>551</v>
      </c>
      <c r="R53" t="s">
        <v>270</v>
      </c>
      <c r="S53" t="s">
        <v>271</v>
      </c>
      <c r="T53" t="s">
        <v>232</v>
      </c>
      <c r="U53" t="s">
        <v>691</v>
      </c>
      <c r="V53" t="s">
        <v>255</v>
      </c>
      <c r="W53">
        <f t="shared" si="4"/>
        <v>-21.659999999999997</v>
      </c>
      <c r="X53">
        <f t="shared" si="5"/>
        <v>-628.13999999999987</v>
      </c>
    </row>
    <row r="54" spans="1:24" x14ac:dyDescent="0.35">
      <c r="A54">
        <v>27</v>
      </c>
      <c r="B54">
        <v>122.51</v>
      </c>
      <c r="C54">
        <v>5</v>
      </c>
      <c r="D54">
        <v>3307.77</v>
      </c>
      <c r="E54" s="53">
        <v>43107</v>
      </c>
      <c r="F54" s="84">
        <v>1</v>
      </c>
      <c r="G54" s="84">
        <v>7</v>
      </c>
      <c r="H54" s="85" t="str">
        <f t="shared" si="0"/>
        <v>July</v>
      </c>
      <c r="I54" s="84">
        <v>2018</v>
      </c>
      <c r="J54" s="85" t="str">
        <f t="shared" si="1"/>
        <v>7/1/2018</v>
      </c>
      <c r="K54" s="86">
        <f t="shared" si="2"/>
        <v>1</v>
      </c>
      <c r="L54" t="str">
        <f t="shared" si="3"/>
        <v>Sunday</v>
      </c>
      <c r="M54">
        <v>753</v>
      </c>
      <c r="N54" t="s">
        <v>207</v>
      </c>
      <c r="O54" t="s">
        <v>208</v>
      </c>
      <c r="P54">
        <v>118</v>
      </c>
      <c r="Q54" t="s">
        <v>551</v>
      </c>
      <c r="R54" t="s">
        <v>258</v>
      </c>
      <c r="S54" t="s">
        <v>259</v>
      </c>
      <c r="T54" t="s">
        <v>230</v>
      </c>
      <c r="U54" t="s">
        <v>685</v>
      </c>
      <c r="V54" t="s">
        <v>260</v>
      </c>
      <c r="W54">
        <f t="shared" si="4"/>
        <v>4.5100000000000051</v>
      </c>
      <c r="X54">
        <f t="shared" si="5"/>
        <v>121.77000000000014</v>
      </c>
    </row>
    <row r="55" spans="1:24" x14ac:dyDescent="0.35">
      <c r="A55">
        <v>37</v>
      </c>
      <c r="B55">
        <v>140.35</v>
      </c>
      <c r="C55">
        <v>9</v>
      </c>
      <c r="D55">
        <v>5192.95</v>
      </c>
      <c r="E55" s="53" t="s">
        <v>209</v>
      </c>
      <c r="F55" s="84">
        <v>25</v>
      </c>
      <c r="G55" s="84">
        <v>8</v>
      </c>
      <c r="H55" s="85" t="str">
        <f t="shared" si="0"/>
        <v>August</v>
      </c>
      <c r="I55" s="84">
        <v>2018</v>
      </c>
      <c r="J55" s="85" t="str">
        <f t="shared" si="1"/>
        <v>8/25/2018</v>
      </c>
      <c r="K55" s="86">
        <f t="shared" si="2"/>
        <v>7</v>
      </c>
      <c r="L55" t="str">
        <f t="shared" si="3"/>
        <v>Saturday</v>
      </c>
      <c r="M55">
        <v>699</v>
      </c>
      <c r="N55" t="s">
        <v>207</v>
      </c>
      <c r="O55" t="s">
        <v>208</v>
      </c>
      <c r="P55">
        <v>118</v>
      </c>
      <c r="Q55" t="s">
        <v>551</v>
      </c>
      <c r="R55" t="s">
        <v>261</v>
      </c>
      <c r="S55" t="s">
        <v>262</v>
      </c>
      <c r="T55" t="s">
        <v>229</v>
      </c>
      <c r="U55" t="s">
        <v>686</v>
      </c>
      <c r="V55" t="s">
        <v>260</v>
      </c>
      <c r="W55">
        <f t="shared" si="4"/>
        <v>22.349999999999994</v>
      </c>
      <c r="X55">
        <f t="shared" si="5"/>
        <v>826.94999999999982</v>
      </c>
    </row>
    <row r="56" spans="1:24" x14ac:dyDescent="0.35">
      <c r="A56">
        <v>27</v>
      </c>
      <c r="B56">
        <v>135.59</v>
      </c>
      <c r="C56">
        <v>4</v>
      </c>
      <c r="D56">
        <v>3660.93</v>
      </c>
      <c r="E56" s="53" t="s">
        <v>210</v>
      </c>
      <c r="F56" s="84">
        <v>28</v>
      </c>
      <c r="G56" s="84">
        <v>10</v>
      </c>
      <c r="H56" s="85" t="str">
        <f t="shared" si="0"/>
        <v>October</v>
      </c>
      <c r="I56" s="84">
        <v>2018</v>
      </c>
      <c r="J56" s="85" t="str">
        <f t="shared" si="1"/>
        <v>10/28/2018</v>
      </c>
      <c r="K56" s="86">
        <f t="shared" si="2"/>
        <v>1</v>
      </c>
      <c r="L56" t="str">
        <f t="shared" si="3"/>
        <v>Sunday</v>
      </c>
      <c r="M56">
        <v>636</v>
      </c>
      <c r="N56" t="s">
        <v>207</v>
      </c>
      <c r="O56" t="s">
        <v>208</v>
      </c>
      <c r="P56">
        <v>118</v>
      </c>
      <c r="Q56" t="s">
        <v>551</v>
      </c>
      <c r="R56" t="s">
        <v>263</v>
      </c>
      <c r="S56" t="s">
        <v>264</v>
      </c>
      <c r="T56" t="s">
        <v>229</v>
      </c>
      <c r="U56" t="s">
        <v>687</v>
      </c>
      <c r="V56" t="s">
        <v>260</v>
      </c>
      <c r="W56">
        <f t="shared" si="4"/>
        <v>17.590000000000003</v>
      </c>
      <c r="X56">
        <f t="shared" si="5"/>
        <v>474.93000000000006</v>
      </c>
    </row>
    <row r="57" spans="1:24" x14ac:dyDescent="0.35">
      <c r="A57">
        <v>42</v>
      </c>
      <c r="B57">
        <v>111.8</v>
      </c>
      <c r="C57">
        <v>12</v>
      </c>
      <c r="D57">
        <v>4695.6000000000004</v>
      </c>
      <c r="E57" s="53">
        <v>43415</v>
      </c>
      <c r="F57" s="84">
        <v>11</v>
      </c>
      <c r="G57" s="84">
        <v>11</v>
      </c>
      <c r="H57" s="85" t="str">
        <f t="shared" si="0"/>
        <v>November</v>
      </c>
      <c r="I57" s="84">
        <v>2018</v>
      </c>
      <c r="J57" s="85" t="str">
        <f t="shared" si="1"/>
        <v>11/11/2018</v>
      </c>
      <c r="K57" s="86">
        <f t="shared" si="2"/>
        <v>1</v>
      </c>
      <c r="L57" t="str">
        <f t="shared" si="3"/>
        <v>Sunday</v>
      </c>
      <c r="M57">
        <v>623</v>
      </c>
      <c r="N57" t="s">
        <v>207</v>
      </c>
      <c r="O57" t="s">
        <v>208</v>
      </c>
      <c r="P57">
        <v>118</v>
      </c>
      <c r="Q57" t="s">
        <v>551</v>
      </c>
      <c r="R57" t="s">
        <v>265</v>
      </c>
      <c r="S57" t="s">
        <v>266</v>
      </c>
      <c r="T57" t="s">
        <v>230</v>
      </c>
      <c r="U57" t="s">
        <v>688</v>
      </c>
      <c r="V57" t="s">
        <v>260</v>
      </c>
      <c r="W57">
        <f t="shared" si="4"/>
        <v>-6.2000000000000028</v>
      </c>
      <c r="X57">
        <f t="shared" si="5"/>
        <v>-260.40000000000009</v>
      </c>
    </row>
    <row r="58" spans="1:24" x14ac:dyDescent="0.35">
      <c r="A58">
        <v>38</v>
      </c>
      <c r="B58">
        <v>96.34</v>
      </c>
      <c r="C58">
        <v>4</v>
      </c>
      <c r="D58">
        <v>3660.92</v>
      </c>
      <c r="E58" s="53" t="s">
        <v>211</v>
      </c>
      <c r="F58" s="84">
        <v>18</v>
      </c>
      <c r="G58" s="84">
        <v>11</v>
      </c>
      <c r="H58" s="85" t="str">
        <f t="shared" si="0"/>
        <v>November</v>
      </c>
      <c r="I58" s="84">
        <v>2018</v>
      </c>
      <c r="J58" s="85" t="str">
        <f t="shared" si="1"/>
        <v>11/18/2018</v>
      </c>
      <c r="K58" s="86">
        <f t="shared" si="2"/>
        <v>1</v>
      </c>
      <c r="L58" t="str">
        <f t="shared" si="3"/>
        <v>Sunday</v>
      </c>
      <c r="M58">
        <v>617</v>
      </c>
      <c r="N58" t="s">
        <v>207</v>
      </c>
      <c r="O58" t="s">
        <v>208</v>
      </c>
      <c r="P58">
        <v>118</v>
      </c>
      <c r="Q58" t="s">
        <v>551</v>
      </c>
      <c r="R58" t="s">
        <v>267</v>
      </c>
      <c r="S58" t="s">
        <v>268</v>
      </c>
      <c r="T58" t="s">
        <v>231</v>
      </c>
      <c r="U58" t="s">
        <v>689</v>
      </c>
      <c r="V58" t="s">
        <v>260</v>
      </c>
      <c r="W58">
        <f t="shared" si="4"/>
        <v>-21.659999999999997</v>
      </c>
      <c r="X58">
        <f t="shared" si="5"/>
        <v>-823.07999999999993</v>
      </c>
    </row>
    <row r="59" spans="1:24" x14ac:dyDescent="0.35">
      <c r="A59">
        <v>23</v>
      </c>
      <c r="B59">
        <v>130.83000000000001</v>
      </c>
      <c r="C59">
        <v>2</v>
      </c>
      <c r="D59">
        <v>3009.09</v>
      </c>
      <c r="E59" s="53">
        <v>43800</v>
      </c>
      <c r="F59" s="84">
        <v>12</v>
      </c>
      <c r="G59" s="84">
        <v>1</v>
      </c>
      <c r="H59" s="85" t="str">
        <f t="shared" si="0"/>
        <v>January</v>
      </c>
      <c r="I59" s="84">
        <v>2019</v>
      </c>
      <c r="J59" s="85" t="str">
        <f t="shared" si="1"/>
        <v>1/12/2019</v>
      </c>
      <c r="K59" s="86">
        <f t="shared" si="2"/>
        <v>7</v>
      </c>
      <c r="L59" t="str">
        <f t="shared" si="3"/>
        <v>Saturday</v>
      </c>
      <c r="M59">
        <v>563</v>
      </c>
      <c r="N59" t="s">
        <v>207</v>
      </c>
      <c r="O59" t="s">
        <v>208</v>
      </c>
      <c r="P59">
        <v>118</v>
      </c>
      <c r="Q59" t="s">
        <v>551</v>
      </c>
      <c r="R59" t="s">
        <v>349</v>
      </c>
      <c r="S59" t="s">
        <v>350</v>
      </c>
      <c r="T59" t="s">
        <v>241</v>
      </c>
      <c r="U59" t="s">
        <v>725</v>
      </c>
      <c r="V59" t="s">
        <v>260</v>
      </c>
      <c r="W59">
        <f t="shared" si="4"/>
        <v>12.830000000000013</v>
      </c>
      <c r="X59">
        <f t="shared" si="5"/>
        <v>295.09000000000026</v>
      </c>
    </row>
    <row r="60" spans="1:24" x14ac:dyDescent="0.35">
      <c r="A60">
        <v>47</v>
      </c>
      <c r="B60">
        <v>115.37</v>
      </c>
      <c r="C60">
        <v>4</v>
      </c>
      <c r="D60">
        <v>5422.39</v>
      </c>
      <c r="E60" s="53" t="s">
        <v>213</v>
      </c>
      <c r="F60" s="84">
        <v>20</v>
      </c>
      <c r="G60" s="84">
        <v>2</v>
      </c>
      <c r="H60" s="85" t="str">
        <f t="shared" si="0"/>
        <v>Febuary</v>
      </c>
      <c r="I60" s="84">
        <v>2019</v>
      </c>
      <c r="J60" s="85" t="str">
        <f t="shared" si="1"/>
        <v>2/20/2019</v>
      </c>
      <c r="K60" s="86">
        <f t="shared" si="2"/>
        <v>4</v>
      </c>
      <c r="L60" t="str">
        <f t="shared" si="3"/>
        <v>Wednesday</v>
      </c>
      <c r="M60">
        <v>525</v>
      </c>
      <c r="N60" t="s">
        <v>207</v>
      </c>
      <c r="O60" t="s">
        <v>208</v>
      </c>
      <c r="P60">
        <v>118</v>
      </c>
      <c r="Q60" t="s">
        <v>551</v>
      </c>
      <c r="R60" t="s">
        <v>270</v>
      </c>
      <c r="S60" t="s">
        <v>271</v>
      </c>
      <c r="T60" t="s">
        <v>232</v>
      </c>
      <c r="U60" t="s">
        <v>691</v>
      </c>
      <c r="V60" t="s">
        <v>260</v>
      </c>
      <c r="W60">
        <f t="shared" si="4"/>
        <v>-2.6299999999999955</v>
      </c>
      <c r="X60">
        <f t="shared" si="5"/>
        <v>-123.60999999999979</v>
      </c>
    </row>
    <row r="61" spans="1:24" x14ac:dyDescent="0.35">
      <c r="A61">
        <v>22</v>
      </c>
      <c r="B61">
        <v>129.63999999999999</v>
      </c>
      <c r="C61">
        <v>1</v>
      </c>
      <c r="D61">
        <v>2852.08</v>
      </c>
      <c r="E61" s="53">
        <v>43528</v>
      </c>
      <c r="F61" s="84">
        <v>3</v>
      </c>
      <c r="G61" s="84">
        <v>4</v>
      </c>
      <c r="H61" s="85" t="str">
        <f t="shared" si="0"/>
        <v>April</v>
      </c>
      <c r="I61" s="84">
        <v>2019</v>
      </c>
      <c r="J61" s="85" t="str">
        <f t="shared" si="1"/>
        <v>4/3/2019</v>
      </c>
      <c r="K61" s="86">
        <f t="shared" si="2"/>
        <v>4</v>
      </c>
      <c r="L61" t="str">
        <f t="shared" si="3"/>
        <v>Wednesday</v>
      </c>
      <c r="M61">
        <v>484</v>
      </c>
      <c r="N61" t="s">
        <v>207</v>
      </c>
      <c r="O61" t="s">
        <v>208</v>
      </c>
      <c r="P61">
        <v>118</v>
      </c>
      <c r="Q61" t="s">
        <v>551</v>
      </c>
      <c r="R61" t="s">
        <v>351</v>
      </c>
      <c r="S61" t="s">
        <v>311</v>
      </c>
      <c r="T61" t="s">
        <v>229</v>
      </c>
      <c r="U61" t="s">
        <v>726</v>
      </c>
      <c r="V61" t="s">
        <v>255</v>
      </c>
      <c r="W61">
        <f t="shared" si="4"/>
        <v>11.639999999999986</v>
      </c>
      <c r="X61">
        <f t="shared" si="5"/>
        <v>256.0799999999997</v>
      </c>
    </row>
    <row r="62" spans="1:24" x14ac:dyDescent="0.35">
      <c r="A62">
        <v>44</v>
      </c>
      <c r="B62">
        <v>130.83000000000001</v>
      </c>
      <c r="C62">
        <v>5</v>
      </c>
      <c r="D62">
        <v>5756.52</v>
      </c>
      <c r="E62" s="53" t="s">
        <v>214</v>
      </c>
      <c r="F62" s="84">
        <v>18</v>
      </c>
      <c r="G62" s="84">
        <v>5</v>
      </c>
      <c r="H62" s="85" t="str">
        <f t="shared" si="0"/>
        <v>May</v>
      </c>
      <c r="I62" s="84">
        <v>2019</v>
      </c>
      <c r="J62" s="85" t="str">
        <f t="shared" si="1"/>
        <v>5/18/2019</v>
      </c>
      <c r="K62" s="86">
        <f t="shared" si="2"/>
        <v>7</v>
      </c>
      <c r="L62" t="str">
        <f t="shared" si="3"/>
        <v>Saturday</v>
      </c>
      <c r="M62">
        <v>440</v>
      </c>
      <c r="N62" t="s">
        <v>207</v>
      </c>
      <c r="O62" t="s">
        <v>208</v>
      </c>
      <c r="P62">
        <v>118</v>
      </c>
      <c r="Q62" t="s">
        <v>551</v>
      </c>
      <c r="R62" t="s">
        <v>273</v>
      </c>
      <c r="S62" t="s">
        <v>274</v>
      </c>
      <c r="T62" t="s">
        <v>229</v>
      </c>
      <c r="U62" t="s">
        <v>693</v>
      </c>
      <c r="V62" t="s">
        <v>260</v>
      </c>
      <c r="W62">
        <f t="shared" si="4"/>
        <v>12.830000000000013</v>
      </c>
      <c r="X62">
        <f t="shared" si="5"/>
        <v>564.52000000000055</v>
      </c>
    </row>
    <row r="63" spans="1:24" x14ac:dyDescent="0.35">
      <c r="A63">
        <v>40</v>
      </c>
      <c r="B63">
        <v>111.8</v>
      </c>
      <c r="C63">
        <v>5</v>
      </c>
      <c r="D63">
        <v>4472</v>
      </c>
      <c r="E63" s="53" t="s">
        <v>215</v>
      </c>
      <c r="F63" s="84">
        <v>28</v>
      </c>
      <c r="G63" s="84">
        <v>6</v>
      </c>
      <c r="H63" s="85" t="str">
        <f t="shared" si="0"/>
        <v>June</v>
      </c>
      <c r="I63" s="84">
        <v>2019</v>
      </c>
      <c r="J63" s="85" t="str">
        <f t="shared" si="1"/>
        <v>6/28/2019</v>
      </c>
      <c r="K63" s="86">
        <f t="shared" si="2"/>
        <v>6</v>
      </c>
      <c r="L63" t="str">
        <f t="shared" si="3"/>
        <v>Friday</v>
      </c>
      <c r="M63">
        <v>400</v>
      </c>
      <c r="N63" t="s">
        <v>207</v>
      </c>
      <c r="O63" t="s">
        <v>208</v>
      </c>
      <c r="P63">
        <v>118</v>
      </c>
      <c r="Q63" t="s">
        <v>551</v>
      </c>
      <c r="R63" t="s">
        <v>275</v>
      </c>
      <c r="S63" t="s">
        <v>276</v>
      </c>
      <c r="T63" t="s">
        <v>229</v>
      </c>
      <c r="U63" t="s">
        <v>694</v>
      </c>
      <c r="V63" t="s">
        <v>260</v>
      </c>
      <c r="W63">
        <f t="shared" si="4"/>
        <v>-6.2000000000000028</v>
      </c>
      <c r="X63">
        <f t="shared" si="5"/>
        <v>-248.00000000000011</v>
      </c>
    </row>
    <row r="64" spans="1:24" x14ac:dyDescent="0.35">
      <c r="A64">
        <v>22</v>
      </c>
      <c r="B64">
        <v>132.02000000000001</v>
      </c>
      <c r="C64">
        <v>4</v>
      </c>
      <c r="D64">
        <v>2904.44</v>
      </c>
      <c r="E64" s="53" t="s">
        <v>216</v>
      </c>
      <c r="F64" s="84">
        <v>23</v>
      </c>
      <c r="G64" s="84">
        <v>7</v>
      </c>
      <c r="H64" s="85" t="str">
        <f t="shared" si="0"/>
        <v>July</v>
      </c>
      <c r="I64" s="84">
        <v>2019</v>
      </c>
      <c r="J64" s="85" t="str">
        <f t="shared" si="1"/>
        <v>7/23/2019</v>
      </c>
      <c r="K64" s="86">
        <f t="shared" si="2"/>
        <v>3</v>
      </c>
      <c r="L64" t="str">
        <f t="shared" si="3"/>
        <v>Tuesday</v>
      </c>
      <c r="M64">
        <v>376</v>
      </c>
      <c r="N64" t="s">
        <v>207</v>
      </c>
      <c r="O64" t="s">
        <v>208</v>
      </c>
      <c r="P64">
        <v>118</v>
      </c>
      <c r="Q64" t="s">
        <v>551</v>
      </c>
      <c r="R64" t="s">
        <v>277</v>
      </c>
      <c r="S64" t="s">
        <v>278</v>
      </c>
      <c r="T64" t="s">
        <v>230</v>
      </c>
      <c r="U64" t="s">
        <v>695</v>
      </c>
      <c r="V64" t="s">
        <v>255</v>
      </c>
      <c r="W64">
        <f t="shared" si="4"/>
        <v>14.02000000000001</v>
      </c>
      <c r="X64">
        <f t="shared" si="5"/>
        <v>308.44000000000023</v>
      </c>
    </row>
    <row r="65" spans="1:24" x14ac:dyDescent="0.35">
      <c r="A65">
        <v>47</v>
      </c>
      <c r="B65">
        <v>137.97</v>
      </c>
      <c r="C65">
        <v>9</v>
      </c>
      <c r="D65">
        <v>6484.59</v>
      </c>
      <c r="E65" s="53" t="s">
        <v>217</v>
      </c>
      <c r="F65" s="84">
        <v>27</v>
      </c>
      <c r="G65" s="84">
        <v>8</v>
      </c>
      <c r="H65" s="85" t="str">
        <f t="shared" si="0"/>
        <v>August</v>
      </c>
      <c r="I65" s="84">
        <v>2019</v>
      </c>
      <c r="J65" s="85" t="str">
        <f t="shared" si="1"/>
        <v>8/27/2019</v>
      </c>
      <c r="K65" s="86">
        <f t="shared" si="2"/>
        <v>3</v>
      </c>
      <c r="L65" t="str">
        <f t="shared" si="3"/>
        <v>Tuesday</v>
      </c>
      <c r="M65">
        <v>342</v>
      </c>
      <c r="N65" t="s">
        <v>207</v>
      </c>
      <c r="O65" t="s">
        <v>208</v>
      </c>
      <c r="P65">
        <v>118</v>
      </c>
      <c r="Q65" t="s">
        <v>551</v>
      </c>
      <c r="R65" t="s">
        <v>279</v>
      </c>
      <c r="S65" t="s">
        <v>280</v>
      </c>
      <c r="T65" t="s">
        <v>229</v>
      </c>
      <c r="U65" t="s">
        <v>696</v>
      </c>
      <c r="V65" t="s">
        <v>260</v>
      </c>
      <c r="W65">
        <f t="shared" si="4"/>
        <v>19.97</v>
      </c>
      <c r="X65">
        <f t="shared" si="5"/>
        <v>938.58999999999992</v>
      </c>
    </row>
    <row r="66" spans="1:24" x14ac:dyDescent="0.35">
      <c r="A66">
        <v>39</v>
      </c>
      <c r="B66">
        <v>96.34</v>
      </c>
      <c r="C66">
        <v>1</v>
      </c>
      <c r="D66">
        <v>3757.26</v>
      </c>
      <c r="E66" s="53" t="s">
        <v>352</v>
      </c>
      <c r="F66" s="84">
        <v>27</v>
      </c>
      <c r="G66" s="84">
        <v>9</v>
      </c>
      <c r="H66" s="85" t="str">
        <f t="shared" si="0"/>
        <v>September</v>
      </c>
      <c r="I66" s="84">
        <v>2019</v>
      </c>
      <c r="J66" s="85" t="str">
        <f t="shared" si="1"/>
        <v>9/27/2019</v>
      </c>
      <c r="K66" s="86">
        <f t="shared" si="2"/>
        <v>6</v>
      </c>
      <c r="L66" t="str">
        <f t="shared" si="3"/>
        <v>Friday</v>
      </c>
      <c r="M66">
        <v>312</v>
      </c>
      <c r="N66" t="s">
        <v>207</v>
      </c>
      <c r="O66" t="s">
        <v>208</v>
      </c>
      <c r="P66">
        <v>118</v>
      </c>
      <c r="Q66" t="s">
        <v>551</v>
      </c>
      <c r="R66" t="s">
        <v>353</v>
      </c>
      <c r="S66" t="s">
        <v>278</v>
      </c>
      <c r="T66" t="s">
        <v>230</v>
      </c>
      <c r="U66" t="s">
        <v>727</v>
      </c>
      <c r="V66" t="s">
        <v>260</v>
      </c>
      <c r="W66">
        <f t="shared" si="4"/>
        <v>-21.659999999999997</v>
      </c>
      <c r="X66">
        <f t="shared" si="5"/>
        <v>-844.7399999999999</v>
      </c>
    </row>
    <row r="67" spans="1:24" x14ac:dyDescent="0.35">
      <c r="A67">
        <v>34</v>
      </c>
      <c r="B67">
        <v>118.94</v>
      </c>
      <c r="C67">
        <v>2</v>
      </c>
      <c r="D67">
        <v>4043.96</v>
      </c>
      <c r="E67" s="53" t="s">
        <v>219</v>
      </c>
      <c r="F67" s="84">
        <v>15</v>
      </c>
      <c r="G67" s="84">
        <v>10</v>
      </c>
      <c r="H67" s="85" t="str">
        <f t="shared" ref="H67:H130" si="6">IF(G67=1,"January",IF(G67=2,"Febuary",IF(G67=3,"March",IF(G67=4,"April",IF(G67=5,"May",IF(G67=6,"June",IF(G67=7,"July",IF(G67=8,"August",IF(G67=9,"September",IF(G67=10,"October",IF(G67=11,"November","December")))))))))))</f>
        <v>October</v>
      </c>
      <c r="I67" s="84">
        <v>2019</v>
      </c>
      <c r="J67" s="85" t="str">
        <f t="shared" ref="J67:J130" si="7">CONCATENATE(G67,"/",F67,"/",I67)</f>
        <v>10/15/2019</v>
      </c>
      <c r="K67" s="86">
        <f t="shared" ref="K67:K130" si="8">WEEKDAY(J67)</f>
        <v>3</v>
      </c>
      <c r="L67" t="str">
        <f t="shared" ref="L67:L130" si="9">IF(K67=7,"Saturday",IF(K67=6,"Friday",IF(K67=5,"Thursday",IF(K67=4,"Wednesday",IF(K67=3,"Tuesday",IF(K67=2,"Monday","Sunday"))))))</f>
        <v>Tuesday</v>
      </c>
      <c r="M67">
        <v>295</v>
      </c>
      <c r="N67" t="s">
        <v>207</v>
      </c>
      <c r="O67" t="s">
        <v>208</v>
      </c>
      <c r="P67">
        <v>118</v>
      </c>
      <c r="Q67" t="s">
        <v>551</v>
      </c>
      <c r="R67" t="s">
        <v>354</v>
      </c>
      <c r="S67" t="s">
        <v>355</v>
      </c>
      <c r="T67" t="s">
        <v>229</v>
      </c>
      <c r="U67" t="s">
        <v>728</v>
      </c>
      <c r="V67" t="s">
        <v>260</v>
      </c>
      <c r="W67">
        <f t="shared" ref="W67:W130" si="10">B67-P67</f>
        <v>0.93999999999999773</v>
      </c>
      <c r="X67">
        <f t="shared" ref="X67:X130" si="11">W67*A67</f>
        <v>31.959999999999923</v>
      </c>
    </row>
    <row r="68" spans="1:24" x14ac:dyDescent="0.35">
      <c r="A68">
        <v>45</v>
      </c>
      <c r="B68">
        <v>123.7</v>
      </c>
      <c r="C68">
        <v>4</v>
      </c>
      <c r="D68">
        <v>5566.5</v>
      </c>
      <c r="E68" s="53">
        <v>43507</v>
      </c>
      <c r="F68" s="84">
        <v>2</v>
      </c>
      <c r="G68" s="84">
        <v>11</v>
      </c>
      <c r="H68" s="85" t="str">
        <f t="shared" si="6"/>
        <v>November</v>
      </c>
      <c r="I68" s="84">
        <v>2019</v>
      </c>
      <c r="J68" s="85" t="str">
        <f t="shared" si="7"/>
        <v>11/2/2019</v>
      </c>
      <c r="K68" s="86">
        <f t="shared" si="8"/>
        <v>7</v>
      </c>
      <c r="L68" t="str">
        <f t="shared" si="9"/>
        <v>Saturday</v>
      </c>
      <c r="M68">
        <v>278</v>
      </c>
      <c r="N68" t="s">
        <v>207</v>
      </c>
      <c r="O68" t="s">
        <v>208</v>
      </c>
      <c r="P68">
        <v>118</v>
      </c>
      <c r="Q68" t="s">
        <v>551</v>
      </c>
      <c r="R68" t="s">
        <v>285</v>
      </c>
      <c r="S68" t="s">
        <v>286</v>
      </c>
      <c r="T68" t="s">
        <v>229</v>
      </c>
      <c r="U68" t="s">
        <v>699</v>
      </c>
      <c r="V68" t="s">
        <v>260</v>
      </c>
      <c r="W68">
        <f t="shared" si="10"/>
        <v>5.7000000000000028</v>
      </c>
      <c r="X68">
        <f t="shared" si="11"/>
        <v>256.50000000000011</v>
      </c>
    </row>
    <row r="69" spans="1:24" x14ac:dyDescent="0.35">
      <c r="A69">
        <v>20</v>
      </c>
      <c r="B69">
        <v>158.80000000000001</v>
      </c>
      <c r="C69">
        <v>2</v>
      </c>
      <c r="D69">
        <v>3176</v>
      </c>
      <c r="E69" s="53" t="s">
        <v>220</v>
      </c>
      <c r="F69" s="84">
        <v>15</v>
      </c>
      <c r="G69" s="84">
        <v>11</v>
      </c>
      <c r="H69" s="85" t="str">
        <f t="shared" si="6"/>
        <v>November</v>
      </c>
      <c r="I69" s="84">
        <v>2019</v>
      </c>
      <c r="J69" s="85" t="str">
        <f t="shared" si="7"/>
        <v>11/15/2019</v>
      </c>
      <c r="K69" s="86">
        <f t="shared" si="8"/>
        <v>6</v>
      </c>
      <c r="L69" t="str">
        <f t="shared" si="9"/>
        <v>Friday</v>
      </c>
      <c r="M69">
        <v>266</v>
      </c>
      <c r="N69" t="s">
        <v>207</v>
      </c>
      <c r="O69" t="s">
        <v>208</v>
      </c>
      <c r="P69">
        <v>118</v>
      </c>
      <c r="Q69" t="s">
        <v>551</v>
      </c>
      <c r="R69" t="s">
        <v>253</v>
      </c>
      <c r="S69" t="s">
        <v>254</v>
      </c>
      <c r="T69" t="s">
        <v>229</v>
      </c>
      <c r="U69" t="s">
        <v>683</v>
      </c>
      <c r="V69" t="s">
        <v>260</v>
      </c>
      <c r="W69">
        <f t="shared" si="10"/>
        <v>40.800000000000011</v>
      </c>
      <c r="X69">
        <f t="shared" si="11"/>
        <v>816.00000000000023</v>
      </c>
    </row>
    <row r="70" spans="1:24" x14ac:dyDescent="0.35">
      <c r="A70">
        <v>40</v>
      </c>
      <c r="B70">
        <v>68.92</v>
      </c>
      <c r="C70">
        <v>4</v>
      </c>
      <c r="D70">
        <v>2756.8</v>
      </c>
      <c r="E70" s="53" t="s">
        <v>356</v>
      </c>
      <c r="F70" s="84">
        <v>23</v>
      </c>
      <c r="G70" s="84">
        <v>11</v>
      </c>
      <c r="H70" s="85" t="str">
        <f t="shared" si="6"/>
        <v>November</v>
      </c>
      <c r="I70" s="84">
        <v>2019</v>
      </c>
      <c r="J70" s="85" t="str">
        <f t="shared" si="7"/>
        <v>11/23/2019</v>
      </c>
      <c r="K70" s="86">
        <f t="shared" si="8"/>
        <v>7</v>
      </c>
      <c r="L70" t="str">
        <f t="shared" si="9"/>
        <v>Saturday</v>
      </c>
      <c r="M70">
        <v>259</v>
      </c>
      <c r="N70" t="s">
        <v>207</v>
      </c>
      <c r="O70" t="s">
        <v>208</v>
      </c>
      <c r="P70">
        <v>118</v>
      </c>
      <c r="Q70" t="s">
        <v>551</v>
      </c>
      <c r="R70" t="s">
        <v>324</v>
      </c>
      <c r="S70" t="s">
        <v>325</v>
      </c>
      <c r="T70" t="s">
        <v>241</v>
      </c>
      <c r="U70" t="s">
        <v>716</v>
      </c>
      <c r="V70" t="s">
        <v>255</v>
      </c>
      <c r="W70">
        <f t="shared" si="10"/>
        <v>-49.08</v>
      </c>
      <c r="X70">
        <f t="shared" si="11"/>
        <v>-1963.1999999999998</v>
      </c>
    </row>
    <row r="71" spans="1:24" x14ac:dyDescent="0.35">
      <c r="A71">
        <v>26</v>
      </c>
      <c r="B71">
        <v>51.15</v>
      </c>
      <c r="C71">
        <v>8</v>
      </c>
      <c r="D71">
        <v>1329.9</v>
      </c>
      <c r="E71" s="53" t="s">
        <v>222</v>
      </c>
      <c r="F71" s="84">
        <v>17</v>
      </c>
      <c r="G71" s="84">
        <v>12</v>
      </c>
      <c r="H71" s="85" t="str">
        <f t="shared" si="6"/>
        <v>December</v>
      </c>
      <c r="I71" s="84">
        <v>2019</v>
      </c>
      <c r="J71" s="85" t="str">
        <f t="shared" si="7"/>
        <v>12/17/2019</v>
      </c>
      <c r="K71" s="86">
        <f t="shared" si="8"/>
        <v>3</v>
      </c>
      <c r="L71" t="str">
        <f t="shared" si="9"/>
        <v>Tuesday</v>
      </c>
      <c r="M71">
        <v>236</v>
      </c>
      <c r="N71" t="s">
        <v>207</v>
      </c>
      <c r="O71" t="s">
        <v>208</v>
      </c>
      <c r="P71">
        <v>118</v>
      </c>
      <c r="Q71" t="s">
        <v>551</v>
      </c>
      <c r="R71" t="s">
        <v>290</v>
      </c>
      <c r="S71" t="s">
        <v>291</v>
      </c>
      <c r="T71" t="s">
        <v>232</v>
      </c>
      <c r="U71" t="s">
        <v>701</v>
      </c>
      <c r="V71" t="s">
        <v>255</v>
      </c>
      <c r="W71">
        <f t="shared" si="10"/>
        <v>-66.849999999999994</v>
      </c>
      <c r="X71">
        <f t="shared" si="11"/>
        <v>-1738.1</v>
      </c>
    </row>
    <row r="72" spans="1:24" x14ac:dyDescent="0.35">
      <c r="A72">
        <v>39</v>
      </c>
      <c r="B72">
        <v>135.59</v>
      </c>
      <c r="C72">
        <v>5</v>
      </c>
      <c r="D72">
        <v>5288.01</v>
      </c>
      <c r="E72" s="53">
        <v>43863</v>
      </c>
      <c r="F72" s="84">
        <v>2</v>
      </c>
      <c r="G72" s="84">
        <v>2</v>
      </c>
      <c r="H72" s="85" t="str">
        <f t="shared" si="6"/>
        <v>Febuary</v>
      </c>
      <c r="I72" s="84">
        <v>2020</v>
      </c>
      <c r="J72" s="85" t="str">
        <f t="shared" si="7"/>
        <v>2/2/2020</v>
      </c>
      <c r="K72" s="86">
        <f t="shared" si="8"/>
        <v>1</v>
      </c>
      <c r="L72" t="str">
        <f t="shared" si="9"/>
        <v>Sunday</v>
      </c>
      <c r="M72">
        <v>190</v>
      </c>
      <c r="N72" t="s">
        <v>207</v>
      </c>
      <c r="O72" t="s">
        <v>208</v>
      </c>
      <c r="P72">
        <v>118</v>
      </c>
      <c r="Q72" t="s">
        <v>551</v>
      </c>
      <c r="R72" t="s">
        <v>307</v>
      </c>
      <c r="S72" t="s">
        <v>308</v>
      </c>
      <c r="T72" t="s">
        <v>232</v>
      </c>
      <c r="U72" t="s">
        <v>709</v>
      </c>
      <c r="V72" t="s">
        <v>260</v>
      </c>
      <c r="W72">
        <f t="shared" si="10"/>
        <v>17.590000000000003</v>
      </c>
      <c r="X72">
        <f t="shared" si="11"/>
        <v>686.0100000000001</v>
      </c>
    </row>
    <row r="73" spans="1:24" x14ac:dyDescent="0.35">
      <c r="A73">
        <v>50</v>
      </c>
      <c r="B73">
        <v>44.51</v>
      </c>
      <c r="C73">
        <v>5</v>
      </c>
      <c r="D73">
        <v>2225.5</v>
      </c>
      <c r="E73" s="53">
        <v>43893</v>
      </c>
      <c r="F73" s="84">
        <v>3</v>
      </c>
      <c r="G73" s="84">
        <v>3</v>
      </c>
      <c r="H73" s="85" t="str">
        <f t="shared" si="6"/>
        <v>March</v>
      </c>
      <c r="I73" s="84">
        <v>2020</v>
      </c>
      <c r="J73" s="85" t="str">
        <f t="shared" si="7"/>
        <v>3/3/2020</v>
      </c>
      <c r="K73" s="86">
        <f t="shared" si="8"/>
        <v>3</v>
      </c>
      <c r="L73" t="str">
        <f t="shared" si="9"/>
        <v>Tuesday</v>
      </c>
      <c r="M73">
        <v>161</v>
      </c>
      <c r="N73" t="s">
        <v>207</v>
      </c>
      <c r="O73" t="s">
        <v>208</v>
      </c>
      <c r="P73">
        <v>118</v>
      </c>
      <c r="Q73" t="s">
        <v>551</v>
      </c>
      <c r="R73" t="s">
        <v>292</v>
      </c>
      <c r="S73" t="s">
        <v>293</v>
      </c>
      <c r="T73" t="s">
        <v>229</v>
      </c>
      <c r="U73" t="s">
        <v>702</v>
      </c>
      <c r="V73" t="s">
        <v>255</v>
      </c>
      <c r="W73">
        <f t="shared" si="10"/>
        <v>-73.490000000000009</v>
      </c>
      <c r="X73">
        <f t="shared" si="11"/>
        <v>-3674.5000000000005</v>
      </c>
    </row>
    <row r="74" spans="1:24" x14ac:dyDescent="0.35">
      <c r="A74">
        <v>45</v>
      </c>
      <c r="B74">
        <v>129.63999999999999</v>
      </c>
      <c r="C74">
        <v>1</v>
      </c>
      <c r="D74">
        <v>5833.8</v>
      </c>
      <c r="E74" s="53">
        <v>44016</v>
      </c>
      <c r="F74" s="84">
        <v>7</v>
      </c>
      <c r="G74" s="84">
        <v>4</v>
      </c>
      <c r="H74" s="85" t="str">
        <f t="shared" si="6"/>
        <v>April</v>
      </c>
      <c r="I74" s="84">
        <v>2020</v>
      </c>
      <c r="J74" s="85" t="str">
        <f t="shared" si="7"/>
        <v>4/7/2020</v>
      </c>
      <c r="K74" s="86">
        <f t="shared" si="8"/>
        <v>3</v>
      </c>
      <c r="L74" t="str">
        <f t="shared" si="9"/>
        <v>Tuesday</v>
      </c>
      <c r="M74">
        <v>127</v>
      </c>
      <c r="N74" t="s">
        <v>207</v>
      </c>
      <c r="O74" t="s">
        <v>208</v>
      </c>
      <c r="P74">
        <v>118</v>
      </c>
      <c r="Q74" t="s">
        <v>551</v>
      </c>
      <c r="R74" t="s">
        <v>269</v>
      </c>
      <c r="S74" t="s">
        <v>259</v>
      </c>
      <c r="T74" t="s">
        <v>230</v>
      </c>
      <c r="U74" t="s">
        <v>690</v>
      </c>
      <c r="V74" t="s">
        <v>260</v>
      </c>
      <c r="W74">
        <f t="shared" si="10"/>
        <v>11.639999999999986</v>
      </c>
      <c r="X74">
        <f t="shared" si="11"/>
        <v>523.79999999999939</v>
      </c>
    </row>
    <row r="75" spans="1:24" x14ac:dyDescent="0.35">
      <c r="A75">
        <v>45</v>
      </c>
      <c r="B75">
        <v>130.83000000000001</v>
      </c>
      <c r="C75">
        <v>5</v>
      </c>
      <c r="D75">
        <v>5887.35</v>
      </c>
      <c r="E75" s="53" t="s">
        <v>223</v>
      </c>
      <c r="F75" s="84">
        <v>13</v>
      </c>
      <c r="G75" s="84">
        <v>5</v>
      </c>
      <c r="H75" s="85" t="str">
        <f t="shared" si="6"/>
        <v>May</v>
      </c>
      <c r="I75" s="84">
        <v>2020</v>
      </c>
      <c r="J75" s="85" t="str">
        <f t="shared" si="7"/>
        <v>5/13/2020</v>
      </c>
      <c r="K75" s="86">
        <f t="shared" si="8"/>
        <v>4</v>
      </c>
      <c r="L75" t="str">
        <f t="shared" si="9"/>
        <v>Wednesday</v>
      </c>
      <c r="M75">
        <v>92</v>
      </c>
      <c r="N75" t="s">
        <v>224</v>
      </c>
      <c r="O75" t="s">
        <v>208</v>
      </c>
      <c r="P75">
        <v>118</v>
      </c>
      <c r="Q75" t="s">
        <v>551</v>
      </c>
      <c r="R75" t="s">
        <v>296</v>
      </c>
      <c r="S75" t="s">
        <v>297</v>
      </c>
      <c r="T75" t="s">
        <v>236</v>
      </c>
      <c r="U75" t="s">
        <v>704</v>
      </c>
      <c r="V75" t="s">
        <v>260</v>
      </c>
      <c r="W75">
        <f t="shared" si="10"/>
        <v>12.830000000000013</v>
      </c>
      <c r="X75">
        <f t="shared" si="11"/>
        <v>577.35000000000059</v>
      </c>
    </row>
    <row r="76" spans="1:24" x14ac:dyDescent="0.35">
      <c r="A76">
        <v>27</v>
      </c>
      <c r="B76">
        <v>224.65</v>
      </c>
      <c r="C76">
        <v>4</v>
      </c>
      <c r="D76">
        <v>6065.55</v>
      </c>
      <c r="E76" s="53" t="s">
        <v>206</v>
      </c>
      <c r="F76" s="84">
        <v>24</v>
      </c>
      <c r="G76" s="84">
        <v>2</v>
      </c>
      <c r="H76" s="85" t="str">
        <f t="shared" si="6"/>
        <v>Febuary</v>
      </c>
      <c r="I76" s="84">
        <v>2018</v>
      </c>
      <c r="J76" s="85" t="str">
        <f t="shared" si="7"/>
        <v>2/24/2018</v>
      </c>
      <c r="K76" s="86">
        <f t="shared" si="8"/>
        <v>7</v>
      </c>
      <c r="L76" t="str">
        <f t="shared" si="9"/>
        <v>Saturday</v>
      </c>
      <c r="M76">
        <v>902</v>
      </c>
      <c r="N76" t="s">
        <v>207</v>
      </c>
      <c r="O76" t="s">
        <v>208</v>
      </c>
      <c r="P76">
        <v>193</v>
      </c>
      <c r="Q76" t="s">
        <v>552</v>
      </c>
      <c r="R76" t="s">
        <v>253</v>
      </c>
      <c r="S76" t="s">
        <v>254</v>
      </c>
      <c r="T76" t="s">
        <v>229</v>
      </c>
      <c r="U76" t="s">
        <v>683</v>
      </c>
      <c r="V76" t="s">
        <v>260</v>
      </c>
      <c r="W76">
        <f t="shared" si="10"/>
        <v>31.650000000000006</v>
      </c>
      <c r="X76">
        <f t="shared" si="11"/>
        <v>854.55000000000018</v>
      </c>
    </row>
    <row r="77" spans="1:24" x14ac:dyDescent="0.35">
      <c r="A77">
        <v>46</v>
      </c>
      <c r="B77">
        <v>201.41</v>
      </c>
      <c r="C77">
        <v>2</v>
      </c>
      <c r="D77">
        <v>9264.86</v>
      </c>
      <c r="E77" s="53" t="s">
        <v>348</v>
      </c>
      <c r="F77" s="84">
        <v>29</v>
      </c>
      <c r="G77" s="84">
        <v>4</v>
      </c>
      <c r="H77" s="85" t="str">
        <f t="shared" si="6"/>
        <v>April</v>
      </c>
      <c r="I77" s="84">
        <v>2018</v>
      </c>
      <c r="J77" s="85" t="str">
        <f t="shared" si="7"/>
        <v>4/29/2018</v>
      </c>
      <c r="K77" s="86">
        <f t="shared" si="8"/>
        <v>1</v>
      </c>
      <c r="L77" t="str">
        <f t="shared" si="9"/>
        <v>Sunday</v>
      </c>
      <c r="M77">
        <v>839</v>
      </c>
      <c r="N77" t="s">
        <v>207</v>
      </c>
      <c r="O77" t="s">
        <v>208</v>
      </c>
      <c r="P77">
        <v>193</v>
      </c>
      <c r="Q77" t="s">
        <v>552</v>
      </c>
      <c r="R77" t="s">
        <v>270</v>
      </c>
      <c r="S77" t="s">
        <v>271</v>
      </c>
      <c r="T77" t="s">
        <v>232</v>
      </c>
      <c r="U77" t="s">
        <v>691</v>
      </c>
      <c r="V77" t="s">
        <v>289</v>
      </c>
      <c r="W77">
        <f t="shared" si="10"/>
        <v>8.4099999999999966</v>
      </c>
      <c r="X77">
        <f t="shared" si="11"/>
        <v>386.85999999999984</v>
      </c>
    </row>
    <row r="78" spans="1:24" x14ac:dyDescent="0.35">
      <c r="A78">
        <v>31</v>
      </c>
      <c r="B78">
        <v>226.58</v>
      </c>
      <c r="C78">
        <v>4</v>
      </c>
      <c r="D78">
        <v>7023.98</v>
      </c>
      <c r="E78" s="53">
        <v>43107</v>
      </c>
      <c r="F78" s="84">
        <v>1</v>
      </c>
      <c r="G78" s="84">
        <v>7</v>
      </c>
      <c r="H78" s="85" t="str">
        <f t="shared" si="6"/>
        <v>July</v>
      </c>
      <c r="I78" s="84">
        <v>2018</v>
      </c>
      <c r="J78" s="85" t="str">
        <f t="shared" si="7"/>
        <v>7/1/2018</v>
      </c>
      <c r="K78" s="86">
        <f t="shared" si="8"/>
        <v>1</v>
      </c>
      <c r="L78" t="str">
        <f t="shared" si="9"/>
        <v>Sunday</v>
      </c>
      <c r="M78">
        <v>777</v>
      </c>
      <c r="N78" t="s">
        <v>207</v>
      </c>
      <c r="O78" t="s">
        <v>208</v>
      </c>
      <c r="P78">
        <v>193</v>
      </c>
      <c r="Q78" t="s">
        <v>552</v>
      </c>
      <c r="R78" t="s">
        <v>258</v>
      </c>
      <c r="S78" t="s">
        <v>259</v>
      </c>
      <c r="T78" t="s">
        <v>230</v>
      </c>
      <c r="U78" t="s">
        <v>685</v>
      </c>
      <c r="V78" t="s">
        <v>289</v>
      </c>
      <c r="W78">
        <f t="shared" si="10"/>
        <v>33.580000000000013</v>
      </c>
      <c r="X78">
        <f t="shared" si="11"/>
        <v>1040.9800000000005</v>
      </c>
    </row>
    <row r="79" spans="1:24" x14ac:dyDescent="0.35">
      <c r="A79">
        <v>33</v>
      </c>
      <c r="B79">
        <v>156.86000000000001</v>
      </c>
      <c r="C79">
        <v>8</v>
      </c>
      <c r="D79">
        <v>5176.38</v>
      </c>
      <c r="E79" s="53" t="s">
        <v>209</v>
      </c>
      <c r="F79" s="84">
        <v>25</v>
      </c>
      <c r="G79" s="84">
        <v>8</v>
      </c>
      <c r="H79" s="85" t="str">
        <f t="shared" si="6"/>
        <v>August</v>
      </c>
      <c r="I79" s="84">
        <v>2018</v>
      </c>
      <c r="J79" s="85" t="str">
        <f t="shared" si="7"/>
        <v>8/25/2018</v>
      </c>
      <c r="K79" s="86">
        <f t="shared" si="8"/>
        <v>7</v>
      </c>
      <c r="L79" t="str">
        <f t="shared" si="9"/>
        <v>Saturday</v>
      </c>
      <c r="M79">
        <v>723</v>
      </c>
      <c r="N79" t="s">
        <v>207</v>
      </c>
      <c r="O79" t="s">
        <v>208</v>
      </c>
      <c r="P79">
        <v>193</v>
      </c>
      <c r="Q79" t="s">
        <v>552</v>
      </c>
      <c r="R79" t="s">
        <v>261</v>
      </c>
      <c r="S79" t="s">
        <v>262</v>
      </c>
      <c r="T79" t="s">
        <v>229</v>
      </c>
      <c r="U79" t="s">
        <v>686</v>
      </c>
      <c r="V79" t="s">
        <v>260</v>
      </c>
      <c r="W79">
        <f t="shared" si="10"/>
        <v>-36.139999999999986</v>
      </c>
      <c r="X79">
        <f t="shared" si="11"/>
        <v>-1192.6199999999994</v>
      </c>
    </row>
    <row r="80" spans="1:24" x14ac:dyDescent="0.35">
      <c r="A80">
        <v>20</v>
      </c>
      <c r="B80">
        <v>209.15</v>
      </c>
      <c r="C80">
        <v>3</v>
      </c>
      <c r="D80">
        <v>4183</v>
      </c>
      <c r="E80" s="53" t="s">
        <v>210</v>
      </c>
      <c r="F80" s="84">
        <v>28</v>
      </c>
      <c r="G80" s="84">
        <v>10</v>
      </c>
      <c r="H80" s="85" t="str">
        <f t="shared" si="6"/>
        <v>October</v>
      </c>
      <c r="I80" s="84">
        <v>2018</v>
      </c>
      <c r="J80" s="85" t="str">
        <f t="shared" si="7"/>
        <v>10/28/2018</v>
      </c>
      <c r="K80" s="86">
        <f t="shared" si="8"/>
        <v>1</v>
      </c>
      <c r="L80" t="str">
        <f t="shared" si="9"/>
        <v>Sunday</v>
      </c>
      <c r="M80">
        <v>660</v>
      </c>
      <c r="N80" t="s">
        <v>207</v>
      </c>
      <c r="O80" t="s">
        <v>208</v>
      </c>
      <c r="P80">
        <v>193</v>
      </c>
      <c r="Q80" t="s">
        <v>552</v>
      </c>
      <c r="R80" t="s">
        <v>263</v>
      </c>
      <c r="S80" t="s">
        <v>264</v>
      </c>
      <c r="T80" t="s">
        <v>229</v>
      </c>
      <c r="U80" t="s">
        <v>687</v>
      </c>
      <c r="V80" t="s">
        <v>260</v>
      </c>
      <c r="W80">
        <f t="shared" si="10"/>
        <v>16.150000000000006</v>
      </c>
      <c r="X80">
        <f t="shared" si="11"/>
        <v>323.00000000000011</v>
      </c>
    </row>
    <row r="81" spans="1:24" x14ac:dyDescent="0.35">
      <c r="A81">
        <v>41</v>
      </c>
      <c r="B81">
        <v>216.9</v>
      </c>
      <c r="C81">
        <v>11</v>
      </c>
      <c r="D81">
        <v>8892.9</v>
      </c>
      <c r="E81" s="53">
        <v>43415</v>
      </c>
      <c r="F81" s="84">
        <v>11</v>
      </c>
      <c r="G81" s="84">
        <v>11</v>
      </c>
      <c r="H81" s="85" t="str">
        <f t="shared" si="6"/>
        <v>November</v>
      </c>
      <c r="I81" s="84">
        <v>2018</v>
      </c>
      <c r="J81" s="85" t="str">
        <f t="shared" si="7"/>
        <v>11/11/2018</v>
      </c>
      <c r="K81" s="86">
        <f t="shared" si="8"/>
        <v>1</v>
      </c>
      <c r="L81" t="str">
        <f t="shared" si="9"/>
        <v>Sunday</v>
      </c>
      <c r="M81">
        <v>647</v>
      </c>
      <c r="N81" t="s">
        <v>207</v>
      </c>
      <c r="O81" t="s">
        <v>208</v>
      </c>
      <c r="P81">
        <v>193</v>
      </c>
      <c r="Q81" t="s">
        <v>552</v>
      </c>
      <c r="R81" t="s">
        <v>265</v>
      </c>
      <c r="S81" t="s">
        <v>266</v>
      </c>
      <c r="T81" t="s">
        <v>230</v>
      </c>
      <c r="U81" t="s">
        <v>688</v>
      </c>
      <c r="V81" t="s">
        <v>289</v>
      </c>
      <c r="W81">
        <f t="shared" si="10"/>
        <v>23.900000000000006</v>
      </c>
      <c r="X81">
        <f t="shared" si="11"/>
        <v>979.9000000000002</v>
      </c>
    </row>
    <row r="82" spans="1:24" x14ac:dyDescent="0.35">
      <c r="A82">
        <v>45</v>
      </c>
      <c r="B82">
        <v>193.66</v>
      </c>
      <c r="C82">
        <v>3</v>
      </c>
      <c r="D82">
        <v>8714.7000000000007</v>
      </c>
      <c r="E82" s="53" t="s">
        <v>211</v>
      </c>
      <c r="F82" s="84">
        <v>18</v>
      </c>
      <c r="G82" s="84">
        <v>11</v>
      </c>
      <c r="H82" s="85" t="str">
        <f t="shared" si="6"/>
        <v>November</v>
      </c>
      <c r="I82" s="84">
        <v>2018</v>
      </c>
      <c r="J82" s="85" t="str">
        <f t="shared" si="7"/>
        <v>11/18/2018</v>
      </c>
      <c r="K82" s="86">
        <f t="shared" si="8"/>
        <v>1</v>
      </c>
      <c r="L82" t="str">
        <f t="shared" si="9"/>
        <v>Sunday</v>
      </c>
      <c r="M82">
        <v>641</v>
      </c>
      <c r="N82" t="s">
        <v>207</v>
      </c>
      <c r="O82" t="s">
        <v>208</v>
      </c>
      <c r="P82">
        <v>193</v>
      </c>
      <c r="Q82" t="s">
        <v>552</v>
      </c>
      <c r="R82" t="s">
        <v>267</v>
      </c>
      <c r="S82" t="s">
        <v>268</v>
      </c>
      <c r="T82" t="s">
        <v>231</v>
      </c>
      <c r="U82" t="s">
        <v>689</v>
      </c>
      <c r="V82" t="s">
        <v>289</v>
      </c>
      <c r="W82">
        <f t="shared" si="10"/>
        <v>0.65999999999999659</v>
      </c>
      <c r="X82">
        <f t="shared" si="11"/>
        <v>29.699999999999847</v>
      </c>
    </row>
    <row r="83" spans="1:24" x14ac:dyDescent="0.35">
      <c r="A83">
        <v>34</v>
      </c>
      <c r="B83">
        <v>180.1</v>
      </c>
      <c r="C83">
        <v>1</v>
      </c>
      <c r="D83">
        <v>6123.4</v>
      </c>
      <c r="E83" s="53">
        <v>43800</v>
      </c>
      <c r="F83" s="84">
        <v>12</v>
      </c>
      <c r="G83" s="84">
        <v>1</v>
      </c>
      <c r="H83" s="85" t="str">
        <f t="shared" si="6"/>
        <v>January</v>
      </c>
      <c r="I83" s="84">
        <v>2019</v>
      </c>
      <c r="J83" s="85" t="str">
        <f t="shared" si="7"/>
        <v>1/12/2019</v>
      </c>
      <c r="K83" s="86">
        <f t="shared" si="8"/>
        <v>7</v>
      </c>
      <c r="L83" t="str">
        <f t="shared" si="9"/>
        <v>Saturday</v>
      </c>
      <c r="M83">
        <v>587</v>
      </c>
      <c r="N83" t="s">
        <v>207</v>
      </c>
      <c r="O83" t="s">
        <v>208</v>
      </c>
      <c r="P83">
        <v>193</v>
      </c>
      <c r="Q83" t="s">
        <v>552</v>
      </c>
      <c r="R83" t="s">
        <v>349</v>
      </c>
      <c r="S83" t="s">
        <v>350</v>
      </c>
      <c r="T83" t="s">
        <v>241</v>
      </c>
      <c r="U83" t="s">
        <v>725</v>
      </c>
      <c r="V83" t="s">
        <v>260</v>
      </c>
      <c r="W83">
        <f t="shared" si="10"/>
        <v>-12.900000000000006</v>
      </c>
      <c r="X83">
        <f t="shared" si="11"/>
        <v>-438.60000000000019</v>
      </c>
    </row>
    <row r="84" spans="1:24" x14ac:dyDescent="0.35">
      <c r="A84">
        <v>49</v>
      </c>
      <c r="B84">
        <v>199.47</v>
      </c>
      <c r="C84">
        <v>3</v>
      </c>
      <c r="D84">
        <v>9774.0300000000007</v>
      </c>
      <c r="E84" s="53" t="s">
        <v>213</v>
      </c>
      <c r="F84" s="84">
        <v>20</v>
      </c>
      <c r="G84" s="84">
        <v>2</v>
      </c>
      <c r="H84" s="85" t="str">
        <f t="shared" si="6"/>
        <v>Febuary</v>
      </c>
      <c r="I84" s="84">
        <v>2019</v>
      </c>
      <c r="J84" s="85" t="str">
        <f t="shared" si="7"/>
        <v>2/20/2019</v>
      </c>
      <c r="K84" s="86">
        <f t="shared" si="8"/>
        <v>4</v>
      </c>
      <c r="L84" t="str">
        <f t="shared" si="9"/>
        <v>Wednesday</v>
      </c>
      <c r="M84">
        <v>549</v>
      </c>
      <c r="N84" t="s">
        <v>207</v>
      </c>
      <c r="O84" t="s">
        <v>208</v>
      </c>
      <c r="P84">
        <v>193</v>
      </c>
      <c r="Q84" t="s">
        <v>552</v>
      </c>
      <c r="R84" t="s">
        <v>270</v>
      </c>
      <c r="S84" t="s">
        <v>271</v>
      </c>
      <c r="T84" t="s">
        <v>232</v>
      </c>
      <c r="U84" t="s">
        <v>691</v>
      </c>
      <c r="V84" t="s">
        <v>289</v>
      </c>
      <c r="W84">
        <f t="shared" si="10"/>
        <v>6.4699999999999989</v>
      </c>
      <c r="X84">
        <f t="shared" si="11"/>
        <v>317.02999999999997</v>
      </c>
    </row>
    <row r="85" spans="1:24" x14ac:dyDescent="0.35">
      <c r="A85">
        <v>39</v>
      </c>
      <c r="B85">
        <v>180.1</v>
      </c>
      <c r="C85">
        <v>9</v>
      </c>
      <c r="D85">
        <v>7023.9</v>
      </c>
      <c r="E85" s="53">
        <v>43589</v>
      </c>
      <c r="F85" s="84">
        <v>5</v>
      </c>
      <c r="G85" s="84">
        <v>4</v>
      </c>
      <c r="H85" s="85" t="str">
        <f t="shared" si="6"/>
        <v>April</v>
      </c>
      <c r="I85" s="84">
        <v>2019</v>
      </c>
      <c r="J85" s="85" t="str">
        <f t="shared" si="7"/>
        <v>4/5/2019</v>
      </c>
      <c r="K85" s="86">
        <f t="shared" si="8"/>
        <v>6</v>
      </c>
      <c r="L85" t="str">
        <f t="shared" si="9"/>
        <v>Friday</v>
      </c>
      <c r="M85">
        <v>506</v>
      </c>
      <c r="N85" t="s">
        <v>207</v>
      </c>
      <c r="O85" t="s">
        <v>208</v>
      </c>
      <c r="P85">
        <v>193</v>
      </c>
      <c r="Q85" t="s">
        <v>552</v>
      </c>
      <c r="R85" t="s">
        <v>272</v>
      </c>
      <c r="S85" t="s">
        <v>254</v>
      </c>
      <c r="T85" t="s">
        <v>229</v>
      </c>
      <c r="U85" t="s">
        <v>692</v>
      </c>
      <c r="V85" t="s">
        <v>289</v>
      </c>
      <c r="W85">
        <f t="shared" si="10"/>
        <v>-12.900000000000006</v>
      </c>
      <c r="X85">
        <f t="shared" si="11"/>
        <v>-503.10000000000025</v>
      </c>
    </row>
    <row r="86" spans="1:24" x14ac:dyDescent="0.35">
      <c r="A86">
        <v>43</v>
      </c>
      <c r="B86">
        <v>164.61</v>
      </c>
      <c r="C86">
        <v>4</v>
      </c>
      <c r="D86">
        <v>7078.23</v>
      </c>
      <c r="E86" s="53" t="s">
        <v>214</v>
      </c>
      <c r="F86" s="84">
        <v>18</v>
      </c>
      <c r="G86" s="84">
        <v>5</v>
      </c>
      <c r="H86" s="85" t="str">
        <f t="shared" si="6"/>
        <v>May</v>
      </c>
      <c r="I86" s="84">
        <v>2019</v>
      </c>
      <c r="J86" s="85" t="str">
        <f t="shared" si="7"/>
        <v>5/18/2019</v>
      </c>
      <c r="K86" s="86">
        <f t="shared" si="8"/>
        <v>7</v>
      </c>
      <c r="L86" t="str">
        <f t="shared" si="9"/>
        <v>Saturday</v>
      </c>
      <c r="M86">
        <v>464</v>
      </c>
      <c r="N86" t="s">
        <v>207</v>
      </c>
      <c r="O86" t="s">
        <v>208</v>
      </c>
      <c r="P86">
        <v>193</v>
      </c>
      <c r="Q86" t="s">
        <v>552</v>
      </c>
      <c r="R86" t="s">
        <v>273</v>
      </c>
      <c r="S86" t="s">
        <v>274</v>
      </c>
      <c r="T86" t="s">
        <v>229</v>
      </c>
      <c r="U86" t="s">
        <v>693</v>
      </c>
      <c r="V86" t="s">
        <v>289</v>
      </c>
      <c r="W86">
        <f t="shared" si="10"/>
        <v>-28.389999999999986</v>
      </c>
      <c r="X86">
        <f t="shared" si="11"/>
        <v>-1220.7699999999995</v>
      </c>
    </row>
    <row r="87" spans="1:24" x14ac:dyDescent="0.35">
      <c r="A87">
        <v>41</v>
      </c>
      <c r="B87">
        <v>203.34</v>
      </c>
      <c r="C87">
        <v>4</v>
      </c>
      <c r="D87">
        <v>8336.94</v>
      </c>
      <c r="E87" s="53" t="s">
        <v>215</v>
      </c>
      <c r="F87" s="84">
        <v>28</v>
      </c>
      <c r="G87" s="84">
        <v>6</v>
      </c>
      <c r="H87" s="85" t="str">
        <f t="shared" si="6"/>
        <v>June</v>
      </c>
      <c r="I87" s="84">
        <v>2019</v>
      </c>
      <c r="J87" s="85" t="str">
        <f t="shared" si="7"/>
        <v>6/28/2019</v>
      </c>
      <c r="K87" s="86">
        <f t="shared" si="8"/>
        <v>6</v>
      </c>
      <c r="L87" t="str">
        <f t="shared" si="9"/>
        <v>Friday</v>
      </c>
      <c r="M87">
        <v>424</v>
      </c>
      <c r="N87" t="s">
        <v>207</v>
      </c>
      <c r="O87" t="s">
        <v>208</v>
      </c>
      <c r="P87">
        <v>193</v>
      </c>
      <c r="Q87" t="s">
        <v>552</v>
      </c>
      <c r="R87" t="s">
        <v>275</v>
      </c>
      <c r="S87" t="s">
        <v>276</v>
      </c>
      <c r="T87" t="s">
        <v>229</v>
      </c>
      <c r="U87" t="s">
        <v>694</v>
      </c>
      <c r="V87" t="s">
        <v>289</v>
      </c>
      <c r="W87">
        <f t="shared" si="10"/>
        <v>10.340000000000003</v>
      </c>
      <c r="X87">
        <f t="shared" si="11"/>
        <v>423.94000000000017</v>
      </c>
    </row>
    <row r="88" spans="1:24" x14ac:dyDescent="0.35">
      <c r="A88">
        <v>36</v>
      </c>
      <c r="B88">
        <v>191.72</v>
      </c>
      <c r="C88">
        <v>3</v>
      </c>
      <c r="D88">
        <v>6901.92</v>
      </c>
      <c r="E88" s="53" t="s">
        <v>216</v>
      </c>
      <c r="F88" s="84">
        <v>23</v>
      </c>
      <c r="G88" s="84">
        <v>7</v>
      </c>
      <c r="H88" s="85" t="str">
        <f t="shared" si="6"/>
        <v>July</v>
      </c>
      <c r="I88" s="84">
        <v>2019</v>
      </c>
      <c r="J88" s="85" t="str">
        <f t="shared" si="7"/>
        <v>7/23/2019</v>
      </c>
      <c r="K88" s="86">
        <f t="shared" si="8"/>
        <v>3</v>
      </c>
      <c r="L88" t="str">
        <f t="shared" si="9"/>
        <v>Tuesday</v>
      </c>
      <c r="M88">
        <v>400</v>
      </c>
      <c r="N88" t="s">
        <v>207</v>
      </c>
      <c r="O88" t="s">
        <v>208</v>
      </c>
      <c r="P88">
        <v>193</v>
      </c>
      <c r="Q88" t="s">
        <v>552</v>
      </c>
      <c r="R88" t="s">
        <v>277</v>
      </c>
      <c r="S88" t="s">
        <v>278</v>
      </c>
      <c r="T88" t="s">
        <v>230</v>
      </c>
      <c r="U88" t="s">
        <v>695</v>
      </c>
      <c r="V88" t="s">
        <v>260</v>
      </c>
      <c r="W88">
        <f t="shared" si="10"/>
        <v>-1.2800000000000011</v>
      </c>
      <c r="X88">
        <f t="shared" si="11"/>
        <v>-46.080000000000041</v>
      </c>
    </row>
    <row r="89" spans="1:24" x14ac:dyDescent="0.35">
      <c r="A89">
        <v>27</v>
      </c>
      <c r="B89">
        <v>201.41</v>
      </c>
      <c r="C89">
        <v>8</v>
      </c>
      <c r="D89">
        <v>5438.07</v>
      </c>
      <c r="E89" s="53" t="s">
        <v>217</v>
      </c>
      <c r="F89" s="84">
        <v>27</v>
      </c>
      <c r="G89" s="84">
        <v>8</v>
      </c>
      <c r="H89" s="85" t="str">
        <f t="shared" si="6"/>
        <v>August</v>
      </c>
      <c r="I89" s="84">
        <v>2019</v>
      </c>
      <c r="J89" s="85" t="str">
        <f t="shared" si="7"/>
        <v>8/27/2019</v>
      </c>
      <c r="K89" s="86">
        <f t="shared" si="8"/>
        <v>3</v>
      </c>
      <c r="L89" t="str">
        <f t="shared" si="9"/>
        <v>Tuesday</v>
      </c>
      <c r="M89">
        <v>366</v>
      </c>
      <c r="N89" t="s">
        <v>207</v>
      </c>
      <c r="O89" t="s">
        <v>208</v>
      </c>
      <c r="P89">
        <v>193</v>
      </c>
      <c r="Q89" t="s">
        <v>552</v>
      </c>
      <c r="R89" t="s">
        <v>279</v>
      </c>
      <c r="S89" t="s">
        <v>280</v>
      </c>
      <c r="T89" t="s">
        <v>229</v>
      </c>
      <c r="U89" t="s">
        <v>696</v>
      </c>
      <c r="V89" t="s">
        <v>260</v>
      </c>
      <c r="W89">
        <f t="shared" si="10"/>
        <v>8.4099999999999966</v>
      </c>
      <c r="X89">
        <f t="shared" si="11"/>
        <v>227.06999999999991</v>
      </c>
    </row>
    <row r="90" spans="1:24" x14ac:dyDescent="0.35">
      <c r="A90">
        <v>29</v>
      </c>
      <c r="B90">
        <v>230.46</v>
      </c>
      <c r="C90">
        <v>11</v>
      </c>
      <c r="D90">
        <v>6683.34</v>
      </c>
      <c r="E90" s="53" t="s">
        <v>218</v>
      </c>
      <c r="F90" s="84">
        <v>30</v>
      </c>
      <c r="G90" s="84">
        <v>9</v>
      </c>
      <c r="H90" s="85" t="str">
        <f t="shared" si="6"/>
        <v>September</v>
      </c>
      <c r="I90" s="84">
        <v>2019</v>
      </c>
      <c r="J90" s="85" t="str">
        <f t="shared" si="7"/>
        <v>9/30/2019</v>
      </c>
      <c r="K90" s="86">
        <f t="shared" si="8"/>
        <v>2</v>
      </c>
      <c r="L90" t="str">
        <f t="shared" si="9"/>
        <v>Monday</v>
      </c>
      <c r="M90">
        <v>333</v>
      </c>
      <c r="N90" t="s">
        <v>207</v>
      </c>
      <c r="O90" t="s">
        <v>208</v>
      </c>
      <c r="P90">
        <v>193</v>
      </c>
      <c r="Q90" t="s">
        <v>552</v>
      </c>
      <c r="R90" t="s">
        <v>281</v>
      </c>
      <c r="S90" t="s">
        <v>282</v>
      </c>
      <c r="T90" t="s">
        <v>233</v>
      </c>
      <c r="U90" t="s">
        <v>697</v>
      </c>
      <c r="V90" t="s">
        <v>260</v>
      </c>
      <c r="W90">
        <f t="shared" si="10"/>
        <v>37.460000000000008</v>
      </c>
      <c r="X90">
        <f t="shared" si="11"/>
        <v>1086.3400000000001</v>
      </c>
    </row>
    <row r="91" spans="1:24" x14ac:dyDescent="0.35">
      <c r="A91">
        <v>20</v>
      </c>
      <c r="B91">
        <v>228.52</v>
      </c>
      <c r="C91">
        <v>1</v>
      </c>
      <c r="D91">
        <v>4570.3999999999996</v>
      </c>
      <c r="E91" s="53" t="s">
        <v>219</v>
      </c>
      <c r="F91" s="84">
        <v>15</v>
      </c>
      <c r="G91" s="84">
        <v>10</v>
      </c>
      <c r="H91" s="85" t="str">
        <f t="shared" si="6"/>
        <v>October</v>
      </c>
      <c r="I91" s="84">
        <v>2019</v>
      </c>
      <c r="J91" s="85" t="str">
        <f t="shared" si="7"/>
        <v>10/15/2019</v>
      </c>
      <c r="K91" s="86">
        <f t="shared" si="8"/>
        <v>3</v>
      </c>
      <c r="L91" t="str">
        <f t="shared" si="9"/>
        <v>Tuesday</v>
      </c>
      <c r="M91">
        <v>319</v>
      </c>
      <c r="N91" t="s">
        <v>207</v>
      </c>
      <c r="O91" t="s">
        <v>208</v>
      </c>
      <c r="P91">
        <v>193</v>
      </c>
      <c r="Q91" t="s">
        <v>552</v>
      </c>
      <c r="R91" t="s">
        <v>354</v>
      </c>
      <c r="S91" t="s">
        <v>355</v>
      </c>
      <c r="T91" t="s">
        <v>229</v>
      </c>
      <c r="U91" t="s">
        <v>728</v>
      </c>
      <c r="V91" t="s">
        <v>260</v>
      </c>
      <c r="W91">
        <f t="shared" si="10"/>
        <v>35.52000000000001</v>
      </c>
      <c r="X91">
        <f t="shared" si="11"/>
        <v>710.4000000000002</v>
      </c>
    </row>
    <row r="92" spans="1:24" x14ac:dyDescent="0.35">
      <c r="A92">
        <v>37</v>
      </c>
      <c r="B92">
        <v>207.22</v>
      </c>
      <c r="C92">
        <v>3</v>
      </c>
      <c r="D92">
        <v>7667.14</v>
      </c>
      <c r="E92" s="53">
        <v>43507</v>
      </c>
      <c r="F92" s="84">
        <v>2</v>
      </c>
      <c r="G92" s="84">
        <v>11</v>
      </c>
      <c r="H92" s="85" t="str">
        <f t="shared" si="6"/>
        <v>November</v>
      </c>
      <c r="I92" s="84">
        <v>2019</v>
      </c>
      <c r="J92" s="85" t="str">
        <f t="shared" si="7"/>
        <v>11/2/2019</v>
      </c>
      <c r="K92" s="86">
        <f t="shared" si="8"/>
        <v>7</v>
      </c>
      <c r="L92" t="str">
        <f t="shared" si="9"/>
        <v>Saturday</v>
      </c>
      <c r="M92">
        <v>302</v>
      </c>
      <c r="N92" t="s">
        <v>207</v>
      </c>
      <c r="O92" t="s">
        <v>208</v>
      </c>
      <c r="P92">
        <v>193</v>
      </c>
      <c r="Q92" t="s">
        <v>552</v>
      </c>
      <c r="R92" t="s">
        <v>285</v>
      </c>
      <c r="S92" t="s">
        <v>286</v>
      </c>
      <c r="T92" t="s">
        <v>229</v>
      </c>
      <c r="U92" t="s">
        <v>699</v>
      </c>
      <c r="V92" t="s">
        <v>289</v>
      </c>
      <c r="W92">
        <f t="shared" si="10"/>
        <v>14.219999999999999</v>
      </c>
      <c r="X92">
        <f t="shared" si="11"/>
        <v>526.14</v>
      </c>
    </row>
    <row r="93" spans="1:24" x14ac:dyDescent="0.35">
      <c r="A93">
        <v>26</v>
      </c>
      <c r="B93">
        <v>225.7</v>
      </c>
      <c r="C93">
        <v>3</v>
      </c>
      <c r="D93">
        <v>5868.2</v>
      </c>
      <c r="E93" s="53" t="s">
        <v>220</v>
      </c>
      <c r="F93" s="84">
        <v>15</v>
      </c>
      <c r="G93" s="84">
        <v>11</v>
      </c>
      <c r="H93" s="85" t="str">
        <f t="shared" si="6"/>
        <v>November</v>
      </c>
      <c r="I93" s="84">
        <v>2019</v>
      </c>
      <c r="J93" s="85" t="str">
        <f t="shared" si="7"/>
        <v>11/15/2019</v>
      </c>
      <c r="K93" s="86">
        <f t="shared" si="8"/>
        <v>6</v>
      </c>
      <c r="L93" t="str">
        <f t="shared" si="9"/>
        <v>Friday</v>
      </c>
      <c r="M93">
        <v>290</v>
      </c>
      <c r="N93" t="s">
        <v>207</v>
      </c>
      <c r="O93" t="s">
        <v>208</v>
      </c>
      <c r="P93">
        <v>193</v>
      </c>
      <c r="Q93" t="s">
        <v>552</v>
      </c>
      <c r="R93" t="s">
        <v>253</v>
      </c>
      <c r="S93" t="s">
        <v>254</v>
      </c>
      <c r="T93" t="s">
        <v>229</v>
      </c>
      <c r="U93" t="s">
        <v>683</v>
      </c>
      <c r="V93" t="s">
        <v>260</v>
      </c>
      <c r="W93">
        <f t="shared" si="10"/>
        <v>32.699999999999989</v>
      </c>
      <c r="X93">
        <f t="shared" si="11"/>
        <v>850.1999999999997</v>
      </c>
    </row>
    <row r="94" spans="1:24" x14ac:dyDescent="0.35">
      <c r="A94">
        <v>39</v>
      </c>
      <c r="B94">
        <v>76.67</v>
      </c>
      <c r="C94">
        <v>3</v>
      </c>
      <c r="D94">
        <v>2990.13</v>
      </c>
      <c r="E94" s="53" t="s">
        <v>356</v>
      </c>
      <c r="F94" s="84">
        <v>23</v>
      </c>
      <c r="G94" s="84">
        <v>11</v>
      </c>
      <c r="H94" s="85" t="str">
        <f t="shared" si="6"/>
        <v>November</v>
      </c>
      <c r="I94" s="84">
        <v>2019</v>
      </c>
      <c r="J94" s="85" t="str">
        <f t="shared" si="7"/>
        <v>11/23/2019</v>
      </c>
      <c r="K94" s="86">
        <f t="shared" si="8"/>
        <v>7</v>
      </c>
      <c r="L94" t="str">
        <f t="shared" si="9"/>
        <v>Saturday</v>
      </c>
      <c r="M94">
        <v>283</v>
      </c>
      <c r="N94" t="s">
        <v>207</v>
      </c>
      <c r="O94" t="s">
        <v>208</v>
      </c>
      <c r="P94">
        <v>193</v>
      </c>
      <c r="Q94" t="s">
        <v>552</v>
      </c>
      <c r="R94" t="s">
        <v>324</v>
      </c>
      <c r="S94" t="s">
        <v>325</v>
      </c>
      <c r="T94" t="s">
        <v>241</v>
      </c>
      <c r="U94" t="s">
        <v>716</v>
      </c>
      <c r="V94" t="s">
        <v>255</v>
      </c>
      <c r="W94">
        <f t="shared" si="10"/>
        <v>-116.33</v>
      </c>
      <c r="X94">
        <f t="shared" si="11"/>
        <v>-4536.87</v>
      </c>
    </row>
    <row r="95" spans="1:24" x14ac:dyDescent="0.35">
      <c r="A95">
        <v>22</v>
      </c>
      <c r="B95">
        <v>166.55</v>
      </c>
      <c r="C95">
        <v>4</v>
      </c>
      <c r="D95">
        <v>3664.1</v>
      </c>
      <c r="E95" s="53">
        <v>43952</v>
      </c>
      <c r="F95" s="84">
        <v>5</v>
      </c>
      <c r="G95" s="84">
        <v>1</v>
      </c>
      <c r="H95" s="85" t="str">
        <f t="shared" si="6"/>
        <v>January</v>
      </c>
      <c r="I95" s="84">
        <v>2020</v>
      </c>
      <c r="J95" s="85" t="str">
        <f t="shared" si="7"/>
        <v>1/5/2020</v>
      </c>
      <c r="K95" s="86">
        <f t="shared" si="8"/>
        <v>1</v>
      </c>
      <c r="L95" t="str">
        <f t="shared" si="9"/>
        <v>Sunday</v>
      </c>
      <c r="M95">
        <v>241</v>
      </c>
      <c r="N95" t="s">
        <v>207</v>
      </c>
      <c r="O95" t="s">
        <v>208</v>
      </c>
      <c r="P95">
        <v>193</v>
      </c>
      <c r="Q95" t="s">
        <v>552</v>
      </c>
      <c r="R95" t="s">
        <v>263</v>
      </c>
      <c r="S95" t="s">
        <v>264</v>
      </c>
      <c r="T95" t="s">
        <v>229</v>
      </c>
      <c r="U95" t="s">
        <v>687</v>
      </c>
      <c r="V95" t="s">
        <v>260</v>
      </c>
      <c r="W95">
        <f t="shared" si="10"/>
        <v>-26.449999999999989</v>
      </c>
      <c r="X95">
        <f t="shared" si="11"/>
        <v>-581.89999999999975</v>
      </c>
    </row>
    <row r="96" spans="1:24" x14ac:dyDescent="0.35">
      <c r="A96">
        <v>22</v>
      </c>
      <c r="B96">
        <v>174.29</v>
      </c>
      <c r="C96">
        <v>1</v>
      </c>
      <c r="D96">
        <v>3834.38</v>
      </c>
      <c r="E96" s="53">
        <v>43863</v>
      </c>
      <c r="F96" s="84">
        <v>2</v>
      </c>
      <c r="G96" s="84">
        <v>2</v>
      </c>
      <c r="H96" s="85" t="str">
        <f t="shared" si="6"/>
        <v>Febuary</v>
      </c>
      <c r="I96" s="84">
        <v>2020</v>
      </c>
      <c r="J96" s="85" t="str">
        <f t="shared" si="7"/>
        <v>2/2/2020</v>
      </c>
      <c r="K96" s="86">
        <f t="shared" si="8"/>
        <v>1</v>
      </c>
      <c r="L96" t="str">
        <f t="shared" si="9"/>
        <v>Sunday</v>
      </c>
      <c r="M96">
        <v>214</v>
      </c>
      <c r="N96" t="s">
        <v>207</v>
      </c>
      <c r="O96" t="s">
        <v>208</v>
      </c>
      <c r="P96">
        <v>193</v>
      </c>
      <c r="Q96" t="s">
        <v>552</v>
      </c>
      <c r="R96" t="s">
        <v>307</v>
      </c>
      <c r="S96" t="s">
        <v>308</v>
      </c>
      <c r="T96" t="s">
        <v>232</v>
      </c>
      <c r="U96" t="s">
        <v>709</v>
      </c>
      <c r="V96" t="s">
        <v>260</v>
      </c>
      <c r="W96">
        <f t="shared" si="10"/>
        <v>-18.710000000000008</v>
      </c>
      <c r="X96">
        <f t="shared" si="11"/>
        <v>-411.62000000000018</v>
      </c>
    </row>
    <row r="97" spans="1:24" x14ac:dyDescent="0.35">
      <c r="A97">
        <v>21</v>
      </c>
      <c r="B97">
        <v>86.77</v>
      </c>
      <c r="C97">
        <v>7</v>
      </c>
      <c r="D97">
        <v>1822.17</v>
      </c>
      <c r="E97" s="53">
        <v>43893</v>
      </c>
      <c r="F97" s="84">
        <v>3</v>
      </c>
      <c r="G97" s="84">
        <v>3</v>
      </c>
      <c r="H97" s="85" t="str">
        <f t="shared" si="6"/>
        <v>March</v>
      </c>
      <c r="I97" s="84">
        <v>2020</v>
      </c>
      <c r="J97" s="85" t="str">
        <f t="shared" si="7"/>
        <v>3/3/2020</v>
      </c>
      <c r="K97" s="86">
        <f t="shared" si="8"/>
        <v>3</v>
      </c>
      <c r="L97" t="str">
        <f t="shared" si="9"/>
        <v>Tuesday</v>
      </c>
      <c r="M97">
        <v>185</v>
      </c>
      <c r="N97" t="s">
        <v>207</v>
      </c>
      <c r="O97" t="s">
        <v>208</v>
      </c>
      <c r="P97">
        <v>193</v>
      </c>
      <c r="Q97" t="s">
        <v>552</v>
      </c>
      <c r="R97" t="s">
        <v>292</v>
      </c>
      <c r="S97" t="s">
        <v>293</v>
      </c>
      <c r="T97" t="s">
        <v>229</v>
      </c>
      <c r="U97" t="s">
        <v>702</v>
      </c>
      <c r="V97" t="s">
        <v>255</v>
      </c>
      <c r="W97">
        <f t="shared" si="10"/>
        <v>-106.23</v>
      </c>
      <c r="X97">
        <f t="shared" si="11"/>
        <v>-2230.83</v>
      </c>
    </row>
    <row r="98" spans="1:24" x14ac:dyDescent="0.35">
      <c r="A98">
        <v>66</v>
      </c>
      <c r="B98">
        <v>180.1</v>
      </c>
      <c r="C98">
        <v>9</v>
      </c>
      <c r="D98">
        <v>11886.6</v>
      </c>
      <c r="E98" s="53">
        <v>44047</v>
      </c>
      <c r="F98" s="84">
        <v>8</v>
      </c>
      <c r="G98" s="84">
        <v>4</v>
      </c>
      <c r="H98" s="85" t="str">
        <f t="shared" si="6"/>
        <v>April</v>
      </c>
      <c r="I98" s="84">
        <v>2020</v>
      </c>
      <c r="J98" s="85" t="str">
        <f t="shared" si="7"/>
        <v>4/8/2020</v>
      </c>
      <c r="K98" s="86">
        <f t="shared" si="8"/>
        <v>4</v>
      </c>
      <c r="L98" t="str">
        <f t="shared" si="9"/>
        <v>Wednesday</v>
      </c>
      <c r="M98">
        <v>150</v>
      </c>
      <c r="N98" t="s">
        <v>207</v>
      </c>
      <c r="O98" t="s">
        <v>208</v>
      </c>
      <c r="P98">
        <v>193</v>
      </c>
      <c r="Q98" t="s">
        <v>552</v>
      </c>
      <c r="R98" t="s">
        <v>294</v>
      </c>
      <c r="S98" t="s">
        <v>295</v>
      </c>
      <c r="T98" t="s">
        <v>235</v>
      </c>
      <c r="U98" t="s">
        <v>703</v>
      </c>
      <c r="V98" t="s">
        <v>289</v>
      </c>
      <c r="W98">
        <f t="shared" si="10"/>
        <v>-12.900000000000006</v>
      </c>
      <c r="X98">
        <f t="shared" si="11"/>
        <v>-851.40000000000032</v>
      </c>
    </row>
    <row r="99" spans="1:24" x14ac:dyDescent="0.35">
      <c r="A99">
        <v>56</v>
      </c>
      <c r="B99">
        <v>164.61</v>
      </c>
      <c r="C99">
        <v>4</v>
      </c>
      <c r="D99">
        <v>9218.16</v>
      </c>
      <c r="E99" s="53" t="s">
        <v>223</v>
      </c>
      <c r="F99" s="84">
        <v>13</v>
      </c>
      <c r="G99" s="84">
        <v>5</v>
      </c>
      <c r="H99" s="85" t="str">
        <f t="shared" si="6"/>
        <v>May</v>
      </c>
      <c r="I99" s="84">
        <v>2020</v>
      </c>
      <c r="J99" s="85" t="str">
        <f t="shared" si="7"/>
        <v>5/13/2020</v>
      </c>
      <c r="K99" s="86">
        <f t="shared" si="8"/>
        <v>4</v>
      </c>
      <c r="L99" t="str">
        <f t="shared" si="9"/>
        <v>Wednesday</v>
      </c>
      <c r="M99">
        <v>116</v>
      </c>
      <c r="N99" t="s">
        <v>224</v>
      </c>
      <c r="O99" t="s">
        <v>208</v>
      </c>
      <c r="P99">
        <v>193</v>
      </c>
      <c r="Q99" t="s">
        <v>552</v>
      </c>
      <c r="R99" t="s">
        <v>296</v>
      </c>
      <c r="S99" t="s">
        <v>297</v>
      </c>
      <c r="T99" t="s">
        <v>236</v>
      </c>
      <c r="U99" t="s">
        <v>704</v>
      </c>
      <c r="V99" t="s">
        <v>289</v>
      </c>
      <c r="W99">
        <f t="shared" si="10"/>
        <v>-28.389999999999986</v>
      </c>
      <c r="X99">
        <f t="shared" si="11"/>
        <v>-1589.8399999999992</v>
      </c>
    </row>
    <row r="100" spans="1:24" x14ac:dyDescent="0.35">
      <c r="A100">
        <v>50</v>
      </c>
      <c r="B100">
        <v>144.16</v>
      </c>
      <c r="C100">
        <v>2</v>
      </c>
      <c r="D100">
        <v>7208</v>
      </c>
      <c r="E100" s="53">
        <v>43406</v>
      </c>
      <c r="F100" s="84">
        <v>11</v>
      </c>
      <c r="G100" s="84">
        <v>2</v>
      </c>
      <c r="H100" s="85" t="str">
        <f t="shared" si="6"/>
        <v>Febuary</v>
      </c>
      <c r="I100" s="84">
        <v>2018</v>
      </c>
      <c r="J100" s="85" t="str">
        <f t="shared" si="7"/>
        <v>2/11/2018</v>
      </c>
      <c r="K100" s="86">
        <f t="shared" si="8"/>
        <v>1</v>
      </c>
      <c r="L100" t="str">
        <f t="shared" si="9"/>
        <v>Sunday</v>
      </c>
      <c r="M100">
        <v>939</v>
      </c>
      <c r="N100" t="s">
        <v>207</v>
      </c>
      <c r="O100" t="s">
        <v>226</v>
      </c>
      <c r="P100">
        <v>136</v>
      </c>
      <c r="Q100" t="s">
        <v>553</v>
      </c>
      <c r="R100" t="s">
        <v>357</v>
      </c>
      <c r="S100" t="s">
        <v>358</v>
      </c>
      <c r="T100" t="s">
        <v>243</v>
      </c>
      <c r="U100" t="s">
        <v>729</v>
      </c>
      <c r="V100" t="s">
        <v>289</v>
      </c>
      <c r="W100">
        <f t="shared" si="10"/>
        <v>8.1599999999999966</v>
      </c>
      <c r="X100">
        <f t="shared" si="11"/>
        <v>407.99999999999983</v>
      </c>
    </row>
    <row r="101" spans="1:24" x14ac:dyDescent="0.35">
      <c r="A101">
        <v>46</v>
      </c>
      <c r="B101">
        <v>108.8</v>
      </c>
      <c r="C101">
        <v>11</v>
      </c>
      <c r="D101">
        <v>5004.8</v>
      </c>
      <c r="E101" s="53" t="s">
        <v>359</v>
      </c>
      <c r="F101" s="84">
        <v>28</v>
      </c>
      <c r="G101" s="84">
        <v>4</v>
      </c>
      <c r="H101" s="85" t="str">
        <f t="shared" si="6"/>
        <v>April</v>
      </c>
      <c r="I101" s="84">
        <v>2018</v>
      </c>
      <c r="J101" s="85" t="str">
        <f t="shared" si="7"/>
        <v>4/28/2018</v>
      </c>
      <c r="K101" s="86">
        <f t="shared" si="8"/>
        <v>7</v>
      </c>
      <c r="L101" t="str">
        <f t="shared" si="9"/>
        <v>Saturday</v>
      </c>
      <c r="M101">
        <v>864</v>
      </c>
      <c r="N101" t="s">
        <v>207</v>
      </c>
      <c r="O101" t="s">
        <v>226</v>
      </c>
      <c r="P101">
        <v>136</v>
      </c>
      <c r="Q101" t="s">
        <v>553</v>
      </c>
      <c r="R101" t="s">
        <v>287</v>
      </c>
      <c r="S101" t="s">
        <v>288</v>
      </c>
      <c r="T101" t="s">
        <v>234</v>
      </c>
      <c r="U101" t="s">
        <v>700</v>
      </c>
      <c r="V101" t="s">
        <v>260</v>
      </c>
      <c r="W101">
        <f t="shared" si="10"/>
        <v>-27.200000000000003</v>
      </c>
      <c r="X101">
        <f t="shared" si="11"/>
        <v>-1251.2</v>
      </c>
    </row>
    <row r="102" spans="1:24" x14ac:dyDescent="0.35">
      <c r="A102">
        <v>33</v>
      </c>
      <c r="B102">
        <v>133.28</v>
      </c>
      <c r="C102">
        <v>2</v>
      </c>
      <c r="D102">
        <v>4398.24</v>
      </c>
      <c r="E102" s="53">
        <v>43440</v>
      </c>
      <c r="F102" s="84">
        <v>12</v>
      </c>
      <c r="G102" s="84">
        <v>6</v>
      </c>
      <c r="H102" s="85" t="str">
        <f t="shared" si="6"/>
        <v>June</v>
      </c>
      <c r="I102" s="84">
        <v>2018</v>
      </c>
      <c r="J102" s="85" t="str">
        <f t="shared" si="7"/>
        <v>6/12/2018</v>
      </c>
      <c r="K102" s="86">
        <f t="shared" si="8"/>
        <v>3</v>
      </c>
      <c r="L102" t="str">
        <f t="shared" si="9"/>
        <v>Tuesday</v>
      </c>
      <c r="M102">
        <v>820</v>
      </c>
      <c r="N102" t="s">
        <v>207</v>
      </c>
      <c r="O102" t="s">
        <v>226</v>
      </c>
      <c r="P102">
        <v>136</v>
      </c>
      <c r="Q102" t="s">
        <v>553</v>
      </c>
      <c r="R102" t="s">
        <v>360</v>
      </c>
      <c r="S102" t="s">
        <v>361</v>
      </c>
      <c r="T102" t="s">
        <v>235</v>
      </c>
      <c r="U102" t="s">
        <v>730</v>
      </c>
      <c r="V102" t="s">
        <v>260</v>
      </c>
      <c r="W102">
        <f t="shared" si="10"/>
        <v>-2.7199999999999989</v>
      </c>
      <c r="X102">
        <f t="shared" si="11"/>
        <v>-89.759999999999962</v>
      </c>
    </row>
    <row r="103" spans="1:24" x14ac:dyDescent="0.35">
      <c r="A103">
        <v>49</v>
      </c>
      <c r="B103">
        <v>114.24</v>
      </c>
      <c r="C103">
        <v>15</v>
      </c>
      <c r="D103">
        <v>5597.76</v>
      </c>
      <c r="E103" s="53">
        <v>43381</v>
      </c>
      <c r="F103" s="84">
        <v>10</v>
      </c>
      <c r="G103" s="84">
        <v>8</v>
      </c>
      <c r="H103" s="85" t="str">
        <f t="shared" si="6"/>
        <v>August</v>
      </c>
      <c r="I103" s="84">
        <v>2018</v>
      </c>
      <c r="J103" s="85" t="str">
        <f t="shared" si="7"/>
        <v>8/10/2018</v>
      </c>
      <c r="K103" s="86">
        <f t="shared" si="8"/>
        <v>6</v>
      </c>
      <c r="L103" t="str">
        <f t="shared" si="9"/>
        <v>Friday</v>
      </c>
      <c r="M103">
        <v>762</v>
      </c>
      <c r="N103" t="s">
        <v>207</v>
      </c>
      <c r="O103" t="s">
        <v>226</v>
      </c>
      <c r="P103">
        <v>136</v>
      </c>
      <c r="Q103" t="s">
        <v>553</v>
      </c>
      <c r="R103" t="s">
        <v>362</v>
      </c>
      <c r="S103" t="s">
        <v>293</v>
      </c>
      <c r="T103" t="s">
        <v>229</v>
      </c>
      <c r="U103" t="s">
        <v>731</v>
      </c>
      <c r="V103" t="s">
        <v>260</v>
      </c>
      <c r="W103">
        <f t="shared" si="10"/>
        <v>-21.760000000000005</v>
      </c>
      <c r="X103">
        <f t="shared" si="11"/>
        <v>-1066.2400000000002</v>
      </c>
    </row>
    <row r="104" spans="1:24" x14ac:dyDescent="0.35">
      <c r="A104">
        <v>32</v>
      </c>
      <c r="B104">
        <v>141.44</v>
      </c>
      <c r="C104">
        <v>13</v>
      </c>
      <c r="D104">
        <v>4526.08</v>
      </c>
      <c r="E104" s="53">
        <v>43261</v>
      </c>
      <c r="F104" s="84">
        <v>6</v>
      </c>
      <c r="G104" s="84">
        <v>10</v>
      </c>
      <c r="H104" s="85" t="str">
        <f t="shared" si="6"/>
        <v>October</v>
      </c>
      <c r="I104" s="84">
        <v>2018</v>
      </c>
      <c r="J104" s="85" t="str">
        <f t="shared" si="7"/>
        <v>10/6/2018</v>
      </c>
      <c r="K104" s="86">
        <f t="shared" si="8"/>
        <v>7</v>
      </c>
      <c r="L104" t="str">
        <f t="shared" si="9"/>
        <v>Saturday</v>
      </c>
      <c r="M104">
        <v>706</v>
      </c>
      <c r="N104" t="s">
        <v>207</v>
      </c>
      <c r="O104" t="s">
        <v>226</v>
      </c>
      <c r="P104">
        <v>136</v>
      </c>
      <c r="Q104" t="s">
        <v>553</v>
      </c>
      <c r="R104" t="s">
        <v>281</v>
      </c>
      <c r="S104" t="s">
        <v>282</v>
      </c>
      <c r="T104" t="s">
        <v>233</v>
      </c>
      <c r="U104" t="s">
        <v>697</v>
      </c>
      <c r="V104" t="s">
        <v>260</v>
      </c>
      <c r="W104">
        <f t="shared" si="10"/>
        <v>5.4399999999999977</v>
      </c>
      <c r="X104">
        <f t="shared" si="11"/>
        <v>174.07999999999993</v>
      </c>
    </row>
    <row r="105" spans="1:24" x14ac:dyDescent="0.35">
      <c r="A105">
        <v>44</v>
      </c>
      <c r="B105">
        <v>134.63999999999999</v>
      </c>
      <c r="C105">
        <v>9</v>
      </c>
      <c r="D105">
        <v>5924.16</v>
      </c>
      <c r="E105" s="53" t="s">
        <v>363</v>
      </c>
      <c r="F105" s="84">
        <v>23</v>
      </c>
      <c r="G105" s="84">
        <v>10</v>
      </c>
      <c r="H105" s="85" t="str">
        <f t="shared" si="6"/>
        <v>October</v>
      </c>
      <c r="I105" s="84">
        <v>2018</v>
      </c>
      <c r="J105" s="85" t="str">
        <f t="shared" si="7"/>
        <v>10/23/2018</v>
      </c>
      <c r="K105" s="86">
        <f t="shared" si="8"/>
        <v>3</v>
      </c>
      <c r="L105" t="str">
        <f t="shared" si="9"/>
        <v>Tuesday</v>
      </c>
      <c r="M105">
        <v>690</v>
      </c>
      <c r="N105" t="s">
        <v>364</v>
      </c>
      <c r="O105" t="s">
        <v>226</v>
      </c>
      <c r="P105">
        <v>136</v>
      </c>
      <c r="Q105" t="s">
        <v>553</v>
      </c>
      <c r="R105" t="s">
        <v>330</v>
      </c>
      <c r="S105" t="s">
        <v>331</v>
      </c>
      <c r="T105" t="s">
        <v>237</v>
      </c>
      <c r="U105" t="s">
        <v>718</v>
      </c>
      <c r="V105" t="s">
        <v>260</v>
      </c>
      <c r="W105">
        <f t="shared" si="10"/>
        <v>-1.3600000000000136</v>
      </c>
      <c r="X105">
        <f t="shared" si="11"/>
        <v>-59.8400000000006</v>
      </c>
    </row>
    <row r="106" spans="1:24" x14ac:dyDescent="0.35">
      <c r="A106">
        <v>24</v>
      </c>
      <c r="B106">
        <v>145.52000000000001</v>
      </c>
      <c r="C106">
        <v>12</v>
      </c>
      <c r="D106">
        <v>3492.48</v>
      </c>
      <c r="E106" s="53">
        <v>43323</v>
      </c>
      <c r="F106" s="84">
        <v>8</v>
      </c>
      <c r="G106" s="84">
        <v>11</v>
      </c>
      <c r="H106" s="85" t="str">
        <f t="shared" si="6"/>
        <v>November</v>
      </c>
      <c r="I106" s="84">
        <v>2018</v>
      </c>
      <c r="J106" s="85" t="str">
        <f t="shared" si="7"/>
        <v>11/8/2018</v>
      </c>
      <c r="K106" s="86">
        <f t="shared" si="8"/>
        <v>5</v>
      </c>
      <c r="L106" t="str">
        <f t="shared" si="9"/>
        <v>Thursday</v>
      </c>
      <c r="M106">
        <v>675</v>
      </c>
      <c r="N106" t="s">
        <v>207</v>
      </c>
      <c r="O106" t="s">
        <v>226</v>
      </c>
      <c r="P106">
        <v>136</v>
      </c>
      <c r="Q106" t="s">
        <v>553</v>
      </c>
      <c r="R106" t="s">
        <v>365</v>
      </c>
      <c r="S106" t="s">
        <v>366</v>
      </c>
      <c r="T106" t="s">
        <v>230</v>
      </c>
      <c r="U106" t="s">
        <v>732</v>
      </c>
      <c r="V106" t="s">
        <v>260</v>
      </c>
      <c r="W106">
        <f t="shared" si="10"/>
        <v>9.5200000000000102</v>
      </c>
      <c r="X106">
        <f t="shared" si="11"/>
        <v>228.48000000000025</v>
      </c>
    </row>
    <row r="107" spans="1:24" x14ac:dyDescent="0.35">
      <c r="A107">
        <v>26</v>
      </c>
      <c r="B107">
        <v>148.24</v>
      </c>
      <c r="C107">
        <v>9</v>
      </c>
      <c r="D107">
        <v>3854.24</v>
      </c>
      <c r="E107" s="53" t="s">
        <v>367</v>
      </c>
      <c r="F107" s="84">
        <v>14</v>
      </c>
      <c r="G107" s="84">
        <v>11</v>
      </c>
      <c r="H107" s="85" t="str">
        <f t="shared" si="6"/>
        <v>November</v>
      </c>
      <c r="I107" s="84">
        <v>2018</v>
      </c>
      <c r="J107" s="85" t="str">
        <f t="shared" si="7"/>
        <v>11/14/2018</v>
      </c>
      <c r="K107" s="86">
        <f t="shared" si="8"/>
        <v>4</v>
      </c>
      <c r="L107" t="str">
        <f t="shared" si="9"/>
        <v>Wednesday</v>
      </c>
      <c r="M107">
        <v>670</v>
      </c>
      <c r="N107" t="s">
        <v>207</v>
      </c>
      <c r="O107" t="s">
        <v>226</v>
      </c>
      <c r="P107">
        <v>136</v>
      </c>
      <c r="Q107" t="s">
        <v>553</v>
      </c>
      <c r="R107" t="s">
        <v>368</v>
      </c>
      <c r="S107" t="s">
        <v>361</v>
      </c>
      <c r="T107" t="s">
        <v>235</v>
      </c>
      <c r="U107" t="s">
        <v>733</v>
      </c>
      <c r="V107" t="s">
        <v>260</v>
      </c>
      <c r="W107">
        <f t="shared" si="10"/>
        <v>12.240000000000009</v>
      </c>
      <c r="X107">
        <f t="shared" si="11"/>
        <v>318.24000000000024</v>
      </c>
    </row>
    <row r="108" spans="1:24" x14ac:dyDescent="0.35">
      <c r="A108">
        <v>45</v>
      </c>
      <c r="B108">
        <v>118.32</v>
      </c>
      <c r="C108">
        <v>6</v>
      </c>
      <c r="D108">
        <v>5324.4</v>
      </c>
      <c r="E108" s="53" t="s">
        <v>369</v>
      </c>
      <c r="F108" s="84">
        <v>26</v>
      </c>
      <c r="G108" s="84">
        <v>11</v>
      </c>
      <c r="H108" s="85" t="str">
        <f t="shared" si="6"/>
        <v>November</v>
      </c>
      <c r="I108" s="84">
        <v>2018</v>
      </c>
      <c r="J108" s="85" t="str">
        <f t="shared" si="7"/>
        <v>11/26/2018</v>
      </c>
      <c r="K108" s="86">
        <f t="shared" si="8"/>
        <v>2</v>
      </c>
      <c r="L108" t="str">
        <f t="shared" si="9"/>
        <v>Monday</v>
      </c>
      <c r="M108">
        <v>659</v>
      </c>
      <c r="N108" t="s">
        <v>207</v>
      </c>
      <c r="O108" t="s">
        <v>226</v>
      </c>
      <c r="P108">
        <v>136</v>
      </c>
      <c r="Q108" t="s">
        <v>553</v>
      </c>
      <c r="R108" t="s">
        <v>370</v>
      </c>
      <c r="S108" t="s">
        <v>247</v>
      </c>
      <c r="T108" t="s">
        <v>236</v>
      </c>
      <c r="U108" t="s">
        <v>734</v>
      </c>
      <c r="V108" t="s">
        <v>260</v>
      </c>
      <c r="W108">
        <f t="shared" si="10"/>
        <v>-17.680000000000007</v>
      </c>
      <c r="X108">
        <f t="shared" si="11"/>
        <v>-795.60000000000036</v>
      </c>
    </row>
    <row r="109" spans="1:24" x14ac:dyDescent="0.35">
      <c r="A109">
        <v>49</v>
      </c>
      <c r="B109">
        <v>122.4</v>
      </c>
      <c r="C109">
        <v>12</v>
      </c>
      <c r="D109">
        <v>5997.6</v>
      </c>
      <c r="E109" s="53" t="s">
        <v>371</v>
      </c>
      <c r="F109" s="84">
        <v>19</v>
      </c>
      <c r="G109" s="84">
        <v>2</v>
      </c>
      <c r="H109" s="85" t="str">
        <f t="shared" si="6"/>
        <v>Febuary</v>
      </c>
      <c r="I109" s="84">
        <v>2019</v>
      </c>
      <c r="J109" s="85" t="str">
        <f t="shared" si="7"/>
        <v>2/19/2019</v>
      </c>
      <c r="K109" s="86">
        <f t="shared" si="8"/>
        <v>3</v>
      </c>
      <c r="L109" t="str">
        <f t="shared" si="9"/>
        <v>Tuesday</v>
      </c>
      <c r="M109">
        <v>575</v>
      </c>
      <c r="N109" t="s">
        <v>207</v>
      </c>
      <c r="O109" t="s">
        <v>226</v>
      </c>
      <c r="P109">
        <v>136</v>
      </c>
      <c r="Q109" t="s">
        <v>553</v>
      </c>
      <c r="R109" t="s">
        <v>372</v>
      </c>
      <c r="S109" t="s">
        <v>373</v>
      </c>
      <c r="T109" t="s">
        <v>229</v>
      </c>
      <c r="U109" t="s">
        <v>735</v>
      </c>
      <c r="V109" t="s">
        <v>260</v>
      </c>
      <c r="W109">
        <f t="shared" si="10"/>
        <v>-13.599999999999994</v>
      </c>
      <c r="X109">
        <f t="shared" si="11"/>
        <v>-666.39999999999975</v>
      </c>
    </row>
    <row r="110" spans="1:24" x14ac:dyDescent="0.35">
      <c r="A110">
        <v>20</v>
      </c>
      <c r="B110">
        <v>145.52000000000001</v>
      </c>
      <c r="C110">
        <v>3</v>
      </c>
      <c r="D110">
        <v>2910.4</v>
      </c>
      <c r="E110" s="53">
        <v>43651</v>
      </c>
      <c r="F110" s="84">
        <v>7</v>
      </c>
      <c r="G110" s="84">
        <v>5</v>
      </c>
      <c r="H110" s="85" t="str">
        <f t="shared" si="6"/>
        <v>May</v>
      </c>
      <c r="I110" s="84">
        <v>2019</v>
      </c>
      <c r="J110" s="85" t="str">
        <f t="shared" si="7"/>
        <v>5/7/2019</v>
      </c>
      <c r="K110" s="86">
        <f t="shared" si="8"/>
        <v>3</v>
      </c>
      <c r="L110" t="str">
        <f t="shared" si="9"/>
        <v>Tuesday</v>
      </c>
      <c r="M110">
        <v>499</v>
      </c>
      <c r="N110" t="s">
        <v>364</v>
      </c>
      <c r="O110" t="s">
        <v>226</v>
      </c>
      <c r="P110">
        <v>136</v>
      </c>
      <c r="Q110" t="s">
        <v>553</v>
      </c>
      <c r="R110" t="s">
        <v>253</v>
      </c>
      <c r="S110" t="s">
        <v>254</v>
      </c>
      <c r="T110" t="s">
        <v>229</v>
      </c>
      <c r="U110" t="s">
        <v>683</v>
      </c>
      <c r="V110" t="s">
        <v>255</v>
      </c>
      <c r="W110">
        <f t="shared" si="10"/>
        <v>9.5200000000000102</v>
      </c>
      <c r="X110">
        <f t="shared" si="11"/>
        <v>190.4000000000002</v>
      </c>
    </row>
    <row r="111" spans="1:24" x14ac:dyDescent="0.35">
      <c r="A111">
        <v>27</v>
      </c>
      <c r="B111">
        <v>125.12</v>
      </c>
      <c r="C111">
        <v>1</v>
      </c>
      <c r="D111">
        <v>3378.24</v>
      </c>
      <c r="E111" s="53" t="s">
        <v>374</v>
      </c>
      <c r="F111" s="84">
        <v>17</v>
      </c>
      <c r="G111" s="84">
        <v>6</v>
      </c>
      <c r="H111" s="85" t="str">
        <f t="shared" si="6"/>
        <v>June</v>
      </c>
      <c r="I111" s="84">
        <v>2019</v>
      </c>
      <c r="J111" s="85" t="str">
        <f t="shared" si="7"/>
        <v>6/17/2019</v>
      </c>
      <c r="K111" s="86">
        <f t="shared" si="8"/>
        <v>2</v>
      </c>
      <c r="L111" t="str">
        <f t="shared" si="9"/>
        <v>Monday</v>
      </c>
      <c r="M111">
        <v>459</v>
      </c>
      <c r="N111" t="s">
        <v>207</v>
      </c>
      <c r="O111" t="s">
        <v>226</v>
      </c>
      <c r="P111">
        <v>136</v>
      </c>
      <c r="Q111" t="s">
        <v>553</v>
      </c>
      <c r="R111" t="s">
        <v>345</v>
      </c>
      <c r="S111" t="s">
        <v>238</v>
      </c>
      <c r="T111" t="s">
        <v>240</v>
      </c>
      <c r="U111" t="s">
        <v>724</v>
      </c>
      <c r="V111" t="s">
        <v>260</v>
      </c>
      <c r="W111">
        <f t="shared" si="10"/>
        <v>-10.879999999999995</v>
      </c>
      <c r="X111">
        <f t="shared" si="11"/>
        <v>-293.75999999999988</v>
      </c>
    </row>
    <row r="112" spans="1:24" x14ac:dyDescent="0.35">
      <c r="A112">
        <v>30</v>
      </c>
      <c r="B112">
        <v>116.96</v>
      </c>
      <c r="C112">
        <v>4</v>
      </c>
      <c r="D112">
        <v>3508.8</v>
      </c>
      <c r="E112" s="53" t="s">
        <v>375</v>
      </c>
      <c r="F112" s="84">
        <v>21</v>
      </c>
      <c r="G112" s="84">
        <v>7</v>
      </c>
      <c r="H112" s="85" t="str">
        <f t="shared" si="6"/>
        <v>July</v>
      </c>
      <c r="I112" s="84">
        <v>2019</v>
      </c>
      <c r="J112" s="85" t="str">
        <f t="shared" si="7"/>
        <v>7/21/2019</v>
      </c>
      <c r="K112" s="86">
        <f t="shared" si="8"/>
        <v>1</v>
      </c>
      <c r="L112" t="str">
        <f t="shared" si="9"/>
        <v>Sunday</v>
      </c>
      <c r="M112">
        <v>426</v>
      </c>
      <c r="N112" t="s">
        <v>207</v>
      </c>
      <c r="O112" t="s">
        <v>226</v>
      </c>
      <c r="P112">
        <v>136</v>
      </c>
      <c r="Q112" t="s">
        <v>553</v>
      </c>
      <c r="R112" t="s">
        <v>376</v>
      </c>
      <c r="S112" t="s">
        <v>377</v>
      </c>
      <c r="T112" t="s">
        <v>242</v>
      </c>
      <c r="U112" t="s">
        <v>736</v>
      </c>
      <c r="V112" t="s">
        <v>260</v>
      </c>
      <c r="W112">
        <f t="shared" si="10"/>
        <v>-19.040000000000006</v>
      </c>
      <c r="X112">
        <f t="shared" si="11"/>
        <v>-571.20000000000016</v>
      </c>
    </row>
    <row r="113" spans="1:24" x14ac:dyDescent="0.35">
      <c r="A113">
        <v>25</v>
      </c>
      <c r="B113">
        <v>119.68</v>
      </c>
      <c r="C113">
        <v>6</v>
      </c>
      <c r="D113">
        <v>2992</v>
      </c>
      <c r="E113" s="53" t="s">
        <v>378</v>
      </c>
      <c r="F113" s="84">
        <v>20</v>
      </c>
      <c r="G113" s="84">
        <v>8</v>
      </c>
      <c r="H113" s="85" t="str">
        <f t="shared" si="6"/>
        <v>August</v>
      </c>
      <c r="I113" s="84">
        <v>2019</v>
      </c>
      <c r="J113" s="85" t="str">
        <f t="shared" si="7"/>
        <v>8/20/2019</v>
      </c>
      <c r="K113" s="86">
        <f t="shared" si="8"/>
        <v>3</v>
      </c>
      <c r="L113" t="str">
        <f t="shared" si="9"/>
        <v>Tuesday</v>
      </c>
      <c r="M113">
        <v>397</v>
      </c>
      <c r="N113" t="s">
        <v>207</v>
      </c>
      <c r="O113" t="s">
        <v>226</v>
      </c>
      <c r="P113">
        <v>136</v>
      </c>
      <c r="Q113" t="s">
        <v>553</v>
      </c>
      <c r="R113" t="s">
        <v>379</v>
      </c>
      <c r="S113" t="s">
        <v>380</v>
      </c>
      <c r="T113" t="s">
        <v>240</v>
      </c>
      <c r="U113" t="s">
        <v>737</v>
      </c>
      <c r="V113" t="s">
        <v>255</v>
      </c>
      <c r="W113">
        <f t="shared" si="10"/>
        <v>-16.319999999999993</v>
      </c>
      <c r="X113">
        <f t="shared" si="11"/>
        <v>-407.99999999999983</v>
      </c>
    </row>
    <row r="114" spans="1:24" x14ac:dyDescent="0.35">
      <c r="A114">
        <v>24</v>
      </c>
      <c r="B114">
        <v>142.80000000000001</v>
      </c>
      <c r="C114">
        <v>1</v>
      </c>
      <c r="D114">
        <v>3427.2</v>
      </c>
      <c r="E114" s="53">
        <v>43747</v>
      </c>
      <c r="F114" s="84">
        <v>10</v>
      </c>
      <c r="G114" s="84">
        <v>9</v>
      </c>
      <c r="H114" s="85" t="str">
        <f t="shared" si="6"/>
        <v>September</v>
      </c>
      <c r="I114" s="84">
        <v>2019</v>
      </c>
      <c r="J114" s="85" t="str">
        <f t="shared" si="7"/>
        <v>9/10/2019</v>
      </c>
      <c r="K114" s="86">
        <f t="shared" si="8"/>
        <v>3</v>
      </c>
      <c r="L114" t="str">
        <f t="shared" si="9"/>
        <v>Tuesday</v>
      </c>
      <c r="M114">
        <v>377</v>
      </c>
      <c r="N114" t="s">
        <v>207</v>
      </c>
      <c r="O114" t="s">
        <v>226</v>
      </c>
      <c r="P114">
        <v>136</v>
      </c>
      <c r="Q114" t="s">
        <v>553</v>
      </c>
      <c r="R114" t="s">
        <v>381</v>
      </c>
      <c r="S114" t="s">
        <v>382</v>
      </c>
      <c r="T114" t="s">
        <v>229</v>
      </c>
      <c r="U114" t="s">
        <v>738</v>
      </c>
      <c r="V114" t="s">
        <v>260</v>
      </c>
      <c r="W114">
        <f t="shared" si="10"/>
        <v>6.8000000000000114</v>
      </c>
      <c r="X114">
        <f t="shared" si="11"/>
        <v>163.20000000000027</v>
      </c>
    </row>
    <row r="115" spans="1:24" x14ac:dyDescent="0.35">
      <c r="A115">
        <v>22</v>
      </c>
      <c r="B115">
        <v>122.4</v>
      </c>
      <c r="C115">
        <v>9</v>
      </c>
      <c r="D115">
        <v>2692.8</v>
      </c>
      <c r="E115" s="53" t="s">
        <v>383</v>
      </c>
      <c r="F115" s="84">
        <v>14</v>
      </c>
      <c r="G115" s="84">
        <v>10</v>
      </c>
      <c r="H115" s="85" t="str">
        <f t="shared" si="6"/>
        <v>October</v>
      </c>
      <c r="I115" s="84">
        <v>2019</v>
      </c>
      <c r="J115" s="85" t="str">
        <f t="shared" si="7"/>
        <v>10/14/2019</v>
      </c>
      <c r="K115" s="86">
        <f t="shared" si="8"/>
        <v>2</v>
      </c>
      <c r="L115" t="str">
        <f t="shared" si="9"/>
        <v>Monday</v>
      </c>
      <c r="M115">
        <v>344</v>
      </c>
      <c r="N115" t="s">
        <v>207</v>
      </c>
      <c r="O115" t="s">
        <v>226</v>
      </c>
      <c r="P115">
        <v>136</v>
      </c>
      <c r="Q115" t="s">
        <v>553</v>
      </c>
      <c r="R115" t="s">
        <v>310</v>
      </c>
      <c r="S115" t="s">
        <v>311</v>
      </c>
      <c r="T115" t="s">
        <v>229</v>
      </c>
      <c r="U115" t="s">
        <v>710</v>
      </c>
      <c r="V115" t="s">
        <v>255</v>
      </c>
      <c r="W115">
        <f t="shared" si="10"/>
        <v>-13.599999999999994</v>
      </c>
      <c r="X115">
        <f t="shared" si="11"/>
        <v>-299.19999999999987</v>
      </c>
    </row>
    <row r="116" spans="1:24" x14ac:dyDescent="0.35">
      <c r="A116">
        <v>33</v>
      </c>
      <c r="B116">
        <v>125.12</v>
      </c>
      <c r="C116">
        <v>17</v>
      </c>
      <c r="D116">
        <v>4128.96</v>
      </c>
      <c r="E116" s="53">
        <v>43476</v>
      </c>
      <c r="F116" s="84">
        <v>1</v>
      </c>
      <c r="G116" s="84">
        <v>11</v>
      </c>
      <c r="H116" s="85" t="str">
        <f t="shared" si="6"/>
        <v>November</v>
      </c>
      <c r="I116" s="84">
        <v>2019</v>
      </c>
      <c r="J116" s="85" t="str">
        <f t="shared" si="7"/>
        <v>11/1/2019</v>
      </c>
      <c r="K116" s="86">
        <f t="shared" si="8"/>
        <v>6</v>
      </c>
      <c r="L116" t="str">
        <f t="shared" si="9"/>
        <v>Friday</v>
      </c>
      <c r="M116">
        <v>327</v>
      </c>
      <c r="N116" t="s">
        <v>207</v>
      </c>
      <c r="O116" t="s">
        <v>226</v>
      </c>
      <c r="P116">
        <v>136</v>
      </c>
      <c r="Q116" t="s">
        <v>553</v>
      </c>
      <c r="R116" t="s">
        <v>384</v>
      </c>
      <c r="S116" t="s">
        <v>385</v>
      </c>
      <c r="T116" t="s">
        <v>235</v>
      </c>
      <c r="U116" t="s">
        <v>739</v>
      </c>
      <c r="V116" t="s">
        <v>260</v>
      </c>
      <c r="W116">
        <f t="shared" si="10"/>
        <v>-10.879999999999995</v>
      </c>
      <c r="X116">
        <f t="shared" si="11"/>
        <v>-359.03999999999985</v>
      </c>
    </row>
    <row r="117" spans="1:24" x14ac:dyDescent="0.35">
      <c r="A117">
        <v>47</v>
      </c>
      <c r="B117">
        <v>64.930000000000007</v>
      </c>
      <c r="C117">
        <v>6</v>
      </c>
      <c r="D117">
        <v>3051.71</v>
      </c>
      <c r="E117" s="53">
        <v>43596</v>
      </c>
      <c r="F117" s="84">
        <v>5</v>
      </c>
      <c r="G117" s="84">
        <v>11</v>
      </c>
      <c r="H117" s="85" t="str">
        <f t="shared" si="6"/>
        <v>November</v>
      </c>
      <c r="I117" s="84">
        <v>2019</v>
      </c>
      <c r="J117" s="85" t="str">
        <f t="shared" si="7"/>
        <v>11/5/2019</v>
      </c>
      <c r="K117" s="86">
        <f t="shared" si="8"/>
        <v>3</v>
      </c>
      <c r="L117" t="str">
        <f t="shared" si="9"/>
        <v>Tuesday</v>
      </c>
      <c r="M117">
        <v>324</v>
      </c>
      <c r="N117" t="s">
        <v>207</v>
      </c>
      <c r="O117" t="s">
        <v>226</v>
      </c>
      <c r="P117">
        <v>136</v>
      </c>
      <c r="Q117" t="s">
        <v>553</v>
      </c>
      <c r="R117" t="s">
        <v>283</v>
      </c>
      <c r="S117" t="s">
        <v>284</v>
      </c>
      <c r="T117" t="s">
        <v>231</v>
      </c>
      <c r="U117" t="s">
        <v>698</v>
      </c>
      <c r="V117" t="s">
        <v>260</v>
      </c>
      <c r="W117">
        <f t="shared" si="10"/>
        <v>-71.069999999999993</v>
      </c>
      <c r="X117">
        <f t="shared" si="11"/>
        <v>-3340.2899999999995</v>
      </c>
    </row>
    <row r="118" spans="1:24" x14ac:dyDescent="0.35">
      <c r="A118">
        <v>25</v>
      </c>
      <c r="B118">
        <v>48.05</v>
      </c>
      <c r="C118">
        <v>8</v>
      </c>
      <c r="D118">
        <v>1201.25</v>
      </c>
      <c r="E118" s="53" t="s">
        <v>386</v>
      </c>
      <c r="F118" s="84">
        <v>21</v>
      </c>
      <c r="G118" s="84">
        <v>11</v>
      </c>
      <c r="H118" s="85" t="str">
        <f t="shared" si="6"/>
        <v>November</v>
      </c>
      <c r="I118" s="84">
        <v>2019</v>
      </c>
      <c r="J118" s="85" t="str">
        <f t="shared" si="7"/>
        <v>11/21/2019</v>
      </c>
      <c r="K118" s="86">
        <f t="shared" si="8"/>
        <v>5</v>
      </c>
      <c r="L118" t="str">
        <f t="shared" si="9"/>
        <v>Thursday</v>
      </c>
      <c r="M118">
        <v>309</v>
      </c>
      <c r="N118" t="s">
        <v>207</v>
      </c>
      <c r="O118" t="s">
        <v>226</v>
      </c>
      <c r="P118">
        <v>136</v>
      </c>
      <c r="Q118" t="s">
        <v>553</v>
      </c>
      <c r="R118" t="s">
        <v>306</v>
      </c>
      <c r="S118" t="s">
        <v>254</v>
      </c>
      <c r="T118" t="s">
        <v>229</v>
      </c>
      <c r="U118" t="s">
        <v>708</v>
      </c>
      <c r="V118" t="s">
        <v>255</v>
      </c>
      <c r="W118">
        <f t="shared" si="10"/>
        <v>-87.95</v>
      </c>
      <c r="X118">
        <f t="shared" si="11"/>
        <v>-2198.75</v>
      </c>
    </row>
    <row r="119" spans="1:24" x14ac:dyDescent="0.35">
      <c r="A119">
        <v>26</v>
      </c>
      <c r="B119">
        <v>75.47</v>
      </c>
      <c r="C119">
        <v>5</v>
      </c>
      <c r="D119">
        <v>1962.22</v>
      </c>
      <c r="E119" s="53">
        <v>43508</v>
      </c>
      <c r="F119" s="84">
        <v>2</v>
      </c>
      <c r="G119" s="84">
        <v>12</v>
      </c>
      <c r="H119" s="85" t="str">
        <f t="shared" si="6"/>
        <v>December</v>
      </c>
      <c r="I119" s="84">
        <v>2019</v>
      </c>
      <c r="J119" s="85" t="str">
        <f t="shared" si="7"/>
        <v>12/2/2019</v>
      </c>
      <c r="K119" s="86">
        <f t="shared" si="8"/>
        <v>2</v>
      </c>
      <c r="L119" t="str">
        <f t="shared" si="9"/>
        <v>Monday</v>
      </c>
      <c r="M119">
        <v>299</v>
      </c>
      <c r="N119" t="s">
        <v>207</v>
      </c>
      <c r="O119" t="s">
        <v>226</v>
      </c>
      <c r="P119">
        <v>136</v>
      </c>
      <c r="Q119" t="s">
        <v>553</v>
      </c>
      <c r="R119" t="s">
        <v>296</v>
      </c>
      <c r="S119" t="s">
        <v>297</v>
      </c>
      <c r="T119" t="s">
        <v>236</v>
      </c>
      <c r="U119" t="s">
        <v>704</v>
      </c>
      <c r="V119" t="s">
        <v>255</v>
      </c>
      <c r="W119">
        <f t="shared" si="10"/>
        <v>-60.53</v>
      </c>
      <c r="X119">
        <f t="shared" si="11"/>
        <v>-1573.78</v>
      </c>
    </row>
    <row r="120" spans="1:24" x14ac:dyDescent="0.35">
      <c r="A120">
        <v>48</v>
      </c>
      <c r="B120">
        <v>54.68</v>
      </c>
      <c r="C120">
        <v>6</v>
      </c>
      <c r="D120">
        <v>2624.64</v>
      </c>
      <c r="E120" s="53" t="s">
        <v>387</v>
      </c>
      <c r="F120" s="84">
        <v>15</v>
      </c>
      <c r="G120" s="84">
        <v>12</v>
      </c>
      <c r="H120" s="85" t="str">
        <f t="shared" si="6"/>
        <v>December</v>
      </c>
      <c r="I120" s="84">
        <v>2019</v>
      </c>
      <c r="J120" s="85" t="str">
        <f t="shared" si="7"/>
        <v>12/15/2019</v>
      </c>
      <c r="K120" s="86">
        <f t="shared" si="8"/>
        <v>1</v>
      </c>
      <c r="L120" t="str">
        <f t="shared" si="9"/>
        <v>Sunday</v>
      </c>
      <c r="M120">
        <v>287</v>
      </c>
      <c r="N120" t="s">
        <v>207</v>
      </c>
      <c r="O120" t="s">
        <v>226</v>
      </c>
      <c r="P120">
        <v>136</v>
      </c>
      <c r="Q120" t="s">
        <v>553</v>
      </c>
      <c r="R120" t="s">
        <v>256</v>
      </c>
      <c r="S120" t="s">
        <v>257</v>
      </c>
      <c r="T120" t="s">
        <v>230</v>
      </c>
      <c r="U120" t="s">
        <v>684</v>
      </c>
      <c r="V120" t="s">
        <v>255</v>
      </c>
      <c r="W120">
        <f t="shared" si="10"/>
        <v>-81.319999999999993</v>
      </c>
      <c r="X120">
        <f t="shared" si="11"/>
        <v>-3903.3599999999997</v>
      </c>
    </row>
    <row r="121" spans="1:24" x14ac:dyDescent="0.35">
      <c r="A121">
        <v>39</v>
      </c>
      <c r="B121">
        <v>103.75</v>
      </c>
      <c r="C121">
        <v>3</v>
      </c>
      <c r="D121">
        <v>4046.25</v>
      </c>
      <c r="E121" s="53" t="s">
        <v>388</v>
      </c>
      <c r="F121" s="84">
        <v>31</v>
      </c>
      <c r="G121" s="84">
        <v>1</v>
      </c>
      <c r="H121" s="85" t="str">
        <f t="shared" si="6"/>
        <v>January</v>
      </c>
      <c r="I121" s="84">
        <v>2020</v>
      </c>
      <c r="J121" s="85" t="str">
        <f t="shared" si="7"/>
        <v>1/31/2020</v>
      </c>
      <c r="K121" s="86">
        <f t="shared" si="8"/>
        <v>6</v>
      </c>
      <c r="L121" t="str">
        <f t="shared" si="9"/>
        <v>Friday</v>
      </c>
      <c r="M121">
        <v>241</v>
      </c>
      <c r="N121" t="s">
        <v>207</v>
      </c>
      <c r="O121" t="s">
        <v>226</v>
      </c>
      <c r="P121">
        <v>136</v>
      </c>
      <c r="Q121" t="s">
        <v>553</v>
      </c>
      <c r="R121" t="s">
        <v>389</v>
      </c>
      <c r="S121" t="s">
        <v>390</v>
      </c>
      <c r="T121" t="s">
        <v>233</v>
      </c>
      <c r="U121" t="s">
        <v>740</v>
      </c>
      <c r="V121" t="s">
        <v>260</v>
      </c>
      <c r="W121">
        <f t="shared" si="10"/>
        <v>-32.25</v>
      </c>
      <c r="X121">
        <f t="shared" si="11"/>
        <v>-1257.75</v>
      </c>
    </row>
    <row r="122" spans="1:24" x14ac:dyDescent="0.35">
      <c r="A122">
        <v>32</v>
      </c>
      <c r="B122">
        <v>105.33</v>
      </c>
      <c r="C122">
        <v>2</v>
      </c>
      <c r="D122">
        <v>3370.56</v>
      </c>
      <c r="E122" s="53" t="s">
        <v>391</v>
      </c>
      <c r="F122" s="84">
        <v>17</v>
      </c>
      <c r="G122" s="84">
        <v>3</v>
      </c>
      <c r="H122" s="85" t="str">
        <f t="shared" si="6"/>
        <v>March</v>
      </c>
      <c r="I122" s="84">
        <v>2020</v>
      </c>
      <c r="J122" s="85" t="str">
        <f t="shared" si="7"/>
        <v>3/17/2020</v>
      </c>
      <c r="K122" s="86">
        <f t="shared" si="8"/>
        <v>3</v>
      </c>
      <c r="L122" t="str">
        <f t="shared" si="9"/>
        <v>Tuesday</v>
      </c>
      <c r="M122">
        <v>196</v>
      </c>
      <c r="N122" t="s">
        <v>207</v>
      </c>
      <c r="O122" t="s">
        <v>226</v>
      </c>
      <c r="P122">
        <v>136</v>
      </c>
      <c r="Q122" t="s">
        <v>553</v>
      </c>
      <c r="R122" t="s">
        <v>258</v>
      </c>
      <c r="S122" t="s">
        <v>259</v>
      </c>
      <c r="T122" t="s">
        <v>230</v>
      </c>
      <c r="U122" t="s">
        <v>685</v>
      </c>
      <c r="V122" t="s">
        <v>260</v>
      </c>
      <c r="W122">
        <f t="shared" si="10"/>
        <v>-30.67</v>
      </c>
      <c r="X122">
        <f t="shared" si="11"/>
        <v>-981.44</v>
      </c>
    </row>
    <row r="123" spans="1:24" x14ac:dyDescent="0.35">
      <c r="A123">
        <v>64</v>
      </c>
      <c r="B123">
        <v>150.96</v>
      </c>
      <c r="C123">
        <v>9</v>
      </c>
      <c r="D123">
        <v>9661.44</v>
      </c>
      <c r="E123" s="53">
        <v>43834</v>
      </c>
      <c r="F123" s="84">
        <v>1</v>
      </c>
      <c r="G123" s="84">
        <v>4</v>
      </c>
      <c r="H123" s="85" t="str">
        <f t="shared" si="6"/>
        <v>April</v>
      </c>
      <c r="I123" s="84">
        <v>2020</v>
      </c>
      <c r="J123" s="85" t="str">
        <f t="shared" si="7"/>
        <v>4/1/2020</v>
      </c>
      <c r="K123" s="86">
        <f t="shared" si="8"/>
        <v>4</v>
      </c>
      <c r="L123" t="str">
        <f t="shared" si="9"/>
        <v>Wednesday</v>
      </c>
      <c r="M123">
        <v>182</v>
      </c>
      <c r="N123" t="s">
        <v>207</v>
      </c>
      <c r="O123" t="s">
        <v>226</v>
      </c>
      <c r="P123">
        <v>136</v>
      </c>
      <c r="Q123" t="s">
        <v>553</v>
      </c>
      <c r="R123" t="s">
        <v>392</v>
      </c>
      <c r="S123" t="s">
        <v>393</v>
      </c>
      <c r="T123" t="s">
        <v>229</v>
      </c>
      <c r="U123" t="s">
        <v>741</v>
      </c>
      <c r="V123" t="s">
        <v>289</v>
      </c>
      <c r="W123">
        <f t="shared" si="10"/>
        <v>14.960000000000008</v>
      </c>
      <c r="X123">
        <f t="shared" si="11"/>
        <v>957.44000000000051</v>
      </c>
    </row>
    <row r="124" spans="1:24" x14ac:dyDescent="0.35">
      <c r="A124">
        <v>19</v>
      </c>
      <c r="B124">
        <v>145.52000000000001</v>
      </c>
      <c r="C124">
        <v>3</v>
      </c>
      <c r="D124">
        <v>2764.88</v>
      </c>
      <c r="E124" s="53">
        <v>43987</v>
      </c>
      <c r="F124" s="84">
        <v>6</v>
      </c>
      <c r="G124" s="84">
        <v>5</v>
      </c>
      <c r="H124" s="85" t="str">
        <f t="shared" si="6"/>
        <v>May</v>
      </c>
      <c r="I124" s="84">
        <v>2020</v>
      </c>
      <c r="J124" s="85" t="str">
        <f t="shared" si="7"/>
        <v>5/6/2020</v>
      </c>
      <c r="K124" s="86">
        <f t="shared" si="8"/>
        <v>4</v>
      </c>
      <c r="L124" t="str">
        <f t="shared" si="9"/>
        <v>Wednesday</v>
      </c>
      <c r="M124">
        <v>148</v>
      </c>
      <c r="N124" t="s">
        <v>394</v>
      </c>
      <c r="O124" t="s">
        <v>226</v>
      </c>
      <c r="P124">
        <v>136</v>
      </c>
      <c r="Q124" t="s">
        <v>553</v>
      </c>
      <c r="R124" t="s">
        <v>381</v>
      </c>
      <c r="S124" t="s">
        <v>382</v>
      </c>
      <c r="T124" t="s">
        <v>229</v>
      </c>
      <c r="U124" t="s">
        <v>738</v>
      </c>
      <c r="V124" t="s">
        <v>255</v>
      </c>
      <c r="W124">
        <f t="shared" si="10"/>
        <v>9.5200000000000102</v>
      </c>
      <c r="X124">
        <f t="shared" si="11"/>
        <v>180.88000000000019</v>
      </c>
    </row>
    <row r="125" spans="1:24" x14ac:dyDescent="0.35">
      <c r="A125">
        <v>42</v>
      </c>
      <c r="B125">
        <v>128.53</v>
      </c>
      <c r="C125">
        <v>4</v>
      </c>
      <c r="D125">
        <v>5398.26</v>
      </c>
      <c r="E125" s="53" t="s">
        <v>225</v>
      </c>
      <c r="F125" s="84">
        <v>29</v>
      </c>
      <c r="G125" s="84">
        <v>1</v>
      </c>
      <c r="H125" s="85" t="str">
        <f t="shared" si="6"/>
        <v>January</v>
      </c>
      <c r="I125" s="84">
        <v>2018</v>
      </c>
      <c r="J125" s="85" t="str">
        <f t="shared" si="7"/>
        <v>1/29/2018</v>
      </c>
      <c r="K125" s="86">
        <f t="shared" si="8"/>
        <v>2</v>
      </c>
      <c r="L125" t="str">
        <f t="shared" si="9"/>
        <v>Monday</v>
      </c>
      <c r="M125">
        <v>977</v>
      </c>
      <c r="N125" t="s">
        <v>207</v>
      </c>
      <c r="O125" t="s">
        <v>226</v>
      </c>
      <c r="P125">
        <v>147</v>
      </c>
      <c r="Q125" t="s">
        <v>554</v>
      </c>
      <c r="R125" t="s">
        <v>283</v>
      </c>
      <c r="S125" t="s">
        <v>284</v>
      </c>
      <c r="T125" t="s">
        <v>231</v>
      </c>
      <c r="U125" t="s">
        <v>698</v>
      </c>
      <c r="V125" t="s">
        <v>260</v>
      </c>
      <c r="W125">
        <f t="shared" si="10"/>
        <v>-18.47</v>
      </c>
      <c r="X125">
        <f t="shared" si="11"/>
        <v>-775.74</v>
      </c>
    </row>
    <row r="126" spans="1:24" x14ac:dyDescent="0.35">
      <c r="A126">
        <v>31</v>
      </c>
      <c r="B126">
        <v>138.88</v>
      </c>
      <c r="C126">
        <v>8</v>
      </c>
      <c r="D126">
        <v>4305.28</v>
      </c>
      <c r="E126" s="53">
        <v>43104</v>
      </c>
      <c r="F126" s="84">
        <v>1</v>
      </c>
      <c r="G126" s="84">
        <v>4</v>
      </c>
      <c r="H126" s="85" t="str">
        <f t="shared" si="6"/>
        <v>April</v>
      </c>
      <c r="I126" s="84">
        <v>2018</v>
      </c>
      <c r="J126" s="85" t="str">
        <f t="shared" si="7"/>
        <v>4/1/2018</v>
      </c>
      <c r="K126" s="86">
        <f t="shared" si="8"/>
        <v>1</v>
      </c>
      <c r="L126" t="str">
        <f t="shared" si="9"/>
        <v>Sunday</v>
      </c>
      <c r="M126">
        <v>916</v>
      </c>
      <c r="N126" t="s">
        <v>207</v>
      </c>
      <c r="O126" t="s">
        <v>226</v>
      </c>
      <c r="P126">
        <v>147</v>
      </c>
      <c r="Q126" t="s">
        <v>554</v>
      </c>
      <c r="R126" t="s">
        <v>395</v>
      </c>
      <c r="S126" t="s">
        <v>259</v>
      </c>
      <c r="T126" t="s">
        <v>230</v>
      </c>
      <c r="U126" t="s">
        <v>742</v>
      </c>
      <c r="V126" t="s">
        <v>260</v>
      </c>
      <c r="W126">
        <f t="shared" si="10"/>
        <v>-8.1200000000000045</v>
      </c>
      <c r="X126">
        <f t="shared" si="11"/>
        <v>-251.72000000000014</v>
      </c>
    </row>
    <row r="127" spans="1:24" x14ac:dyDescent="0.35">
      <c r="A127">
        <v>22</v>
      </c>
      <c r="B127">
        <v>152.16999999999999</v>
      </c>
      <c r="C127">
        <v>4</v>
      </c>
      <c r="D127">
        <v>3347.74</v>
      </c>
      <c r="E127" s="53" t="s">
        <v>300</v>
      </c>
      <c r="F127" s="84">
        <v>28</v>
      </c>
      <c r="G127" s="84">
        <v>5</v>
      </c>
      <c r="H127" s="85" t="str">
        <f t="shared" si="6"/>
        <v>May</v>
      </c>
      <c r="I127" s="84">
        <v>2018</v>
      </c>
      <c r="J127" s="85" t="str">
        <f t="shared" si="7"/>
        <v>5/28/2018</v>
      </c>
      <c r="K127" s="86">
        <f t="shared" si="8"/>
        <v>2</v>
      </c>
      <c r="L127" t="str">
        <f t="shared" si="9"/>
        <v>Monday</v>
      </c>
      <c r="M127">
        <v>860</v>
      </c>
      <c r="N127" t="s">
        <v>207</v>
      </c>
      <c r="O127" t="s">
        <v>226</v>
      </c>
      <c r="P127">
        <v>147</v>
      </c>
      <c r="Q127" t="s">
        <v>554</v>
      </c>
      <c r="R127" t="s">
        <v>301</v>
      </c>
      <c r="S127" t="s">
        <v>297</v>
      </c>
      <c r="T127" t="s">
        <v>236</v>
      </c>
      <c r="U127" t="s">
        <v>706</v>
      </c>
      <c r="V127" t="s">
        <v>260</v>
      </c>
      <c r="W127">
        <f t="shared" si="10"/>
        <v>5.1699999999999875</v>
      </c>
      <c r="X127">
        <f t="shared" si="11"/>
        <v>113.73999999999972</v>
      </c>
    </row>
    <row r="128" spans="1:24" x14ac:dyDescent="0.35">
      <c r="A128">
        <v>26</v>
      </c>
      <c r="B128">
        <v>122.62</v>
      </c>
      <c r="C128">
        <v>4</v>
      </c>
      <c r="D128">
        <v>3188.12</v>
      </c>
      <c r="E128" s="53" t="s">
        <v>302</v>
      </c>
      <c r="F128" s="84">
        <v>24</v>
      </c>
      <c r="G128" s="84">
        <v>7</v>
      </c>
      <c r="H128" s="85" t="str">
        <f t="shared" si="6"/>
        <v>July</v>
      </c>
      <c r="I128" s="84">
        <v>2018</v>
      </c>
      <c r="J128" s="85" t="str">
        <f t="shared" si="7"/>
        <v>7/24/2018</v>
      </c>
      <c r="K128" s="86">
        <f t="shared" si="8"/>
        <v>3</v>
      </c>
      <c r="L128" t="str">
        <f t="shared" si="9"/>
        <v>Tuesday</v>
      </c>
      <c r="M128">
        <v>804</v>
      </c>
      <c r="N128" t="s">
        <v>207</v>
      </c>
      <c r="O128" t="s">
        <v>226</v>
      </c>
      <c r="P128">
        <v>147</v>
      </c>
      <c r="Q128" t="s">
        <v>554</v>
      </c>
      <c r="R128" t="s">
        <v>263</v>
      </c>
      <c r="S128" t="s">
        <v>264</v>
      </c>
      <c r="T128" t="s">
        <v>229</v>
      </c>
      <c r="U128" t="s">
        <v>687</v>
      </c>
      <c r="V128" t="s">
        <v>260</v>
      </c>
      <c r="W128">
        <f t="shared" si="10"/>
        <v>-24.379999999999995</v>
      </c>
      <c r="X128">
        <f t="shared" si="11"/>
        <v>-633.87999999999988</v>
      </c>
    </row>
    <row r="129" spans="1:24" x14ac:dyDescent="0.35">
      <c r="A129">
        <v>20</v>
      </c>
      <c r="B129">
        <v>159.56</v>
      </c>
      <c r="C129">
        <v>1</v>
      </c>
      <c r="D129">
        <v>3191.2</v>
      </c>
      <c r="E129" s="53" t="s">
        <v>303</v>
      </c>
      <c r="F129" s="84">
        <v>19</v>
      </c>
      <c r="G129" s="84">
        <v>9</v>
      </c>
      <c r="H129" s="85" t="str">
        <f t="shared" si="6"/>
        <v>September</v>
      </c>
      <c r="I129" s="84">
        <v>2018</v>
      </c>
      <c r="J129" s="85" t="str">
        <f t="shared" si="7"/>
        <v>9/19/2018</v>
      </c>
      <c r="K129" s="86">
        <f t="shared" si="8"/>
        <v>4</v>
      </c>
      <c r="L129" t="str">
        <f t="shared" si="9"/>
        <v>Wednesday</v>
      </c>
      <c r="M129">
        <v>748</v>
      </c>
      <c r="N129" t="s">
        <v>207</v>
      </c>
      <c r="O129" t="s">
        <v>226</v>
      </c>
      <c r="P129">
        <v>147</v>
      </c>
      <c r="Q129" t="s">
        <v>554</v>
      </c>
      <c r="R129" t="s">
        <v>304</v>
      </c>
      <c r="S129" t="s">
        <v>249</v>
      </c>
      <c r="T129" t="s">
        <v>249</v>
      </c>
      <c r="U129" t="s">
        <v>707</v>
      </c>
      <c r="V129" t="s">
        <v>260</v>
      </c>
      <c r="W129">
        <f t="shared" si="10"/>
        <v>12.560000000000002</v>
      </c>
      <c r="X129">
        <f t="shared" si="11"/>
        <v>251.20000000000005</v>
      </c>
    </row>
    <row r="130" spans="1:24" x14ac:dyDescent="0.35">
      <c r="A130">
        <v>21</v>
      </c>
      <c r="B130">
        <v>168.42</v>
      </c>
      <c r="C130">
        <v>2</v>
      </c>
      <c r="D130">
        <v>3536.82</v>
      </c>
      <c r="E130" s="53" t="s">
        <v>396</v>
      </c>
      <c r="F130" s="84">
        <v>21</v>
      </c>
      <c r="G130" s="84">
        <v>10</v>
      </c>
      <c r="H130" s="85" t="str">
        <f t="shared" si="6"/>
        <v>October</v>
      </c>
      <c r="I130" s="84">
        <v>2018</v>
      </c>
      <c r="J130" s="85" t="str">
        <f t="shared" si="7"/>
        <v>10/21/2018</v>
      </c>
      <c r="K130" s="86">
        <f t="shared" si="8"/>
        <v>1</v>
      </c>
      <c r="L130" t="str">
        <f t="shared" si="9"/>
        <v>Sunday</v>
      </c>
      <c r="M130">
        <v>717</v>
      </c>
      <c r="N130" t="s">
        <v>397</v>
      </c>
      <c r="O130" t="s">
        <v>226</v>
      </c>
      <c r="P130">
        <v>147</v>
      </c>
      <c r="Q130" t="s">
        <v>554</v>
      </c>
      <c r="R130" t="s">
        <v>398</v>
      </c>
      <c r="S130" t="s">
        <v>399</v>
      </c>
      <c r="T130" t="s">
        <v>234</v>
      </c>
      <c r="U130" t="s">
        <v>743</v>
      </c>
      <c r="V130" t="s">
        <v>260</v>
      </c>
      <c r="W130">
        <f t="shared" si="10"/>
        <v>21.419999999999987</v>
      </c>
      <c r="X130">
        <f t="shared" si="11"/>
        <v>449.81999999999971</v>
      </c>
    </row>
    <row r="131" spans="1:24" x14ac:dyDescent="0.35">
      <c r="A131">
        <v>33</v>
      </c>
      <c r="B131">
        <v>162.51</v>
      </c>
      <c r="C131">
        <v>9</v>
      </c>
      <c r="D131">
        <v>5362.83</v>
      </c>
      <c r="E131" s="53">
        <v>43262</v>
      </c>
      <c r="F131" s="84">
        <v>6</v>
      </c>
      <c r="G131" s="84">
        <v>11</v>
      </c>
      <c r="H131" s="85" t="str">
        <f t="shared" ref="H131:H194" si="12">IF(G131=1,"January",IF(G131=2,"Febuary",IF(G131=3,"March",IF(G131=4,"April",IF(G131=5,"May",IF(G131=6,"June",IF(G131=7,"July",IF(G131=8,"August",IF(G131=9,"September",IF(G131=10,"October",IF(G131=11,"November","December")))))))))))</f>
        <v>November</v>
      </c>
      <c r="I131" s="84">
        <v>2018</v>
      </c>
      <c r="J131" s="85" t="str">
        <f t="shared" ref="J131:J194" si="13">CONCATENATE(G131,"/",F131,"/",I131)</f>
        <v>11/6/2018</v>
      </c>
      <c r="K131" s="86">
        <f t="shared" ref="K131:K194" si="14">WEEKDAY(J131)</f>
        <v>3</v>
      </c>
      <c r="L131" t="str">
        <f t="shared" ref="L131:L194" si="15">IF(K131=7,"Saturday",IF(K131=6,"Friday",IF(K131=5,"Thursday",IF(K131=4,"Wednesday",IF(K131=3,"Tuesday",IF(K131=2,"Monday","Sunday"))))))</f>
        <v>Tuesday</v>
      </c>
      <c r="M131">
        <v>702</v>
      </c>
      <c r="N131" t="s">
        <v>207</v>
      </c>
      <c r="O131" t="s">
        <v>226</v>
      </c>
      <c r="P131">
        <v>147</v>
      </c>
      <c r="Q131" t="s">
        <v>554</v>
      </c>
      <c r="R131" t="s">
        <v>360</v>
      </c>
      <c r="S131" t="s">
        <v>361</v>
      </c>
      <c r="T131" t="s">
        <v>235</v>
      </c>
      <c r="U131" t="s">
        <v>730</v>
      </c>
      <c r="V131" t="s">
        <v>260</v>
      </c>
      <c r="W131">
        <f t="shared" ref="W131:W194" si="16">B131-P131</f>
        <v>15.509999999999991</v>
      </c>
      <c r="X131">
        <f t="shared" ref="X131:X194" si="17">W131*A131</f>
        <v>511.8299999999997</v>
      </c>
    </row>
    <row r="132" spans="1:24" x14ac:dyDescent="0.35">
      <c r="A132">
        <v>28</v>
      </c>
      <c r="B132">
        <v>122.62</v>
      </c>
      <c r="C132">
        <v>1</v>
      </c>
      <c r="D132">
        <v>3433.36</v>
      </c>
      <c r="E132" s="53" t="s">
        <v>309</v>
      </c>
      <c r="F132" s="84">
        <v>13</v>
      </c>
      <c r="G132" s="84">
        <v>11</v>
      </c>
      <c r="H132" s="85" t="str">
        <f t="shared" si="12"/>
        <v>November</v>
      </c>
      <c r="I132" s="84">
        <v>2018</v>
      </c>
      <c r="J132" s="85" t="str">
        <f t="shared" si="13"/>
        <v>11/13/2018</v>
      </c>
      <c r="K132" s="86">
        <f t="shared" si="14"/>
        <v>3</v>
      </c>
      <c r="L132" t="str">
        <f t="shared" si="15"/>
        <v>Tuesday</v>
      </c>
      <c r="M132">
        <v>696</v>
      </c>
      <c r="N132" t="s">
        <v>207</v>
      </c>
      <c r="O132" t="s">
        <v>226</v>
      </c>
      <c r="P132">
        <v>147</v>
      </c>
      <c r="Q132" t="s">
        <v>554</v>
      </c>
      <c r="R132" t="s">
        <v>310</v>
      </c>
      <c r="S132" t="s">
        <v>311</v>
      </c>
      <c r="T132" t="s">
        <v>229</v>
      </c>
      <c r="U132" t="s">
        <v>710</v>
      </c>
      <c r="V132" t="s">
        <v>260</v>
      </c>
      <c r="W132">
        <f t="shared" si="16"/>
        <v>-24.379999999999995</v>
      </c>
      <c r="X132">
        <f t="shared" si="17"/>
        <v>-682.63999999999987</v>
      </c>
    </row>
    <row r="133" spans="1:24" x14ac:dyDescent="0.35">
      <c r="A133">
        <v>26</v>
      </c>
      <c r="B133">
        <v>163.99</v>
      </c>
      <c r="C133">
        <v>4</v>
      </c>
      <c r="D133">
        <v>4263.74</v>
      </c>
      <c r="E133" s="53" t="s">
        <v>312</v>
      </c>
      <c r="F133" s="84">
        <v>25</v>
      </c>
      <c r="G133" s="84">
        <v>11</v>
      </c>
      <c r="H133" s="85" t="str">
        <f t="shared" si="12"/>
        <v>November</v>
      </c>
      <c r="I133" s="84">
        <v>2018</v>
      </c>
      <c r="J133" s="85" t="str">
        <f t="shared" si="13"/>
        <v>11/25/2018</v>
      </c>
      <c r="K133" s="86">
        <f t="shared" si="14"/>
        <v>1</v>
      </c>
      <c r="L133" t="str">
        <f t="shared" si="15"/>
        <v>Sunday</v>
      </c>
      <c r="M133">
        <v>685</v>
      </c>
      <c r="N133" t="s">
        <v>207</v>
      </c>
      <c r="O133" t="s">
        <v>226</v>
      </c>
      <c r="P133">
        <v>147</v>
      </c>
      <c r="Q133" t="s">
        <v>554</v>
      </c>
      <c r="R133" t="s">
        <v>313</v>
      </c>
      <c r="S133" t="s">
        <v>314</v>
      </c>
      <c r="T133" t="s">
        <v>230</v>
      </c>
      <c r="U133" t="s">
        <v>711</v>
      </c>
      <c r="V133" t="s">
        <v>260</v>
      </c>
      <c r="W133">
        <f t="shared" si="16"/>
        <v>16.990000000000009</v>
      </c>
      <c r="X133">
        <f t="shared" si="17"/>
        <v>441.74000000000024</v>
      </c>
    </row>
    <row r="134" spans="1:24" x14ac:dyDescent="0.35">
      <c r="A134">
        <v>31</v>
      </c>
      <c r="B134">
        <v>131.49</v>
      </c>
      <c r="C134">
        <v>15</v>
      </c>
      <c r="D134">
        <v>4076.19</v>
      </c>
      <c r="E134" s="53">
        <v>43355</v>
      </c>
      <c r="F134" s="84">
        <v>9</v>
      </c>
      <c r="G134" s="84">
        <v>12</v>
      </c>
      <c r="H134" s="85" t="str">
        <f t="shared" si="12"/>
        <v>December</v>
      </c>
      <c r="I134" s="84">
        <v>2018</v>
      </c>
      <c r="J134" s="85" t="str">
        <f t="shared" si="13"/>
        <v>12/9/2018</v>
      </c>
      <c r="K134" s="86">
        <f t="shared" si="14"/>
        <v>1</v>
      </c>
      <c r="L134" t="str">
        <f t="shared" si="15"/>
        <v>Sunday</v>
      </c>
      <c r="M134">
        <v>672</v>
      </c>
      <c r="N134" t="s">
        <v>207</v>
      </c>
      <c r="O134" t="s">
        <v>226</v>
      </c>
      <c r="P134">
        <v>147</v>
      </c>
      <c r="Q134" t="s">
        <v>554</v>
      </c>
      <c r="R134" t="s">
        <v>400</v>
      </c>
      <c r="S134" t="s">
        <v>382</v>
      </c>
      <c r="T134" t="s">
        <v>229</v>
      </c>
      <c r="U134" t="s">
        <v>744</v>
      </c>
      <c r="V134" t="s">
        <v>260</v>
      </c>
      <c r="W134">
        <f t="shared" si="16"/>
        <v>-15.509999999999991</v>
      </c>
      <c r="X134">
        <f t="shared" si="17"/>
        <v>-480.80999999999972</v>
      </c>
    </row>
    <row r="135" spans="1:24" x14ac:dyDescent="0.35">
      <c r="A135">
        <v>48</v>
      </c>
      <c r="B135">
        <v>146.26</v>
      </c>
      <c r="C135">
        <v>4</v>
      </c>
      <c r="D135">
        <v>7020.48</v>
      </c>
      <c r="E135" s="53">
        <v>43557</v>
      </c>
      <c r="F135" s="84">
        <v>4</v>
      </c>
      <c r="G135" s="84">
        <v>2</v>
      </c>
      <c r="H135" s="85" t="str">
        <f t="shared" si="12"/>
        <v>Febuary</v>
      </c>
      <c r="I135" s="84">
        <v>2019</v>
      </c>
      <c r="J135" s="85" t="str">
        <f t="shared" si="13"/>
        <v>2/4/2019</v>
      </c>
      <c r="K135" s="86">
        <f t="shared" si="14"/>
        <v>2</v>
      </c>
      <c r="L135" t="str">
        <f t="shared" si="15"/>
        <v>Monday</v>
      </c>
      <c r="M135">
        <v>616</v>
      </c>
      <c r="N135" t="s">
        <v>207</v>
      </c>
      <c r="O135" t="s">
        <v>226</v>
      </c>
      <c r="P135">
        <v>147</v>
      </c>
      <c r="Q135" t="s">
        <v>554</v>
      </c>
      <c r="R135" t="s">
        <v>401</v>
      </c>
      <c r="S135" t="s">
        <v>249</v>
      </c>
      <c r="T135" t="s">
        <v>249</v>
      </c>
      <c r="U135" t="s">
        <v>745</v>
      </c>
      <c r="V135" t="s">
        <v>289</v>
      </c>
      <c r="W135">
        <f t="shared" si="16"/>
        <v>-0.74000000000000909</v>
      </c>
      <c r="X135">
        <f t="shared" si="17"/>
        <v>-35.520000000000437</v>
      </c>
    </row>
    <row r="136" spans="1:24" x14ac:dyDescent="0.35">
      <c r="A136">
        <v>50</v>
      </c>
      <c r="B136">
        <v>128.53</v>
      </c>
      <c r="C136">
        <v>9</v>
      </c>
      <c r="D136">
        <v>6426.5</v>
      </c>
      <c r="E136" s="53">
        <v>43772</v>
      </c>
      <c r="F136" s="84">
        <v>11</v>
      </c>
      <c r="G136" s="84">
        <v>3</v>
      </c>
      <c r="H136" s="85" t="str">
        <f t="shared" si="12"/>
        <v>March</v>
      </c>
      <c r="I136" s="84">
        <v>2019</v>
      </c>
      <c r="J136" s="85" t="str">
        <f t="shared" si="13"/>
        <v>3/11/2019</v>
      </c>
      <c r="K136" s="86">
        <f t="shared" si="14"/>
        <v>2</v>
      </c>
      <c r="L136" t="str">
        <f t="shared" si="15"/>
        <v>Monday</v>
      </c>
      <c r="M136">
        <v>582</v>
      </c>
      <c r="N136" t="s">
        <v>207</v>
      </c>
      <c r="O136" t="s">
        <v>226</v>
      </c>
      <c r="P136">
        <v>147</v>
      </c>
      <c r="Q136" t="s">
        <v>554</v>
      </c>
      <c r="R136" t="s">
        <v>335</v>
      </c>
      <c r="S136" t="s">
        <v>336</v>
      </c>
      <c r="T136" t="s">
        <v>229</v>
      </c>
      <c r="U136" t="s">
        <v>720</v>
      </c>
      <c r="V136" t="s">
        <v>260</v>
      </c>
      <c r="W136">
        <f t="shared" si="16"/>
        <v>-18.47</v>
      </c>
      <c r="X136">
        <f t="shared" si="17"/>
        <v>-923.5</v>
      </c>
    </row>
    <row r="137" spans="1:24" x14ac:dyDescent="0.35">
      <c r="A137">
        <v>28</v>
      </c>
      <c r="B137">
        <v>163.99</v>
      </c>
      <c r="C137">
        <v>2</v>
      </c>
      <c r="D137">
        <v>4591.72</v>
      </c>
      <c r="E137" s="53">
        <v>43560</v>
      </c>
      <c r="F137" s="84">
        <v>4</v>
      </c>
      <c r="G137" s="84">
        <v>5</v>
      </c>
      <c r="H137" s="85" t="str">
        <f t="shared" si="12"/>
        <v>May</v>
      </c>
      <c r="I137" s="84">
        <v>2019</v>
      </c>
      <c r="J137" s="85" t="str">
        <f t="shared" si="13"/>
        <v>5/4/2019</v>
      </c>
      <c r="K137" s="86">
        <f t="shared" si="14"/>
        <v>7</v>
      </c>
      <c r="L137" t="str">
        <f t="shared" si="15"/>
        <v>Saturday</v>
      </c>
      <c r="M137">
        <v>529</v>
      </c>
      <c r="N137" t="s">
        <v>207</v>
      </c>
      <c r="O137" t="s">
        <v>226</v>
      </c>
      <c r="P137">
        <v>147</v>
      </c>
      <c r="Q137" t="s">
        <v>554</v>
      </c>
      <c r="R137" t="s">
        <v>321</v>
      </c>
      <c r="S137" t="s">
        <v>322</v>
      </c>
      <c r="T137" t="s">
        <v>229</v>
      </c>
      <c r="U137" t="s">
        <v>715</v>
      </c>
      <c r="V137" t="s">
        <v>260</v>
      </c>
      <c r="W137">
        <f t="shared" si="16"/>
        <v>16.990000000000009</v>
      </c>
      <c r="X137">
        <f t="shared" si="17"/>
        <v>475.72000000000025</v>
      </c>
    </row>
    <row r="138" spans="1:24" x14ac:dyDescent="0.35">
      <c r="A138">
        <v>26</v>
      </c>
      <c r="B138">
        <v>155.13</v>
      </c>
      <c r="C138">
        <v>12</v>
      </c>
      <c r="D138">
        <v>4033.38</v>
      </c>
      <c r="E138" s="53" t="s">
        <v>323</v>
      </c>
      <c r="F138" s="84">
        <v>15</v>
      </c>
      <c r="G138" s="84">
        <v>6</v>
      </c>
      <c r="H138" s="85" t="str">
        <f t="shared" si="12"/>
        <v>June</v>
      </c>
      <c r="I138" s="84">
        <v>2019</v>
      </c>
      <c r="J138" s="85" t="str">
        <f t="shared" si="13"/>
        <v>6/15/2019</v>
      </c>
      <c r="K138" s="86">
        <f t="shared" si="14"/>
        <v>7</v>
      </c>
      <c r="L138" t="str">
        <f t="shared" si="15"/>
        <v>Saturday</v>
      </c>
      <c r="M138">
        <v>488</v>
      </c>
      <c r="N138" t="s">
        <v>207</v>
      </c>
      <c r="O138" t="s">
        <v>226</v>
      </c>
      <c r="P138">
        <v>147</v>
      </c>
      <c r="Q138" t="s">
        <v>554</v>
      </c>
      <c r="R138" t="s">
        <v>401</v>
      </c>
      <c r="S138" t="s">
        <v>249</v>
      </c>
      <c r="T138" t="s">
        <v>249</v>
      </c>
      <c r="U138" t="s">
        <v>745</v>
      </c>
      <c r="V138" t="s">
        <v>260</v>
      </c>
      <c r="W138">
        <f t="shared" si="16"/>
        <v>8.1299999999999955</v>
      </c>
      <c r="X138">
        <f t="shared" si="17"/>
        <v>211.37999999999988</v>
      </c>
    </row>
    <row r="139" spans="1:24" x14ac:dyDescent="0.35">
      <c r="A139">
        <v>32</v>
      </c>
      <c r="B139">
        <v>134.44</v>
      </c>
      <c r="C139">
        <v>2</v>
      </c>
      <c r="D139">
        <v>4302.08</v>
      </c>
      <c r="E139" s="53" t="s">
        <v>326</v>
      </c>
      <c r="F139" s="84">
        <v>19</v>
      </c>
      <c r="G139" s="84">
        <v>7</v>
      </c>
      <c r="H139" s="85" t="str">
        <f t="shared" si="12"/>
        <v>July</v>
      </c>
      <c r="I139" s="84">
        <v>2019</v>
      </c>
      <c r="J139" s="85" t="str">
        <f t="shared" si="13"/>
        <v>7/19/2019</v>
      </c>
      <c r="K139" s="86">
        <f t="shared" si="14"/>
        <v>6</v>
      </c>
      <c r="L139" t="str">
        <f t="shared" si="15"/>
        <v>Friday</v>
      </c>
      <c r="M139">
        <v>455</v>
      </c>
      <c r="N139" t="s">
        <v>207</v>
      </c>
      <c r="O139" t="s">
        <v>226</v>
      </c>
      <c r="P139">
        <v>147</v>
      </c>
      <c r="Q139" t="s">
        <v>554</v>
      </c>
      <c r="R139" t="s">
        <v>290</v>
      </c>
      <c r="S139" t="s">
        <v>291</v>
      </c>
      <c r="T139" t="s">
        <v>232</v>
      </c>
      <c r="U139" t="s">
        <v>701</v>
      </c>
      <c r="V139" t="s">
        <v>260</v>
      </c>
      <c r="W139">
        <f t="shared" si="16"/>
        <v>-12.560000000000002</v>
      </c>
      <c r="X139">
        <f t="shared" si="17"/>
        <v>-401.92000000000007</v>
      </c>
    </row>
    <row r="140" spans="1:24" x14ac:dyDescent="0.35">
      <c r="A140">
        <v>44</v>
      </c>
      <c r="B140">
        <v>159.56</v>
      </c>
      <c r="C140">
        <v>9</v>
      </c>
      <c r="D140">
        <v>7020.64</v>
      </c>
      <c r="E140" s="53" t="s">
        <v>402</v>
      </c>
      <c r="F140" s="84">
        <v>19</v>
      </c>
      <c r="G140" s="84">
        <v>8</v>
      </c>
      <c r="H140" s="85" t="str">
        <f t="shared" si="12"/>
        <v>August</v>
      </c>
      <c r="I140" s="84">
        <v>2019</v>
      </c>
      <c r="J140" s="85" t="str">
        <f t="shared" si="13"/>
        <v>8/19/2019</v>
      </c>
      <c r="K140" s="86">
        <f t="shared" si="14"/>
        <v>2</v>
      </c>
      <c r="L140" t="str">
        <f t="shared" si="15"/>
        <v>Monday</v>
      </c>
      <c r="M140">
        <v>425</v>
      </c>
      <c r="N140" t="s">
        <v>207</v>
      </c>
      <c r="O140" t="s">
        <v>226</v>
      </c>
      <c r="P140">
        <v>147</v>
      </c>
      <c r="Q140" t="s">
        <v>554</v>
      </c>
      <c r="R140" t="s">
        <v>285</v>
      </c>
      <c r="S140" t="s">
        <v>286</v>
      </c>
      <c r="T140" t="s">
        <v>229</v>
      </c>
      <c r="U140" t="s">
        <v>699</v>
      </c>
      <c r="V140" t="s">
        <v>289</v>
      </c>
      <c r="W140">
        <f t="shared" si="16"/>
        <v>12.560000000000002</v>
      </c>
      <c r="X140">
        <f t="shared" si="17"/>
        <v>552.6400000000001</v>
      </c>
    </row>
    <row r="141" spans="1:24" x14ac:dyDescent="0.35">
      <c r="A141">
        <v>30</v>
      </c>
      <c r="B141">
        <v>128.53</v>
      </c>
      <c r="C141">
        <v>4</v>
      </c>
      <c r="D141">
        <v>3855.9</v>
      </c>
      <c r="E141" s="53">
        <v>43686</v>
      </c>
      <c r="F141" s="84">
        <v>8</v>
      </c>
      <c r="G141" s="84">
        <v>9</v>
      </c>
      <c r="H141" s="85" t="str">
        <f t="shared" si="12"/>
        <v>September</v>
      </c>
      <c r="I141" s="84">
        <v>2019</v>
      </c>
      <c r="J141" s="85" t="str">
        <f t="shared" si="13"/>
        <v>9/8/2019</v>
      </c>
      <c r="K141" s="86">
        <f t="shared" si="14"/>
        <v>1</v>
      </c>
      <c r="L141" t="str">
        <f t="shared" si="15"/>
        <v>Sunday</v>
      </c>
      <c r="M141">
        <v>406</v>
      </c>
      <c r="N141" t="s">
        <v>207</v>
      </c>
      <c r="O141" t="s">
        <v>226</v>
      </c>
      <c r="P141">
        <v>147</v>
      </c>
      <c r="Q141" t="s">
        <v>554</v>
      </c>
      <c r="R141" t="s">
        <v>330</v>
      </c>
      <c r="S141" t="s">
        <v>331</v>
      </c>
      <c r="T141" t="s">
        <v>237</v>
      </c>
      <c r="U141" t="s">
        <v>718</v>
      </c>
      <c r="V141" t="s">
        <v>260</v>
      </c>
      <c r="W141">
        <f t="shared" si="16"/>
        <v>-18.47</v>
      </c>
      <c r="X141">
        <f t="shared" si="17"/>
        <v>-554.09999999999991</v>
      </c>
    </row>
    <row r="142" spans="1:24" x14ac:dyDescent="0.35">
      <c r="A142">
        <v>38</v>
      </c>
      <c r="B142">
        <v>175.81</v>
      </c>
      <c r="C142">
        <v>13</v>
      </c>
      <c r="D142">
        <v>6680.78</v>
      </c>
      <c r="E142" s="53" t="s">
        <v>403</v>
      </c>
      <c r="F142" s="84">
        <v>13</v>
      </c>
      <c r="G142" s="84">
        <v>10</v>
      </c>
      <c r="H142" s="85" t="str">
        <f t="shared" si="12"/>
        <v>October</v>
      </c>
      <c r="I142" s="84">
        <v>2019</v>
      </c>
      <c r="J142" s="85" t="str">
        <f t="shared" si="13"/>
        <v>10/13/2019</v>
      </c>
      <c r="K142" s="86">
        <f t="shared" si="14"/>
        <v>1</v>
      </c>
      <c r="L142" t="str">
        <f t="shared" si="15"/>
        <v>Sunday</v>
      </c>
      <c r="M142">
        <v>372</v>
      </c>
      <c r="N142" t="s">
        <v>207</v>
      </c>
      <c r="O142" t="s">
        <v>226</v>
      </c>
      <c r="P142">
        <v>147</v>
      </c>
      <c r="Q142" t="s">
        <v>554</v>
      </c>
      <c r="R142" t="s">
        <v>279</v>
      </c>
      <c r="S142" t="s">
        <v>280</v>
      </c>
      <c r="T142" t="s">
        <v>229</v>
      </c>
      <c r="U142" t="s">
        <v>696</v>
      </c>
      <c r="V142" t="s">
        <v>260</v>
      </c>
      <c r="W142">
        <f t="shared" si="16"/>
        <v>28.810000000000002</v>
      </c>
      <c r="X142">
        <f t="shared" si="17"/>
        <v>1094.7800000000002</v>
      </c>
    </row>
    <row r="143" spans="1:24" x14ac:dyDescent="0.35">
      <c r="A143">
        <v>40</v>
      </c>
      <c r="B143">
        <v>166.95</v>
      </c>
      <c r="C143">
        <v>7</v>
      </c>
      <c r="D143">
        <v>6678</v>
      </c>
      <c r="E143" s="53" t="s">
        <v>404</v>
      </c>
      <c r="F143" s="84">
        <v>22</v>
      </c>
      <c r="G143" s="84">
        <v>10</v>
      </c>
      <c r="H143" s="85" t="str">
        <f t="shared" si="12"/>
        <v>October</v>
      </c>
      <c r="I143" s="84">
        <v>2019</v>
      </c>
      <c r="J143" s="85" t="str">
        <f t="shared" si="13"/>
        <v>10/22/2019</v>
      </c>
      <c r="K143" s="86">
        <f t="shared" si="14"/>
        <v>3</v>
      </c>
      <c r="L143" t="str">
        <f t="shared" si="15"/>
        <v>Tuesday</v>
      </c>
      <c r="M143">
        <v>364</v>
      </c>
      <c r="N143" t="s">
        <v>207</v>
      </c>
      <c r="O143" t="s">
        <v>226</v>
      </c>
      <c r="P143">
        <v>147</v>
      </c>
      <c r="Q143" t="s">
        <v>554</v>
      </c>
      <c r="R143" t="s">
        <v>315</v>
      </c>
      <c r="S143" t="s">
        <v>316</v>
      </c>
      <c r="T143" t="s">
        <v>240</v>
      </c>
      <c r="U143" t="s">
        <v>712</v>
      </c>
      <c r="V143" t="s">
        <v>260</v>
      </c>
      <c r="W143">
        <f t="shared" si="16"/>
        <v>19.949999999999989</v>
      </c>
      <c r="X143">
        <f t="shared" si="17"/>
        <v>797.99999999999955</v>
      </c>
    </row>
    <row r="144" spans="1:24" x14ac:dyDescent="0.35">
      <c r="A144">
        <v>46</v>
      </c>
      <c r="B144">
        <v>61.99</v>
      </c>
      <c r="C144">
        <v>8</v>
      </c>
      <c r="D144">
        <v>2851.54</v>
      </c>
      <c r="E144" s="53">
        <v>43566</v>
      </c>
      <c r="F144" s="84">
        <v>4</v>
      </c>
      <c r="G144" s="84">
        <v>11</v>
      </c>
      <c r="H144" s="85" t="str">
        <f t="shared" si="12"/>
        <v>November</v>
      </c>
      <c r="I144" s="84">
        <v>2019</v>
      </c>
      <c r="J144" s="85" t="str">
        <f t="shared" si="13"/>
        <v>11/4/2019</v>
      </c>
      <c r="K144" s="86">
        <f t="shared" si="14"/>
        <v>2</v>
      </c>
      <c r="L144" t="str">
        <f t="shared" si="15"/>
        <v>Monday</v>
      </c>
      <c r="M144">
        <v>352</v>
      </c>
      <c r="N144" t="s">
        <v>207</v>
      </c>
      <c r="O144" t="s">
        <v>226</v>
      </c>
      <c r="P144">
        <v>147</v>
      </c>
      <c r="Q144" t="s">
        <v>554</v>
      </c>
      <c r="R144" t="s">
        <v>337</v>
      </c>
      <c r="S144" t="s">
        <v>338</v>
      </c>
      <c r="T144" t="s">
        <v>229</v>
      </c>
      <c r="U144" t="s">
        <v>721</v>
      </c>
      <c r="V144" t="s">
        <v>255</v>
      </c>
      <c r="W144">
        <f t="shared" si="16"/>
        <v>-85.009999999999991</v>
      </c>
      <c r="X144">
        <f t="shared" si="17"/>
        <v>-3910.4599999999996</v>
      </c>
    </row>
    <row r="145" spans="1:24" x14ac:dyDescent="0.35">
      <c r="A145">
        <v>26</v>
      </c>
      <c r="B145">
        <v>122.62</v>
      </c>
      <c r="C145">
        <v>2</v>
      </c>
      <c r="D145">
        <v>3188.12</v>
      </c>
      <c r="E145" s="53" t="s">
        <v>405</v>
      </c>
      <c r="F145" s="84">
        <v>19</v>
      </c>
      <c r="G145" s="84">
        <v>11</v>
      </c>
      <c r="H145" s="85" t="str">
        <f t="shared" si="12"/>
        <v>November</v>
      </c>
      <c r="I145" s="84">
        <v>2019</v>
      </c>
      <c r="J145" s="85" t="str">
        <f t="shared" si="13"/>
        <v>11/19/2019</v>
      </c>
      <c r="K145" s="86">
        <f t="shared" si="14"/>
        <v>3</v>
      </c>
      <c r="L145" t="str">
        <f t="shared" si="15"/>
        <v>Tuesday</v>
      </c>
      <c r="M145">
        <v>338</v>
      </c>
      <c r="N145" t="s">
        <v>394</v>
      </c>
      <c r="O145" t="s">
        <v>226</v>
      </c>
      <c r="P145">
        <v>147</v>
      </c>
      <c r="Q145" t="s">
        <v>554</v>
      </c>
      <c r="R145" t="s">
        <v>298</v>
      </c>
      <c r="S145" t="s">
        <v>299</v>
      </c>
      <c r="T145" t="s">
        <v>237</v>
      </c>
      <c r="U145" t="s">
        <v>705</v>
      </c>
      <c r="V145" t="s">
        <v>260</v>
      </c>
      <c r="W145">
        <f t="shared" si="16"/>
        <v>-24.379999999999995</v>
      </c>
      <c r="X145">
        <f t="shared" si="17"/>
        <v>-633.87999999999988</v>
      </c>
    </row>
    <row r="146" spans="1:24" x14ac:dyDescent="0.35">
      <c r="A146">
        <v>27</v>
      </c>
      <c r="B146">
        <v>164</v>
      </c>
      <c r="C146">
        <v>2</v>
      </c>
      <c r="D146">
        <v>4428</v>
      </c>
      <c r="E146" s="53" t="s">
        <v>339</v>
      </c>
      <c r="F146" s="84">
        <v>29</v>
      </c>
      <c r="G146" s="84">
        <v>11</v>
      </c>
      <c r="H146" s="85" t="str">
        <f t="shared" si="12"/>
        <v>November</v>
      </c>
      <c r="I146" s="84">
        <v>2019</v>
      </c>
      <c r="J146" s="85" t="str">
        <f t="shared" si="13"/>
        <v>11/29/2019</v>
      </c>
      <c r="K146" s="86">
        <f t="shared" si="14"/>
        <v>6</v>
      </c>
      <c r="L146" t="str">
        <f t="shared" si="15"/>
        <v>Friday</v>
      </c>
      <c r="M146">
        <v>329</v>
      </c>
      <c r="N146" t="s">
        <v>207</v>
      </c>
      <c r="O146" t="s">
        <v>226</v>
      </c>
      <c r="P146">
        <v>147</v>
      </c>
      <c r="Q146" t="s">
        <v>554</v>
      </c>
      <c r="R146" t="s">
        <v>270</v>
      </c>
      <c r="S146" t="s">
        <v>271</v>
      </c>
      <c r="T146" t="s">
        <v>232</v>
      </c>
      <c r="U146" t="s">
        <v>691</v>
      </c>
      <c r="V146" t="s">
        <v>260</v>
      </c>
      <c r="W146">
        <f t="shared" si="16"/>
        <v>17</v>
      </c>
      <c r="X146">
        <f t="shared" si="17"/>
        <v>459</v>
      </c>
    </row>
    <row r="147" spans="1:24" x14ac:dyDescent="0.35">
      <c r="A147">
        <v>43</v>
      </c>
      <c r="B147">
        <v>134.44</v>
      </c>
      <c r="C147">
        <v>9</v>
      </c>
      <c r="D147">
        <v>5780.92</v>
      </c>
      <c r="E147" s="53">
        <v>43750</v>
      </c>
      <c r="F147" s="84">
        <v>10</v>
      </c>
      <c r="G147" s="84">
        <v>12</v>
      </c>
      <c r="H147" s="85" t="str">
        <f t="shared" si="12"/>
        <v>December</v>
      </c>
      <c r="I147" s="84">
        <v>2019</v>
      </c>
      <c r="J147" s="85" t="str">
        <f t="shared" si="13"/>
        <v>12/10/2019</v>
      </c>
      <c r="K147" s="86">
        <f t="shared" si="14"/>
        <v>3</v>
      </c>
      <c r="L147" t="str">
        <f t="shared" si="15"/>
        <v>Tuesday</v>
      </c>
      <c r="M147">
        <v>319</v>
      </c>
      <c r="N147" t="s">
        <v>207</v>
      </c>
      <c r="O147" t="s">
        <v>226</v>
      </c>
      <c r="P147">
        <v>147</v>
      </c>
      <c r="Q147" t="s">
        <v>554</v>
      </c>
      <c r="R147" t="s">
        <v>335</v>
      </c>
      <c r="S147" t="s">
        <v>336</v>
      </c>
      <c r="T147" t="s">
        <v>229</v>
      </c>
      <c r="U147" t="s">
        <v>720</v>
      </c>
      <c r="V147" t="s">
        <v>260</v>
      </c>
      <c r="W147">
        <f t="shared" si="16"/>
        <v>-12.560000000000002</v>
      </c>
      <c r="X147">
        <f t="shared" si="17"/>
        <v>-540.08000000000015</v>
      </c>
    </row>
    <row r="148" spans="1:24" x14ac:dyDescent="0.35">
      <c r="A148">
        <v>35</v>
      </c>
      <c r="B148">
        <v>65.63</v>
      </c>
      <c r="C148">
        <v>4</v>
      </c>
      <c r="D148">
        <v>2297.0500000000002</v>
      </c>
      <c r="E148" s="53" t="s">
        <v>340</v>
      </c>
      <c r="F148" s="84">
        <v>20</v>
      </c>
      <c r="G148" s="84">
        <v>1</v>
      </c>
      <c r="H148" s="85" t="str">
        <f t="shared" si="12"/>
        <v>January</v>
      </c>
      <c r="I148" s="84">
        <v>2020</v>
      </c>
      <c r="J148" s="85" t="str">
        <f t="shared" si="13"/>
        <v>1/20/2020</v>
      </c>
      <c r="K148" s="86">
        <f t="shared" si="14"/>
        <v>2</v>
      </c>
      <c r="L148" t="str">
        <f t="shared" si="15"/>
        <v>Monday</v>
      </c>
      <c r="M148">
        <v>279</v>
      </c>
      <c r="N148" t="s">
        <v>207</v>
      </c>
      <c r="O148" t="s">
        <v>226</v>
      </c>
      <c r="P148">
        <v>147</v>
      </c>
      <c r="Q148" t="s">
        <v>554</v>
      </c>
      <c r="R148" t="s">
        <v>343</v>
      </c>
      <c r="S148" t="s">
        <v>344</v>
      </c>
      <c r="T148" t="s">
        <v>232</v>
      </c>
      <c r="U148" t="s">
        <v>723</v>
      </c>
      <c r="V148" t="s">
        <v>255</v>
      </c>
      <c r="W148">
        <f t="shared" si="16"/>
        <v>-81.37</v>
      </c>
      <c r="X148">
        <f t="shared" si="17"/>
        <v>-2847.9500000000003</v>
      </c>
    </row>
    <row r="149" spans="1:24" x14ac:dyDescent="0.35">
      <c r="A149">
        <v>37</v>
      </c>
      <c r="B149">
        <v>46.9</v>
      </c>
      <c r="C149">
        <v>7</v>
      </c>
      <c r="D149">
        <v>1735.3</v>
      </c>
      <c r="E149" s="53">
        <v>44077</v>
      </c>
      <c r="F149" s="84">
        <v>9</v>
      </c>
      <c r="G149" s="84">
        <v>3</v>
      </c>
      <c r="H149" s="85" t="str">
        <f t="shared" si="12"/>
        <v>March</v>
      </c>
      <c r="I149" s="84">
        <v>2020</v>
      </c>
      <c r="J149" s="85" t="str">
        <f t="shared" si="13"/>
        <v>3/9/2020</v>
      </c>
      <c r="K149" s="86">
        <f t="shared" si="14"/>
        <v>2</v>
      </c>
      <c r="L149" t="str">
        <f t="shared" si="15"/>
        <v>Monday</v>
      </c>
      <c r="M149">
        <v>231</v>
      </c>
      <c r="N149" t="s">
        <v>207</v>
      </c>
      <c r="O149" t="s">
        <v>226</v>
      </c>
      <c r="P149">
        <v>147</v>
      </c>
      <c r="Q149" t="s">
        <v>554</v>
      </c>
      <c r="R149" t="s">
        <v>343</v>
      </c>
      <c r="S149" t="s">
        <v>344</v>
      </c>
      <c r="T149" t="s">
        <v>232</v>
      </c>
      <c r="U149" t="s">
        <v>723</v>
      </c>
      <c r="V149" t="s">
        <v>255</v>
      </c>
      <c r="W149">
        <f t="shared" si="16"/>
        <v>-100.1</v>
      </c>
      <c r="X149">
        <f t="shared" si="17"/>
        <v>-3703.7</v>
      </c>
    </row>
    <row r="150" spans="1:24" x14ac:dyDescent="0.35">
      <c r="A150">
        <v>27</v>
      </c>
      <c r="B150">
        <v>163.99</v>
      </c>
      <c r="C150">
        <v>2</v>
      </c>
      <c r="D150">
        <v>4427.7299999999996</v>
      </c>
      <c r="E150" s="53">
        <v>43835</v>
      </c>
      <c r="F150" s="84">
        <v>1</v>
      </c>
      <c r="G150" s="84">
        <v>5</v>
      </c>
      <c r="H150" s="85" t="str">
        <f t="shared" si="12"/>
        <v>May</v>
      </c>
      <c r="I150" s="84">
        <v>2020</v>
      </c>
      <c r="J150" s="85" t="str">
        <f t="shared" si="13"/>
        <v>5/1/2020</v>
      </c>
      <c r="K150" s="86">
        <f t="shared" si="14"/>
        <v>6</v>
      </c>
      <c r="L150" t="str">
        <f t="shared" si="15"/>
        <v>Friday</v>
      </c>
      <c r="M150">
        <v>179</v>
      </c>
      <c r="N150" t="s">
        <v>207</v>
      </c>
      <c r="O150" t="s">
        <v>226</v>
      </c>
      <c r="P150">
        <v>147</v>
      </c>
      <c r="Q150" t="s">
        <v>554</v>
      </c>
      <c r="R150" t="s">
        <v>345</v>
      </c>
      <c r="S150" t="s">
        <v>238</v>
      </c>
      <c r="T150" t="s">
        <v>240</v>
      </c>
      <c r="U150" t="s">
        <v>724</v>
      </c>
      <c r="V150" t="s">
        <v>260</v>
      </c>
      <c r="W150">
        <f t="shared" si="16"/>
        <v>16.990000000000009</v>
      </c>
      <c r="X150">
        <f t="shared" si="17"/>
        <v>458.73000000000025</v>
      </c>
    </row>
    <row r="151" spans="1:24" x14ac:dyDescent="0.35">
      <c r="A151">
        <v>38</v>
      </c>
      <c r="B151">
        <v>155.13</v>
      </c>
      <c r="C151">
        <v>12</v>
      </c>
      <c r="D151">
        <v>5894.94</v>
      </c>
      <c r="E151" s="53" t="s">
        <v>346</v>
      </c>
      <c r="F151" s="84">
        <v>31</v>
      </c>
      <c r="G151" s="84">
        <v>5</v>
      </c>
      <c r="H151" s="85" t="str">
        <f t="shared" si="12"/>
        <v>May</v>
      </c>
      <c r="I151" s="84">
        <v>2020</v>
      </c>
      <c r="J151" s="85" t="str">
        <f t="shared" si="13"/>
        <v>5/31/2020</v>
      </c>
      <c r="K151" s="86">
        <f t="shared" si="14"/>
        <v>1</v>
      </c>
      <c r="L151" t="str">
        <f t="shared" si="15"/>
        <v>Sunday</v>
      </c>
      <c r="M151">
        <v>150</v>
      </c>
      <c r="N151" t="s">
        <v>347</v>
      </c>
      <c r="O151" t="s">
        <v>226</v>
      </c>
      <c r="P151">
        <v>147</v>
      </c>
      <c r="Q151" t="s">
        <v>554</v>
      </c>
      <c r="R151" t="s">
        <v>277</v>
      </c>
      <c r="S151" t="s">
        <v>278</v>
      </c>
      <c r="T151" t="s">
        <v>230</v>
      </c>
      <c r="U151" t="s">
        <v>695</v>
      </c>
      <c r="V151" t="s">
        <v>260</v>
      </c>
      <c r="W151">
        <f t="shared" si="16"/>
        <v>8.1299999999999955</v>
      </c>
      <c r="X151">
        <f t="shared" si="17"/>
        <v>308.93999999999983</v>
      </c>
    </row>
    <row r="152" spans="1:24" x14ac:dyDescent="0.35">
      <c r="A152">
        <v>33</v>
      </c>
      <c r="B152">
        <v>159.55000000000001</v>
      </c>
      <c r="C152">
        <v>6</v>
      </c>
      <c r="D152">
        <v>5265.15</v>
      </c>
      <c r="E152" s="53">
        <v>43162</v>
      </c>
      <c r="F152" s="84">
        <v>3</v>
      </c>
      <c r="G152" s="84">
        <v>3</v>
      </c>
      <c r="H152" s="85" t="str">
        <f t="shared" si="12"/>
        <v>March</v>
      </c>
      <c r="I152" s="84">
        <v>2018</v>
      </c>
      <c r="J152" s="85" t="str">
        <f t="shared" si="13"/>
        <v>3/3/2018</v>
      </c>
      <c r="K152" s="86">
        <f t="shared" si="14"/>
        <v>7</v>
      </c>
      <c r="L152" t="str">
        <f t="shared" si="15"/>
        <v>Saturday</v>
      </c>
      <c r="M152">
        <v>971</v>
      </c>
      <c r="N152" t="s">
        <v>207</v>
      </c>
      <c r="O152" t="s">
        <v>226</v>
      </c>
      <c r="P152">
        <v>194</v>
      </c>
      <c r="Q152" t="s">
        <v>555</v>
      </c>
      <c r="R152" t="s">
        <v>406</v>
      </c>
      <c r="S152" t="s">
        <v>407</v>
      </c>
      <c r="T152" t="s">
        <v>246</v>
      </c>
      <c r="U152" t="s">
        <v>746</v>
      </c>
      <c r="V152" t="s">
        <v>260</v>
      </c>
      <c r="W152">
        <f t="shared" si="16"/>
        <v>-34.449999999999989</v>
      </c>
      <c r="X152">
        <f t="shared" si="17"/>
        <v>-1136.8499999999997</v>
      </c>
    </row>
    <row r="153" spans="1:24" x14ac:dyDescent="0.35">
      <c r="A153">
        <v>42</v>
      </c>
      <c r="B153">
        <v>180.95</v>
      </c>
      <c r="C153">
        <v>10</v>
      </c>
      <c r="D153">
        <v>7599.9</v>
      </c>
      <c r="E153" s="53">
        <v>43317</v>
      </c>
      <c r="F153" s="84">
        <v>8</v>
      </c>
      <c r="G153" s="84">
        <v>5</v>
      </c>
      <c r="H153" s="85" t="str">
        <f t="shared" si="12"/>
        <v>May</v>
      </c>
      <c r="I153" s="84">
        <v>2018</v>
      </c>
      <c r="J153" s="85" t="str">
        <f t="shared" si="13"/>
        <v>5/8/2018</v>
      </c>
      <c r="K153" s="86">
        <f t="shared" si="14"/>
        <v>3</v>
      </c>
      <c r="L153" t="str">
        <f t="shared" si="15"/>
        <v>Tuesday</v>
      </c>
      <c r="M153">
        <v>906</v>
      </c>
      <c r="N153" t="s">
        <v>207</v>
      </c>
      <c r="O153" t="s">
        <v>226</v>
      </c>
      <c r="P153">
        <v>194</v>
      </c>
      <c r="Q153" t="s">
        <v>555</v>
      </c>
      <c r="R153" t="s">
        <v>408</v>
      </c>
      <c r="S153" t="s">
        <v>409</v>
      </c>
      <c r="T153" t="s">
        <v>230</v>
      </c>
      <c r="U153" t="s">
        <v>747</v>
      </c>
      <c r="V153" t="s">
        <v>289</v>
      </c>
      <c r="W153">
        <f t="shared" si="16"/>
        <v>-13.050000000000011</v>
      </c>
      <c r="X153">
        <f t="shared" si="17"/>
        <v>-548.10000000000048</v>
      </c>
    </row>
    <row r="154" spans="1:24" x14ac:dyDescent="0.35">
      <c r="A154">
        <v>42</v>
      </c>
      <c r="B154">
        <v>190.68</v>
      </c>
      <c r="C154">
        <v>7</v>
      </c>
      <c r="D154">
        <v>8008.56</v>
      </c>
      <c r="E154" s="53">
        <v>43138</v>
      </c>
      <c r="F154" s="84">
        <v>2</v>
      </c>
      <c r="G154" s="84">
        <v>7</v>
      </c>
      <c r="H154" s="85" t="str">
        <f t="shared" si="12"/>
        <v>July</v>
      </c>
      <c r="I154" s="84">
        <v>2018</v>
      </c>
      <c r="J154" s="85" t="str">
        <f t="shared" si="13"/>
        <v>7/2/2018</v>
      </c>
      <c r="K154" s="86">
        <f t="shared" si="14"/>
        <v>2</v>
      </c>
      <c r="L154" t="str">
        <f t="shared" si="15"/>
        <v>Monday</v>
      </c>
      <c r="M154">
        <v>852</v>
      </c>
      <c r="N154" t="s">
        <v>207</v>
      </c>
      <c r="O154" t="s">
        <v>226</v>
      </c>
      <c r="P154">
        <v>194</v>
      </c>
      <c r="Q154" t="s">
        <v>555</v>
      </c>
      <c r="R154" t="s">
        <v>335</v>
      </c>
      <c r="S154" t="s">
        <v>336</v>
      </c>
      <c r="T154" t="s">
        <v>229</v>
      </c>
      <c r="U154" t="s">
        <v>720</v>
      </c>
      <c r="V154" t="s">
        <v>289</v>
      </c>
      <c r="W154">
        <f t="shared" si="16"/>
        <v>-3.3199999999999932</v>
      </c>
      <c r="X154">
        <f t="shared" si="17"/>
        <v>-139.43999999999971</v>
      </c>
    </row>
    <row r="155" spans="1:24" x14ac:dyDescent="0.35">
      <c r="A155">
        <v>48</v>
      </c>
      <c r="B155">
        <v>192.62</v>
      </c>
      <c r="C155">
        <v>7</v>
      </c>
      <c r="D155">
        <v>9245.76</v>
      </c>
      <c r="E155" s="53">
        <v>43229</v>
      </c>
      <c r="F155" s="84">
        <v>5</v>
      </c>
      <c r="G155" s="84">
        <v>9</v>
      </c>
      <c r="H155" s="85" t="str">
        <f t="shared" si="12"/>
        <v>September</v>
      </c>
      <c r="I155" s="84">
        <v>2018</v>
      </c>
      <c r="J155" s="85" t="str">
        <f t="shared" si="13"/>
        <v>9/5/2018</v>
      </c>
      <c r="K155" s="86">
        <f t="shared" si="14"/>
        <v>4</v>
      </c>
      <c r="L155" t="str">
        <f t="shared" si="15"/>
        <v>Wednesday</v>
      </c>
      <c r="M155">
        <v>788</v>
      </c>
      <c r="N155" t="s">
        <v>207</v>
      </c>
      <c r="O155" t="s">
        <v>226</v>
      </c>
      <c r="P155">
        <v>194</v>
      </c>
      <c r="Q155" t="s">
        <v>555</v>
      </c>
      <c r="R155" t="s">
        <v>341</v>
      </c>
      <c r="S155" t="s">
        <v>342</v>
      </c>
      <c r="T155" t="s">
        <v>229</v>
      </c>
      <c r="U155" t="s">
        <v>722</v>
      </c>
      <c r="V155" t="s">
        <v>289</v>
      </c>
      <c r="W155">
        <f t="shared" si="16"/>
        <v>-1.3799999999999955</v>
      </c>
      <c r="X155">
        <f t="shared" si="17"/>
        <v>-66.239999999999782</v>
      </c>
    </row>
    <row r="156" spans="1:24" x14ac:dyDescent="0.35">
      <c r="A156">
        <v>30</v>
      </c>
      <c r="B156">
        <v>167.33</v>
      </c>
      <c r="C156">
        <v>2</v>
      </c>
      <c r="D156">
        <v>5019.8999999999996</v>
      </c>
      <c r="E156" s="53">
        <v>43201</v>
      </c>
      <c r="F156" s="84">
        <v>4</v>
      </c>
      <c r="G156" s="84">
        <v>11</v>
      </c>
      <c r="H156" s="85" t="str">
        <f t="shared" si="12"/>
        <v>November</v>
      </c>
      <c r="I156" s="84">
        <v>2018</v>
      </c>
      <c r="J156" s="85" t="str">
        <f t="shared" si="13"/>
        <v>11/4/2018</v>
      </c>
      <c r="K156" s="86">
        <f t="shared" si="14"/>
        <v>1</v>
      </c>
      <c r="L156" t="str">
        <f t="shared" si="15"/>
        <v>Sunday</v>
      </c>
      <c r="M156">
        <v>729</v>
      </c>
      <c r="N156" t="s">
        <v>207</v>
      </c>
      <c r="O156" t="s">
        <v>226</v>
      </c>
      <c r="P156">
        <v>194</v>
      </c>
      <c r="Q156" t="s">
        <v>555</v>
      </c>
      <c r="R156" t="s">
        <v>343</v>
      </c>
      <c r="S156" t="s">
        <v>344</v>
      </c>
      <c r="T156" t="s">
        <v>232</v>
      </c>
      <c r="U156" t="s">
        <v>723</v>
      </c>
      <c r="V156" t="s">
        <v>260</v>
      </c>
      <c r="W156">
        <f t="shared" si="16"/>
        <v>-26.669999999999987</v>
      </c>
      <c r="X156">
        <f t="shared" si="17"/>
        <v>-800.09999999999968</v>
      </c>
    </row>
    <row r="157" spans="1:24" x14ac:dyDescent="0.35">
      <c r="A157">
        <v>27</v>
      </c>
      <c r="B157">
        <v>200.41</v>
      </c>
      <c r="C157">
        <v>14</v>
      </c>
      <c r="D157">
        <v>5411.07</v>
      </c>
      <c r="E157" s="53">
        <v>43445</v>
      </c>
      <c r="F157" s="84">
        <v>12</v>
      </c>
      <c r="G157" s="84">
        <v>11</v>
      </c>
      <c r="H157" s="85" t="str">
        <f t="shared" si="12"/>
        <v>November</v>
      </c>
      <c r="I157" s="84">
        <v>2018</v>
      </c>
      <c r="J157" s="85" t="str">
        <f t="shared" si="13"/>
        <v>11/12/2018</v>
      </c>
      <c r="K157" s="86">
        <f t="shared" si="14"/>
        <v>2</v>
      </c>
      <c r="L157" t="str">
        <f t="shared" si="15"/>
        <v>Monday</v>
      </c>
      <c r="M157">
        <v>722</v>
      </c>
      <c r="N157" t="s">
        <v>207</v>
      </c>
      <c r="O157" t="s">
        <v>226</v>
      </c>
      <c r="P157">
        <v>194</v>
      </c>
      <c r="Q157" t="s">
        <v>555</v>
      </c>
      <c r="R157" t="s">
        <v>267</v>
      </c>
      <c r="S157" t="s">
        <v>268</v>
      </c>
      <c r="T157" t="s">
        <v>231</v>
      </c>
      <c r="U157" t="s">
        <v>689</v>
      </c>
      <c r="V157" t="s">
        <v>260</v>
      </c>
      <c r="W157">
        <f t="shared" si="16"/>
        <v>6.4099999999999966</v>
      </c>
      <c r="X157">
        <f t="shared" si="17"/>
        <v>173.06999999999991</v>
      </c>
    </row>
    <row r="158" spans="1:24" x14ac:dyDescent="0.35">
      <c r="A158">
        <v>21</v>
      </c>
      <c r="B158">
        <v>182.9</v>
      </c>
      <c r="C158">
        <v>3</v>
      </c>
      <c r="D158">
        <v>3840.9</v>
      </c>
      <c r="E158" s="53" t="s">
        <v>410</v>
      </c>
      <c r="F158" s="84">
        <v>20</v>
      </c>
      <c r="G158" s="84">
        <v>11</v>
      </c>
      <c r="H158" s="85" t="str">
        <f t="shared" si="12"/>
        <v>November</v>
      </c>
      <c r="I158" s="84">
        <v>2018</v>
      </c>
      <c r="J158" s="85" t="str">
        <f t="shared" si="13"/>
        <v>11/20/2018</v>
      </c>
      <c r="K158" s="86">
        <f t="shared" si="14"/>
        <v>3</v>
      </c>
      <c r="L158" t="str">
        <f t="shared" si="15"/>
        <v>Tuesday</v>
      </c>
      <c r="M158">
        <v>715</v>
      </c>
      <c r="N158" t="s">
        <v>207</v>
      </c>
      <c r="O158" t="s">
        <v>226</v>
      </c>
      <c r="P158">
        <v>194</v>
      </c>
      <c r="Q158" t="s">
        <v>555</v>
      </c>
      <c r="R158" t="s">
        <v>411</v>
      </c>
      <c r="S158" t="s">
        <v>412</v>
      </c>
      <c r="T158" t="s">
        <v>248</v>
      </c>
      <c r="U158" t="s">
        <v>748</v>
      </c>
      <c r="V158" t="s">
        <v>260</v>
      </c>
      <c r="W158">
        <f t="shared" si="16"/>
        <v>-11.099999999999994</v>
      </c>
      <c r="X158">
        <f t="shared" si="17"/>
        <v>-233.09999999999988</v>
      </c>
    </row>
    <row r="159" spans="1:24" x14ac:dyDescent="0.35">
      <c r="A159">
        <v>20</v>
      </c>
      <c r="B159">
        <v>196.52</v>
      </c>
      <c r="C159">
        <v>8</v>
      </c>
      <c r="D159">
        <v>3930.4</v>
      </c>
      <c r="E159" s="53">
        <v>43143</v>
      </c>
      <c r="F159" s="84">
        <v>2</v>
      </c>
      <c r="G159" s="84">
        <v>12</v>
      </c>
      <c r="H159" s="85" t="str">
        <f t="shared" si="12"/>
        <v>December</v>
      </c>
      <c r="I159" s="84">
        <v>2018</v>
      </c>
      <c r="J159" s="85" t="str">
        <f t="shared" si="13"/>
        <v>12/2/2018</v>
      </c>
      <c r="K159" s="86">
        <f t="shared" si="14"/>
        <v>1</v>
      </c>
      <c r="L159" t="str">
        <f t="shared" si="15"/>
        <v>Sunday</v>
      </c>
      <c r="M159">
        <v>704</v>
      </c>
      <c r="N159" t="s">
        <v>207</v>
      </c>
      <c r="O159" t="s">
        <v>226</v>
      </c>
      <c r="P159">
        <v>194</v>
      </c>
      <c r="Q159" t="s">
        <v>555</v>
      </c>
      <c r="R159" t="s">
        <v>296</v>
      </c>
      <c r="S159" t="s">
        <v>297</v>
      </c>
      <c r="T159" t="s">
        <v>236</v>
      </c>
      <c r="U159" t="s">
        <v>704</v>
      </c>
      <c r="V159" t="s">
        <v>260</v>
      </c>
      <c r="W159">
        <f t="shared" si="16"/>
        <v>2.5200000000000102</v>
      </c>
      <c r="X159">
        <f t="shared" si="17"/>
        <v>50.400000000000205</v>
      </c>
    </row>
    <row r="160" spans="1:24" x14ac:dyDescent="0.35">
      <c r="A160">
        <v>41</v>
      </c>
      <c r="B160">
        <v>182.9</v>
      </c>
      <c r="C160">
        <v>2</v>
      </c>
      <c r="D160">
        <v>7498.9</v>
      </c>
      <c r="E160" s="53" t="s">
        <v>212</v>
      </c>
      <c r="F160" s="84">
        <v>15</v>
      </c>
      <c r="G160" s="84">
        <v>1</v>
      </c>
      <c r="H160" s="85" t="str">
        <f t="shared" si="12"/>
        <v>January</v>
      </c>
      <c r="I160" s="84">
        <v>2019</v>
      </c>
      <c r="J160" s="85" t="str">
        <f t="shared" si="13"/>
        <v>1/15/2019</v>
      </c>
      <c r="K160" s="86">
        <f t="shared" si="14"/>
        <v>3</v>
      </c>
      <c r="L160" t="str">
        <f t="shared" si="15"/>
        <v>Tuesday</v>
      </c>
      <c r="M160">
        <v>661</v>
      </c>
      <c r="N160" t="s">
        <v>207</v>
      </c>
      <c r="O160" t="s">
        <v>226</v>
      </c>
      <c r="P160">
        <v>194</v>
      </c>
      <c r="Q160" t="s">
        <v>555</v>
      </c>
      <c r="R160" t="s">
        <v>269</v>
      </c>
      <c r="S160" t="s">
        <v>259</v>
      </c>
      <c r="T160" t="s">
        <v>230</v>
      </c>
      <c r="U160" t="s">
        <v>690</v>
      </c>
      <c r="V160" t="s">
        <v>289</v>
      </c>
      <c r="W160">
        <f t="shared" si="16"/>
        <v>-11.099999999999994</v>
      </c>
      <c r="X160">
        <f t="shared" si="17"/>
        <v>-455.0999999999998</v>
      </c>
    </row>
    <row r="161" spans="1:24" x14ac:dyDescent="0.35">
      <c r="A161">
        <v>27</v>
      </c>
      <c r="B161">
        <v>167.33</v>
      </c>
      <c r="C161">
        <v>9</v>
      </c>
      <c r="D161">
        <v>4517.91</v>
      </c>
      <c r="E161" s="53" t="s">
        <v>413</v>
      </c>
      <c r="F161" s="84">
        <v>22</v>
      </c>
      <c r="G161" s="84">
        <v>2</v>
      </c>
      <c r="H161" s="85" t="str">
        <f t="shared" si="12"/>
        <v>Febuary</v>
      </c>
      <c r="I161" s="84">
        <v>2019</v>
      </c>
      <c r="J161" s="85" t="str">
        <f t="shared" si="13"/>
        <v>2/22/2019</v>
      </c>
      <c r="K161" s="86">
        <f t="shared" si="14"/>
        <v>6</v>
      </c>
      <c r="L161" t="str">
        <f t="shared" si="15"/>
        <v>Friday</v>
      </c>
      <c r="M161">
        <v>624</v>
      </c>
      <c r="N161" t="s">
        <v>207</v>
      </c>
      <c r="O161" t="s">
        <v>226</v>
      </c>
      <c r="P161">
        <v>194</v>
      </c>
      <c r="Q161" t="s">
        <v>555</v>
      </c>
      <c r="R161" t="s">
        <v>414</v>
      </c>
      <c r="S161" t="s">
        <v>415</v>
      </c>
      <c r="T161" t="s">
        <v>244</v>
      </c>
      <c r="U161" t="s">
        <v>749</v>
      </c>
      <c r="V161" t="s">
        <v>260</v>
      </c>
      <c r="W161">
        <f t="shared" si="16"/>
        <v>-26.669999999999987</v>
      </c>
      <c r="X161">
        <f t="shared" si="17"/>
        <v>-720.08999999999969</v>
      </c>
    </row>
    <row r="162" spans="1:24" x14ac:dyDescent="0.35">
      <c r="A162">
        <v>28</v>
      </c>
      <c r="B162">
        <v>206.24</v>
      </c>
      <c r="C162">
        <v>3</v>
      </c>
      <c r="D162">
        <v>5774.72</v>
      </c>
      <c r="E162" s="53">
        <v>43712</v>
      </c>
      <c r="F162" s="84">
        <v>9</v>
      </c>
      <c r="G162" s="84">
        <v>4</v>
      </c>
      <c r="H162" s="85" t="str">
        <f t="shared" si="12"/>
        <v>April</v>
      </c>
      <c r="I162" s="84">
        <v>2019</v>
      </c>
      <c r="J162" s="85" t="str">
        <f t="shared" si="13"/>
        <v>4/9/2019</v>
      </c>
      <c r="K162" s="86">
        <f t="shared" si="14"/>
        <v>3</v>
      </c>
      <c r="L162" t="str">
        <f t="shared" si="15"/>
        <v>Tuesday</v>
      </c>
      <c r="M162">
        <v>579</v>
      </c>
      <c r="N162" t="s">
        <v>207</v>
      </c>
      <c r="O162" t="s">
        <v>226</v>
      </c>
      <c r="P162">
        <v>194</v>
      </c>
      <c r="Q162" t="s">
        <v>555</v>
      </c>
      <c r="R162" t="s">
        <v>357</v>
      </c>
      <c r="S162" t="s">
        <v>358</v>
      </c>
      <c r="T162" t="s">
        <v>243</v>
      </c>
      <c r="U162" t="s">
        <v>729</v>
      </c>
      <c r="V162" t="s">
        <v>260</v>
      </c>
      <c r="W162">
        <f t="shared" si="16"/>
        <v>12.240000000000009</v>
      </c>
      <c r="X162">
        <f t="shared" si="17"/>
        <v>342.72000000000025</v>
      </c>
    </row>
    <row r="163" spans="1:24" x14ac:dyDescent="0.35">
      <c r="A163">
        <v>24</v>
      </c>
      <c r="B163">
        <v>163.44</v>
      </c>
      <c r="C163">
        <v>13</v>
      </c>
      <c r="D163">
        <v>3922.56</v>
      </c>
      <c r="E163" s="53">
        <v>43471</v>
      </c>
      <c r="F163" s="84">
        <v>1</v>
      </c>
      <c r="G163" s="84">
        <v>6</v>
      </c>
      <c r="H163" s="85" t="str">
        <f t="shared" si="12"/>
        <v>June</v>
      </c>
      <c r="I163" s="84">
        <v>2019</v>
      </c>
      <c r="J163" s="85" t="str">
        <f t="shared" si="13"/>
        <v>6/1/2019</v>
      </c>
      <c r="K163" s="86">
        <f t="shared" si="14"/>
        <v>7</v>
      </c>
      <c r="L163" t="str">
        <f t="shared" si="15"/>
        <v>Saturday</v>
      </c>
      <c r="M163">
        <v>527</v>
      </c>
      <c r="N163" t="s">
        <v>364</v>
      </c>
      <c r="O163" t="s">
        <v>226</v>
      </c>
      <c r="P163">
        <v>194</v>
      </c>
      <c r="Q163" t="s">
        <v>555</v>
      </c>
      <c r="R163" t="s">
        <v>294</v>
      </c>
      <c r="S163" t="s">
        <v>295</v>
      </c>
      <c r="T163" t="s">
        <v>235</v>
      </c>
      <c r="U163" t="s">
        <v>703</v>
      </c>
      <c r="V163" t="s">
        <v>260</v>
      </c>
      <c r="W163">
        <f t="shared" si="16"/>
        <v>-30.560000000000002</v>
      </c>
      <c r="X163">
        <f t="shared" si="17"/>
        <v>-733.44</v>
      </c>
    </row>
    <row r="164" spans="1:24" x14ac:dyDescent="0.35">
      <c r="A164">
        <v>44</v>
      </c>
      <c r="B164">
        <v>208.19</v>
      </c>
      <c r="C164">
        <v>14</v>
      </c>
      <c r="D164">
        <v>9160.36</v>
      </c>
      <c r="E164" s="53">
        <v>43623</v>
      </c>
      <c r="F164" s="84">
        <v>6</v>
      </c>
      <c r="G164" s="84">
        <v>7</v>
      </c>
      <c r="H164" s="85" t="str">
        <f t="shared" si="12"/>
        <v>July</v>
      </c>
      <c r="I164" s="84">
        <v>2019</v>
      </c>
      <c r="J164" s="85" t="str">
        <f t="shared" si="13"/>
        <v>7/6/2019</v>
      </c>
      <c r="K164" s="86">
        <f t="shared" si="14"/>
        <v>7</v>
      </c>
      <c r="L164" t="str">
        <f t="shared" si="15"/>
        <v>Saturday</v>
      </c>
      <c r="M164">
        <v>493</v>
      </c>
      <c r="N164" t="s">
        <v>207</v>
      </c>
      <c r="O164" t="s">
        <v>226</v>
      </c>
      <c r="P164">
        <v>194</v>
      </c>
      <c r="Q164" t="s">
        <v>555</v>
      </c>
      <c r="R164" t="s">
        <v>416</v>
      </c>
      <c r="S164" t="s">
        <v>417</v>
      </c>
      <c r="T164" t="s">
        <v>239</v>
      </c>
      <c r="U164" t="s">
        <v>750</v>
      </c>
      <c r="V164" t="s">
        <v>289</v>
      </c>
      <c r="W164">
        <f t="shared" si="16"/>
        <v>14.189999999999998</v>
      </c>
      <c r="X164">
        <f t="shared" si="17"/>
        <v>624.3599999999999</v>
      </c>
    </row>
    <row r="165" spans="1:24" x14ac:dyDescent="0.35">
      <c r="A165">
        <v>50</v>
      </c>
      <c r="B165">
        <v>192.62</v>
      </c>
      <c r="C165">
        <v>3</v>
      </c>
      <c r="D165">
        <v>9631</v>
      </c>
      <c r="E165" s="53">
        <v>43504</v>
      </c>
      <c r="F165" s="84">
        <v>2</v>
      </c>
      <c r="G165" s="84">
        <v>8</v>
      </c>
      <c r="H165" s="85" t="str">
        <f t="shared" si="12"/>
        <v>August</v>
      </c>
      <c r="I165" s="84">
        <v>2019</v>
      </c>
      <c r="J165" s="85" t="str">
        <f t="shared" si="13"/>
        <v>8/2/2019</v>
      </c>
      <c r="K165" s="86">
        <f t="shared" si="14"/>
        <v>6</v>
      </c>
      <c r="L165" t="str">
        <f t="shared" si="15"/>
        <v>Friday</v>
      </c>
      <c r="M165">
        <v>467</v>
      </c>
      <c r="N165" t="s">
        <v>207</v>
      </c>
      <c r="O165" t="s">
        <v>226</v>
      </c>
      <c r="P165">
        <v>194</v>
      </c>
      <c r="Q165" t="s">
        <v>555</v>
      </c>
      <c r="R165" t="s">
        <v>418</v>
      </c>
      <c r="S165" t="s">
        <v>342</v>
      </c>
      <c r="T165" t="s">
        <v>229</v>
      </c>
      <c r="U165" t="s">
        <v>751</v>
      </c>
      <c r="V165" t="s">
        <v>289</v>
      </c>
      <c r="W165">
        <f t="shared" si="16"/>
        <v>-1.3799999999999955</v>
      </c>
      <c r="X165">
        <f t="shared" si="17"/>
        <v>-68.999999999999773</v>
      </c>
    </row>
    <row r="166" spans="1:24" x14ac:dyDescent="0.35">
      <c r="A166">
        <v>21</v>
      </c>
      <c r="B166">
        <v>163.44</v>
      </c>
      <c r="C166">
        <v>12</v>
      </c>
      <c r="D166">
        <v>3432.24</v>
      </c>
      <c r="E166" s="53" t="s">
        <v>419</v>
      </c>
      <c r="F166" s="84">
        <v>30</v>
      </c>
      <c r="G166" s="84">
        <v>8</v>
      </c>
      <c r="H166" s="85" t="str">
        <f t="shared" si="12"/>
        <v>August</v>
      </c>
      <c r="I166" s="84">
        <v>2019</v>
      </c>
      <c r="J166" s="85" t="str">
        <f t="shared" si="13"/>
        <v>8/30/2019</v>
      </c>
      <c r="K166" s="86">
        <f t="shared" si="14"/>
        <v>6</v>
      </c>
      <c r="L166" t="str">
        <f t="shared" si="15"/>
        <v>Friday</v>
      </c>
      <c r="M166">
        <v>440</v>
      </c>
      <c r="N166" t="s">
        <v>207</v>
      </c>
      <c r="O166" t="s">
        <v>226</v>
      </c>
      <c r="P166">
        <v>194</v>
      </c>
      <c r="Q166" t="s">
        <v>555</v>
      </c>
      <c r="R166" t="s">
        <v>414</v>
      </c>
      <c r="S166" t="s">
        <v>415</v>
      </c>
      <c r="T166" t="s">
        <v>244</v>
      </c>
      <c r="U166" t="s">
        <v>749</v>
      </c>
      <c r="V166" t="s">
        <v>260</v>
      </c>
      <c r="W166">
        <f t="shared" si="16"/>
        <v>-30.560000000000002</v>
      </c>
      <c r="X166">
        <f t="shared" si="17"/>
        <v>-641.76</v>
      </c>
    </row>
    <row r="167" spans="1:24" x14ac:dyDescent="0.35">
      <c r="A167">
        <v>33</v>
      </c>
      <c r="B167">
        <v>167.33</v>
      </c>
      <c r="C167">
        <v>5</v>
      </c>
      <c r="D167">
        <v>5521.89</v>
      </c>
      <c r="E167" s="53">
        <v>43200</v>
      </c>
      <c r="F167" s="84">
        <v>4</v>
      </c>
      <c r="G167" s="84">
        <v>10</v>
      </c>
      <c r="H167" s="85" t="str">
        <f t="shared" si="12"/>
        <v>October</v>
      </c>
      <c r="I167" s="84">
        <v>2018</v>
      </c>
      <c r="J167" s="85" t="str">
        <f t="shared" si="13"/>
        <v>10/4/2018</v>
      </c>
      <c r="K167" s="86">
        <f t="shared" si="14"/>
        <v>5</v>
      </c>
      <c r="L167" t="str">
        <f t="shared" si="15"/>
        <v>Thursday</v>
      </c>
      <c r="M167">
        <v>771</v>
      </c>
      <c r="N167" t="s">
        <v>207</v>
      </c>
      <c r="O167" t="s">
        <v>226</v>
      </c>
      <c r="P167">
        <v>194</v>
      </c>
      <c r="Q167" t="s">
        <v>555</v>
      </c>
      <c r="R167" t="s">
        <v>420</v>
      </c>
      <c r="S167" t="s">
        <v>421</v>
      </c>
      <c r="T167" t="s">
        <v>248</v>
      </c>
      <c r="U167" t="s">
        <v>752</v>
      </c>
      <c r="V167" t="s">
        <v>260</v>
      </c>
      <c r="W167">
        <f t="shared" si="16"/>
        <v>-26.669999999999987</v>
      </c>
      <c r="X167">
        <f t="shared" si="17"/>
        <v>-880.10999999999956</v>
      </c>
    </row>
    <row r="168" spans="1:24" x14ac:dyDescent="0.35">
      <c r="A168">
        <v>33</v>
      </c>
      <c r="B168">
        <v>210.14</v>
      </c>
      <c r="C168">
        <v>10</v>
      </c>
      <c r="D168">
        <v>6934.62</v>
      </c>
      <c r="E168" s="53" t="s">
        <v>422</v>
      </c>
      <c r="F168" s="84">
        <v>16</v>
      </c>
      <c r="G168" s="84">
        <v>10</v>
      </c>
      <c r="H168" s="85" t="str">
        <f t="shared" si="12"/>
        <v>October</v>
      </c>
      <c r="I168" s="84">
        <v>2019</v>
      </c>
      <c r="J168" s="85" t="str">
        <f t="shared" si="13"/>
        <v>10/16/2019</v>
      </c>
      <c r="K168" s="86">
        <f t="shared" si="14"/>
        <v>4</v>
      </c>
      <c r="L168" t="str">
        <f t="shared" si="15"/>
        <v>Wednesday</v>
      </c>
      <c r="M168">
        <v>395</v>
      </c>
      <c r="N168" t="s">
        <v>207</v>
      </c>
      <c r="O168" t="s">
        <v>226</v>
      </c>
      <c r="P168">
        <v>194</v>
      </c>
      <c r="Q168" t="s">
        <v>555</v>
      </c>
      <c r="R168" t="s">
        <v>411</v>
      </c>
      <c r="S168" t="s">
        <v>412</v>
      </c>
      <c r="T168" t="s">
        <v>248</v>
      </c>
      <c r="U168" t="s">
        <v>748</v>
      </c>
      <c r="V168" t="s">
        <v>260</v>
      </c>
      <c r="W168">
        <f t="shared" si="16"/>
        <v>16.139999999999986</v>
      </c>
      <c r="X168">
        <f t="shared" si="17"/>
        <v>532.61999999999955</v>
      </c>
    </row>
    <row r="169" spans="1:24" x14ac:dyDescent="0.35">
      <c r="A169">
        <v>31</v>
      </c>
      <c r="B169">
        <v>221.81</v>
      </c>
      <c r="C169">
        <v>3</v>
      </c>
      <c r="D169">
        <v>6876.11</v>
      </c>
      <c r="E169" s="53">
        <v>43535</v>
      </c>
      <c r="F169" s="84">
        <v>3</v>
      </c>
      <c r="G169" s="84">
        <v>11</v>
      </c>
      <c r="H169" s="85" t="str">
        <f t="shared" si="12"/>
        <v>November</v>
      </c>
      <c r="I169" s="84">
        <v>2019</v>
      </c>
      <c r="J169" s="85" t="str">
        <f t="shared" si="13"/>
        <v>11/3/2019</v>
      </c>
      <c r="K169" s="86">
        <f t="shared" si="14"/>
        <v>1</v>
      </c>
      <c r="L169" t="str">
        <f t="shared" si="15"/>
        <v>Sunday</v>
      </c>
      <c r="M169">
        <v>378</v>
      </c>
      <c r="N169" t="s">
        <v>207</v>
      </c>
      <c r="O169" t="s">
        <v>226</v>
      </c>
      <c r="P169">
        <v>194</v>
      </c>
      <c r="Q169" t="s">
        <v>555</v>
      </c>
      <c r="R169" t="s">
        <v>298</v>
      </c>
      <c r="S169" t="s">
        <v>299</v>
      </c>
      <c r="T169" t="s">
        <v>237</v>
      </c>
      <c r="U169" t="s">
        <v>705</v>
      </c>
      <c r="V169" t="s">
        <v>260</v>
      </c>
      <c r="W169">
        <f t="shared" si="16"/>
        <v>27.810000000000002</v>
      </c>
      <c r="X169">
        <f t="shared" si="17"/>
        <v>862.11000000000013</v>
      </c>
    </row>
    <row r="170" spans="1:24" x14ac:dyDescent="0.35">
      <c r="A170">
        <v>41</v>
      </c>
      <c r="B170">
        <v>71.47</v>
      </c>
      <c r="C170">
        <v>5</v>
      </c>
      <c r="D170">
        <v>2930.27</v>
      </c>
      <c r="E170" s="53" t="s">
        <v>220</v>
      </c>
      <c r="F170" s="84">
        <v>15</v>
      </c>
      <c r="G170" s="84">
        <v>11</v>
      </c>
      <c r="H170" s="85" t="str">
        <f t="shared" si="12"/>
        <v>November</v>
      </c>
      <c r="I170" s="84">
        <v>2019</v>
      </c>
      <c r="J170" s="85" t="str">
        <f t="shared" si="13"/>
        <v>11/15/2019</v>
      </c>
      <c r="K170" s="86">
        <f t="shared" si="14"/>
        <v>6</v>
      </c>
      <c r="L170" t="str">
        <f t="shared" si="15"/>
        <v>Friday</v>
      </c>
      <c r="M170">
        <v>367</v>
      </c>
      <c r="N170" t="s">
        <v>207</v>
      </c>
      <c r="O170" t="s">
        <v>226</v>
      </c>
      <c r="P170">
        <v>194</v>
      </c>
      <c r="Q170" t="s">
        <v>555</v>
      </c>
      <c r="R170" t="s">
        <v>253</v>
      </c>
      <c r="S170" t="s">
        <v>254</v>
      </c>
      <c r="T170" t="s">
        <v>229</v>
      </c>
      <c r="U170" t="s">
        <v>683</v>
      </c>
      <c r="V170" t="s">
        <v>255</v>
      </c>
      <c r="W170">
        <f t="shared" si="16"/>
        <v>-122.53</v>
      </c>
      <c r="X170">
        <f t="shared" si="17"/>
        <v>-5023.7300000000005</v>
      </c>
    </row>
    <row r="171" spans="1:24" x14ac:dyDescent="0.35">
      <c r="A171">
        <v>45</v>
      </c>
      <c r="B171">
        <v>79.650000000000006</v>
      </c>
      <c r="C171">
        <v>2</v>
      </c>
      <c r="D171">
        <v>3584.25</v>
      </c>
      <c r="E171" s="53" t="s">
        <v>221</v>
      </c>
      <c r="F171" s="84">
        <v>24</v>
      </c>
      <c r="G171" s="84">
        <v>11</v>
      </c>
      <c r="H171" s="85" t="str">
        <f t="shared" si="12"/>
        <v>November</v>
      </c>
      <c r="I171" s="84">
        <v>2019</v>
      </c>
      <c r="J171" s="85" t="str">
        <f t="shared" si="13"/>
        <v>11/24/2019</v>
      </c>
      <c r="K171" s="86">
        <f t="shared" si="14"/>
        <v>1</v>
      </c>
      <c r="L171" t="str">
        <f t="shared" si="15"/>
        <v>Sunday</v>
      </c>
      <c r="M171">
        <v>359</v>
      </c>
      <c r="N171" t="s">
        <v>207</v>
      </c>
      <c r="O171" t="s">
        <v>226</v>
      </c>
      <c r="P171">
        <v>194</v>
      </c>
      <c r="Q171" t="s">
        <v>555</v>
      </c>
      <c r="R171" t="s">
        <v>287</v>
      </c>
      <c r="S171" t="s">
        <v>288</v>
      </c>
      <c r="T171" t="s">
        <v>234</v>
      </c>
      <c r="U171" t="s">
        <v>700</v>
      </c>
      <c r="V171" t="s">
        <v>260</v>
      </c>
      <c r="W171">
        <f t="shared" si="16"/>
        <v>-114.35</v>
      </c>
      <c r="X171">
        <f t="shared" si="17"/>
        <v>-5145.75</v>
      </c>
    </row>
    <row r="172" spans="1:24" x14ac:dyDescent="0.35">
      <c r="A172">
        <v>33</v>
      </c>
      <c r="B172">
        <v>85.39</v>
      </c>
      <c r="C172">
        <v>3</v>
      </c>
      <c r="D172">
        <v>2817.87</v>
      </c>
      <c r="E172" s="53">
        <v>43983</v>
      </c>
      <c r="F172" s="84">
        <v>6</v>
      </c>
      <c r="G172" s="84">
        <v>1</v>
      </c>
      <c r="H172" s="85" t="str">
        <f t="shared" si="12"/>
        <v>January</v>
      </c>
      <c r="I172" s="84">
        <v>2020</v>
      </c>
      <c r="J172" s="85" t="str">
        <f t="shared" si="13"/>
        <v>1/6/2020</v>
      </c>
      <c r="K172" s="86">
        <f t="shared" si="14"/>
        <v>2</v>
      </c>
      <c r="L172" t="str">
        <f t="shared" si="15"/>
        <v>Monday</v>
      </c>
      <c r="M172">
        <v>317</v>
      </c>
      <c r="N172" t="s">
        <v>207</v>
      </c>
      <c r="O172" t="s">
        <v>226</v>
      </c>
      <c r="P172">
        <v>194</v>
      </c>
      <c r="Q172" t="s">
        <v>555</v>
      </c>
      <c r="R172" t="s">
        <v>423</v>
      </c>
      <c r="S172" t="s">
        <v>424</v>
      </c>
      <c r="T172" t="s">
        <v>233</v>
      </c>
      <c r="U172" t="s">
        <v>753</v>
      </c>
      <c r="V172" t="s">
        <v>255</v>
      </c>
      <c r="W172">
        <f t="shared" si="16"/>
        <v>-108.61</v>
      </c>
      <c r="X172">
        <f t="shared" si="17"/>
        <v>-3584.13</v>
      </c>
    </row>
    <row r="173" spans="1:24" x14ac:dyDescent="0.35">
      <c r="A173">
        <v>45</v>
      </c>
      <c r="B173">
        <v>76</v>
      </c>
      <c r="C173">
        <v>7</v>
      </c>
      <c r="D173">
        <v>3420</v>
      </c>
      <c r="E173" s="53">
        <v>43892</v>
      </c>
      <c r="F173" s="84">
        <v>3</v>
      </c>
      <c r="G173" s="84">
        <v>2</v>
      </c>
      <c r="H173" s="85" t="str">
        <f t="shared" si="12"/>
        <v>Febuary</v>
      </c>
      <c r="I173" s="84">
        <v>2020</v>
      </c>
      <c r="J173" s="85" t="str">
        <f t="shared" si="13"/>
        <v>2/3/2020</v>
      </c>
      <c r="K173" s="86">
        <f t="shared" si="14"/>
        <v>2</v>
      </c>
      <c r="L173" t="str">
        <f t="shared" si="15"/>
        <v>Monday</v>
      </c>
      <c r="M173">
        <v>290</v>
      </c>
      <c r="N173" t="s">
        <v>207</v>
      </c>
      <c r="O173" t="s">
        <v>226</v>
      </c>
      <c r="P173">
        <v>194</v>
      </c>
      <c r="Q173" t="s">
        <v>555</v>
      </c>
      <c r="R173" t="s">
        <v>277</v>
      </c>
      <c r="S173" t="s">
        <v>278</v>
      </c>
      <c r="T173" t="s">
        <v>230</v>
      </c>
      <c r="U173" t="s">
        <v>695</v>
      </c>
      <c r="V173" t="s">
        <v>260</v>
      </c>
      <c r="W173">
        <f t="shared" si="16"/>
        <v>-118</v>
      </c>
      <c r="X173">
        <f t="shared" si="17"/>
        <v>-5310</v>
      </c>
    </row>
    <row r="174" spans="1:24" x14ac:dyDescent="0.35">
      <c r="A174">
        <v>26</v>
      </c>
      <c r="B174">
        <v>99.04</v>
      </c>
      <c r="C174">
        <v>4</v>
      </c>
      <c r="D174">
        <v>2575.04</v>
      </c>
      <c r="E174" s="53">
        <v>43893</v>
      </c>
      <c r="F174" s="84">
        <v>3</v>
      </c>
      <c r="G174" s="84">
        <v>3</v>
      </c>
      <c r="H174" s="85" t="str">
        <f t="shared" si="12"/>
        <v>March</v>
      </c>
      <c r="I174" s="84">
        <v>2020</v>
      </c>
      <c r="J174" s="85" t="str">
        <f t="shared" si="13"/>
        <v>3/3/2020</v>
      </c>
      <c r="K174" s="86">
        <f t="shared" si="14"/>
        <v>3</v>
      </c>
      <c r="L174" t="str">
        <f t="shared" si="15"/>
        <v>Tuesday</v>
      </c>
      <c r="M174">
        <v>262</v>
      </c>
      <c r="N174" t="s">
        <v>207</v>
      </c>
      <c r="O174" t="s">
        <v>226</v>
      </c>
      <c r="P174">
        <v>194</v>
      </c>
      <c r="Q174" t="s">
        <v>555</v>
      </c>
      <c r="R174" t="s">
        <v>330</v>
      </c>
      <c r="S174" t="s">
        <v>331</v>
      </c>
      <c r="T174" t="s">
        <v>237</v>
      </c>
      <c r="U174" t="s">
        <v>718</v>
      </c>
      <c r="V174" t="s">
        <v>255</v>
      </c>
      <c r="W174">
        <f t="shared" si="16"/>
        <v>-94.96</v>
      </c>
      <c r="X174">
        <f t="shared" si="17"/>
        <v>-2468.96</v>
      </c>
    </row>
    <row r="175" spans="1:24" x14ac:dyDescent="0.35">
      <c r="A175">
        <v>12</v>
      </c>
      <c r="B175">
        <v>163.44</v>
      </c>
      <c r="C175">
        <v>13</v>
      </c>
      <c r="D175">
        <v>1961.28</v>
      </c>
      <c r="E175" s="53" t="s">
        <v>425</v>
      </c>
      <c r="F175" s="84">
        <v>17</v>
      </c>
      <c r="G175" s="84">
        <v>5</v>
      </c>
      <c r="H175" s="85" t="str">
        <f t="shared" si="12"/>
        <v>May</v>
      </c>
      <c r="I175" s="84">
        <v>2020</v>
      </c>
      <c r="J175" s="85" t="str">
        <f t="shared" si="13"/>
        <v>5/17/2020</v>
      </c>
      <c r="K175" s="86">
        <f t="shared" si="14"/>
        <v>1</v>
      </c>
      <c r="L175" t="str">
        <f t="shared" si="15"/>
        <v>Sunday</v>
      </c>
      <c r="M175">
        <v>188</v>
      </c>
      <c r="N175" t="s">
        <v>207</v>
      </c>
      <c r="O175" t="s">
        <v>226</v>
      </c>
      <c r="P175">
        <v>194</v>
      </c>
      <c r="Q175" t="s">
        <v>555</v>
      </c>
      <c r="R175" t="s">
        <v>287</v>
      </c>
      <c r="S175" t="s">
        <v>288</v>
      </c>
      <c r="T175" t="s">
        <v>234</v>
      </c>
      <c r="U175" t="s">
        <v>700</v>
      </c>
      <c r="V175" t="s">
        <v>255</v>
      </c>
      <c r="W175">
        <f t="shared" si="16"/>
        <v>-30.560000000000002</v>
      </c>
      <c r="X175">
        <f t="shared" si="17"/>
        <v>-366.72</v>
      </c>
    </row>
    <row r="176" spans="1:24" x14ac:dyDescent="0.35">
      <c r="A176">
        <v>41</v>
      </c>
      <c r="B176">
        <v>211.96</v>
      </c>
      <c r="C176">
        <v>15</v>
      </c>
      <c r="D176">
        <v>8690.36</v>
      </c>
      <c r="E176" s="53">
        <v>43406</v>
      </c>
      <c r="F176" s="84">
        <v>11</v>
      </c>
      <c r="G176" s="84">
        <v>2</v>
      </c>
      <c r="H176" s="85" t="str">
        <f t="shared" si="12"/>
        <v>Febuary</v>
      </c>
      <c r="I176" s="84">
        <v>2018</v>
      </c>
      <c r="J176" s="85" t="str">
        <f t="shared" si="13"/>
        <v>2/11/2018</v>
      </c>
      <c r="K176" s="86">
        <f t="shared" si="14"/>
        <v>1</v>
      </c>
      <c r="L176" t="str">
        <f t="shared" si="15"/>
        <v>Sunday</v>
      </c>
      <c r="M176">
        <v>1015</v>
      </c>
      <c r="N176" t="s">
        <v>207</v>
      </c>
      <c r="O176" t="s">
        <v>226</v>
      </c>
      <c r="P176">
        <v>207</v>
      </c>
      <c r="Q176" t="s">
        <v>556</v>
      </c>
      <c r="R176" t="s">
        <v>357</v>
      </c>
      <c r="S176" t="s">
        <v>358</v>
      </c>
      <c r="T176" t="s">
        <v>243</v>
      </c>
      <c r="U176" t="s">
        <v>729</v>
      </c>
      <c r="V176" t="s">
        <v>289</v>
      </c>
      <c r="W176">
        <f t="shared" si="16"/>
        <v>4.960000000000008</v>
      </c>
      <c r="X176">
        <f t="shared" si="17"/>
        <v>203.36000000000033</v>
      </c>
    </row>
    <row r="177" spans="1:24" x14ac:dyDescent="0.35">
      <c r="A177">
        <v>33</v>
      </c>
      <c r="B177">
        <v>182.86</v>
      </c>
      <c r="C177">
        <v>9</v>
      </c>
      <c r="D177">
        <v>6034.38</v>
      </c>
      <c r="E177" s="53" t="s">
        <v>426</v>
      </c>
      <c r="F177" s="84">
        <v>16</v>
      </c>
      <c r="G177" s="84">
        <v>4</v>
      </c>
      <c r="H177" s="85" t="str">
        <f t="shared" si="12"/>
        <v>April</v>
      </c>
      <c r="I177" s="84">
        <v>2018</v>
      </c>
      <c r="J177" s="85" t="str">
        <f t="shared" si="13"/>
        <v>4/16/2018</v>
      </c>
      <c r="K177" s="86">
        <f t="shared" si="14"/>
        <v>2</v>
      </c>
      <c r="L177" t="str">
        <f t="shared" si="15"/>
        <v>Monday</v>
      </c>
      <c r="M177">
        <v>952</v>
      </c>
      <c r="N177" t="s">
        <v>207</v>
      </c>
      <c r="O177" t="s">
        <v>226</v>
      </c>
      <c r="P177">
        <v>207</v>
      </c>
      <c r="Q177" t="s">
        <v>556</v>
      </c>
      <c r="R177" t="s">
        <v>304</v>
      </c>
      <c r="S177" t="s">
        <v>249</v>
      </c>
      <c r="T177" t="s">
        <v>249</v>
      </c>
      <c r="U177" t="s">
        <v>707</v>
      </c>
      <c r="V177" t="s">
        <v>260</v>
      </c>
      <c r="W177">
        <f t="shared" si="16"/>
        <v>-24.139999999999986</v>
      </c>
      <c r="X177">
        <f t="shared" si="17"/>
        <v>-796.61999999999955</v>
      </c>
    </row>
    <row r="178" spans="1:24" x14ac:dyDescent="0.35">
      <c r="A178">
        <v>46</v>
      </c>
      <c r="B178">
        <v>245.2</v>
      </c>
      <c r="C178">
        <v>2</v>
      </c>
      <c r="D178">
        <v>11279.2</v>
      </c>
      <c r="E178" s="53">
        <v>43165</v>
      </c>
      <c r="F178" s="84">
        <v>3</v>
      </c>
      <c r="G178" s="84">
        <v>6</v>
      </c>
      <c r="H178" s="85" t="str">
        <f t="shared" si="12"/>
        <v>June</v>
      </c>
      <c r="I178" s="84">
        <v>2018</v>
      </c>
      <c r="J178" s="85" t="str">
        <f t="shared" si="13"/>
        <v>6/3/2018</v>
      </c>
      <c r="K178" s="86">
        <f t="shared" si="14"/>
        <v>1</v>
      </c>
      <c r="L178" t="str">
        <f t="shared" si="15"/>
        <v>Sunday</v>
      </c>
      <c r="M178">
        <v>905</v>
      </c>
      <c r="N178" t="s">
        <v>207</v>
      </c>
      <c r="O178" t="s">
        <v>226</v>
      </c>
      <c r="P178">
        <v>207</v>
      </c>
      <c r="Q178" t="s">
        <v>556</v>
      </c>
      <c r="R178" t="s">
        <v>427</v>
      </c>
      <c r="S178" t="s">
        <v>254</v>
      </c>
      <c r="T178" t="s">
        <v>229</v>
      </c>
      <c r="U178" t="s">
        <v>754</v>
      </c>
      <c r="V178" t="s">
        <v>289</v>
      </c>
      <c r="W178">
        <f t="shared" si="16"/>
        <v>38.199999999999989</v>
      </c>
      <c r="X178">
        <f t="shared" si="17"/>
        <v>1757.1999999999994</v>
      </c>
    </row>
    <row r="179" spans="1:24" x14ac:dyDescent="0.35">
      <c r="A179">
        <v>33</v>
      </c>
      <c r="B179">
        <v>243.13</v>
      </c>
      <c r="C179">
        <v>12</v>
      </c>
      <c r="D179">
        <v>8023.29</v>
      </c>
      <c r="E179" s="53">
        <v>43320</v>
      </c>
      <c r="F179" s="84">
        <v>8</v>
      </c>
      <c r="G179" s="84">
        <v>8</v>
      </c>
      <c r="H179" s="85" t="str">
        <f t="shared" si="12"/>
        <v>August</v>
      </c>
      <c r="I179" s="84">
        <v>2018</v>
      </c>
      <c r="J179" s="85" t="str">
        <f t="shared" si="13"/>
        <v>8/8/2018</v>
      </c>
      <c r="K179" s="86">
        <f t="shared" si="14"/>
        <v>4</v>
      </c>
      <c r="L179" t="str">
        <f t="shared" si="15"/>
        <v>Wednesday</v>
      </c>
      <c r="M179">
        <v>840</v>
      </c>
      <c r="N179" t="s">
        <v>207</v>
      </c>
      <c r="O179" t="s">
        <v>226</v>
      </c>
      <c r="P179">
        <v>207</v>
      </c>
      <c r="Q179" t="s">
        <v>556</v>
      </c>
      <c r="R179" t="s">
        <v>335</v>
      </c>
      <c r="S179" t="s">
        <v>336</v>
      </c>
      <c r="T179" t="s">
        <v>229</v>
      </c>
      <c r="U179" t="s">
        <v>720</v>
      </c>
      <c r="V179" t="s">
        <v>289</v>
      </c>
      <c r="W179">
        <f t="shared" si="16"/>
        <v>36.129999999999995</v>
      </c>
      <c r="X179">
        <f t="shared" si="17"/>
        <v>1192.29</v>
      </c>
    </row>
    <row r="180" spans="1:24" x14ac:dyDescent="0.35">
      <c r="A180">
        <v>20</v>
      </c>
      <c r="B180">
        <v>245.2</v>
      </c>
      <c r="C180">
        <v>11</v>
      </c>
      <c r="D180">
        <v>4904</v>
      </c>
      <c r="E180" s="53" t="s">
        <v>428</v>
      </c>
      <c r="F180" s="84">
        <v>28</v>
      </c>
      <c r="G180" s="84">
        <v>9</v>
      </c>
      <c r="H180" s="85" t="str">
        <f t="shared" si="12"/>
        <v>September</v>
      </c>
      <c r="I180" s="84">
        <v>2018</v>
      </c>
      <c r="J180" s="85" t="str">
        <f t="shared" si="13"/>
        <v>9/28/2018</v>
      </c>
      <c r="K180" s="86">
        <f t="shared" si="14"/>
        <v>6</v>
      </c>
      <c r="L180" t="str">
        <f t="shared" si="15"/>
        <v>Friday</v>
      </c>
      <c r="M180">
        <v>790</v>
      </c>
      <c r="N180" t="s">
        <v>207</v>
      </c>
      <c r="O180" t="s">
        <v>226</v>
      </c>
      <c r="P180">
        <v>207</v>
      </c>
      <c r="Q180" t="s">
        <v>556</v>
      </c>
      <c r="R180" t="s">
        <v>296</v>
      </c>
      <c r="S180" t="s">
        <v>297</v>
      </c>
      <c r="T180" t="s">
        <v>236</v>
      </c>
      <c r="U180" t="s">
        <v>704</v>
      </c>
      <c r="V180" t="s">
        <v>260</v>
      </c>
      <c r="W180">
        <f t="shared" si="16"/>
        <v>38.199999999999989</v>
      </c>
      <c r="X180">
        <f t="shared" si="17"/>
        <v>763.99999999999977</v>
      </c>
    </row>
    <row r="181" spans="1:24" x14ac:dyDescent="0.35">
      <c r="A181">
        <v>44</v>
      </c>
      <c r="B181">
        <v>195.33</v>
      </c>
      <c r="C181">
        <v>3</v>
      </c>
      <c r="D181">
        <v>8594.52</v>
      </c>
      <c r="E181" s="53" t="s">
        <v>429</v>
      </c>
      <c r="F181" s="84">
        <v>22</v>
      </c>
      <c r="G181" s="84">
        <v>10</v>
      </c>
      <c r="H181" s="85" t="str">
        <f t="shared" si="12"/>
        <v>October</v>
      </c>
      <c r="I181" s="84">
        <v>2018</v>
      </c>
      <c r="J181" s="85" t="str">
        <f t="shared" si="13"/>
        <v>10/22/2018</v>
      </c>
      <c r="K181" s="86">
        <f t="shared" si="14"/>
        <v>2</v>
      </c>
      <c r="L181" t="str">
        <f t="shared" si="15"/>
        <v>Monday</v>
      </c>
      <c r="M181">
        <v>767</v>
      </c>
      <c r="N181" t="s">
        <v>207</v>
      </c>
      <c r="O181" t="s">
        <v>226</v>
      </c>
      <c r="P181">
        <v>207</v>
      </c>
      <c r="Q181" t="s">
        <v>556</v>
      </c>
      <c r="R181" t="s">
        <v>304</v>
      </c>
      <c r="S181" t="s">
        <v>249</v>
      </c>
      <c r="T181" t="s">
        <v>249</v>
      </c>
      <c r="U181" t="s">
        <v>707</v>
      </c>
      <c r="V181" t="s">
        <v>289</v>
      </c>
      <c r="W181">
        <f t="shared" si="16"/>
        <v>-11.669999999999987</v>
      </c>
      <c r="X181">
        <f t="shared" si="17"/>
        <v>-513.47999999999945</v>
      </c>
    </row>
    <row r="182" spans="1:24" x14ac:dyDescent="0.35">
      <c r="A182">
        <v>33</v>
      </c>
      <c r="B182">
        <v>226.5</v>
      </c>
      <c r="C182">
        <v>2</v>
      </c>
      <c r="D182">
        <v>7474.5</v>
      </c>
      <c r="E182" s="53">
        <v>43262</v>
      </c>
      <c r="F182" s="84">
        <v>6</v>
      </c>
      <c r="G182" s="84">
        <v>11</v>
      </c>
      <c r="H182" s="85" t="str">
        <f t="shared" si="12"/>
        <v>November</v>
      </c>
      <c r="I182" s="84">
        <v>2018</v>
      </c>
      <c r="J182" s="85" t="str">
        <f t="shared" si="13"/>
        <v>11/6/2018</v>
      </c>
      <c r="K182" s="86">
        <f t="shared" si="14"/>
        <v>3</v>
      </c>
      <c r="L182" t="str">
        <f t="shared" si="15"/>
        <v>Tuesday</v>
      </c>
      <c r="M182">
        <v>753</v>
      </c>
      <c r="N182" t="s">
        <v>207</v>
      </c>
      <c r="O182" t="s">
        <v>226</v>
      </c>
      <c r="P182">
        <v>207</v>
      </c>
      <c r="Q182" t="s">
        <v>556</v>
      </c>
      <c r="R182" t="s">
        <v>416</v>
      </c>
      <c r="S182" t="s">
        <v>417</v>
      </c>
      <c r="T182" t="s">
        <v>239</v>
      </c>
      <c r="U182" t="s">
        <v>750</v>
      </c>
      <c r="V182" t="s">
        <v>289</v>
      </c>
      <c r="W182">
        <f t="shared" si="16"/>
        <v>19.5</v>
      </c>
      <c r="X182">
        <f t="shared" si="17"/>
        <v>643.5</v>
      </c>
    </row>
    <row r="183" spans="1:24" x14ac:dyDescent="0.35">
      <c r="A183">
        <v>21</v>
      </c>
      <c r="B183">
        <v>184.94</v>
      </c>
      <c r="C183">
        <v>13</v>
      </c>
      <c r="D183">
        <v>3883.74</v>
      </c>
      <c r="E183" s="53" t="s">
        <v>367</v>
      </c>
      <c r="F183" s="84">
        <v>14</v>
      </c>
      <c r="G183" s="84">
        <v>11</v>
      </c>
      <c r="H183" s="85" t="str">
        <f t="shared" si="12"/>
        <v>November</v>
      </c>
      <c r="I183" s="84">
        <v>2018</v>
      </c>
      <c r="J183" s="85" t="str">
        <f t="shared" si="13"/>
        <v>11/14/2018</v>
      </c>
      <c r="K183" s="86">
        <f t="shared" si="14"/>
        <v>4</v>
      </c>
      <c r="L183" t="str">
        <f t="shared" si="15"/>
        <v>Wednesday</v>
      </c>
      <c r="M183">
        <v>746</v>
      </c>
      <c r="N183" t="s">
        <v>207</v>
      </c>
      <c r="O183" t="s">
        <v>226</v>
      </c>
      <c r="P183">
        <v>207</v>
      </c>
      <c r="Q183" t="s">
        <v>556</v>
      </c>
      <c r="R183" t="s">
        <v>362</v>
      </c>
      <c r="S183" t="s">
        <v>293</v>
      </c>
      <c r="T183" t="s">
        <v>229</v>
      </c>
      <c r="U183" t="s">
        <v>731</v>
      </c>
      <c r="V183" t="s">
        <v>260</v>
      </c>
      <c r="W183">
        <f t="shared" si="16"/>
        <v>-22.060000000000002</v>
      </c>
      <c r="X183">
        <f t="shared" si="17"/>
        <v>-463.26000000000005</v>
      </c>
    </row>
    <row r="184" spans="1:24" x14ac:dyDescent="0.35">
      <c r="A184">
        <v>47</v>
      </c>
      <c r="B184">
        <v>189.1</v>
      </c>
      <c r="C184">
        <v>5</v>
      </c>
      <c r="D184">
        <v>8887.7000000000007</v>
      </c>
      <c r="E184" s="53" t="s">
        <v>369</v>
      </c>
      <c r="F184" s="84">
        <v>26</v>
      </c>
      <c r="G184" s="84">
        <v>11</v>
      </c>
      <c r="H184" s="85" t="str">
        <f t="shared" si="12"/>
        <v>November</v>
      </c>
      <c r="I184" s="84">
        <v>2018</v>
      </c>
      <c r="J184" s="85" t="str">
        <f t="shared" si="13"/>
        <v>11/26/2018</v>
      </c>
      <c r="K184" s="86">
        <f t="shared" si="14"/>
        <v>2</v>
      </c>
      <c r="L184" t="str">
        <f t="shared" si="15"/>
        <v>Monday</v>
      </c>
      <c r="M184">
        <v>735</v>
      </c>
      <c r="N184" t="s">
        <v>207</v>
      </c>
      <c r="O184" t="s">
        <v>226</v>
      </c>
      <c r="P184">
        <v>207</v>
      </c>
      <c r="Q184" t="s">
        <v>556</v>
      </c>
      <c r="R184" t="s">
        <v>321</v>
      </c>
      <c r="S184" t="s">
        <v>322</v>
      </c>
      <c r="T184" t="s">
        <v>229</v>
      </c>
      <c r="U184" t="s">
        <v>715</v>
      </c>
      <c r="V184" t="s">
        <v>289</v>
      </c>
      <c r="W184">
        <f t="shared" si="16"/>
        <v>-17.900000000000006</v>
      </c>
      <c r="X184">
        <f t="shared" si="17"/>
        <v>-841.3000000000003</v>
      </c>
    </row>
    <row r="185" spans="1:24" x14ac:dyDescent="0.35">
      <c r="A185">
        <v>46</v>
      </c>
      <c r="B185">
        <v>187.02</v>
      </c>
      <c r="C185">
        <v>13</v>
      </c>
      <c r="D185">
        <v>8602.92</v>
      </c>
      <c r="E185" s="53">
        <v>43497</v>
      </c>
      <c r="F185" s="84">
        <v>2</v>
      </c>
      <c r="G185" s="84">
        <v>1</v>
      </c>
      <c r="H185" s="85" t="str">
        <f t="shared" si="12"/>
        <v>January</v>
      </c>
      <c r="I185" s="84">
        <v>2019</v>
      </c>
      <c r="J185" s="85" t="str">
        <f t="shared" si="13"/>
        <v>1/2/2019</v>
      </c>
      <c r="K185" s="86">
        <f t="shared" si="14"/>
        <v>4</v>
      </c>
      <c r="L185" t="str">
        <f t="shared" si="15"/>
        <v>Wednesday</v>
      </c>
      <c r="M185">
        <v>699</v>
      </c>
      <c r="N185" t="s">
        <v>207</v>
      </c>
      <c r="O185" t="s">
        <v>226</v>
      </c>
      <c r="P185">
        <v>207</v>
      </c>
      <c r="Q185" t="s">
        <v>556</v>
      </c>
      <c r="R185" t="s">
        <v>313</v>
      </c>
      <c r="S185" t="s">
        <v>314</v>
      </c>
      <c r="T185" t="s">
        <v>230</v>
      </c>
      <c r="U185" t="s">
        <v>711</v>
      </c>
      <c r="V185" t="s">
        <v>289</v>
      </c>
      <c r="W185">
        <f t="shared" si="16"/>
        <v>-19.97999999999999</v>
      </c>
      <c r="X185">
        <f t="shared" si="17"/>
        <v>-919.07999999999947</v>
      </c>
    </row>
    <row r="186" spans="1:24" x14ac:dyDescent="0.35">
      <c r="A186">
        <v>32</v>
      </c>
      <c r="B186">
        <v>224.42</v>
      </c>
      <c r="C186">
        <v>2</v>
      </c>
      <c r="D186">
        <v>7181.44</v>
      </c>
      <c r="E186" s="53">
        <v>43801</v>
      </c>
      <c r="F186" s="84">
        <v>12</v>
      </c>
      <c r="G186" s="84">
        <v>2</v>
      </c>
      <c r="H186" s="85" t="str">
        <f t="shared" si="12"/>
        <v>Febuary</v>
      </c>
      <c r="I186" s="84">
        <v>2019</v>
      </c>
      <c r="J186" s="85" t="str">
        <f t="shared" si="13"/>
        <v>2/12/2019</v>
      </c>
      <c r="K186" s="86">
        <f t="shared" si="14"/>
        <v>3</v>
      </c>
      <c r="L186" t="str">
        <f t="shared" si="15"/>
        <v>Tuesday</v>
      </c>
      <c r="M186">
        <v>659</v>
      </c>
      <c r="N186" t="s">
        <v>207</v>
      </c>
      <c r="O186" t="s">
        <v>226</v>
      </c>
      <c r="P186">
        <v>207</v>
      </c>
      <c r="Q186" t="s">
        <v>556</v>
      </c>
      <c r="R186" t="s">
        <v>430</v>
      </c>
      <c r="S186" t="s">
        <v>431</v>
      </c>
      <c r="T186" t="s">
        <v>245</v>
      </c>
      <c r="U186" t="s">
        <v>755</v>
      </c>
      <c r="V186" t="s">
        <v>289</v>
      </c>
      <c r="W186">
        <f t="shared" si="16"/>
        <v>17.419999999999987</v>
      </c>
      <c r="X186">
        <f t="shared" si="17"/>
        <v>557.4399999999996</v>
      </c>
    </row>
    <row r="187" spans="1:24" x14ac:dyDescent="0.35">
      <c r="A187">
        <v>42</v>
      </c>
      <c r="B187">
        <v>199.49</v>
      </c>
      <c r="C187">
        <v>2</v>
      </c>
      <c r="D187">
        <v>8378.58</v>
      </c>
      <c r="E187" s="53" t="s">
        <v>432</v>
      </c>
      <c r="F187" s="84">
        <v>19</v>
      </c>
      <c r="G187" s="84">
        <v>3</v>
      </c>
      <c r="H187" s="85" t="str">
        <f t="shared" si="12"/>
        <v>March</v>
      </c>
      <c r="I187" s="84">
        <v>2019</v>
      </c>
      <c r="J187" s="85" t="str">
        <f t="shared" si="13"/>
        <v>3/19/2019</v>
      </c>
      <c r="K187" s="86">
        <f t="shared" si="14"/>
        <v>3</v>
      </c>
      <c r="L187" t="str">
        <f t="shared" si="15"/>
        <v>Tuesday</v>
      </c>
      <c r="M187">
        <v>625</v>
      </c>
      <c r="N187" t="s">
        <v>207</v>
      </c>
      <c r="O187" t="s">
        <v>226</v>
      </c>
      <c r="P187">
        <v>207</v>
      </c>
      <c r="Q187" t="s">
        <v>556</v>
      </c>
      <c r="R187" t="s">
        <v>433</v>
      </c>
      <c r="S187" t="s">
        <v>297</v>
      </c>
      <c r="T187" t="s">
        <v>236</v>
      </c>
      <c r="U187" t="s">
        <v>756</v>
      </c>
      <c r="V187" t="s">
        <v>289</v>
      </c>
      <c r="W187">
        <f t="shared" si="16"/>
        <v>-7.5099999999999909</v>
      </c>
      <c r="X187">
        <f t="shared" si="17"/>
        <v>-315.41999999999962</v>
      </c>
    </row>
    <row r="188" spans="1:24" x14ac:dyDescent="0.35">
      <c r="A188">
        <v>44</v>
      </c>
      <c r="B188">
        <v>241.05</v>
      </c>
      <c r="C188">
        <v>2</v>
      </c>
      <c r="D188">
        <v>10606.2</v>
      </c>
      <c r="E188" s="53">
        <v>43590</v>
      </c>
      <c r="F188" s="84">
        <v>5</v>
      </c>
      <c r="G188" s="84">
        <v>5</v>
      </c>
      <c r="H188" s="85" t="str">
        <f t="shared" si="12"/>
        <v>May</v>
      </c>
      <c r="I188" s="84">
        <v>2019</v>
      </c>
      <c r="J188" s="85" t="str">
        <f t="shared" si="13"/>
        <v>5/5/2019</v>
      </c>
      <c r="K188" s="86">
        <f t="shared" si="14"/>
        <v>1</v>
      </c>
      <c r="L188" t="str">
        <f t="shared" si="15"/>
        <v>Sunday</v>
      </c>
      <c r="M188">
        <v>579</v>
      </c>
      <c r="N188" t="s">
        <v>207</v>
      </c>
      <c r="O188" t="s">
        <v>226</v>
      </c>
      <c r="P188">
        <v>207</v>
      </c>
      <c r="Q188" t="s">
        <v>556</v>
      </c>
      <c r="R188" t="s">
        <v>423</v>
      </c>
      <c r="S188" t="s">
        <v>424</v>
      </c>
      <c r="T188" t="s">
        <v>233</v>
      </c>
      <c r="U188" t="s">
        <v>753</v>
      </c>
      <c r="V188" t="s">
        <v>289</v>
      </c>
      <c r="W188">
        <f t="shared" si="16"/>
        <v>34.050000000000011</v>
      </c>
      <c r="X188">
        <f t="shared" si="17"/>
        <v>1498.2000000000005</v>
      </c>
    </row>
    <row r="189" spans="1:24" x14ac:dyDescent="0.35">
      <c r="A189">
        <v>35</v>
      </c>
      <c r="B189">
        <v>166.24</v>
      </c>
      <c r="C189">
        <v>2</v>
      </c>
      <c r="D189">
        <v>5818.4</v>
      </c>
      <c r="E189" s="53" t="s">
        <v>434</v>
      </c>
      <c r="F189" s="84">
        <v>20</v>
      </c>
      <c r="G189" s="84">
        <v>7</v>
      </c>
      <c r="H189" s="85" t="str">
        <f t="shared" si="12"/>
        <v>July</v>
      </c>
      <c r="I189" s="84">
        <v>2019</v>
      </c>
      <c r="J189" s="85" t="str">
        <f t="shared" si="13"/>
        <v>7/20/2019</v>
      </c>
      <c r="K189" s="86">
        <f t="shared" si="14"/>
        <v>7</v>
      </c>
      <c r="L189" t="str">
        <f t="shared" si="15"/>
        <v>Saturday</v>
      </c>
      <c r="M189">
        <v>504</v>
      </c>
      <c r="N189" t="s">
        <v>207</v>
      </c>
      <c r="O189" t="s">
        <v>226</v>
      </c>
      <c r="P189">
        <v>207</v>
      </c>
      <c r="Q189" t="s">
        <v>556</v>
      </c>
      <c r="R189" t="s">
        <v>285</v>
      </c>
      <c r="S189" t="s">
        <v>286</v>
      </c>
      <c r="T189" t="s">
        <v>229</v>
      </c>
      <c r="U189" t="s">
        <v>699</v>
      </c>
      <c r="V189" t="s">
        <v>260</v>
      </c>
      <c r="W189">
        <f t="shared" si="16"/>
        <v>-40.759999999999991</v>
      </c>
      <c r="X189">
        <f t="shared" si="17"/>
        <v>-1426.5999999999997</v>
      </c>
    </row>
    <row r="190" spans="1:24" x14ac:dyDescent="0.35">
      <c r="A190">
        <v>41</v>
      </c>
      <c r="B190">
        <v>172.47</v>
      </c>
      <c r="C190">
        <v>5</v>
      </c>
      <c r="D190">
        <v>7071.27</v>
      </c>
      <c r="E190" s="53" t="s">
        <v>378</v>
      </c>
      <c r="F190" s="84">
        <v>20</v>
      </c>
      <c r="G190" s="84">
        <v>8</v>
      </c>
      <c r="H190" s="85" t="str">
        <f t="shared" si="12"/>
        <v>August</v>
      </c>
      <c r="I190" s="84">
        <v>2019</v>
      </c>
      <c r="J190" s="85" t="str">
        <f t="shared" si="13"/>
        <v>8/20/2019</v>
      </c>
      <c r="K190" s="86">
        <f t="shared" si="14"/>
        <v>3</v>
      </c>
      <c r="L190" t="str">
        <f t="shared" si="15"/>
        <v>Tuesday</v>
      </c>
      <c r="M190">
        <v>474</v>
      </c>
      <c r="N190" t="s">
        <v>207</v>
      </c>
      <c r="O190" t="s">
        <v>226</v>
      </c>
      <c r="P190">
        <v>207</v>
      </c>
      <c r="Q190" t="s">
        <v>556</v>
      </c>
      <c r="R190" t="s">
        <v>335</v>
      </c>
      <c r="S190" t="s">
        <v>336</v>
      </c>
      <c r="T190" t="s">
        <v>229</v>
      </c>
      <c r="U190" t="s">
        <v>720</v>
      </c>
      <c r="V190" t="s">
        <v>289</v>
      </c>
      <c r="W190">
        <f t="shared" si="16"/>
        <v>-34.53</v>
      </c>
      <c r="X190">
        <f t="shared" si="17"/>
        <v>-1415.73</v>
      </c>
    </row>
    <row r="191" spans="1:24" x14ac:dyDescent="0.35">
      <c r="A191">
        <v>46</v>
      </c>
      <c r="B191">
        <v>182.86</v>
      </c>
      <c r="C191">
        <v>8</v>
      </c>
      <c r="D191">
        <v>8411.56</v>
      </c>
      <c r="E191" s="53">
        <v>43717</v>
      </c>
      <c r="F191" s="84">
        <v>9</v>
      </c>
      <c r="G191" s="84">
        <v>9</v>
      </c>
      <c r="H191" s="85" t="str">
        <f t="shared" si="12"/>
        <v>September</v>
      </c>
      <c r="I191" s="84">
        <v>2019</v>
      </c>
      <c r="J191" s="85" t="str">
        <f t="shared" si="13"/>
        <v>9/9/2019</v>
      </c>
      <c r="K191" s="86">
        <f t="shared" si="14"/>
        <v>2</v>
      </c>
      <c r="L191" t="str">
        <f t="shared" si="15"/>
        <v>Monday</v>
      </c>
      <c r="M191">
        <v>455</v>
      </c>
      <c r="N191" t="s">
        <v>207</v>
      </c>
      <c r="O191" t="s">
        <v>226</v>
      </c>
      <c r="P191">
        <v>207</v>
      </c>
      <c r="Q191" t="s">
        <v>556</v>
      </c>
      <c r="R191" t="s">
        <v>328</v>
      </c>
      <c r="S191" t="s">
        <v>329</v>
      </c>
      <c r="T191" t="s">
        <v>239</v>
      </c>
      <c r="U191" t="s">
        <v>717</v>
      </c>
      <c r="V191" t="s">
        <v>289</v>
      </c>
      <c r="W191">
        <f t="shared" si="16"/>
        <v>-24.139999999999986</v>
      </c>
      <c r="X191">
        <f t="shared" si="17"/>
        <v>-1110.4399999999994</v>
      </c>
    </row>
    <row r="192" spans="1:24" x14ac:dyDescent="0.35">
      <c r="A192">
        <v>31</v>
      </c>
      <c r="B192">
        <v>211.96</v>
      </c>
      <c r="C192">
        <v>13</v>
      </c>
      <c r="D192">
        <v>6570.76</v>
      </c>
      <c r="E192" s="53" t="s">
        <v>383</v>
      </c>
      <c r="F192" s="84">
        <v>14</v>
      </c>
      <c r="G192" s="84">
        <v>10</v>
      </c>
      <c r="H192" s="85" t="str">
        <f t="shared" si="12"/>
        <v>October</v>
      </c>
      <c r="I192" s="84">
        <v>2019</v>
      </c>
      <c r="J192" s="85" t="str">
        <f t="shared" si="13"/>
        <v>10/14/2019</v>
      </c>
      <c r="K192" s="86">
        <f t="shared" si="14"/>
        <v>2</v>
      </c>
      <c r="L192" t="str">
        <f t="shared" si="15"/>
        <v>Monday</v>
      </c>
      <c r="M192">
        <v>421</v>
      </c>
      <c r="N192" t="s">
        <v>207</v>
      </c>
      <c r="O192" t="s">
        <v>226</v>
      </c>
      <c r="P192">
        <v>207</v>
      </c>
      <c r="Q192" t="s">
        <v>556</v>
      </c>
      <c r="R192" t="s">
        <v>435</v>
      </c>
      <c r="S192" t="s">
        <v>436</v>
      </c>
      <c r="T192" t="s">
        <v>235</v>
      </c>
      <c r="U192" t="s">
        <v>757</v>
      </c>
      <c r="V192" t="s">
        <v>260</v>
      </c>
      <c r="W192">
        <f t="shared" si="16"/>
        <v>4.960000000000008</v>
      </c>
      <c r="X192">
        <f t="shared" si="17"/>
        <v>153.76000000000025</v>
      </c>
    </row>
    <row r="193" spans="1:24" x14ac:dyDescent="0.35">
      <c r="A193">
        <v>38</v>
      </c>
      <c r="B193">
        <v>209.88</v>
      </c>
      <c r="C193">
        <v>5</v>
      </c>
      <c r="D193">
        <v>7975.44</v>
      </c>
      <c r="E193" s="53" t="s">
        <v>404</v>
      </c>
      <c r="F193" s="84">
        <v>22</v>
      </c>
      <c r="G193" s="84">
        <v>10</v>
      </c>
      <c r="H193" s="85" t="str">
        <f t="shared" si="12"/>
        <v>October</v>
      </c>
      <c r="I193" s="84">
        <v>2019</v>
      </c>
      <c r="J193" s="85" t="str">
        <f t="shared" si="13"/>
        <v>10/22/2019</v>
      </c>
      <c r="K193" s="86">
        <f t="shared" si="14"/>
        <v>3</v>
      </c>
      <c r="L193" t="str">
        <f t="shared" si="15"/>
        <v>Tuesday</v>
      </c>
      <c r="M193">
        <v>414</v>
      </c>
      <c r="N193" t="s">
        <v>207</v>
      </c>
      <c r="O193" t="s">
        <v>226</v>
      </c>
      <c r="P193">
        <v>207</v>
      </c>
      <c r="Q193" t="s">
        <v>556</v>
      </c>
      <c r="R193" t="s">
        <v>437</v>
      </c>
      <c r="S193" t="s">
        <v>438</v>
      </c>
      <c r="T193" t="s">
        <v>243</v>
      </c>
      <c r="U193" t="s">
        <v>758</v>
      </c>
      <c r="V193" t="s">
        <v>289</v>
      </c>
      <c r="W193">
        <f t="shared" si="16"/>
        <v>2.8799999999999955</v>
      </c>
      <c r="X193">
        <f t="shared" si="17"/>
        <v>109.43999999999983</v>
      </c>
    </row>
    <row r="194" spans="1:24" x14ac:dyDescent="0.35">
      <c r="A194">
        <v>42</v>
      </c>
      <c r="B194">
        <v>64</v>
      </c>
      <c r="C194">
        <v>8</v>
      </c>
      <c r="D194">
        <v>2688</v>
      </c>
      <c r="E194" s="53">
        <v>43596</v>
      </c>
      <c r="F194" s="84">
        <v>5</v>
      </c>
      <c r="G194" s="84">
        <v>11</v>
      </c>
      <c r="H194" s="85" t="str">
        <f t="shared" si="12"/>
        <v>November</v>
      </c>
      <c r="I194" s="84">
        <v>2019</v>
      </c>
      <c r="J194" s="85" t="str">
        <f t="shared" si="13"/>
        <v>11/5/2019</v>
      </c>
      <c r="K194" s="86">
        <f t="shared" si="14"/>
        <v>3</v>
      </c>
      <c r="L194" t="str">
        <f t="shared" si="15"/>
        <v>Tuesday</v>
      </c>
      <c r="M194">
        <v>401</v>
      </c>
      <c r="N194" t="s">
        <v>207</v>
      </c>
      <c r="O194" t="s">
        <v>226</v>
      </c>
      <c r="P194">
        <v>207</v>
      </c>
      <c r="Q194" t="s">
        <v>556</v>
      </c>
      <c r="R194" t="s">
        <v>283</v>
      </c>
      <c r="S194" t="s">
        <v>284</v>
      </c>
      <c r="T194" t="s">
        <v>231</v>
      </c>
      <c r="U194" t="s">
        <v>698</v>
      </c>
      <c r="V194" t="s">
        <v>255</v>
      </c>
      <c r="W194">
        <f t="shared" si="16"/>
        <v>-143</v>
      </c>
      <c r="X194">
        <f t="shared" si="17"/>
        <v>-6006</v>
      </c>
    </row>
    <row r="195" spans="1:24" x14ac:dyDescent="0.35">
      <c r="A195">
        <v>33</v>
      </c>
      <c r="B195">
        <v>57.22</v>
      </c>
      <c r="C195">
        <v>10</v>
      </c>
      <c r="D195">
        <v>1888.26</v>
      </c>
      <c r="E195" s="53" t="s">
        <v>439</v>
      </c>
      <c r="F195" s="84">
        <v>20</v>
      </c>
      <c r="G195" s="84">
        <v>11</v>
      </c>
      <c r="H195" s="85" t="str">
        <f t="shared" ref="H195:H258" si="18">IF(G195=1,"January",IF(G195=2,"Febuary",IF(G195=3,"March",IF(G195=4,"April",IF(G195=5,"May",IF(G195=6,"June",IF(G195=7,"July",IF(G195=8,"August",IF(G195=9,"September",IF(G195=10,"October",IF(G195=11,"November","December")))))))))))</f>
        <v>November</v>
      </c>
      <c r="I195" s="84">
        <v>2019</v>
      </c>
      <c r="J195" s="85" t="str">
        <f t="shared" ref="J195:J258" si="19">CONCATENATE(G195,"/",F195,"/",I195)</f>
        <v>11/20/2019</v>
      </c>
      <c r="K195" s="86">
        <f t="shared" ref="K195:K258" si="20">WEEKDAY(J195)</f>
        <v>4</v>
      </c>
      <c r="L195" t="str">
        <f t="shared" ref="L195:L258" si="21">IF(K195=7,"Saturday",IF(K195=6,"Friday",IF(K195=5,"Thursday",IF(K195=4,"Wednesday",IF(K195=3,"Tuesday",IF(K195=2,"Monday","Sunday"))))))</f>
        <v>Wednesday</v>
      </c>
      <c r="M195">
        <v>387</v>
      </c>
      <c r="N195" t="s">
        <v>207</v>
      </c>
      <c r="O195" t="s">
        <v>226</v>
      </c>
      <c r="P195">
        <v>207</v>
      </c>
      <c r="Q195" t="s">
        <v>556</v>
      </c>
      <c r="R195" t="s">
        <v>395</v>
      </c>
      <c r="S195" t="s">
        <v>259</v>
      </c>
      <c r="T195" t="s">
        <v>230</v>
      </c>
      <c r="U195" t="s">
        <v>742</v>
      </c>
      <c r="V195" t="s">
        <v>255</v>
      </c>
      <c r="W195">
        <f t="shared" ref="W195:W258" si="22">B195-P195</f>
        <v>-149.78</v>
      </c>
      <c r="X195">
        <f t="shared" ref="X195:X258" si="23">W195*A195</f>
        <v>-4942.74</v>
      </c>
    </row>
    <row r="196" spans="1:24" x14ac:dyDescent="0.35">
      <c r="A196">
        <v>48</v>
      </c>
      <c r="B196">
        <v>52.36</v>
      </c>
      <c r="C196">
        <v>8</v>
      </c>
      <c r="D196">
        <v>2513.2800000000002</v>
      </c>
      <c r="E196" s="53">
        <v>43476</v>
      </c>
      <c r="F196" s="84">
        <v>1</v>
      </c>
      <c r="G196" s="84">
        <v>11</v>
      </c>
      <c r="H196" s="85" t="str">
        <f t="shared" si="18"/>
        <v>November</v>
      </c>
      <c r="I196" s="84">
        <v>2019</v>
      </c>
      <c r="J196" s="85" t="str">
        <f t="shared" si="19"/>
        <v>11/1/2019</v>
      </c>
      <c r="K196" s="86">
        <f t="shared" si="20"/>
        <v>6</v>
      </c>
      <c r="L196" t="str">
        <f t="shared" si="21"/>
        <v>Friday</v>
      </c>
      <c r="M196">
        <v>407</v>
      </c>
      <c r="N196" t="s">
        <v>207</v>
      </c>
      <c r="O196" t="s">
        <v>226</v>
      </c>
      <c r="P196">
        <v>207</v>
      </c>
      <c r="Q196" t="s">
        <v>556</v>
      </c>
      <c r="R196" t="s">
        <v>301</v>
      </c>
      <c r="S196" t="s">
        <v>297</v>
      </c>
      <c r="T196" t="s">
        <v>236</v>
      </c>
      <c r="U196" t="s">
        <v>706</v>
      </c>
      <c r="V196" t="s">
        <v>255</v>
      </c>
      <c r="W196">
        <f t="shared" si="22"/>
        <v>-154.63999999999999</v>
      </c>
      <c r="X196">
        <f t="shared" si="23"/>
        <v>-7422.7199999999993</v>
      </c>
    </row>
    <row r="197" spans="1:24" x14ac:dyDescent="0.35">
      <c r="A197">
        <v>42</v>
      </c>
      <c r="B197">
        <v>113.44</v>
      </c>
      <c r="C197">
        <v>8</v>
      </c>
      <c r="D197">
        <v>4764.4799999999996</v>
      </c>
      <c r="E197" s="53" t="s">
        <v>387</v>
      </c>
      <c r="F197" s="84">
        <v>15</v>
      </c>
      <c r="G197" s="84">
        <v>12</v>
      </c>
      <c r="H197" s="85" t="str">
        <f t="shared" si="18"/>
        <v>December</v>
      </c>
      <c r="I197" s="84">
        <v>2019</v>
      </c>
      <c r="J197" s="85" t="str">
        <f t="shared" si="19"/>
        <v>12/15/2019</v>
      </c>
      <c r="K197" s="86">
        <f t="shared" si="20"/>
        <v>1</v>
      </c>
      <c r="L197" t="str">
        <f t="shared" si="21"/>
        <v>Sunday</v>
      </c>
      <c r="M197">
        <v>364</v>
      </c>
      <c r="N197" t="s">
        <v>207</v>
      </c>
      <c r="O197" t="s">
        <v>226</v>
      </c>
      <c r="P197">
        <v>207</v>
      </c>
      <c r="Q197" t="s">
        <v>556</v>
      </c>
      <c r="R197" t="s">
        <v>256</v>
      </c>
      <c r="S197" t="s">
        <v>257</v>
      </c>
      <c r="T197" t="s">
        <v>230</v>
      </c>
      <c r="U197" t="s">
        <v>684</v>
      </c>
      <c r="V197" t="s">
        <v>260</v>
      </c>
      <c r="W197">
        <f t="shared" si="22"/>
        <v>-93.56</v>
      </c>
      <c r="X197">
        <f t="shared" si="23"/>
        <v>-3929.52</v>
      </c>
    </row>
    <row r="198" spans="1:24" x14ac:dyDescent="0.35">
      <c r="A198">
        <v>32</v>
      </c>
      <c r="B198">
        <v>111.27</v>
      </c>
      <c r="C198">
        <v>6</v>
      </c>
      <c r="D198">
        <v>3560.64</v>
      </c>
      <c r="E198" s="53" t="s">
        <v>440</v>
      </c>
      <c r="F198" s="84">
        <v>23</v>
      </c>
      <c r="G198" s="84">
        <v>1</v>
      </c>
      <c r="H198" s="85" t="str">
        <f t="shared" si="18"/>
        <v>January</v>
      </c>
      <c r="I198" s="84">
        <v>2020</v>
      </c>
      <c r="J198" s="85" t="str">
        <f t="shared" si="19"/>
        <v>1/23/2020</v>
      </c>
      <c r="K198" s="86">
        <f t="shared" si="20"/>
        <v>5</v>
      </c>
      <c r="L198" t="str">
        <f t="shared" si="21"/>
        <v>Thursday</v>
      </c>
      <c r="M198">
        <v>326</v>
      </c>
      <c r="N198" t="s">
        <v>207</v>
      </c>
      <c r="O198" t="s">
        <v>226</v>
      </c>
      <c r="P198">
        <v>207</v>
      </c>
      <c r="Q198" t="s">
        <v>556</v>
      </c>
      <c r="R198" t="s">
        <v>335</v>
      </c>
      <c r="S198" t="s">
        <v>336</v>
      </c>
      <c r="T198" t="s">
        <v>229</v>
      </c>
      <c r="U198" t="s">
        <v>720</v>
      </c>
      <c r="V198" t="s">
        <v>260</v>
      </c>
      <c r="W198">
        <f t="shared" si="22"/>
        <v>-95.73</v>
      </c>
      <c r="X198">
        <f t="shared" si="23"/>
        <v>-3063.36</v>
      </c>
    </row>
    <row r="199" spans="1:24" x14ac:dyDescent="0.35">
      <c r="A199">
        <v>34</v>
      </c>
      <c r="B199">
        <v>112.46</v>
      </c>
      <c r="C199">
        <v>10</v>
      </c>
      <c r="D199">
        <v>3823.64</v>
      </c>
      <c r="E199" s="53" t="s">
        <v>441</v>
      </c>
      <c r="F199" s="84">
        <v>17</v>
      </c>
      <c r="G199" s="84">
        <v>2</v>
      </c>
      <c r="H199" s="85" t="str">
        <f t="shared" si="18"/>
        <v>Febuary</v>
      </c>
      <c r="I199" s="84">
        <v>2020</v>
      </c>
      <c r="J199" s="85" t="str">
        <f t="shared" si="19"/>
        <v>2/17/2020</v>
      </c>
      <c r="K199" s="86">
        <f t="shared" si="20"/>
        <v>2</v>
      </c>
      <c r="L199" t="str">
        <f t="shared" si="21"/>
        <v>Monday</v>
      </c>
      <c r="M199">
        <v>302</v>
      </c>
      <c r="N199" t="s">
        <v>207</v>
      </c>
      <c r="O199" t="s">
        <v>226</v>
      </c>
      <c r="P199">
        <v>207</v>
      </c>
      <c r="Q199" t="s">
        <v>556</v>
      </c>
      <c r="R199" t="s">
        <v>335</v>
      </c>
      <c r="S199" t="s">
        <v>336</v>
      </c>
      <c r="T199" t="s">
        <v>229</v>
      </c>
      <c r="U199" t="s">
        <v>720</v>
      </c>
      <c r="V199" t="s">
        <v>260</v>
      </c>
      <c r="W199">
        <f t="shared" si="22"/>
        <v>-94.54</v>
      </c>
      <c r="X199">
        <f t="shared" si="23"/>
        <v>-3214.36</v>
      </c>
    </row>
    <row r="200" spans="1:24" x14ac:dyDescent="0.35">
      <c r="A200">
        <v>33</v>
      </c>
      <c r="B200">
        <v>69.12</v>
      </c>
      <c r="C200">
        <v>1</v>
      </c>
      <c r="D200">
        <v>2280.96</v>
      </c>
      <c r="E200" s="53" t="s">
        <v>391</v>
      </c>
      <c r="F200" s="84">
        <v>17</v>
      </c>
      <c r="G200" s="84">
        <v>3</v>
      </c>
      <c r="H200" s="85" t="str">
        <f t="shared" si="18"/>
        <v>March</v>
      </c>
      <c r="I200" s="84">
        <v>2020</v>
      </c>
      <c r="J200" s="85" t="str">
        <f t="shared" si="19"/>
        <v>3/17/2020</v>
      </c>
      <c r="K200" s="86">
        <f t="shared" si="20"/>
        <v>3</v>
      </c>
      <c r="L200" t="str">
        <f t="shared" si="21"/>
        <v>Tuesday</v>
      </c>
      <c r="M200">
        <v>274</v>
      </c>
      <c r="N200" t="s">
        <v>207</v>
      </c>
      <c r="O200" t="s">
        <v>226</v>
      </c>
      <c r="P200">
        <v>207</v>
      </c>
      <c r="Q200" t="s">
        <v>556</v>
      </c>
      <c r="R200" t="s">
        <v>258</v>
      </c>
      <c r="S200" t="s">
        <v>259</v>
      </c>
      <c r="T200" t="s">
        <v>230</v>
      </c>
      <c r="U200" t="s">
        <v>685</v>
      </c>
      <c r="V200" t="s">
        <v>255</v>
      </c>
      <c r="W200">
        <f t="shared" si="22"/>
        <v>-137.88</v>
      </c>
      <c r="X200">
        <f t="shared" si="23"/>
        <v>-4550.04</v>
      </c>
    </row>
    <row r="201" spans="1:24" x14ac:dyDescent="0.35">
      <c r="A201">
        <v>36</v>
      </c>
      <c r="B201">
        <v>241.05</v>
      </c>
      <c r="C201">
        <v>2</v>
      </c>
      <c r="D201">
        <v>8677.7999999999993</v>
      </c>
      <c r="E201" s="53">
        <v>43956</v>
      </c>
      <c r="F201" s="84">
        <v>5</v>
      </c>
      <c r="G201" s="84">
        <v>5</v>
      </c>
      <c r="H201" s="85" t="str">
        <f t="shared" si="18"/>
        <v>May</v>
      </c>
      <c r="I201" s="84">
        <v>2020</v>
      </c>
      <c r="J201" s="85" t="str">
        <f t="shared" si="19"/>
        <v>5/5/2020</v>
      </c>
      <c r="K201" s="86">
        <f t="shared" si="20"/>
        <v>3</v>
      </c>
      <c r="L201" t="str">
        <f t="shared" si="21"/>
        <v>Tuesday</v>
      </c>
      <c r="M201">
        <v>226</v>
      </c>
      <c r="N201" t="s">
        <v>207</v>
      </c>
      <c r="O201" t="s">
        <v>226</v>
      </c>
      <c r="P201">
        <v>207</v>
      </c>
      <c r="Q201" t="s">
        <v>556</v>
      </c>
      <c r="R201" t="s">
        <v>275</v>
      </c>
      <c r="S201" t="s">
        <v>276</v>
      </c>
      <c r="T201" t="s">
        <v>229</v>
      </c>
      <c r="U201" t="s">
        <v>694</v>
      </c>
      <c r="V201" t="s">
        <v>289</v>
      </c>
      <c r="W201">
        <f t="shared" si="22"/>
        <v>34.050000000000011</v>
      </c>
      <c r="X201">
        <f t="shared" si="23"/>
        <v>1225.8000000000004</v>
      </c>
    </row>
    <row r="202" spans="1:24" x14ac:dyDescent="0.35">
      <c r="A202">
        <v>27</v>
      </c>
      <c r="B202">
        <v>125.74</v>
      </c>
      <c r="C202">
        <v>8</v>
      </c>
      <c r="D202">
        <v>3394.98</v>
      </c>
      <c r="E202" s="53" t="s">
        <v>225</v>
      </c>
      <c r="F202" s="84">
        <v>29</v>
      </c>
      <c r="G202" s="84">
        <v>1</v>
      </c>
      <c r="H202" s="85" t="str">
        <f t="shared" si="18"/>
        <v>January</v>
      </c>
      <c r="I202" s="84">
        <v>2018</v>
      </c>
      <c r="J202" s="85" t="str">
        <f t="shared" si="19"/>
        <v>1/29/2018</v>
      </c>
      <c r="K202" s="86">
        <f t="shared" si="20"/>
        <v>2</v>
      </c>
      <c r="L202" t="str">
        <f t="shared" si="21"/>
        <v>Monday</v>
      </c>
      <c r="M202">
        <v>1054</v>
      </c>
      <c r="N202" t="s">
        <v>207</v>
      </c>
      <c r="O202" t="s">
        <v>442</v>
      </c>
      <c r="P202">
        <v>136</v>
      </c>
      <c r="Q202" t="s">
        <v>557</v>
      </c>
      <c r="R202" t="s">
        <v>283</v>
      </c>
      <c r="S202" t="s">
        <v>284</v>
      </c>
      <c r="T202" t="s">
        <v>231</v>
      </c>
      <c r="U202" t="s">
        <v>698</v>
      </c>
      <c r="V202" t="s">
        <v>260</v>
      </c>
      <c r="W202">
        <f t="shared" si="22"/>
        <v>-10.260000000000005</v>
      </c>
      <c r="X202">
        <f t="shared" si="23"/>
        <v>-277.02000000000015</v>
      </c>
    </row>
    <row r="203" spans="1:24" x14ac:dyDescent="0.35">
      <c r="A203">
        <v>21</v>
      </c>
      <c r="B203">
        <v>162.63999999999999</v>
      </c>
      <c r="C203">
        <v>2</v>
      </c>
      <c r="D203">
        <v>3415.44</v>
      </c>
      <c r="E203" s="53" t="s">
        <v>443</v>
      </c>
      <c r="F203" s="84">
        <v>26</v>
      </c>
      <c r="G203" s="84">
        <v>3</v>
      </c>
      <c r="H203" s="85" t="str">
        <f t="shared" si="18"/>
        <v>March</v>
      </c>
      <c r="I203" s="84">
        <v>2018</v>
      </c>
      <c r="J203" s="85" t="str">
        <f t="shared" si="19"/>
        <v>3/26/2018</v>
      </c>
      <c r="K203" s="86">
        <f t="shared" si="20"/>
        <v>2</v>
      </c>
      <c r="L203" t="str">
        <f t="shared" si="21"/>
        <v>Monday</v>
      </c>
      <c r="M203">
        <v>999</v>
      </c>
      <c r="N203" t="s">
        <v>207</v>
      </c>
      <c r="O203" t="s">
        <v>442</v>
      </c>
      <c r="P203">
        <v>136</v>
      </c>
      <c r="Q203" t="s">
        <v>557</v>
      </c>
      <c r="R203" t="s">
        <v>335</v>
      </c>
      <c r="S203" t="s">
        <v>336</v>
      </c>
      <c r="T203" t="s">
        <v>229</v>
      </c>
      <c r="U203" t="s">
        <v>720</v>
      </c>
      <c r="V203" t="s">
        <v>260</v>
      </c>
      <c r="W203">
        <f t="shared" si="22"/>
        <v>26.639999999999986</v>
      </c>
      <c r="X203">
        <f t="shared" si="23"/>
        <v>559.43999999999971</v>
      </c>
    </row>
    <row r="204" spans="1:24" x14ac:dyDescent="0.35">
      <c r="A204">
        <v>21</v>
      </c>
      <c r="B204">
        <v>116.17</v>
      </c>
      <c r="C204">
        <v>8</v>
      </c>
      <c r="D204">
        <v>2439.5700000000002</v>
      </c>
      <c r="E204" s="53" t="s">
        <v>300</v>
      </c>
      <c r="F204" s="84">
        <v>28</v>
      </c>
      <c r="G204" s="84">
        <v>5</v>
      </c>
      <c r="H204" s="85" t="str">
        <f t="shared" si="18"/>
        <v>May</v>
      </c>
      <c r="I204" s="84">
        <v>2018</v>
      </c>
      <c r="J204" s="85" t="str">
        <f t="shared" si="19"/>
        <v>5/28/2018</v>
      </c>
      <c r="K204" s="86">
        <f t="shared" si="20"/>
        <v>2</v>
      </c>
      <c r="L204" t="str">
        <f t="shared" si="21"/>
        <v>Monday</v>
      </c>
      <c r="M204">
        <v>937</v>
      </c>
      <c r="N204" t="s">
        <v>207</v>
      </c>
      <c r="O204" t="s">
        <v>442</v>
      </c>
      <c r="P204">
        <v>136</v>
      </c>
      <c r="Q204" t="s">
        <v>557</v>
      </c>
      <c r="R204" t="s">
        <v>301</v>
      </c>
      <c r="S204" t="s">
        <v>297</v>
      </c>
      <c r="T204" t="s">
        <v>236</v>
      </c>
      <c r="U204" t="s">
        <v>706</v>
      </c>
      <c r="V204" t="s">
        <v>255</v>
      </c>
      <c r="W204">
        <f t="shared" si="22"/>
        <v>-19.829999999999998</v>
      </c>
      <c r="X204">
        <f t="shared" si="23"/>
        <v>-416.42999999999995</v>
      </c>
    </row>
    <row r="205" spans="1:24" x14ac:dyDescent="0.35">
      <c r="A205">
        <v>38</v>
      </c>
      <c r="B205">
        <v>127.1</v>
      </c>
      <c r="C205">
        <v>8</v>
      </c>
      <c r="D205">
        <v>4829.8</v>
      </c>
      <c r="E205" s="53" t="s">
        <v>302</v>
      </c>
      <c r="F205" s="84">
        <v>24</v>
      </c>
      <c r="G205" s="84">
        <v>7</v>
      </c>
      <c r="H205" s="85" t="str">
        <f t="shared" si="18"/>
        <v>July</v>
      </c>
      <c r="I205" s="84">
        <v>2018</v>
      </c>
      <c r="J205" s="85" t="str">
        <f t="shared" si="19"/>
        <v>7/24/2018</v>
      </c>
      <c r="K205" s="86">
        <f t="shared" si="20"/>
        <v>3</v>
      </c>
      <c r="L205" t="str">
        <f t="shared" si="21"/>
        <v>Tuesday</v>
      </c>
      <c r="M205">
        <v>881</v>
      </c>
      <c r="N205" t="s">
        <v>207</v>
      </c>
      <c r="O205" t="s">
        <v>442</v>
      </c>
      <c r="P205">
        <v>136</v>
      </c>
      <c r="Q205" t="s">
        <v>557</v>
      </c>
      <c r="R205" t="s">
        <v>263</v>
      </c>
      <c r="S205" t="s">
        <v>264</v>
      </c>
      <c r="T205" t="s">
        <v>229</v>
      </c>
      <c r="U205" t="s">
        <v>687</v>
      </c>
      <c r="V205" t="s">
        <v>260</v>
      </c>
      <c r="W205">
        <f t="shared" si="22"/>
        <v>-8.9000000000000057</v>
      </c>
      <c r="X205">
        <f t="shared" si="23"/>
        <v>-338.20000000000022</v>
      </c>
    </row>
    <row r="206" spans="1:24" x14ac:dyDescent="0.35">
      <c r="A206">
        <v>30</v>
      </c>
      <c r="B206">
        <v>136.66999999999999</v>
      </c>
      <c r="C206">
        <v>5</v>
      </c>
      <c r="D206">
        <v>4100.1000000000004</v>
      </c>
      <c r="E206" s="53" t="s">
        <v>303</v>
      </c>
      <c r="F206" s="84">
        <v>19</v>
      </c>
      <c r="G206" s="84">
        <v>9</v>
      </c>
      <c r="H206" s="85" t="str">
        <f t="shared" si="18"/>
        <v>September</v>
      </c>
      <c r="I206" s="84">
        <v>2018</v>
      </c>
      <c r="J206" s="85" t="str">
        <f t="shared" si="19"/>
        <v>9/19/2018</v>
      </c>
      <c r="K206" s="86">
        <f t="shared" si="20"/>
        <v>4</v>
      </c>
      <c r="L206" t="str">
        <f t="shared" si="21"/>
        <v>Wednesday</v>
      </c>
      <c r="M206">
        <v>825</v>
      </c>
      <c r="N206" t="s">
        <v>207</v>
      </c>
      <c r="O206" t="s">
        <v>442</v>
      </c>
      <c r="P206">
        <v>136</v>
      </c>
      <c r="Q206" t="s">
        <v>557</v>
      </c>
      <c r="R206" t="s">
        <v>304</v>
      </c>
      <c r="S206" t="s">
        <v>249</v>
      </c>
      <c r="T206" t="s">
        <v>249</v>
      </c>
      <c r="U206" t="s">
        <v>707</v>
      </c>
      <c r="V206" t="s">
        <v>260</v>
      </c>
      <c r="W206">
        <f t="shared" si="22"/>
        <v>0.66999999999998749</v>
      </c>
      <c r="X206">
        <f t="shared" si="23"/>
        <v>20.099999999999625</v>
      </c>
    </row>
    <row r="207" spans="1:24" x14ac:dyDescent="0.35">
      <c r="A207">
        <v>49</v>
      </c>
      <c r="B207">
        <v>133.94</v>
      </c>
      <c r="C207">
        <v>6</v>
      </c>
      <c r="D207">
        <v>6563.06</v>
      </c>
      <c r="E207" s="53" t="s">
        <v>396</v>
      </c>
      <c r="F207" s="84">
        <v>21</v>
      </c>
      <c r="G207" s="84">
        <v>10</v>
      </c>
      <c r="H207" s="85" t="str">
        <f t="shared" si="18"/>
        <v>October</v>
      </c>
      <c r="I207" s="84">
        <v>2018</v>
      </c>
      <c r="J207" s="85" t="str">
        <f t="shared" si="19"/>
        <v>10/21/2018</v>
      </c>
      <c r="K207" s="86">
        <f t="shared" si="20"/>
        <v>1</v>
      </c>
      <c r="L207" t="str">
        <f t="shared" si="21"/>
        <v>Sunday</v>
      </c>
      <c r="M207">
        <v>794</v>
      </c>
      <c r="N207" t="s">
        <v>397</v>
      </c>
      <c r="O207" t="s">
        <v>442</v>
      </c>
      <c r="P207">
        <v>136</v>
      </c>
      <c r="Q207" t="s">
        <v>557</v>
      </c>
      <c r="R207" t="s">
        <v>398</v>
      </c>
      <c r="S207" t="s">
        <v>399</v>
      </c>
      <c r="T207" t="s">
        <v>234</v>
      </c>
      <c r="U207" t="s">
        <v>743</v>
      </c>
      <c r="V207" t="s">
        <v>260</v>
      </c>
      <c r="W207">
        <f t="shared" si="22"/>
        <v>-2.0600000000000023</v>
      </c>
      <c r="X207">
        <f t="shared" si="23"/>
        <v>-100.94000000000011</v>
      </c>
    </row>
    <row r="208" spans="1:24" x14ac:dyDescent="0.35">
      <c r="A208">
        <v>43</v>
      </c>
      <c r="B208">
        <v>158.54</v>
      </c>
      <c r="C208">
        <v>1</v>
      </c>
      <c r="D208">
        <v>6817.22</v>
      </c>
      <c r="E208" s="53">
        <v>43262</v>
      </c>
      <c r="F208" s="84">
        <v>6</v>
      </c>
      <c r="G208" s="84">
        <v>11</v>
      </c>
      <c r="H208" s="85" t="str">
        <f t="shared" si="18"/>
        <v>November</v>
      </c>
      <c r="I208" s="84">
        <v>2018</v>
      </c>
      <c r="J208" s="85" t="str">
        <f t="shared" si="19"/>
        <v>11/6/2018</v>
      </c>
      <c r="K208" s="86">
        <f t="shared" si="20"/>
        <v>3</v>
      </c>
      <c r="L208" t="str">
        <f t="shared" si="21"/>
        <v>Tuesday</v>
      </c>
      <c r="M208">
        <v>779</v>
      </c>
      <c r="N208" t="s">
        <v>207</v>
      </c>
      <c r="O208" t="s">
        <v>442</v>
      </c>
      <c r="P208">
        <v>136</v>
      </c>
      <c r="Q208" t="s">
        <v>557</v>
      </c>
      <c r="R208" t="s">
        <v>307</v>
      </c>
      <c r="S208" t="s">
        <v>308</v>
      </c>
      <c r="T208" t="s">
        <v>232</v>
      </c>
      <c r="U208" t="s">
        <v>709</v>
      </c>
      <c r="V208" t="s">
        <v>260</v>
      </c>
      <c r="W208">
        <f t="shared" si="22"/>
        <v>22.539999999999992</v>
      </c>
      <c r="X208">
        <f t="shared" si="23"/>
        <v>969.21999999999969</v>
      </c>
    </row>
    <row r="209" spans="1:24" x14ac:dyDescent="0.35">
      <c r="A209">
        <v>41</v>
      </c>
      <c r="B209">
        <v>150.34</v>
      </c>
      <c r="C209">
        <v>5</v>
      </c>
      <c r="D209">
        <v>6163.94</v>
      </c>
      <c r="E209" s="53" t="s">
        <v>309</v>
      </c>
      <c r="F209" s="84">
        <v>13</v>
      </c>
      <c r="G209" s="84">
        <v>11</v>
      </c>
      <c r="H209" s="85" t="str">
        <f t="shared" si="18"/>
        <v>November</v>
      </c>
      <c r="I209" s="84">
        <v>2018</v>
      </c>
      <c r="J209" s="85" t="str">
        <f t="shared" si="19"/>
        <v>11/13/2018</v>
      </c>
      <c r="K209" s="86">
        <f t="shared" si="20"/>
        <v>3</v>
      </c>
      <c r="L209" t="str">
        <f t="shared" si="21"/>
        <v>Tuesday</v>
      </c>
      <c r="M209">
        <v>773</v>
      </c>
      <c r="N209" t="s">
        <v>207</v>
      </c>
      <c r="O209" t="s">
        <v>442</v>
      </c>
      <c r="P209">
        <v>136</v>
      </c>
      <c r="Q209" t="s">
        <v>557</v>
      </c>
      <c r="R209" t="s">
        <v>310</v>
      </c>
      <c r="S209" t="s">
        <v>311</v>
      </c>
      <c r="T209" t="s">
        <v>229</v>
      </c>
      <c r="U209" t="s">
        <v>710</v>
      </c>
      <c r="V209" t="s">
        <v>260</v>
      </c>
      <c r="W209">
        <f t="shared" si="22"/>
        <v>14.340000000000003</v>
      </c>
      <c r="X209">
        <f t="shared" si="23"/>
        <v>587.94000000000017</v>
      </c>
    </row>
    <row r="210" spans="1:24" x14ac:dyDescent="0.35">
      <c r="A210">
        <v>38</v>
      </c>
      <c r="B210">
        <v>129.84</v>
      </c>
      <c r="C210">
        <v>8</v>
      </c>
      <c r="D210">
        <v>4933.92</v>
      </c>
      <c r="E210" s="53" t="s">
        <v>312</v>
      </c>
      <c r="F210" s="84">
        <v>25</v>
      </c>
      <c r="G210" s="84">
        <v>11</v>
      </c>
      <c r="H210" s="85" t="str">
        <f t="shared" si="18"/>
        <v>November</v>
      </c>
      <c r="I210" s="84">
        <v>2018</v>
      </c>
      <c r="J210" s="85" t="str">
        <f t="shared" si="19"/>
        <v>11/25/2018</v>
      </c>
      <c r="K210" s="86">
        <f t="shared" si="20"/>
        <v>1</v>
      </c>
      <c r="L210" t="str">
        <f t="shared" si="21"/>
        <v>Sunday</v>
      </c>
      <c r="M210">
        <v>762</v>
      </c>
      <c r="N210" t="s">
        <v>207</v>
      </c>
      <c r="O210" t="s">
        <v>442</v>
      </c>
      <c r="P210">
        <v>136</v>
      </c>
      <c r="Q210" t="s">
        <v>557</v>
      </c>
      <c r="R210" t="s">
        <v>313</v>
      </c>
      <c r="S210" t="s">
        <v>314</v>
      </c>
      <c r="T210" t="s">
        <v>230</v>
      </c>
      <c r="U210" t="s">
        <v>711</v>
      </c>
      <c r="V210" t="s">
        <v>260</v>
      </c>
      <c r="W210">
        <f t="shared" si="22"/>
        <v>-6.1599999999999966</v>
      </c>
      <c r="X210">
        <f t="shared" si="23"/>
        <v>-234.07999999999987</v>
      </c>
    </row>
    <row r="211" spans="1:24" x14ac:dyDescent="0.35">
      <c r="A211">
        <v>28</v>
      </c>
      <c r="B211">
        <v>144.87</v>
      </c>
      <c r="C211">
        <v>3</v>
      </c>
      <c r="D211">
        <v>4056.36</v>
      </c>
      <c r="E211" s="53">
        <v>43232</v>
      </c>
      <c r="F211" s="84">
        <v>5</v>
      </c>
      <c r="G211" s="84">
        <v>12</v>
      </c>
      <c r="H211" s="85" t="str">
        <f t="shared" si="18"/>
        <v>December</v>
      </c>
      <c r="I211" s="84">
        <v>2018</v>
      </c>
      <c r="J211" s="85" t="str">
        <f t="shared" si="19"/>
        <v>12/5/2018</v>
      </c>
      <c r="K211" s="86">
        <f t="shared" si="20"/>
        <v>4</v>
      </c>
      <c r="L211" t="str">
        <f t="shared" si="21"/>
        <v>Wednesday</v>
      </c>
      <c r="M211">
        <v>753</v>
      </c>
      <c r="N211" t="s">
        <v>207</v>
      </c>
      <c r="O211" t="s">
        <v>442</v>
      </c>
      <c r="P211">
        <v>136</v>
      </c>
      <c r="Q211" t="s">
        <v>557</v>
      </c>
      <c r="R211" t="s">
        <v>315</v>
      </c>
      <c r="S211" t="s">
        <v>316</v>
      </c>
      <c r="T211" t="s">
        <v>240</v>
      </c>
      <c r="U211" t="s">
        <v>712</v>
      </c>
      <c r="V211" t="s">
        <v>260</v>
      </c>
      <c r="W211">
        <f t="shared" si="22"/>
        <v>8.8700000000000045</v>
      </c>
      <c r="X211">
        <f t="shared" si="23"/>
        <v>248.36000000000013</v>
      </c>
    </row>
    <row r="212" spans="1:24" x14ac:dyDescent="0.35">
      <c r="A212">
        <v>43</v>
      </c>
      <c r="B212">
        <v>133.94</v>
      </c>
      <c r="C212">
        <v>1</v>
      </c>
      <c r="D212">
        <v>5759.42</v>
      </c>
      <c r="E212" s="53">
        <v>43498</v>
      </c>
      <c r="F212" s="84">
        <v>2</v>
      </c>
      <c r="G212" s="84">
        <v>2</v>
      </c>
      <c r="H212" s="85" t="str">
        <f t="shared" si="18"/>
        <v>Febuary</v>
      </c>
      <c r="I212" s="84">
        <v>2019</v>
      </c>
      <c r="J212" s="85" t="str">
        <f t="shared" si="19"/>
        <v>2/2/2019</v>
      </c>
      <c r="K212" s="86">
        <f t="shared" si="20"/>
        <v>7</v>
      </c>
      <c r="L212" t="str">
        <f t="shared" si="21"/>
        <v>Saturday</v>
      </c>
      <c r="M212">
        <v>695</v>
      </c>
      <c r="N212" t="s">
        <v>207</v>
      </c>
      <c r="O212" t="s">
        <v>442</v>
      </c>
      <c r="P212">
        <v>136</v>
      </c>
      <c r="Q212" t="s">
        <v>557</v>
      </c>
      <c r="R212" t="s">
        <v>332</v>
      </c>
      <c r="S212" t="s">
        <v>333</v>
      </c>
      <c r="T212" t="s">
        <v>230</v>
      </c>
      <c r="U212" t="s">
        <v>719</v>
      </c>
      <c r="V212" t="s">
        <v>260</v>
      </c>
      <c r="W212">
        <f t="shared" si="22"/>
        <v>-2.0600000000000023</v>
      </c>
      <c r="X212">
        <f t="shared" si="23"/>
        <v>-88.580000000000098</v>
      </c>
    </row>
    <row r="213" spans="1:24" x14ac:dyDescent="0.35">
      <c r="A213">
        <v>25</v>
      </c>
      <c r="B213">
        <v>138.04</v>
      </c>
      <c r="C213">
        <v>13</v>
      </c>
      <c r="D213">
        <v>3451</v>
      </c>
      <c r="E213" s="53">
        <v>43772</v>
      </c>
      <c r="F213" s="84">
        <v>11</v>
      </c>
      <c r="G213" s="84">
        <v>3</v>
      </c>
      <c r="H213" s="85" t="str">
        <f t="shared" si="18"/>
        <v>March</v>
      </c>
      <c r="I213" s="84">
        <v>2019</v>
      </c>
      <c r="J213" s="85" t="str">
        <f t="shared" si="19"/>
        <v>3/11/2019</v>
      </c>
      <c r="K213" s="86">
        <f t="shared" si="20"/>
        <v>2</v>
      </c>
      <c r="L213" t="str">
        <f t="shared" si="21"/>
        <v>Monday</v>
      </c>
      <c r="M213">
        <v>659</v>
      </c>
      <c r="N213" t="s">
        <v>207</v>
      </c>
      <c r="O213" t="s">
        <v>442</v>
      </c>
      <c r="P213">
        <v>136</v>
      </c>
      <c r="Q213" t="s">
        <v>557</v>
      </c>
      <c r="R213" t="s">
        <v>335</v>
      </c>
      <c r="S213" t="s">
        <v>336</v>
      </c>
      <c r="T213" t="s">
        <v>229</v>
      </c>
      <c r="U213" t="s">
        <v>720</v>
      </c>
      <c r="V213" t="s">
        <v>260</v>
      </c>
      <c r="W213">
        <f t="shared" si="22"/>
        <v>2.039999999999992</v>
      </c>
      <c r="X213">
        <f t="shared" si="23"/>
        <v>50.999999999999801</v>
      </c>
    </row>
    <row r="214" spans="1:24" x14ac:dyDescent="0.35">
      <c r="A214">
        <v>38</v>
      </c>
      <c r="B214">
        <v>155.80000000000001</v>
      </c>
      <c r="C214">
        <v>6</v>
      </c>
      <c r="D214">
        <v>5920.4</v>
      </c>
      <c r="E214" s="53">
        <v>43560</v>
      </c>
      <c r="F214" s="84">
        <v>4</v>
      </c>
      <c r="G214" s="84">
        <v>5</v>
      </c>
      <c r="H214" s="85" t="str">
        <f t="shared" si="18"/>
        <v>May</v>
      </c>
      <c r="I214" s="84">
        <v>2019</v>
      </c>
      <c r="J214" s="85" t="str">
        <f t="shared" si="19"/>
        <v>5/4/2019</v>
      </c>
      <c r="K214" s="86">
        <f t="shared" si="20"/>
        <v>7</v>
      </c>
      <c r="L214" t="str">
        <f t="shared" si="21"/>
        <v>Saturday</v>
      </c>
      <c r="M214">
        <v>606</v>
      </c>
      <c r="N214" t="s">
        <v>207</v>
      </c>
      <c r="O214" t="s">
        <v>442</v>
      </c>
      <c r="P214">
        <v>136</v>
      </c>
      <c r="Q214" t="s">
        <v>557</v>
      </c>
      <c r="R214" t="s">
        <v>321</v>
      </c>
      <c r="S214" t="s">
        <v>322</v>
      </c>
      <c r="T214" t="s">
        <v>229</v>
      </c>
      <c r="U214" t="s">
        <v>715</v>
      </c>
      <c r="V214" t="s">
        <v>260</v>
      </c>
      <c r="W214">
        <f t="shared" si="22"/>
        <v>19.800000000000011</v>
      </c>
      <c r="X214">
        <f t="shared" si="23"/>
        <v>752.40000000000043</v>
      </c>
    </row>
    <row r="215" spans="1:24" x14ac:dyDescent="0.35">
      <c r="A215">
        <v>41</v>
      </c>
      <c r="B215">
        <v>162.63999999999999</v>
      </c>
      <c r="C215">
        <v>3</v>
      </c>
      <c r="D215">
        <v>6668.24</v>
      </c>
      <c r="E215" s="53" t="s">
        <v>323</v>
      </c>
      <c r="F215" s="84">
        <v>15</v>
      </c>
      <c r="G215" s="84">
        <v>6</v>
      </c>
      <c r="H215" s="85" t="str">
        <f t="shared" si="18"/>
        <v>June</v>
      </c>
      <c r="I215" s="84">
        <v>2019</v>
      </c>
      <c r="J215" s="85" t="str">
        <f t="shared" si="19"/>
        <v>6/15/2019</v>
      </c>
      <c r="K215" s="86">
        <f t="shared" si="20"/>
        <v>7</v>
      </c>
      <c r="L215" t="str">
        <f t="shared" si="21"/>
        <v>Saturday</v>
      </c>
      <c r="M215">
        <v>565</v>
      </c>
      <c r="N215" t="s">
        <v>207</v>
      </c>
      <c r="O215" t="s">
        <v>442</v>
      </c>
      <c r="P215">
        <v>136</v>
      </c>
      <c r="Q215" t="s">
        <v>557</v>
      </c>
      <c r="R215" t="s">
        <v>324</v>
      </c>
      <c r="S215" t="s">
        <v>325</v>
      </c>
      <c r="T215" t="s">
        <v>241</v>
      </c>
      <c r="U215" t="s">
        <v>716</v>
      </c>
      <c r="V215" t="s">
        <v>260</v>
      </c>
      <c r="W215">
        <f t="shared" si="22"/>
        <v>26.639999999999986</v>
      </c>
      <c r="X215">
        <f t="shared" si="23"/>
        <v>1092.2399999999993</v>
      </c>
    </row>
    <row r="216" spans="1:24" x14ac:dyDescent="0.35">
      <c r="A216">
        <v>28</v>
      </c>
      <c r="B216">
        <v>146.24</v>
      </c>
      <c r="C216">
        <v>6</v>
      </c>
      <c r="D216">
        <v>4094.72</v>
      </c>
      <c r="E216" s="53" t="s">
        <v>326</v>
      </c>
      <c r="F216" s="84">
        <v>19</v>
      </c>
      <c r="G216" s="84">
        <v>7</v>
      </c>
      <c r="H216" s="85" t="str">
        <f t="shared" si="18"/>
        <v>July</v>
      </c>
      <c r="I216" s="84">
        <v>2019</v>
      </c>
      <c r="J216" s="85" t="str">
        <f t="shared" si="19"/>
        <v>7/19/2019</v>
      </c>
      <c r="K216" s="86">
        <f t="shared" si="20"/>
        <v>6</v>
      </c>
      <c r="L216" t="str">
        <f t="shared" si="21"/>
        <v>Friday</v>
      </c>
      <c r="M216">
        <v>532</v>
      </c>
      <c r="N216" t="s">
        <v>207</v>
      </c>
      <c r="O216" t="s">
        <v>442</v>
      </c>
      <c r="P216">
        <v>136</v>
      </c>
      <c r="Q216" t="s">
        <v>557</v>
      </c>
      <c r="R216" t="s">
        <v>290</v>
      </c>
      <c r="S216" t="s">
        <v>291</v>
      </c>
      <c r="T216" t="s">
        <v>232</v>
      </c>
      <c r="U216" t="s">
        <v>701</v>
      </c>
      <c r="V216" t="s">
        <v>260</v>
      </c>
      <c r="W216">
        <f t="shared" si="22"/>
        <v>10.240000000000009</v>
      </c>
      <c r="X216">
        <f t="shared" si="23"/>
        <v>286.72000000000025</v>
      </c>
    </row>
    <row r="217" spans="1:24" x14ac:dyDescent="0.35">
      <c r="A217">
        <v>25</v>
      </c>
      <c r="B217">
        <v>117.54</v>
      </c>
      <c r="C217">
        <v>13</v>
      </c>
      <c r="D217">
        <v>2938.5</v>
      </c>
      <c r="E217" s="53" t="s">
        <v>402</v>
      </c>
      <c r="F217" s="84">
        <v>19</v>
      </c>
      <c r="G217" s="84">
        <v>8</v>
      </c>
      <c r="H217" s="85" t="str">
        <f t="shared" si="18"/>
        <v>August</v>
      </c>
      <c r="I217" s="84">
        <v>2019</v>
      </c>
      <c r="J217" s="85" t="str">
        <f t="shared" si="19"/>
        <v>8/19/2019</v>
      </c>
      <c r="K217" s="86">
        <f t="shared" si="20"/>
        <v>2</v>
      </c>
      <c r="L217" t="str">
        <f t="shared" si="21"/>
        <v>Monday</v>
      </c>
      <c r="M217">
        <v>502</v>
      </c>
      <c r="N217" t="s">
        <v>207</v>
      </c>
      <c r="O217" t="s">
        <v>442</v>
      </c>
      <c r="P217">
        <v>136</v>
      </c>
      <c r="Q217" t="s">
        <v>557</v>
      </c>
      <c r="R217" t="s">
        <v>285</v>
      </c>
      <c r="S217" t="s">
        <v>286</v>
      </c>
      <c r="T217" t="s">
        <v>229</v>
      </c>
      <c r="U217" t="s">
        <v>699</v>
      </c>
      <c r="V217" t="s">
        <v>255</v>
      </c>
      <c r="W217">
        <f t="shared" si="22"/>
        <v>-18.459999999999994</v>
      </c>
      <c r="X217">
        <f t="shared" si="23"/>
        <v>-461.49999999999983</v>
      </c>
    </row>
    <row r="218" spans="1:24" x14ac:dyDescent="0.35">
      <c r="A218">
        <v>41</v>
      </c>
      <c r="B218">
        <v>155.80000000000001</v>
      </c>
      <c r="C218">
        <v>8</v>
      </c>
      <c r="D218">
        <v>6387.8</v>
      </c>
      <c r="E218" s="53">
        <v>43686</v>
      </c>
      <c r="F218" s="84">
        <v>8</v>
      </c>
      <c r="G218" s="84">
        <v>9</v>
      </c>
      <c r="H218" s="85" t="str">
        <f t="shared" si="18"/>
        <v>September</v>
      </c>
      <c r="I218" s="84">
        <v>2019</v>
      </c>
      <c r="J218" s="85" t="str">
        <f t="shared" si="19"/>
        <v>9/8/2019</v>
      </c>
      <c r="K218" s="86">
        <f t="shared" si="20"/>
        <v>1</v>
      </c>
      <c r="L218" t="str">
        <f t="shared" si="21"/>
        <v>Sunday</v>
      </c>
      <c r="M218">
        <v>483</v>
      </c>
      <c r="N218" t="s">
        <v>207</v>
      </c>
      <c r="O218" t="s">
        <v>442</v>
      </c>
      <c r="P218">
        <v>136</v>
      </c>
      <c r="Q218" t="s">
        <v>557</v>
      </c>
      <c r="R218" t="s">
        <v>330</v>
      </c>
      <c r="S218" t="s">
        <v>331</v>
      </c>
      <c r="T218" t="s">
        <v>237</v>
      </c>
      <c r="U218" t="s">
        <v>718</v>
      </c>
      <c r="V218" t="s">
        <v>260</v>
      </c>
      <c r="W218">
        <f t="shared" si="22"/>
        <v>19.800000000000011</v>
      </c>
      <c r="X218">
        <f t="shared" si="23"/>
        <v>811.80000000000041</v>
      </c>
    </row>
    <row r="219" spans="1:24" x14ac:dyDescent="0.35">
      <c r="A219">
        <v>39</v>
      </c>
      <c r="B219">
        <v>164</v>
      </c>
      <c r="C219">
        <v>3</v>
      </c>
      <c r="D219">
        <v>6396</v>
      </c>
      <c r="E219" s="53">
        <v>43779</v>
      </c>
      <c r="F219" s="84">
        <v>11</v>
      </c>
      <c r="G219" s="84">
        <v>10</v>
      </c>
      <c r="H219" s="85" t="str">
        <f t="shared" si="18"/>
        <v>October</v>
      </c>
      <c r="I219" s="84">
        <v>2019</v>
      </c>
      <c r="J219" s="85" t="str">
        <f t="shared" si="19"/>
        <v>10/11/2019</v>
      </c>
      <c r="K219" s="86">
        <f t="shared" si="20"/>
        <v>6</v>
      </c>
      <c r="L219" t="str">
        <f t="shared" si="21"/>
        <v>Friday</v>
      </c>
      <c r="M219">
        <v>451</v>
      </c>
      <c r="N219" t="s">
        <v>207</v>
      </c>
      <c r="O219" t="s">
        <v>442</v>
      </c>
      <c r="P219">
        <v>136</v>
      </c>
      <c r="Q219" t="s">
        <v>557</v>
      </c>
      <c r="R219" t="s">
        <v>332</v>
      </c>
      <c r="S219" t="s">
        <v>333</v>
      </c>
      <c r="T219" t="s">
        <v>230</v>
      </c>
      <c r="U219" t="s">
        <v>719</v>
      </c>
      <c r="V219" t="s">
        <v>260</v>
      </c>
      <c r="W219">
        <f t="shared" si="22"/>
        <v>28</v>
      </c>
      <c r="X219">
        <f t="shared" si="23"/>
        <v>1092</v>
      </c>
    </row>
    <row r="220" spans="1:24" x14ac:dyDescent="0.35">
      <c r="A220">
        <v>21</v>
      </c>
      <c r="B220">
        <v>127.1</v>
      </c>
      <c r="C220">
        <v>11</v>
      </c>
      <c r="D220">
        <v>2669.1</v>
      </c>
      <c r="E220" s="53" t="s">
        <v>404</v>
      </c>
      <c r="F220" s="84">
        <v>22</v>
      </c>
      <c r="G220" s="84">
        <v>10</v>
      </c>
      <c r="H220" s="85" t="str">
        <f t="shared" si="18"/>
        <v>October</v>
      </c>
      <c r="I220" s="84">
        <v>2019</v>
      </c>
      <c r="J220" s="85" t="str">
        <f t="shared" si="19"/>
        <v>10/22/2019</v>
      </c>
      <c r="K220" s="86">
        <f t="shared" si="20"/>
        <v>3</v>
      </c>
      <c r="L220" t="str">
        <f t="shared" si="21"/>
        <v>Tuesday</v>
      </c>
      <c r="M220">
        <v>441</v>
      </c>
      <c r="N220" t="s">
        <v>207</v>
      </c>
      <c r="O220" t="s">
        <v>442</v>
      </c>
      <c r="P220">
        <v>136</v>
      </c>
      <c r="Q220" t="s">
        <v>557</v>
      </c>
      <c r="R220" t="s">
        <v>315</v>
      </c>
      <c r="S220" t="s">
        <v>316</v>
      </c>
      <c r="T220" t="s">
        <v>240</v>
      </c>
      <c r="U220" t="s">
        <v>712</v>
      </c>
      <c r="V220" t="s">
        <v>255</v>
      </c>
      <c r="W220">
        <f t="shared" si="22"/>
        <v>-8.9000000000000057</v>
      </c>
      <c r="X220">
        <f t="shared" si="23"/>
        <v>-186.90000000000012</v>
      </c>
    </row>
    <row r="221" spans="1:24" x14ac:dyDescent="0.35">
      <c r="A221">
        <v>27</v>
      </c>
      <c r="B221">
        <v>177.19</v>
      </c>
      <c r="C221">
        <v>9</v>
      </c>
      <c r="D221">
        <v>4784.13</v>
      </c>
      <c r="E221" s="53">
        <v>43566</v>
      </c>
      <c r="F221" s="84">
        <v>4</v>
      </c>
      <c r="G221" s="84">
        <v>11</v>
      </c>
      <c r="H221" s="85" t="str">
        <f t="shared" si="18"/>
        <v>November</v>
      </c>
      <c r="I221" s="84">
        <v>2019</v>
      </c>
      <c r="J221" s="85" t="str">
        <f t="shared" si="19"/>
        <v>11/4/2019</v>
      </c>
      <c r="K221" s="86">
        <f t="shared" si="20"/>
        <v>2</v>
      </c>
      <c r="L221" t="str">
        <f t="shared" si="21"/>
        <v>Monday</v>
      </c>
      <c r="M221">
        <v>429</v>
      </c>
      <c r="N221" t="s">
        <v>207</v>
      </c>
      <c r="O221" t="s">
        <v>442</v>
      </c>
      <c r="P221">
        <v>136</v>
      </c>
      <c r="Q221" t="s">
        <v>557</v>
      </c>
      <c r="R221" t="s">
        <v>337</v>
      </c>
      <c r="S221" t="s">
        <v>338</v>
      </c>
      <c r="T221" t="s">
        <v>229</v>
      </c>
      <c r="U221" t="s">
        <v>721</v>
      </c>
      <c r="V221" t="s">
        <v>260</v>
      </c>
      <c r="W221">
        <f t="shared" si="22"/>
        <v>41.19</v>
      </c>
      <c r="X221">
        <f t="shared" si="23"/>
        <v>1112.1299999999999</v>
      </c>
    </row>
    <row r="222" spans="1:24" x14ac:dyDescent="0.35">
      <c r="A222">
        <v>29</v>
      </c>
      <c r="B222">
        <v>123.67</v>
      </c>
      <c r="C222">
        <v>3</v>
      </c>
      <c r="D222">
        <v>3586.43</v>
      </c>
      <c r="E222" s="53" t="s">
        <v>339</v>
      </c>
      <c r="F222" s="84">
        <v>29</v>
      </c>
      <c r="G222" s="84">
        <v>11</v>
      </c>
      <c r="H222" s="85" t="str">
        <f t="shared" si="18"/>
        <v>November</v>
      </c>
      <c r="I222" s="84">
        <v>2019</v>
      </c>
      <c r="J222" s="85" t="str">
        <f t="shared" si="19"/>
        <v>11/29/2019</v>
      </c>
      <c r="K222" s="86">
        <f t="shared" si="20"/>
        <v>6</v>
      </c>
      <c r="L222" t="str">
        <f t="shared" si="21"/>
        <v>Friday</v>
      </c>
      <c r="M222">
        <v>405</v>
      </c>
      <c r="N222" t="s">
        <v>207</v>
      </c>
      <c r="O222" t="s">
        <v>442</v>
      </c>
      <c r="P222">
        <v>136</v>
      </c>
      <c r="Q222" t="s">
        <v>557</v>
      </c>
      <c r="R222" t="s">
        <v>270</v>
      </c>
      <c r="S222" t="s">
        <v>271</v>
      </c>
      <c r="T222" t="s">
        <v>232</v>
      </c>
      <c r="U222" t="s">
        <v>691</v>
      </c>
      <c r="V222" t="s">
        <v>260</v>
      </c>
      <c r="W222">
        <f t="shared" si="22"/>
        <v>-12.329999999999998</v>
      </c>
      <c r="X222">
        <f t="shared" si="23"/>
        <v>-357.56999999999994</v>
      </c>
    </row>
    <row r="223" spans="1:24" x14ac:dyDescent="0.35">
      <c r="A223">
        <v>49</v>
      </c>
      <c r="B223">
        <v>121.64</v>
      </c>
      <c r="C223">
        <v>8</v>
      </c>
      <c r="D223">
        <v>5960.36</v>
      </c>
      <c r="E223" s="53">
        <v>43750</v>
      </c>
      <c r="F223" s="84">
        <v>10</v>
      </c>
      <c r="G223" s="84">
        <v>12</v>
      </c>
      <c r="H223" s="85" t="str">
        <f t="shared" si="18"/>
        <v>December</v>
      </c>
      <c r="I223" s="84">
        <v>2019</v>
      </c>
      <c r="J223" s="85" t="str">
        <f t="shared" si="19"/>
        <v>12/10/2019</v>
      </c>
      <c r="K223" s="86">
        <f t="shared" si="20"/>
        <v>3</v>
      </c>
      <c r="L223" t="str">
        <f t="shared" si="21"/>
        <v>Tuesday</v>
      </c>
      <c r="M223">
        <v>395</v>
      </c>
      <c r="N223" t="s">
        <v>207</v>
      </c>
      <c r="O223" t="s">
        <v>442</v>
      </c>
      <c r="P223">
        <v>136</v>
      </c>
      <c r="Q223" t="s">
        <v>557</v>
      </c>
      <c r="R223" t="s">
        <v>335</v>
      </c>
      <c r="S223" t="s">
        <v>336</v>
      </c>
      <c r="T223" t="s">
        <v>229</v>
      </c>
      <c r="U223" t="s">
        <v>720</v>
      </c>
      <c r="V223" t="s">
        <v>260</v>
      </c>
      <c r="W223">
        <f t="shared" si="22"/>
        <v>-14.36</v>
      </c>
      <c r="X223">
        <f t="shared" si="23"/>
        <v>-703.64</v>
      </c>
    </row>
    <row r="224" spans="1:24" x14ac:dyDescent="0.35">
      <c r="A224">
        <v>49</v>
      </c>
      <c r="B224">
        <v>172.86</v>
      </c>
      <c r="C224">
        <v>8</v>
      </c>
      <c r="D224">
        <v>8470.14</v>
      </c>
      <c r="E224" s="53" t="s">
        <v>340</v>
      </c>
      <c r="F224" s="84">
        <v>20</v>
      </c>
      <c r="G224" s="84">
        <v>1</v>
      </c>
      <c r="H224" s="85" t="str">
        <f t="shared" si="18"/>
        <v>January</v>
      </c>
      <c r="I224" s="84">
        <v>2020</v>
      </c>
      <c r="J224" s="85" t="str">
        <f t="shared" si="19"/>
        <v>1/20/2020</v>
      </c>
      <c r="K224" s="86">
        <f t="shared" si="20"/>
        <v>2</v>
      </c>
      <c r="L224" t="str">
        <f t="shared" si="21"/>
        <v>Monday</v>
      </c>
      <c r="M224">
        <v>355</v>
      </c>
      <c r="N224" t="s">
        <v>207</v>
      </c>
      <c r="O224" t="s">
        <v>442</v>
      </c>
      <c r="P224">
        <v>136</v>
      </c>
      <c r="Q224" t="s">
        <v>557</v>
      </c>
      <c r="R224" t="s">
        <v>343</v>
      </c>
      <c r="S224" t="s">
        <v>344</v>
      </c>
      <c r="T224" t="s">
        <v>232</v>
      </c>
      <c r="U224" t="s">
        <v>723</v>
      </c>
      <c r="V224" t="s">
        <v>289</v>
      </c>
      <c r="W224">
        <f t="shared" si="22"/>
        <v>36.860000000000014</v>
      </c>
      <c r="X224">
        <f t="shared" si="23"/>
        <v>1806.1400000000008</v>
      </c>
    </row>
    <row r="225" spans="1:24" x14ac:dyDescent="0.35">
      <c r="A225">
        <v>39</v>
      </c>
      <c r="B225">
        <v>63.2</v>
      </c>
      <c r="C225">
        <v>9</v>
      </c>
      <c r="D225">
        <v>2464.8000000000002</v>
      </c>
      <c r="E225" s="53">
        <v>44077</v>
      </c>
      <c r="F225" s="84">
        <v>9</v>
      </c>
      <c r="G225" s="84">
        <v>3</v>
      </c>
      <c r="H225" s="85" t="str">
        <f t="shared" si="18"/>
        <v>March</v>
      </c>
      <c r="I225" s="84">
        <v>2020</v>
      </c>
      <c r="J225" s="85" t="str">
        <f t="shared" si="19"/>
        <v>3/9/2020</v>
      </c>
      <c r="K225" s="86">
        <f t="shared" si="20"/>
        <v>2</v>
      </c>
      <c r="L225" t="str">
        <f t="shared" si="21"/>
        <v>Monday</v>
      </c>
      <c r="M225">
        <v>307</v>
      </c>
      <c r="N225" t="s">
        <v>207</v>
      </c>
      <c r="O225" t="s">
        <v>442</v>
      </c>
      <c r="P225">
        <v>136</v>
      </c>
      <c r="Q225" t="s">
        <v>557</v>
      </c>
      <c r="R225" t="s">
        <v>343</v>
      </c>
      <c r="S225" t="s">
        <v>344</v>
      </c>
      <c r="T225" t="s">
        <v>232</v>
      </c>
      <c r="U225" t="s">
        <v>723</v>
      </c>
      <c r="V225" t="s">
        <v>255</v>
      </c>
      <c r="W225">
        <f t="shared" si="22"/>
        <v>-72.8</v>
      </c>
      <c r="X225">
        <f t="shared" si="23"/>
        <v>-2839.2</v>
      </c>
    </row>
    <row r="226" spans="1:24" x14ac:dyDescent="0.35">
      <c r="A226">
        <v>40</v>
      </c>
      <c r="B226">
        <v>155.80000000000001</v>
      </c>
      <c r="C226">
        <v>6</v>
      </c>
      <c r="D226">
        <v>6232</v>
      </c>
      <c r="E226" s="53">
        <v>43835</v>
      </c>
      <c r="F226" s="84">
        <v>1</v>
      </c>
      <c r="G226" s="84">
        <v>5</v>
      </c>
      <c r="H226" s="85" t="str">
        <f t="shared" si="18"/>
        <v>May</v>
      </c>
      <c r="I226" s="84">
        <v>2020</v>
      </c>
      <c r="J226" s="85" t="str">
        <f t="shared" si="19"/>
        <v>5/1/2020</v>
      </c>
      <c r="K226" s="86">
        <f t="shared" si="20"/>
        <v>6</v>
      </c>
      <c r="L226" t="str">
        <f t="shared" si="21"/>
        <v>Friday</v>
      </c>
      <c r="M226">
        <v>255</v>
      </c>
      <c r="N226" t="s">
        <v>207</v>
      </c>
      <c r="O226" t="s">
        <v>442</v>
      </c>
      <c r="P226">
        <v>136</v>
      </c>
      <c r="Q226" t="s">
        <v>557</v>
      </c>
      <c r="R226" t="s">
        <v>345</v>
      </c>
      <c r="S226" t="s">
        <v>238</v>
      </c>
      <c r="T226" t="s">
        <v>240</v>
      </c>
      <c r="U226" t="s">
        <v>724</v>
      </c>
      <c r="V226" t="s">
        <v>260</v>
      </c>
      <c r="W226">
        <f t="shared" si="22"/>
        <v>19.800000000000011</v>
      </c>
      <c r="X226">
        <f t="shared" si="23"/>
        <v>792.00000000000045</v>
      </c>
    </row>
    <row r="227" spans="1:24" x14ac:dyDescent="0.35">
      <c r="A227">
        <v>49</v>
      </c>
      <c r="B227">
        <v>162.63999999999999</v>
      </c>
      <c r="C227">
        <v>3</v>
      </c>
      <c r="D227">
        <v>7969.36</v>
      </c>
      <c r="E227" s="53" t="s">
        <v>346</v>
      </c>
      <c r="F227" s="84">
        <v>31</v>
      </c>
      <c r="G227" s="84">
        <v>5</v>
      </c>
      <c r="H227" s="85" t="str">
        <f t="shared" si="18"/>
        <v>May</v>
      </c>
      <c r="I227" s="84">
        <v>2020</v>
      </c>
      <c r="J227" s="85" t="str">
        <f t="shared" si="19"/>
        <v>5/31/2020</v>
      </c>
      <c r="K227" s="86">
        <f t="shared" si="20"/>
        <v>1</v>
      </c>
      <c r="L227" t="str">
        <f t="shared" si="21"/>
        <v>Sunday</v>
      </c>
      <c r="M227">
        <v>226</v>
      </c>
      <c r="N227" t="s">
        <v>347</v>
      </c>
      <c r="O227" t="s">
        <v>442</v>
      </c>
      <c r="P227">
        <v>136</v>
      </c>
      <c r="Q227" t="s">
        <v>557</v>
      </c>
      <c r="R227" t="s">
        <v>296</v>
      </c>
      <c r="S227" t="s">
        <v>297</v>
      </c>
      <c r="T227" t="s">
        <v>236</v>
      </c>
      <c r="U227" t="s">
        <v>704</v>
      </c>
      <c r="V227" t="s">
        <v>289</v>
      </c>
      <c r="W227">
        <f t="shared" si="22"/>
        <v>26.639999999999986</v>
      </c>
      <c r="X227">
        <f t="shared" si="23"/>
        <v>1305.3599999999992</v>
      </c>
    </row>
    <row r="228" spans="1:24" x14ac:dyDescent="0.35">
      <c r="A228">
        <v>21</v>
      </c>
      <c r="B228">
        <v>144.6</v>
      </c>
      <c r="C228">
        <v>1</v>
      </c>
      <c r="D228">
        <v>3036.6</v>
      </c>
      <c r="E228" s="53" t="s">
        <v>206</v>
      </c>
      <c r="F228" s="84">
        <v>24</v>
      </c>
      <c r="G228" s="84">
        <v>2</v>
      </c>
      <c r="H228" s="85" t="str">
        <f t="shared" si="18"/>
        <v>Febuary</v>
      </c>
      <c r="I228" s="84">
        <v>2018</v>
      </c>
      <c r="J228" s="85" t="str">
        <f t="shared" si="19"/>
        <v>2/24/2018</v>
      </c>
      <c r="K228" s="86">
        <f t="shared" si="20"/>
        <v>7</v>
      </c>
      <c r="L228" t="str">
        <f t="shared" si="21"/>
        <v>Saturday</v>
      </c>
      <c r="M228">
        <v>1054</v>
      </c>
      <c r="N228" t="s">
        <v>207</v>
      </c>
      <c r="O228" t="s">
        <v>208</v>
      </c>
      <c r="P228">
        <v>150</v>
      </c>
      <c r="Q228" t="s">
        <v>558</v>
      </c>
      <c r="R228" t="s">
        <v>253</v>
      </c>
      <c r="S228" t="s">
        <v>254</v>
      </c>
      <c r="T228" t="s">
        <v>229</v>
      </c>
      <c r="U228" t="s">
        <v>683</v>
      </c>
      <c r="V228" t="s">
        <v>260</v>
      </c>
      <c r="W228">
        <f t="shared" si="22"/>
        <v>-5.4000000000000057</v>
      </c>
      <c r="X228">
        <f t="shared" si="23"/>
        <v>-113.40000000000012</v>
      </c>
    </row>
    <row r="229" spans="1:24" x14ac:dyDescent="0.35">
      <c r="A229">
        <v>50</v>
      </c>
      <c r="B229">
        <v>165.68</v>
      </c>
      <c r="C229">
        <v>4</v>
      </c>
      <c r="D229">
        <v>8284</v>
      </c>
      <c r="E229" s="53">
        <v>43286</v>
      </c>
      <c r="F229" s="84">
        <v>7</v>
      </c>
      <c r="G229" s="84">
        <v>5</v>
      </c>
      <c r="H229" s="85" t="str">
        <f t="shared" si="18"/>
        <v>May</v>
      </c>
      <c r="I229" s="84">
        <v>2018</v>
      </c>
      <c r="J229" s="85" t="str">
        <f t="shared" si="19"/>
        <v>5/7/2018</v>
      </c>
      <c r="K229" s="86">
        <f t="shared" si="20"/>
        <v>2</v>
      </c>
      <c r="L229" t="str">
        <f t="shared" si="21"/>
        <v>Monday</v>
      </c>
      <c r="M229">
        <v>983</v>
      </c>
      <c r="N229" t="s">
        <v>207</v>
      </c>
      <c r="O229" t="s">
        <v>208</v>
      </c>
      <c r="P229">
        <v>150</v>
      </c>
      <c r="Q229" t="s">
        <v>558</v>
      </c>
      <c r="R229" t="s">
        <v>256</v>
      </c>
      <c r="S229" t="s">
        <v>257</v>
      </c>
      <c r="T229" t="s">
        <v>230</v>
      </c>
      <c r="U229" t="s">
        <v>684</v>
      </c>
      <c r="V229" t="s">
        <v>289</v>
      </c>
      <c r="W229">
        <f t="shared" si="22"/>
        <v>15.680000000000007</v>
      </c>
      <c r="X229">
        <f t="shared" si="23"/>
        <v>784.00000000000034</v>
      </c>
    </row>
    <row r="230" spans="1:24" x14ac:dyDescent="0.35">
      <c r="A230">
        <v>20</v>
      </c>
      <c r="B230">
        <v>135.56</v>
      </c>
      <c r="C230">
        <v>1</v>
      </c>
      <c r="D230">
        <v>2711.2</v>
      </c>
      <c r="E230" s="53">
        <v>43107</v>
      </c>
      <c r="F230" s="84">
        <v>1</v>
      </c>
      <c r="G230" s="84">
        <v>7</v>
      </c>
      <c r="H230" s="85" t="str">
        <f t="shared" si="18"/>
        <v>July</v>
      </c>
      <c r="I230" s="84">
        <v>2018</v>
      </c>
      <c r="J230" s="85" t="str">
        <f t="shared" si="19"/>
        <v>7/1/2018</v>
      </c>
      <c r="K230" s="86">
        <f t="shared" si="20"/>
        <v>1</v>
      </c>
      <c r="L230" t="str">
        <f t="shared" si="21"/>
        <v>Sunday</v>
      </c>
      <c r="M230">
        <v>929</v>
      </c>
      <c r="N230" t="s">
        <v>207</v>
      </c>
      <c r="O230" t="s">
        <v>208</v>
      </c>
      <c r="P230">
        <v>150</v>
      </c>
      <c r="Q230" t="s">
        <v>558</v>
      </c>
      <c r="R230" t="s">
        <v>258</v>
      </c>
      <c r="S230" t="s">
        <v>259</v>
      </c>
      <c r="T230" t="s">
        <v>230</v>
      </c>
      <c r="U230" t="s">
        <v>685</v>
      </c>
      <c r="V230" t="s">
        <v>255</v>
      </c>
      <c r="W230">
        <f t="shared" si="22"/>
        <v>-14.439999999999998</v>
      </c>
      <c r="X230">
        <f t="shared" si="23"/>
        <v>-288.79999999999995</v>
      </c>
    </row>
    <row r="231" spans="1:24" x14ac:dyDescent="0.35">
      <c r="A231">
        <v>49</v>
      </c>
      <c r="B231">
        <v>170.2</v>
      </c>
      <c r="C231">
        <v>5</v>
      </c>
      <c r="D231">
        <v>8339.7999999999993</v>
      </c>
      <c r="E231" s="53" t="s">
        <v>209</v>
      </c>
      <c r="F231" s="84">
        <v>25</v>
      </c>
      <c r="G231" s="84">
        <v>8</v>
      </c>
      <c r="H231" s="85" t="str">
        <f t="shared" si="18"/>
        <v>August</v>
      </c>
      <c r="I231" s="84">
        <v>2018</v>
      </c>
      <c r="J231" s="85" t="str">
        <f t="shared" si="19"/>
        <v>8/25/2018</v>
      </c>
      <c r="K231" s="86">
        <f t="shared" si="20"/>
        <v>7</v>
      </c>
      <c r="L231" t="str">
        <f t="shared" si="21"/>
        <v>Saturday</v>
      </c>
      <c r="M231">
        <v>875</v>
      </c>
      <c r="N231" t="s">
        <v>207</v>
      </c>
      <c r="O231" t="s">
        <v>208</v>
      </c>
      <c r="P231">
        <v>150</v>
      </c>
      <c r="Q231" t="s">
        <v>558</v>
      </c>
      <c r="R231" t="s">
        <v>261</v>
      </c>
      <c r="S231" t="s">
        <v>262</v>
      </c>
      <c r="T231" t="s">
        <v>229</v>
      </c>
      <c r="U231" t="s">
        <v>686</v>
      </c>
      <c r="V231" t="s">
        <v>289</v>
      </c>
      <c r="W231">
        <f t="shared" si="22"/>
        <v>20.199999999999989</v>
      </c>
      <c r="X231">
        <f t="shared" si="23"/>
        <v>989.7999999999995</v>
      </c>
    </row>
    <row r="232" spans="1:24" x14ac:dyDescent="0.35">
      <c r="A232">
        <v>35</v>
      </c>
      <c r="B232">
        <v>132.55000000000001</v>
      </c>
      <c r="C232">
        <v>13</v>
      </c>
      <c r="D232">
        <v>4639.25</v>
      </c>
      <c r="E232" s="53">
        <v>43201</v>
      </c>
      <c r="F232" s="84">
        <v>4</v>
      </c>
      <c r="G232" s="84">
        <v>11</v>
      </c>
      <c r="H232" s="85" t="str">
        <f t="shared" si="18"/>
        <v>November</v>
      </c>
      <c r="I232" s="84">
        <v>2018</v>
      </c>
      <c r="J232" s="85" t="str">
        <f t="shared" si="19"/>
        <v>11/4/2018</v>
      </c>
      <c r="K232" s="86">
        <f t="shared" si="20"/>
        <v>1</v>
      </c>
      <c r="L232" t="str">
        <f t="shared" si="21"/>
        <v>Sunday</v>
      </c>
      <c r="M232">
        <v>805</v>
      </c>
      <c r="N232" t="s">
        <v>207</v>
      </c>
      <c r="O232" t="s">
        <v>208</v>
      </c>
      <c r="P232">
        <v>150</v>
      </c>
      <c r="Q232" t="s">
        <v>558</v>
      </c>
      <c r="R232" t="s">
        <v>343</v>
      </c>
      <c r="S232" t="s">
        <v>344</v>
      </c>
      <c r="T232" t="s">
        <v>232</v>
      </c>
      <c r="U232" t="s">
        <v>723</v>
      </c>
      <c r="V232" t="s">
        <v>260</v>
      </c>
      <c r="W232">
        <f t="shared" si="22"/>
        <v>-17.449999999999989</v>
      </c>
      <c r="X232">
        <f t="shared" si="23"/>
        <v>-610.74999999999955</v>
      </c>
    </row>
    <row r="233" spans="1:24" x14ac:dyDescent="0.35">
      <c r="A233">
        <v>40</v>
      </c>
      <c r="B233">
        <v>168.69</v>
      </c>
      <c r="C233">
        <v>8</v>
      </c>
      <c r="D233">
        <v>6747.6</v>
      </c>
      <c r="E233" s="53">
        <v>43415</v>
      </c>
      <c r="F233" s="84">
        <v>11</v>
      </c>
      <c r="G233" s="84">
        <v>11</v>
      </c>
      <c r="H233" s="85" t="str">
        <f t="shared" si="18"/>
        <v>November</v>
      </c>
      <c r="I233" s="84">
        <v>2018</v>
      </c>
      <c r="J233" s="85" t="str">
        <f t="shared" si="19"/>
        <v>11/11/2018</v>
      </c>
      <c r="K233" s="86">
        <f t="shared" si="20"/>
        <v>1</v>
      </c>
      <c r="L233" t="str">
        <f t="shared" si="21"/>
        <v>Sunday</v>
      </c>
      <c r="M233">
        <v>799</v>
      </c>
      <c r="N233" t="s">
        <v>207</v>
      </c>
      <c r="O233" t="s">
        <v>208</v>
      </c>
      <c r="P233">
        <v>150</v>
      </c>
      <c r="Q233" t="s">
        <v>558</v>
      </c>
      <c r="R233" t="s">
        <v>265</v>
      </c>
      <c r="S233" t="s">
        <v>266</v>
      </c>
      <c r="T233" t="s">
        <v>230</v>
      </c>
      <c r="U233" t="s">
        <v>688</v>
      </c>
      <c r="V233" t="s">
        <v>260</v>
      </c>
      <c r="W233">
        <f t="shared" si="22"/>
        <v>18.689999999999998</v>
      </c>
      <c r="X233">
        <f t="shared" si="23"/>
        <v>747.59999999999991</v>
      </c>
    </row>
    <row r="234" spans="1:24" x14ac:dyDescent="0.35">
      <c r="A234">
        <v>28</v>
      </c>
      <c r="B234">
        <v>161.16</v>
      </c>
      <c r="C234">
        <v>1</v>
      </c>
      <c r="D234">
        <v>4512.4799999999996</v>
      </c>
      <c r="E234" s="53" t="s">
        <v>211</v>
      </c>
      <c r="F234" s="84">
        <v>18</v>
      </c>
      <c r="G234" s="84">
        <v>11</v>
      </c>
      <c r="H234" s="85" t="str">
        <f t="shared" si="18"/>
        <v>November</v>
      </c>
      <c r="I234" s="84">
        <v>2018</v>
      </c>
      <c r="J234" s="85" t="str">
        <f t="shared" si="19"/>
        <v>11/18/2018</v>
      </c>
      <c r="K234" s="86">
        <f t="shared" si="20"/>
        <v>1</v>
      </c>
      <c r="L234" t="str">
        <f t="shared" si="21"/>
        <v>Sunday</v>
      </c>
      <c r="M234">
        <v>793</v>
      </c>
      <c r="N234" t="s">
        <v>207</v>
      </c>
      <c r="O234" t="s">
        <v>208</v>
      </c>
      <c r="P234">
        <v>150</v>
      </c>
      <c r="Q234" t="s">
        <v>558</v>
      </c>
      <c r="R234" t="s">
        <v>261</v>
      </c>
      <c r="S234" t="s">
        <v>262</v>
      </c>
      <c r="T234" t="s">
        <v>229</v>
      </c>
      <c r="U234" t="s">
        <v>686</v>
      </c>
      <c r="V234" t="s">
        <v>260</v>
      </c>
      <c r="W234">
        <f t="shared" si="22"/>
        <v>11.159999999999997</v>
      </c>
      <c r="X234">
        <f t="shared" si="23"/>
        <v>312.4799999999999</v>
      </c>
    </row>
    <row r="235" spans="1:24" x14ac:dyDescent="0.35">
      <c r="A235">
        <v>36</v>
      </c>
      <c r="B235">
        <v>132.55000000000001</v>
      </c>
      <c r="C235">
        <v>13</v>
      </c>
      <c r="D235">
        <v>4771.8</v>
      </c>
      <c r="E235" s="53" t="s">
        <v>212</v>
      </c>
      <c r="F235" s="84">
        <v>15</v>
      </c>
      <c r="G235" s="84">
        <v>1</v>
      </c>
      <c r="H235" s="85" t="str">
        <f t="shared" si="18"/>
        <v>January</v>
      </c>
      <c r="I235" s="84">
        <v>2019</v>
      </c>
      <c r="J235" s="85" t="str">
        <f t="shared" si="19"/>
        <v>1/15/2019</v>
      </c>
      <c r="K235" s="86">
        <f t="shared" si="20"/>
        <v>3</v>
      </c>
      <c r="L235" t="str">
        <f t="shared" si="21"/>
        <v>Tuesday</v>
      </c>
      <c r="M235">
        <v>736</v>
      </c>
      <c r="N235" t="s">
        <v>207</v>
      </c>
      <c r="O235" t="s">
        <v>208</v>
      </c>
      <c r="P235">
        <v>150</v>
      </c>
      <c r="Q235" t="s">
        <v>558</v>
      </c>
      <c r="R235" t="s">
        <v>269</v>
      </c>
      <c r="S235" t="s">
        <v>259</v>
      </c>
      <c r="T235" t="s">
        <v>230</v>
      </c>
      <c r="U235" t="s">
        <v>690</v>
      </c>
      <c r="V235" t="s">
        <v>260</v>
      </c>
      <c r="W235">
        <f t="shared" si="22"/>
        <v>-17.449999999999989</v>
      </c>
      <c r="X235">
        <f t="shared" si="23"/>
        <v>-628.19999999999959</v>
      </c>
    </row>
    <row r="236" spans="1:24" x14ac:dyDescent="0.35">
      <c r="A236">
        <v>43</v>
      </c>
      <c r="B236">
        <v>141.58000000000001</v>
      </c>
      <c r="C236">
        <v>6</v>
      </c>
      <c r="D236">
        <v>6087.94</v>
      </c>
      <c r="E236" s="53" t="s">
        <v>444</v>
      </c>
      <c r="F236" s="84">
        <v>21</v>
      </c>
      <c r="G236" s="84">
        <v>2</v>
      </c>
      <c r="H236" s="85" t="str">
        <f t="shared" si="18"/>
        <v>Febuary</v>
      </c>
      <c r="I236" s="84">
        <v>2019</v>
      </c>
      <c r="J236" s="85" t="str">
        <f t="shared" si="19"/>
        <v>2/21/2019</v>
      </c>
      <c r="K236" s="86">
        <f t="shared" si="20"/>
        <v>5</v>
      </c>
      <c r="L236" t="str">
        <f t="shared" si="21"/>
        <v>Thursday</v>
      </c>
      <c r="M236">
        <v>700</v>
      </c>
      <c r="N236" t="s">
        <v>207</v>
      </c>
      <c r="O236" t="s">
        <v>208</v>
      </c>
      <c r="P236">
        <v>150</v>
      </c>
      <c r="Q236" t="s">
        <v>558</v>
      </c>
      <c r="R236" t="s">
        <v>265</v>
      </c>
      <c r="S236" t="s">
        <v>266</v>
      </c>
      <c r="T236" t="s">
        <v>230</v>
      </c>
      <c r="U236" t="s">
        <v>688</v>
      </c>
      <c r="V236" t="s">
        <v>260</v>
      </c>
      <c r="W236">
        <f t="shared" si="22"/>
        <v>-8.4199999999999875</v>
      </c>
      <c r="X236">
        <f t="shared" si="23"/>
        <v>-362.05999999999949</v>
      </c>
    </row>
    <row r="237" spans="1:24" x14ac:dyDescent="0.35">
      <c r="A237">
        <v>32</v>
      </c>
      <c r="B237">
        <v>131.04</v>
      </c>
      <c r="C237">
        <v>6</v>
      </c>
      <c r="D237">
        <v>4193.28</v>
      </c>
      <c r="E237" s="53">
        <v>43589</v>
      </c>
      <c r="F237" s="84">
        <v>5</v>
      </c>
      <c r="G237" s="84">
        <v>4</v>
      </c>
      <c r="H237" s="85" t="str">
        <f t="shared" si="18"/>
        <v>April</v>
      </c>
      <c r="I237" s="84">
        <v>2019</v>
      </c>
      <c r="J237" s="85" t="str">
        <f t="shared" si="19"/>
        <v>4/5/2019</v>
      </c>
      <c r="K237" s="86">
        <f t="shared" si="20"/>
        <v>6</v>
      </c>
      <c r="L237" t="str">
        <f t="shared" si="21"/>
        <v>Friday</v>
      </c>
      <c r="M237">
        <v>658</v>
      </c>
      <c r="N237" t="s">
        <v>207</v>
      </c>
      <c r="O237" t="s">
        <v>208</v>
      </c>
      <c r="P237">
        <v>150</v>
      </c>
      <c r="Q237" t="s">
        <v>558</v>
      </c>
      <c r="R237" t="s">
        <v>272</v>
      </c>
      <c r="S237" t="s">
        <v>254</v>
      </c>
      <c r="T237" t="s">
        <v>229</v>
      </c>
      <c r="U237" t="s">
        <v>692</v>
      </c>
      <c r="V237" t="s">
        <v>260</v>
      </c>
      <c r="W237">
        <f t="shared" si="22"/>
        <v>-18.960000000000008</v>
      </c>
      <c r="X237">
        <f t="shared" si="23"/>
        <v>-606.72000000000025</v>
      </c>
    </row>
    <row r="238" spans="1:24" x14ac:dyDescent="0.35">
      <c r="A238">
        <v>46</v>
      </c>
      <c r="B238">
        <v>164.18</v>
      </c>
      <c r="C238">
        <v>1</v>
      </c>
      <c r="D238">
        <v>7552.28</v>
      </c>
      <c r="E238" s="53" t="s">
        <v>214</v>
      </c>
      <c r="F238" s="84">
        <v>18</v>
      </c>
      <c r="G238" s="84">
        <v>5</v>
      </c>
      <c r="H238" s="85" t="str">
        <f t="shared" si="18"/>
        <v>May</v>
      </c>
      <c r="I238" s="84">
        <v>2019</v>
      </c>
      <c r="J238" s="85" t="str">
        <f t="shared" si="19"/>
        <v>5/18/2019</v>
      </c>
      <c r="K238" s="86">
        <f t="shared" si="20"/>
        <v>7</v>
      </c>
      <c r="L238" t="str">
        <f t="shared" si="21"/>
        <v>Saturday</v>
      </c>
      <c r="M238">
        <v>616</v>
      </c>
      <c r="N238" t="s">
        <v>207</v>
      </c>
      <c r="O238" t="s">
        <v>208</v>
      </c>
      <c r="P238">
        <v>150</v>
      </c>
      <c r="Q238" t="s">
        <v>558</v>
      </c>
      <c r="R238" t="s">
        <v>273</v>
      </c>
      <c r="S238" t="s">
        <v>274</v>
      </c>
      <c r="T238" t="s">
        <v>229</v>
      </c>
      <c r="U238" t="s">
        <v>693</v>
      </c>
      <c r="V238" t="s">
        <v>289</v>
      </c>
      <c r="W238">
        <f t="shared" si="22"/>
        <v>14.180000000000007</v>
      </c>
      <c r="X238">
        <f t="shared" si="23"/>
        <v>652.28000000000031</v>
      </c>
    </row>
    <row r="239" spans="1:24" x14ac:dyDescent="0.35">
      <c r="A239">
        <v>48</v>
      </c>
      <c r="B239">
        <v>134.05000000000001</v>
      </c>
      <c r="C239">
        <v>1</v>
      </c>
      <c r="D239">
        <v>6434.4</v>
      </c>
      <c r="E239" s="53" t="s">
        <v>215</v>
      </c>
      <c r="F239" s="84">
        <v>28</v>
      </c>
      <c r="G239" s="84">
        <v>6</v>
      </c>
      <c r="H239" s="85" t="str">
        <f t="shared" si="18"/>
        <v>June</v>
      </c>
      <c r="I239" s="84">
        <v>2019</v>
      </c>
      <c r="J239" s="85" t="str">
        <f t="shared" si="19"/>
        <v>6/28/2019</v>
      </c>
      <c r="K239" s="86">
        <f t="shared" si="20"/>
        <v>6</v>
      </c>
      <c r="L239" t="str">
        <f t="shared" si="21"/>
        <v>Friday</v>
      </c>
      <c r="M239">
        <v>576</v>
      </c>
      <c r="N239" t="s">
        <v>207</v>
      </c>
      <c r="O239" t="s">
        <v>208</v>
      </c>
      <c r="P239">
        <v>150</v>
      </c>
      <c r="Q239" t="s">
        <v>558</v>
      </c>
      <c r="R239" t="s">
        <v>275</v>
      </c>
      <c r="S239" t="s">
        <v>276</v>
      </c>
      <c r="T239" t="s">
        <v>229</v>
      </c>
      <c r="U239" t="s">
        <v>694</v>
      </c>
      <c r="V239" t="s">
        <v>260</v>
      </c>
      <c r="W239">
        <f t="shared" si="22"/>
        <v>-15.949999999999989</v>
      </c>
      <c r="X239">
        <f t="shared" si="23"/>
        <v>-765.59999999999945</v>
      </c>
    </row>
    <row r="240" spans="1:24" x14ac:dyDescent="0.35">
      <c r="A240">
        <v>43</v>
      </c>
      <c r="B240">
        <v>120.5</v>
      </c>
      <c r="C240">
        <v>14</v>
      </c>
      <c r="D240">
        <v>5181.5</v>
      </c>
      <c r="E240" s="53">
        <v>43504</v>
      </c>
      <c r="F240" s="84">
        <v>2</v>
      </c>
      <c r="G240" s="84">
        <v>8</v>
      </c>
      <c r="H240" s="85" t="str">
        <f t="shared" si="18"/>
        <v>August</v>
      </c>
      <c r="I240" s="84">
        <v>2019</v>
      </c>
      <c r="J240" s="85" t="str">
        <f t="shared" si="19"/>
        <v>8/2/2019</v>
      </c>
      <c r="K240" s="86">
        <f t="shared" si="20"/>
        <v>6</v>
      </c>
      <c r="L240" t="str">
        <f t="shared" si="21"/>
        <v>Friday</v>
      </c>
      <c r="M240">
        <v>542</v>
      </c>
      <c r="N240" t="s">
        <v>207</v>
      </c>
      <c r="O240" t="s">
        <v>208</v>
      </c>
      <c r="P240">
        <v>150</v>
      </c>
      <c r="Q240" t="s">
        <v>558</v>
      </c>
      <c r="R240" t="s">
        <v>418</v>
      </c>
      <c r="S240" t="s">
        <v>342</v>
      </c>
      <c r="T240" t="s">
        <v>229</v>
      </c>
      <c r="U240" t="s">
        <v>751</v>
      </c>
      <c r="V240" t="s">
        <v>260</v>
      </c>
      <c r="W240">
        <f t="shared" si="22"/>
        <v>-29.5</v>
      </c>
      <c r="X240">
        <f t="shared" si="23"/>
        <v>-1268.5</v>
      </c>
    </row>
    <row r="241" spans="1:24" x14ac:dyDescent="0.35">
      <c r="A241">
        <v>49</v>
      </c>
      <c r="B241">
        <v>140.08000000000001</v>
      </c>
      <c r="C241">
        <v>5</v>
      </c>
      <c r="D241">
        <v>6863.92</v>
      </c>
      <c r="E241" s="53" t="s">
        <v>217</v>
      </c>
      <c r="F241" s="84">
        <v>27</v>
      </c>
      <c r="G241" s="84">
        <v>8</v>
      </c>
      <c r="H241" s="85" t="str">
        <f t="shared" si="18"/>
        <v>August</v>
      </c>
      <c r="I241" s="84">
        <v>2019</v>
      </c>
      <c r="J241" s="85" t="str">
        <f t="shared" si="19"/>
        <v>8/27/2019</v>
      </c>
      <c r="K241" s="86">
        <f t="shared" si="20"/>
        <v>3</v>
      </c>
      <c r="L241" t="str">
        <f t="shared" si="21"/>
        <v>Tuesday</v>
      </c>
      <c r="M241">
        <v>518</v>
      </c>
      <c r="N241" t="s">
        <v>207</v>
      </c>
      <c r="O241" t="s">
        <v>208</v>
      </c>
      <c r="P241">
        <v>150</v>
      </c>
      <c r="Q241" t="s">
        <v>558</v>
      </c>
      <c r="R241" t="s">
        <v>279</v>
      </c>
      <c r="S241" t="s">
        <v>280</v>
      </c>
      <c r="T241" t="s">
        <v>229</v>
      </c>
      <c r="U241" t="s">
        <v>696</v>
      </c>
      <c r="V241" t="s">
        <v>260</v>
      </c>
      <c r="W241">
        <f t="shared" si="22"/>
        <v>-9.9199999999999875</v>
      </c>
      <c r="X241">
        <f t="shared" si="23"/>
        <v>-486.07999999999936</v>
      </c>
    </row>
    <row r="242" spans="1:24" x14ac:dyDescent="0.35">
      <c r="A242">
        <v>24</v>
      </c>
      <c r="B242">
        <v>173.21</v>
      </c>
      <c r="C242">
        <v>8</v>
      </c>
      <c r="D242">
        <v>4157.04</v>
      </c>
      <c r="E242" s="53" t="s">
        <v>218</v>
      </c>
      <c r="F242" s="84">
        <v>30</v>
      </c>
      <c r="G242" s="84">
        <v>9</v>
      </c>
      <c r="H242" s="85" t="str">
        <f t="shared" si="18"/>
        <v>September</v>
      </c>
      <c r="I242" s="84">
        <v>2019</v>
      </c>
      <c r="J242" s="85" t="str">
        <f t="shared" si="19"/>
        <v>9/30/2019</v>
      </c>
      <c r="K242" s="86">
        <f t="shared" si="20"/>
        <v>2</v>
      </c>
      <c r="L242" t="str">
        <f t="shared" si="21"/>
        <v>Monday</v>
      </c>
      <c r="M242">
        <v>485</v>
      </c>
      <c r="N242" t="s">
        <v>207</v>
      </c>
      <c r="O242" t="s">
        <v>208</v>
      </c>
      <c r="P242">
        <v>150</v>
      </c>
      <c r="Q242" t="s">
        <v>558</v>
      </c>
      <c r="R242" t="s">
        <v>281</v>
      </c>
      <c r="S242" t="s">
        <v>282</v>
      </c>
      <c r="T242" t="s">
        <v>233</v>
      </c>
      <c r="U242" t="s">
        <v>697</v>
      </c>
      <c r="V242" t="s">
        <v>260</v>
      </c>
      <c r="W242">
        <f t="shared" si="22"/>
        <v>23.210000000000008</v>
      </c>
      <c r="X242">
        <f t="shared" si="23"/>
        <v>557.04000000000019</v>
      </c>
    </row>
    <row r="243" spans="1:24" x14ac:dyDescent="0.35">
      <c r="A243">
        <v>26</v>
      </c>
      <c r="B243">
        <v>179.24</v>
      </c>
      <c r="C243">
        <v>4</v>
      </c>
      <c r="D243">
        <v>4660.24</v>
      </c>
      <c r="E243" s="53" t="s">
        <v>219</v>
      </c>
      <c r="F243" s="84">
        <v>15</v>
      </c>
      <c r="G243" s="84">
        <v>10</v>
      </c>
      <c r="H243" s="85" t="str">
        <f t="shared" si="18"/>
        <v>October</v>
      </c>
      <c r="I243" s="84">
        <v>2019</v>
      </c>
      <c r="J243" s="85" t="str">
        <f t="shared" si="19"/>
        <v>10/15/2019</v>
      </c>
      <c r="K243" s="86">
        <f t="shared" si="20"/>
        <v>3</v>
      </c>
      <c r="L243" t="str">
        <f t="shared" si="21"/>
        <v>Tuesday</v>
      </c>
      <c r="M243">
        <v>471</v>
      </c>
      <c r="N243" t="s">
        <v>207</v>
      </c>
      <c r="O243" t="s">
        <v>208</v>
      </c>
      <c r="P243">
        <v>150</v>
      </c>
      <c r="Q243" t="s">
        <v>558</v>
      </c>
      <c r="R243" t="s">
        <v>283</v>
      </c>
      <c r="S243" t="s">
        <v>284</v>
      </c>
      <c r="T243" t="s">
        <v>231</v>
      </c>
      <c r="U243" t="s">
        <v>698</v>
      </c>
      <c r="V243" t="s">
        <v>260</v>
      </c>
      <c r="W243">
        <f t="shared" si="22"/>
        <v>29.240000000000009</v>
      </c>
      <c r="X243">
        <f t="shared" si="23"/>
        <v>760.24000000000024</v>
      </c>
    </row>
    <row r="244" spans="1:24" x14ac:dyDescent="0.35">
      <c r="A244">
        <v>30</v>
      </c>
      <c r="B244">
        <v>137.06</v>
      </c>
      <c r="C244">
        <v>9</v>
      </c>
      <c r="D244">
        <v>4111.8</v>
      </c>
      <c r="E244" s="53">
        <v>43535</v>
      </c>
      <c r="F244" s="84">
        <v>3</v>
      </c>
      <c r="G244" s="84">
        <v>11</v>
      </c>
      <c r="H244" s="85" t="str">
        <f t="shared" si="18"/>
        <v>November</v>
      </c>
      <c r="I244" s="84">
        <v>2019</v>
      </c>
      <c r="J244" s="85" t="str">
        <f t="shared" si="19"/>
        <v>11/3/2019</v>
      </c>
      <c r="K244" s="86">
        <f t="shared" si="20"/>
        <v>1</v>
      </c>
      <c r="L244" t="str">
        <f t="shared" si="21"/>
        <v>Sunday</v>
      </c>
      <c r="M244">
        <v>453</v>
      </c>
      <c r="N244" t="s">
        <v>207</v>
      </c>
      <c r="O244" t="s">
        <v>208</v>
      </c>
      <c r="P244">
        <v>150</v>
      </c>
      <c r="Q244" t="s">
        <v>558</v>
      </c>
      <c r="R244" t="s">
        <v>445</v>
      </c>
      <c r="S244" t="s">
        <v>254</v>
      </c>
      <c r="T244" t="s">
        <v>229</v>
      </c>
      <c r="U244" t="s">
        <v>759</v>
      </c>
      <c r="V244" t="s">
        <v>260</v>
      </c>
      <c r="W244">
        <f t="shared" si="22"/>
        <v>-12.939999999999998</v>
      </c>
      <c r="X244">
        <f t="shared" si="23"/>
        <v>-388.19999999999993</v>
      </c>
    </row>
    <row r="245" spans="1:24" x14ac:dyDescent="0.35">
      <c r="A245">
        <v>24</v>
      </c>
      <c r="B245">
        <v>147.61000000000001</v>
      </c>
      <c r="C245">
        <v>6</v>
      </c>
      <c r="D245">
        <v>3542.64</v>
      </c>
      <c r="E245" s="53" t="s">
        <v>220</v>
      </c>
      <c r="F245" s="84">
        <v>15</v>
      </c>
      <c r="G245" s="84">
        <v>11</v>
      </c>
      <c r="H245" s="85" t="str">
        <f t="shared" si="18"/>
        <v>November</v>
      </c>
      <c r="I245" s="84">
        <v>2019</v>
      </c>
      <c r="J245" s="85" t="str">
        <f t="shared" si="19"/>
        <v>11/15/2019</v>
      </c>
      <c r="K245" s="86">
        <f t="shared" si="20"/>
        <v>6</v>
      </c>
      <c r="L245" t="str">
        <f t="shared" si="21"/>
        <v>Friday</v>
      </c>
      <c r="M245">
        <v>442</v>
      </c>
      <c r="N245" t="s">
        <v>207</v>
      </c>
      <c r="O245" t="s">
        <v>208</v>
      </c>
      <c r="P245">
        <v>150</v>
      </c>
      <c r="Q245" t="s">
        <v>558</v>
      </c>
      <c r="R245" t="s">
        <v>253</v>
      </c>
      <c r="S245" t="s">
        <v>254</v>
      </c>
      <c r="T245" t="s">
        <v>229</v>
      </c>
      <c r="U245" t="s">
        <v>683</v>
      </c>
      <c r="V245" t="s">
        <v>260</v>
      </c>
      <c r="W245">
        <f t="shared" si="22"/>
        <v>-2.3899999999999864</v>
      </c>
      <c r="X245">
        <f t="shared" si="23"/>
        <v>-57.359999999999673</v>
      </c>
    </row>
    <row r="246" spans="1:24" x14ac:dyDescent="0.35">
      <c r="A246">
        <v>55</v>
      </c>
      <c r="B246">
        <v>147.61000000000001</v>
      </c>
      <c r="C246">
        <v>8</v>
      </c>
      <c r="D246">
        <v>8118.55</v>
      </c>
      <c r="E246" s="53" t="s">
        <v>221</v>
      </c>
      <c r="F246" s="84">
        <v>24</v>
      </c>
      <c r="G246" s="84">
        <v>11</v>
      </c>
      <c r="H246" s="85" t="str">
        <f t="shared" si="18"/>
        <v>November</v>
      </c>
      <c r="I246" s="84">
        <v>2019</v>
      </c>
      <c r="J246" s="85" t="str">
        <f t="shared" si="19"/>
        <v>11/24/2019</v>
      </c>
      <c r="K246" s="86">
        <f t="shared" si="20"/>
        <v>1</v>
      </c>
      <c r="L246" t="str">
        <f t="shared" si="21"/>
        <v>Sunday</v>
      </c>
      <c r="M246">
        <v>434</v>
      </c>
      <c r="N246" t="s">
        <v>207</v>
      </c>
      <c r="O246" t="s">
        <v>208</v>
      </c>
      <c r="P246">
        <v>150</v>
      </c>
      <c r="Q246" t="s">
        <v>558</v>
      </c>
      <c r="R246" t="s">
        <v>287</v>
      </c>
      <c r="S246" t="s">
        <v>288</v>
      </c>
      <c r="T246" t="s">
        <v>234</v>
      </c>
      <c r="U246" t="s">
        <v>700</v>
      </c>
      <c r="V246" t="s">
        <v>289</v>
      </c>
      <c r="W246">
        <f t="shared" si="22"/>
        <v>-2.3899999999999864</v>
      </c>
      <c r="X246">
        <f t="shared" si="23"/>
        <v>-131.44999999999925</v>
      </c>
    </row>
    <row r="247" spans="1:24" x14ac:dyDescent="0.35">
      <c r="A247">
        <v>22</v>
      </c>
      <c r="B247">
        <v>176.23</v>
      </c>
      <c r="C247">
        <v>1</v>
      </c>
      <c r="D247">
        <v>3877.06</v>
      </c>
      <c r="E247" s="53">
        <v>43952</v>
      </c>
      <c r="F247" s="84">
        <v>5</v>
      </c>
      <c r="G247" s="84">
        <v>1</v>
      </c>
      <c r="H247" s="85" t="str">
        <f t="shared" si="18"/>
        <v>January</v>
      </c>
      <c r="I247" s="84">
        <v>2020</v>
      </c>
      <c r="J247" s="85" t="str">
        <f t="shared" si="19"/>
        <v>1/5/2020</v>
      </c>
      <c r="K247" s="86">
        <f t="shared" si="20"/>
        <v>1</v>
      </c>
      <c r="L247" t="str">
        <f t="shared" si="21"/>
        <v>Sunday</v>
      </c>
      <c r="M247">
        <v>393</v>
      </c>
      <c r="N247" t="s">
        <v>207</v>
      </c>
      <c r="O247" t="s">
        <v>208</v>
      </c>
      <c r="P247">
        <v>150</v>
      </c>
      <c r="Q247" t="s">
        <v>558</v>
      </c>
      <c r="R247" t="s">
        <v>263</v>
      </c>
      <c r="S247" t="s">
        <v>264</v>
      </c>
      <c r="T247" t="s">
        <v>229</v>
      </c>
      <c r="U247" t="s">
        <v>687</v>
      </c>
      <c r="V247" t="s">
        <v>260</v>
      </c>
      <c r="W247">
        <f t="shared" si="22"/>
        <v>26.22999999999999</v>
      </c>
      <c r="X247">
        <f t="shared" si="23"/>
        <v>577.05999999999972</v>
      </c>
    </row>
    <row r="248" spans="1:24" x14ac:dyDescent="0.35">
      <c r="A248">
        <v>49</v>
      </c>
      <c r="B248">
        <v>78.92</v>
      </c>
      <c r="C248">
        <v>13</v>
      </c>
      <c r="D248">
        <v>3867.08</v>
      </c>
      <c r="E248" s="53">
        <v>43892</v>
      </c>
      <c r="F248" s="84">
        <v>3</v>
      </c>
      <c r="G248" s="84">
        <v>2</v>
      </c>
      <c r="H248" s="85" t="str">
        <f t="shared" si="18"/>
        <v>Febuary</v>
      </c>
      <c r="I248" s="84">
        <v>2020</v>
      </c>
      <c r="J248" s="85" t="str">
        <f t="shared" si="19"/>
        <v>2/3/2020</v>
      </c>
      <c r="K248" s="86">
        <f t="shared" si="20"/>
        <v>2</v>
      </c>
      <c r="L248" t="str">
        <f t="shared" si="21"/>
        <v>Monday</v>
      </c>
      <c r="M248">
        <v>365</v>
      </c>
      <c r="N248" t="s">
        <v>207</v>
      </c>
      <c r="O248" t="s">
        <v>208</v>
      </c>
      <c r="P248">
        <v>150</v>
      </c>
      <c r="Q248" t="s">
        <v>558</v>
      </c>
      <c r="R248" t="s">
        <v>277</v>
      </c>
      <c r="S248" t="s">
        <v>278</v>
      </c>
      <c r="T248" t="s">
        <v>230</v>
      </c>
      <c r="U248" t="s">
        <v>695</v>
      </c>
      <c r="V248" t="s">
        <v>260</v>
      </c>
      <c r="W248">
        <f t="shared" si="22"/>
        <v>-71.08</v>
      </c>
      <c r="X248">
        <f t="shared" si="23"/>
        <v>-3482.92</v>
      </c>
    </row>
    <row r="249" spans="1:24" x14ac:dyDescent="0.35">
      <c r="A249">
        <v>44</v>
      </c>
      <c r="B249">
        <v>135.26</v>
      </c>
      <c r="C249">
        <v>6</v>
      </c>
      <c r="D249">
        <v>5951.44</v>
      </c>
      <c r="E249" s="53">
        <v>43893</v>
      </c>
      <c r="F249" s="84">
        <v>3</v>
      </c>
      <c r="G249" s="84">
        <v>3</v>
      </c>
      <c r="H249" s="85" t="str">
        <f t="shared" si="18"/>
        <v>March</v>
      </c>
      <c r="I249" s="84">
        <v>2020</v>
      </c>
      <c r="J249" s="85" t="str">
        <f t="shared" si="19"/>
        <v>3/3/2020</v>
      </c>
      <c r="K249" s="86">
        <f t="shared" si="20"/>
        <v>3</v>
      </c>
      <c r="L249" t="str">
        <f t="shared" si="21"/>
        <v>Tuesday</v>
      </c>
      <c r="M249">
        <v>337</v>
      </c>
      <c r="N249" t="s">
        <v>207</v>
      </c>
      <c r="O249" t="s">
        <v>208</v>
      </c>
      <c r="P249">
        <v>150</v>
      </c>
      <c r="Q249" t="s">
        <v>558</v>
      </c>
      <c r="R249" t="s">
        <v>292</v>
      </c>
      <c r="S249" t="s">
        <v>293</v>
      </c>
      <c r="T249" t="s">
        <v>229</v>
      </c>
      <c r="U249" t="s">
        <v>702</v>
      </c>
      <c r="V249" t="s">
        <v>260</v>
      </c>
      <c r="W249">
        <f t="shared" si="22"/>
        <v>-14.740000000000009</v>
      </c>
      <c r="X249">
        <f t="shared" si="23"/>
        <v>-648.5600000000004</v>
      </c>
    </row>
    <row r="250" spans="1:24" x14ac:dyDescent="0.35">
      <c r="A250">
        <v>66</v>
      </c>
      <c r="B250">
        <v>131.04</v>
      </c>
      <c r="C250">
        <v>6</v>
      </c>
      <c r="D250">
        <v>8648.64</v>
      </c>
      <c r="E250" s="53">
        <v>44047</v>
      </c>
      <c r="F250" s="84">
        <v>8</v>
      </c>
      <c r="G250" s="84">
        <v>4</v>
      </c>
      <c r="H250" s="85" t="str">
        <f t="shared" si="18"/>
        <v>April</v>
      </c>
      <c r="I250" s="84">
        <v>2020</v>
      </c>
      <c r="J250" s="85" t="str">
        <f t="shared" si="19"/>
        <v>4/8/2020</v>
      </c>
      <c r="K250" s="86">
        <f t="shared" si="20"/>
        <v>4</v>
      </c>
      <c r="L250" t="str">
        <f t="shared" si="21"/>
        <v>Wednesday</v>
      </c>
      <c r="M250">
        <v>302</v>
      </c>
      <c r="N250" t="s">
        <v>207</v>
      </c>
      <c r="O250" t="s">
        <v>208</v>
      </c>
      <c r="P250">
        <v>150</v>
      </c>
      <c r="Q250" t="s">
        <v>558</v>
      </c>
      <c r="R250" t="s">
        <v>294</v>
      </c>
      <c r="S250" t="s">
        <v>295</v>
      </c>
      <c r="T250" t="s">
        <v>235</v>
      </c>
      <c r="U250" t="s">
        <v>703</v>
      </c>
      <c r="V250" t="s">
        <v>289</v>
      </c>
      <c r="W250">
        <f t="shared" si="22"/>
        <v>-18.960000000000008</v>
      </c>
      <c r="X250">
        <f t="shared" si="23"/>
        <v>-1251.3600000000006</v>
      </c>
    </row>
    <row r="251" spans="1:24" x14ac:dyDescent="0.35">
      <c r="A251">
        <v>21</v>
      </c>
      <c r="B251">
        <v>164.18</v>
      </c>
      <c r="C251">
        <v>1</v>
      </c>
      <c r="D251">
        <v>3447.78</v>
      </c>
      <c r="E251" s="53" t="s">
        <v>223</v>
      </c>
      <c r="F251" s="84">
        <v>13</v>
      </c>
      <c r="G251" s="84">
        <v>5</v>
      </c>
      <c r="H251" s="85" t="str">
        <f t="shared" si="18"/>
        <v>May</v>
      </c>
      <c r="I251" s="84">
        <v>2020</v>
      </c>
      <c r="J251" s="85" t="str">
        <f t="shared" si="19"/>
        <v>5/13/2020</v>
      </c>
      <c r="K251" s="86">
        <f t="shared" si="20"/>
        <v>4</v>
      </c>
      <c r="L251" t="str">
        <f t="shared" si="21"/>
        <v>Wednesday</v>
      </c>
      <c r="M251">
        <v>268</v>
      </c>
      <c r="N251" t="s">
        <v>224</v>
      </c>
      <c r="O251" t="s">
        <v>208</v>
      </c>
      <c r="P251">
        <v>150</v>
      </c>
      <c r="Q251" t="s">
        <v>558</v>
      </c>
      <c r="R251" t="s">
        <v>296</v>
      </c>
      <c r="S251" t="s">
        <v>297</v>
      </c>
      <c r="T251" t="s">
        <v>236</v>
      </c>
      <c r="U251" t="s">
        <v>704</v>
      </c>
      <c r="V251" t="s">
        <v>260</v>
      </c>
      <c r="W251">
        <f t="shared" si="22"/>
        <v>14.180000000000007</v>
      </c>
      <c r="X251">
        <f t="shared" si="23"/>
        <v>297.78000000000014</v>
      </c>
    </row>
    <row r="252" spans="1:24" x14ac:dyDescent="0.35">
      <c r="A252">
        <v>34</v>
      </c>
      <c r="B252">
        <v>175.25</v>
      </c>
      <c r="C252">
        <v>1</v>
      </c>
      <c r="D252">
        <v>5958.5</v>
      </c>
      <c r="E252" s="53" t="s">
        <v>446</v>
      </c>
      <c r="F252" s="84">
        <v>31</v>
      </c>
      <c r="G252" s="84">
        <v>1</v>
      </c>
      <c r="H252" s="85" t="str">
        <f t="shared" si="18"/>
        <v>January</v>
      </c>
      <c r="I252" s="84">
        <v>2018</v>
      </c>
      <c r="J252" s="85" t="str">
        <f t="shared" si="19"/>
        <v>1/31/2018</v>
      </c>
      <c r="K252" s="86">
        <f t="shared" si="20"/>
        <v>4</v>
      </c>
      <c r="L252" t="str">
        <f t="shared" si="21"/>
        <v>Wednesday</v>
      </c>
      <c r="M252">
        <v>1102</v>
      </c>
      <c r="N252" t="s">
        <v>207</v>
      </c>
      <c r="O252" t="s">
        <v>226</v>
      </c>
      <c r="P252">
        <v>151</v>
      </c>
      <c r="Q252" t="s">
        <v>559</v>
      </c>
      <c r="R252" t="s">
        <v>296</v>
      </c>
      <c r="S252" t="s">
        <v>297</v>
      </c>
      <c r="T252" t="s">
        <v>236</v>
      </c>
      <c r="U252" t="s">
        <v>704</v>
      </c>
      <c r="V252" t="s">
        <v>260</v>
      </c>
      <c r="W252">
        <f t="shared" si="22"/>
        <v>24.25</v>
      </c>
      <c r="X252">
        <f t="shared" si="23"/>
        <v>824.5</v>
      </c>
    </row>
    <row r="253" spans="1:24" x14ac:dyDescent="0.35">
      <c r="A253">
        <v>43</v>
      </c>
      <c r="B253">
        <v>137.47999999999999</v>
      </c>
      <c r="C253">
        <v>10</v>
      </c>
      <c r="D253">
        <v>5911.64</v>
      </c>
      <c r="E253" s="53" t="s">
        <v>426</v>
      </c>
      <c r="F253" s="84">
        <v>16</v>
      </c>
      <c r="G253" s="84">
        <v>4</v>
      </c>
      <c r="H253" s="85" t="str">
        <f t="shared" si="18"/>
        <v>April</v>
      </c>
      <c r="I253" s="84">
        <v>2018</v>
      </c>
      <c r="J253" s="85" t="str">
        <f t="shared" si="19"/>
        <v>4/16/2018</v>
      </c>
      <c r="K253" s="86">
        <f t="shared" si="20"/>
        <v>2</v>
      </c>
      <c r="L253" t="str">
        <f t="shared" si="21"/>
        <v>Monday</v>
      </c>
      <c r="M253">
        <v>1028</v>
      </c>
      <c r="N253" t="s">
        <v>207</v>
      </c>
      <c r="O253" t="s">
        <v>226</v>
      </c>
      <c r="P253">
        <v>151</v>
      </c>
      <c r="Q253" t="s">
        <v>559</v>
      </c>
      <c r="R253" t="s">
        <v>304</v>
      </c>
      <c r="S253" t="s">
        <v>249</v>
      </c>
      <c r="T253" t="s">
        <v>249</v>
      </c>
      <c r="U253" t="s">
        <v>707</v>
      </c>
      <c r="V253" t="s">
        <v>260</v>
      </c>
      <c r="W253">
        <f t="shared" si="22"/>
        <v>-13.52000000000001</v>
      </c>
      <c r="X253">
        <f t="shared" si="23"/>
        <v>-581.36000000000047</v>
      </c>
    </row>
    <row r="254" spans="1:24" x14ac:dyDescent="0.35">
      <c r="A254">
        <v>46</v>
      </c>
      <c r="B254">
        <v>160.13999999999999</v>
      </c>
      <c r="C254">
        <v>3</v>
      </c>
      <c r="D254">
        <v>7366.44</v>
      </c>
      <c r="E254" s="53">
        <v>43165</v>
      </c>
      <c r="F254" s="84">
        <v>3</v>
      </c>
      <c r="G254" s="84">
        <v>6</v>
      </c>
      <c r="H254" s="85" t="str">
        <f t="shared" si="18"/>
        <v>June</v>
      </c>
      <c r="I254" s="84">
        <v>2018</v>
      </c>
      <c r="J254" s="85" t="str">
        <f t="shared" si="19"/>
        <v>6/3/2018</v>
      </c>
      <c r="K254" s="86">
        <f t="shared" si="20"/>
        <v>1</v>
      </c>
      <c r="L254" t="str">
        <f t="shared" si="21"/>
        <v>Sunday</v>
      </c>
      <c r="M254">
        <v>981</v>
      </c>
      <c r="N254" t="s">
        <v>207</v>
      </c>
      <c r="O254" t="s">
        <v>226</v>
      </c>
      <c r="P254">
        <v>151</v>
      </c>
      <c r="Q254" t="s">
        <v>559</v>
      </c>
      <c r="R254" t="s">
        <v>427</v>
      </c>
      <c r="S254" t="s">
        <v>254</v>
      </c>
      <c r="T254" t="s">
        <v>229</v>
      </c>
      <c r="U254" t="s">
        <v>754</v>
      </c>
      <c r="V254" t="s">
        <v>289</v>
      </c>
      <c r="W254">
        <f t="shared" si="22"/>
        <v>9.1399999999999864</v>
      </c>
      <c r="X254">
        <f t="shared" si="23"/>
        <v>420.43999999999937</v>
      </c>
    </row>
    <row r="255" spans="1:24" x14ac:dyDescent="0.35">
      <c r="A255">
        <v>33</v>
      </c>
      <c r="B255">
        <v>151.08000000000001</v>
      </c>
      <c r="C255">
        <v>13</v>
      </c>
      <c r="D255">
        <v>4985.6400000000003</v>
      </c>
      <c r="E255" s="53">
        <v>43320</v>
      </c>
      <c r="F255" s="84">
        <v>8</v>
      </c>
      <c r="G255" s="84">
        <v>8</v>
      </c>
      <c r="H255" s="85" t="str">
        <f t="shared" si="18"/>
        <v>August</v>
      </c>
      <c r="I255" s="84">
        <v>2018</v>
      </c>
      <c r="J255" s="85" t="str">
        <f t="shared" si="19"/>
        <v>8/8/2018</v>
      </c>
      <c r="K255" s="86">
        <f t="shared" si="20"/>
        <v>4</v>
      </c>
      <c r="L255" t="str">
        <f t="shared" si="21"/>
        <v>Wednesday</v>
      </c>
      <c r="M255">
        <v>916</v>
      </c>
      <c r="N255" t="s">
        <v>207</v>
      </c>
      <c r="O255" t="s">
        <v>226</v>
      </c>
      <c r="P255">
        <v>151</v>
      </c>
      <c r="Q255" t="s">
        <v>559</v>
      </c>
      <c r="R255" t="s">
        <v>335</v>
      </c>
      <c r="S255" t="s">
        <v>336</v>
      </c>
      <c r="T255" t="s">
        <v>229</v>
      </c>
      <c r="U255" t="s">
        <v>720</v>
      </c>
      <c r="V255" t="s">
        <v>260</v>
      </c>
      <c r="W255">
        <f t="shared" si="22"/>
        <v>8.0000000000012506E-2</v>
      </c>
      <c r="X255">
        <f t="shared" si="23"/>
        <v>2.6400000000004127</v>
      </c>
    </row>
    <row r="256" spans="1:24" x14ac:dyDescent="0.35">
      <c r="A256">
        <v>42</v>
      </c>
      <c r="B256">
        <v>128.41999999999999</v>
      </c>
      <c r="C256">
        <v>12</v>
      </c>
      <c r="D256">
        <v>5393.64</v>
      </c>
      <c r="E256" s="53" t="s">
        <v>428</v>
      </c>
      <c r="F256" s="84">
        <v>28</v>
      </c>
      <c r="G256" s="84">
        <v>9</v>
      </c>
      <c r="H256" s="85" t="str">
        <f t="shared" si="18"/>
        <v>September</v>
      </c>
      <c r="I256" s="84">
        <v>2018</v>
      </c>
      <c r="J256" s="85" t="str">
        <f t="shared" si="19"/>
        <v>9/28/2018</v>
      </c>
      <c r="K256" s="86">
        <f t="shared" si="20"/>
        <v>6</v>
      </c>
      <c r="L256" t="str">
        <f t="shared" si="21"/>
        <v>Friday</v>
      </c>
      <c r="M256">
        <v>866</v>
      </c>
      <c r="N256" t="s">
        <v>207</v>
      </c>
      <c r="O256" t="s">
        <v>226</v>
      </c>
      <c r="P256">
        <v>151</v>
      </c>
      <c r="Q256" t="s">
        <v>559</v>
      </c>
      <c r="R256" t="s">
        <v>296</v>
      </c>
      <c r="S256" t="s">
        <v>297</v>
      </c>
      <c r="T256" t="s">
        <v>236</v>
      </c>
      <c r="U256" t="s">
        <v>704</v>
      </c>
      <c r="V256" t="s">
        <v>260</v>
      </c>
      <c r="W256">
        <f t="shared" si="22"/>
        <v>-22.580000000000013</v>
      </c>
      <c r="X256">
        <f t="shared" si="23"/>
        <v>-948.36000000000058</v>
      </c>
    </row>
    <row r="257" spans="1:24" x14ac:dyDescent="0.35">
      <c r="A257">
        <v>34</v>
      </c>
      <c r="B257">
        <v>143.53</v>
      </c>
      <c r="C257">
        <v>4</v>
      </c>
      <c r="D257">
        <v>4880.0200000000004</v>
      </c>
      <c r="E257" s="53" t="s">
        <v>429</v>
      </c>
      <c r="F257" s="84">
        <v>22</v>
      </c>
      <c r="G257" s="84">
        <v>10</v>
      </c>
      <c r="H257" s="85" t="str">
        <f t="shared" si="18"/>
        <v>October</v>
      </c>
      <c r="I257" s="84">
        <v>2018</v>
      </c>
      <c r="J257" s="85" t="str">
        <f t="shared" si="19"/>
        <v>10/22/2018</v>
      </c>
      <c r="K257" s="86">
        <f t="shared" si="20"/>
        <v>2</v>
      </c>
      <c r="L257" t="str">
        <f t="shared" si="21"/>
        <v>Monday</v>
      </c>
      <c r="M257">
        <v>843</v>
      </c>
      <c r="N257" t="s">
        <v>207</v>
      </c>
      <c r="O257" t="s">
        <v>226</v>
      </c>
      <c r="P257">
        <v>151</v>
      </c>
      <c r="Q257" t="s">
        <v>559</v>
      </c>
      <c r="R257" t="s">
        <v>304</v>
      </c>
      <c r="S257" t="s">
        <v>249</v>
      </c>
      <c r="T257" t="s">
        <v>249</v>
      </c>
      <c r="U257" t="s">
        <v>707</v>
      </c>
      <c r="V257" t="s">
        <v>260</v>
      </c>
      <c r="W257">
        <f t="shared" si="22"/>
        <v>-7.4699999999999989</v>
      </c>
      <c r="X257">
        <f t="shared" si="23"/>
        <v>-253.97999999999996</v>
      </c>
    </row>
    <row r="258" spans="1:24" x14ac:dyDescent="0.35">
      <c r="A258">
        <v>47</v>
      </c>
      <c r="B258">
        <v>178.27</v>
      </c>
      <c r="C258">
        <v>3</v>
      </c>
      <c r="D258">
        <v>8378.69</v>
      </c>
      <c r="E258" s="53">
        <v>43262</v>
      </c>
      <c r="F258" s="84">
        <v>6</v>
      </c>
      <c r="G258" s="84">
        <v>11</v>
      </c>
      <c r="H258" s="85" t="str">
        <f t="shared" si="18"/>
        <v>November</v>
      </c>
      <c r="I258" s="84">
        <v>2018</v>
      </c>
      <c r="J258" s="85" t="str">
        <f t="shared" si="19"/>
        <v>11/6/2018</v>
      </c>
      <c r="K258" s="86">
        <f t="shared" si="20"/>
        <v>3</v>
      </c>
      <c r="L258" t="str">
        <f t="shared" si="21"/>
        <v>Tuesday</v>
      </c>
      <c r="M258">
        <v>829</v>
      </c>
      <c r="N258" t="s">
        <v>207</v>
      </c>
      <c r="O258" t="s">
        <v>226</v>
      </c>
      <c r="P258">
        <v>151</v>
      </c>
      <c r="Q258" t="s">
        <v>559</v>
      </c>
      <c r="R258" t="s">
        <v>416</v>
      </c>
      <c r="S258" t="s">
        <v>417</v>
      </c>
      <c r="T258" t="s">
        <v>239</v>
      </c>
      <c r="U258" t="s">
        <v>750</v>
      </c>
      <c r="V258" t="s">
        <v>289</v>
      </c>
      <c r="W258">
        <f t="shared" si="22"/>
        <v>27.27000000000001</v>
      </c>
      <c r="X258">
        <f t="shared" si="23"/>
        <v>1281.6900000000005</v>
      </c>
    </row>
    <row r="259" spans="1:24" x14ac:dyDescent="0.35">
      <c r="A259">
        <v>33</v>
      </c>
      <c r="B259">
        <v>122.37</v>
      </c>
      <c r="C259">
        <v>14</v>
      </c>
      <c r="D259">
        <v>4038.21</v>
      </c>
      <c r="E259" s="53" t="s">
        <v>367</v>
      </c>
      <c r="F259" s="84">
        <v>14</v>
      </c>
      <c r="G259" s="84">
        <v>11</v>
      </c>
      <c r="H259" s="85" t="str">
        <f t="shared" ref="H259:H322" si="24">IF(G259=1,"January",IF(G259=2,"Febuary",IF(G259=3,"March",IF(G259=4,"April",IF(G259=5,"May",IF(G259=6,"June",IF(G259=7,"July",IF(G259=8,"August",IF(G259=9,"September",IF(G259=10,"October",IF(G259=11,"November","December")))))))))))</f>
        <v>November</v>
      </c>
      <c r="I259" s="84">
        <v>2018</v>
      </c>
      <c r="J259" s="85" t="str">
        <f t="shared" ref="J259:J322" si="25">CONCATENATE(G259,"/",F259,"/",I259)</f>
        <v>11/14/2018</v>
      </c>
      <c r="K259" s="86">
        <f t="shared" ref="K259:K322" si="26">WEEKDAY(J259)</f>
        <v>4</v>
      </c>
      <c r="L259" t="str">
        <f t="shared" ref="L259:L322" si="27">IF(K259=7,"Saturday",IF(K259=6,"Friday",IF(K259=5,"Thursday",IF(K259=4,"Wednesday",IF(K259=3,"Tuesday",IF(K259=2,"Monday","Sunday"))))))</f>
        <v>Wednesday</v>
      </c>
      <c r="M259">
        <v>822</v>
      </c>
      <c r="N259" t="s">
        <v>207</v>
      </c>
      <c r="O259" t="s">
        <v>226</v>
      </c>
      <c r="P259">
        <v>151</v>
      </c>
      <c r="Q259" t="s">
        <v>559</v>
      </c>
      <c r="R259" t="s">
        <v>362</v>
      </c>
      <c r="S259" t="s">
        <v>293</v>
      </c>
      <c r="T259" t="s">
        <v>229</v>
      </c>
      <c r="U259" t="s">
        <v>731</v>
      </c>
      <c r="V259" t="s">
        <v>260</v>
      </c>
      <c r="W259">
        <f t="shared" ref="W259:W322" si="28">B259-P259</f>
        <v>-28.629999999999995</v>
      </c>
      <c r="X259">
        <f t="shared" ref="X259:X322" si="29">W259*A259</f>
        <v>-944.78999999999985</v>
      </c>
    </row>
    <row r="260" spans="1:24" x14ac:dyDescent="0.35">
      <c r="A260">
        <v>24</v>
      </c>
      <c r="B260">
        <v>158.63</v>
      </c>
      <c r="C260">
        <v>6</v>
      </c>
      <c r="D260">
        <v>3807.12</v>
      </c>
      <c r="E260" s="53" t="s">
        <v>369</v>
      </c>
      <c r="F260" s="84">
        <v>26</v>
      </c>
      <c r="G260" s="84">
        <v>11</v>
      </c>
      <c r="H260" s="85" t="str">
        <f t="shared" si="24"/>
        <v>November</v>
      </c>
      <c r="I260" s="84">
        <v>2018</v>
      </c>
      <c r="J260" s="85" t="str">
        <f t="shared" si="25"/>
        <v>11/26/2018</v>
      </c>
      <c r="K260" s="86">
        <f t="shared" si="26"/>
        <v>2</v>
      </c>
      <c r="L260" t="str">
        <f t="shared" si="27"/>
        <v>Monday</v>
      </c>
      <c r="M260">
        <v>811</v>
      </c>
      <c r="N260" t="s">
        <v>207</v>
      </c>
      <c r="O260" t="s">
        <v>226</v>
      </c>
      <c r="P260">
        <v>151</v>
      </c>
      <c r="Q260" t="s">
        <v>559</v>
      </c>
      <c r="R260" t="s">
        <v>321</v>
      </c>
      <c r="S260" t="s">
        <v>322</v>
      </c>
      <c r="T260" t="s">
        <v>229</v>
      </c>
      <c r="U260" t="s">
        <v>715</v>
      </c>
      <c r="V260" t="s">
        <v>260</v>
      </c>
      <c r="W260">
        <f t="shared" si="28"/>
        <v>7.6299999999999955</v>
      </c>
      <c r="X260">
        <f t="shared" si="29"/>
        <v>183.11999999999989</v>
      </c>
    </row>
    <row r="261" spans="1:24" x14ac:dyDescent="0.35">
      <c r="A261">
        <v>26</v>
      </c>
      <c r="B261">
        <v>120.86</v>
      </c>
      <c r="C261">
        <v>14</v>
      </c>
      <c r="D261">
        <v>3142.36</v>
      </c>
      <c r="E261" s="53">
        <v>43497</v>
      </c>
      <c r="F261" s="84">
        <v>2</v>
      </c>
      <c r="G261" s="84">
        <v>1</v>
      </c>
      <c r="H261" s="85" t="str">
        <f t="shared" si="24"/>
        <v>January</v>
      </c>
      <c r="I261" s="84">
        <v>2019</v>
      </c>
      <c r="J261" s="85" t="str">
        <f t="shared" si="25"/>
        <v>1/2/2019</v>
      </c>
      <c r="K261" s="86">
        <f t="shared" si="26"/>
        <v>4</v>
      </c>
      <c r="L261" t="str">
        <f t="shared" si="27"/>
        <v>Wednesday</v>
      </c>
      <c r="M261">
        <v>775</v>
      </c>
      <c r="N261" t="s">
        <v>207</v>
      </c>
      <c r="O261" t="s">
        <v>226</v>
      </c>
      <c r="P261">
        <v>151</v>
      </c>
      <c r="Q261" t="s">
        <v>559</v>
      </c>
      <c r="R261" t="s">
        <v>313</v>
      </c>
      <c r="S261" t="s">
        <v>314</v>
      </c>
      <c r="T261" t="s">
        <v>230</v>
      </c>
      <c r="U261" t="s">
        <v>711</v>
      </c>
      <c r="V261" t="s">
        <v>260</v>
      </c>
      <c r="W261">
        <f t="shared" si="28"/>
        <v>-30.14</v>
      </c>
      <c r="X261">
        <f t="shared" si="29"/>
        <v>-783.64</v>
      </c>
    </row>
    <row r="262" spans="1:24" x14ac:dyDescent="0.35">
      <c r="A262">
        <v>30</v>
      </c>
      <c r="B262">
        <v>157.12</v>
      </c>
      <c r="C262">
        <v>3</v>
      </c>
      <c r="D262">
        <v>4713.6000000000004</v>
      </c>
      <c r="E262" s="53">
        <v>43801</v>
      </c>
      <c r="F262" s="84">
        <v>12</v>
      </c>
      <c r="G262" s="84">
        <v>2</v>
      </c>
      <c r="H262" s="85" t="str">
        <f t="shared" si="24"/>
        <v>Febuary</v>
      </c>
      <c r="I262" s="84">
        <v>2019</v>
      </c>
      <c r="J262" s="85" t="str">
        <f t="shared" si="25"/>
        <v>2/12/2019</v>
      </c>
      <c r="K262" s="86">
        <f t="shared" si="26"/>
        <v>3</v>
      </c>
      <c r="L262" t="str">
        <f t="shared" si="27"/>
        <v>Tuesday</v>
      </c>
      <c r="M262">
        <v>735</v>
      </c>
      <c r="N262" t="s">
        <v>207</v>
      </c>
      <c r="O262" t="s">
        <v>226</v>
      </c>
      <c r="P262">
        <v>151</v>
      </c>
      <c r="Q262" t="s">
        <v>559</v>
      </c>
      <c r="R262" t="s">
        <v>430</v>
      </c>
      <c r="S262" t="s">
        <v>431</v>
      </c>
      <c r="T262" t="s">
        <v>245</v>
      </c>
      <c r="U262" t="s">
        <v>755</v>
      </c>
      <c r="V262" t="s">
        <v>260</v>
      </c>
      <c r="W262">
        <f t="shared" si="28"/>
        <v>6.1200000000000045</v>
      </c>
      <c r="X262">
        <f t="shared" si="29"/>
        <v>183.60000000000014</v>
      </c>
    </row>
    <row r="263" spans="1:24" x14ac:dyDescent="0.35">
      <c r="A263">
        <v>43</v>
      </c>
      <c r="B263">
        <v>163.16999999999999</v>
      </c>
      <c r="C263">
        <v>1</v>
      </c>
      <c r="D263">
        <v>7016.31</v>
      </c>
      <c r="E263" s="53" t="s">
        <v>447</v>
      </c>
      <c r="F263" s="84">
        <v>15</v>
      </c>
      <c r="G263" s="84">
        <v>3</v>
      </c>
      <c r="H263" s="85" t="str">
        <f t="shared" si="24"/>
        <v>March</v>
      </c>
      <c r="I263" s="84">
        <v>2019</v>
      </c>
      <c r="J263" s="85" t="str">
        <f t="shared" si="25"/>
        <v>3/15/2019</v>
      </c>
      <c r="K263" s="86">
        <f t="shared" si="26"/>
        <v>6</v>
      </c>
      <c r="L263" t="str">
        <f t="shared" si="27"/>
        <v>Friday</v>
      </c>
      <c r="M263">
        <v>705</v>
      </c>
      <c r="N263" t="s">
        <v>207</v>
      </c>
      <c r="O263" t="s">
        <v>226</v>
      </c>
      <c r="P263">
        <v>151</v>
      </c>
      <c r="Q263" t="s">
        <v>559</v>
      </c>
      <c r="R263" t="s">
        <v>420</v>
      </c>
      <c r="S263" t="s">
        <v>421</v>
      </c>
      <c r="T263" t="s">
        <v>248</v>
      </c>
      <c r="U263" t="s">
        <v>752</v>
      </c>
      <c r="V263" t="s">
        <v>289</v>
      </c>
      <c r="W263">
        <f t="shared" si="28"/>
        <v>12.169999999999987</v>
      </c>
      <c r="X263">
        <f t="shared" si="29"/>
        <v>523.30999999999949</v>
      </c>
    </row>
    <row r="264" spans="1:24" x14ac:dyDescent="0.35">
      <c r="A264">
        <v>25</v>
      </c>
      <c r="B264">
        <v>175.25</v>
      </c>
      <c r="C264">
        <v>3</v>
      </c>
      <c r="D264">
        <v>4381.25</v>
      </c>
      <c r="E264" s="53">
        <v>43590</v>
      </c>
      <c r="F264" s="84">
        <v>5</v>
      </c>
      <c r="G264" s="84">
        <v>5</v>
      </c>
      <c r="H264" s="85" t="str">
        <f t="shared" si="24"/>
        <v>May</v>
      </c>
      <c r="I264" s="84">
        <v>2019</v>
      </c>
      <c r="J264" s="85" t="str">
        <f t="shared" si="25"/>
        <v>5/5/2019</v>
      </c>
      <c r="K264" s="86">
        <f t="shared" si="26"/>
        <v>1</v>
      </c>
      <c r="L264" t="str">
        <f t="shared" si="27"/>
        <v>Sunday</v>
      </c>
      <c r="M264">
        <v>655</v>
      </c>
      <c r="N264" t="s">
        <v>207</v>
      </c>
      <c r="O264" t="s">
        <v>226</v>
      </c>
      <c r="P264">
        <v>151</v>
      </c>
      <c r="Q264" t="s">
        <v>559</v>
      </c>
      <c r="R264" t="s">
        <v>423</v>
      </c>
      <c r="S264" t="s">
        <v>424</v>
      </c>
      <c r="T264" t="s">
        <v>233</v>
      </c>
      <c r="U264" t="s">
        <v>753</v>
      </c>
      <c r="V264" t="s">
        <v>260</v>
      </c>
      <c r="W264">
        <f t="shared" si="28"/>
        <v>24.25</v>
      </c>
      <c r="X264">
        <f t="shared" si="29"/>
        <v>606.25</v>
      </c>
    </row>
    <row r="265" spans="1:24" x14ac:dyDescent="0.35">
      <c r="A265">
        <v>27</v>
      </c>
      <c r="B265">
        <v>158.63</v>
      </c>
      <c r="C265">
        <v>3</v>
      </c>
      <c r="D265">
        <v>4283.01</v>
      </c>
      <c r="E265" s="53" t="s">
        <v>434</v>
      </c>
      <c r="F265" s="84">
        <v>20</v>
      </c>
      <c r="G265" s="84">
        <v>7</v>
      </c>
      <c r="H265" s="85" t="str">
        <f t="shared" si="24"/>
        <v>July</v>
      </c>
      <c r="I265" s="84">
        <v>2019</v>
      </c>
      <c r="J265" s="85" t="str">
        <f t="shared" si="25"/>
        <v>7/20/2019</v>
      </c>
      <c r="K265" s="86">
        <f t="shared" si="26"/>
        <v>7</v>
      </c>
      <c r="L265" t="str">
        <f t="shared" si="27"/>
        <v>Saturday</v>
      </c>
      <c r="M265">
        <v>580</v>
      </c>
      <c r="N265" t="s">
        <v>207</v>
      </c>
      <c r="O265" t="s">
        <v>226</v>
      </c>
      <c r="P265">
        <v>151</v>
      </c>
      <c r="Q265" t="s">
        <v>559</v>
      </c>
      <c r="R265" t="s">
        <v>285</v>
      </c>
      <c r="S265" t="s">
        <v>286</v>
      </c>
      <c r="T265" t="s">
        <v>229</v>
      </c>
      <c r="U265" t="s">
        <v>699</v>
      </c>
      <c r="V265" t="s">
        <v>260</v>
      </c>
      <c r="W265">
        <f t="shared" si="28"/>
        <v>7.6299999999999955</v>
      </c>
      <c r="X265">
        <f t="shared" si="29"/>
        <v>206.00999999999988</v>
      </c>
    </row>
    <row r="266" spans="1:24" x14ac:dyDescent="0.35">
      <c r="A266">
        <v>27</v>
      </c>
      <c r="B266">
        <v>161.66</v>
      </c>
      <c r="C266">
        <v>6</v>
      </c>
      <c r="D266">
        <v>4364.82</v>
      </c>
      <c r="E266" s="53" t="s">
        <v>378</v>
      </c>
      <c r="F266" s="84">
        <v>20</v>
      </c>
      <c r="G266" s="84">
        <v>8</v>
      </c>
      <c r="H266" s="85" t="str">
        <f t="shared" si="24"/>
        <v>August</v>
      </c>
      <c r="I266" s="84">
        <v>2019</v>
      </c>
      <c r="J266" s="85" t="str">
        <f t="shared" si="25"/>
        <v>8/20/2019</v>
      </c>
      <c r="K266" s="86">
        <f t="shared" si="26"/>
        <v>3</v>
      </c>
      <c r="L266" t="str">
        <f t="shared" si="27"/>
        <v>Tuesday</v>
      </c>
      <c r="M266">
        <v>550</v>
      </c>
      <c r="N266" t="s">
        <v>207</v>
      </c>
      <c r="O266" t="s">
        <v>226</v>
      </c>
      <c r="P266">
        <v>151</v>
      </c>
      <c r="Q266" t="s">
        <v>559</v>
      </c>
      <c r="R266" t="s">
        <v>335</v>
      </c>
      <c r="S266" t="s">
        <v>336</v>
      </c>
      <c r="T266" t="s">
        <v>229</v>
      </c>
      <c r="U266" t="s">
        <v>720</v>
      </c>
      <c r="V266" t="s">
        <v>260</v>
      </c>
      <c r="W266">
        <f t="shared" si="28"/>
        <v>10.659999999999997</v>
      </c>
      <c r="X266">
        <f t="shared" si="29"/>
        <v>287.81999999999994</v>
      </c>
    </row>
    <row r="267" spans="1:24" x14ac:dyDescent="0.35">
      <c r="A267">
        <v>24</v>
      </c>
      <c r="B267">
        <v>176.76</v>
      </c>
      <c r="C267">
        <v>9</v>
      </c>
      <c r="D267">
        <v>4242.24</v>
      </c>
      <c r="E267" s="53">
        <v>43717</v>
      </c>
      <c r="F267" s="84">
        <v>9</v>
      </c>
      <c r="G267" s="84">
        <v>9</v>
      </c>
      <c r="H267" s="85" t="str">
        <f t="shared" si="24"/>
        <v>September</v>
      </c>
      <c r="I267" s="84">
        <v>2019</v>
      </c>
      <c r="J267" s="85" t="str">
        <f t="shared" si="25"/>
        <v>9/9/2019</v>
      </c>
      <c r="K267" s="86">
        <f t="shared" si="26"/>
        <v>2</v>
      </c>
      <c r="L267" t="str">
        <f t="shared" si="27"/>
        <v>Monday</v>
      </c>
      <c r="M267">
        <v>531</v>
      </c>
      <c r="N267" t="s">
        <v>207</v>
      </c>
      <c r="O267" t="s">
        <v>226</v>
      </c>
      <c r="P267">
        <v>151</v>
      </c>
      <c r="Q267" t="s">
        <v>559</v>
      </c>
      <c r="R267" t="s">
        <v>328</v>
      </c>
      <c r="S267" t="s">
        <v>329</v>
      </c>
      <c r="T267" t="s">
        <v>239</v>
      </c>
      <c r="U267" t="s">
        <v>717</v>
      </c>
      <c r="V267" t="s">
        <v>260</v>
      </c>
      <c r="W267">
        <f t="shared" si="28"/>
        <v>25.759999999999991</v>
      </c>
      <c r="X267">
        <f t="shared" si="29"/>
        <v>618.23999999999978</v>
      </c>
    </row>
    <row r="268" spans="1:24" x14ac:dyDescent="0.35">
      <c r="A268">
        <v>34</v>
      </c>
      <c r="B268">
        <v>146.55000000000001</v>
      </c>
      <c r="C268">
        <v>14</v>
      </c>
      <c r="D268">
        <v>4982.7</v>
      </c>
      <c r="E268" s="53" t="s">
        <v>383</v>
      </c>
      <c r="F268" s="84">
        <v>14</v>
      </c>
      <c r="G268" s="84">
        <v>10</v>
      </c>
      <c r="H268" s="85" t="str">
        <f t="shared" si="24"/>
        <v>October</v>
      </c>
      <c r="I268" s="84">
        <v>2019</v>
      </c>
      <c r="J268" s="85" t="str">
        <f t="shared" si="25"/>
        <v>10/14/2019</v>
      </c>
      <c r="K268" s="86">
        <f t="shared" si="26"/>
        <v>2</v>
      </c>
      <c r="L268" t="str">
        <f t="shared" si="27"/>
        <v>Monday</v>
      </c>
      <c r="M268">
        <v>497</v>
      </c>
      <c r="N268" t="s">
        <v>207</v>
      </c>
      <c r="O268" t="s">
        <v>226</v>
      </c>
      <c r="P268">
        <v>151</v>
      </c>
      <c r="Q268" t="s">
        <v>559</v>
      </c>
      <c r="R268" t="s">
        <v>435</v>
      </c>
      <c r="S268" t="s">
        <v>436</v>
      </c>
      <c r="T268" t="s">
        <v>235</v>
      </c>
      <c r="U268" t="s">
        <v>757</v>
      </c>
      <c r="V268" t="s">
        <v>260</v>
      </c>
      <c r="W268">
        <f t="shared" si="28"/>
        <v>-4.4499999999999886</v>
      </c>
      <c r="X268">
        <f t="shared" si="29"/>
        <v>-151.29999999999961</v>
      </c>
    </row>
    <row r="269" spans="1:24" x14ac:dyDescent="0.35">
      <c r="A269">
        <v>46</v>
      </c>
      <c r="B269">
        <v>138.99</v>
      </c>
      <c r="C269">
        <v>6</v>
      </c>
      <c r="D269">
        <v>6393.54</v>
      </c>
      <c r="E269" s="53" t="s">
        <v>404</v>
      </c>
      <c r="F269" s="84">
        <v>22</v>
      </c>
      <c r="G269" s="84">
        <v>10</v>
      </c>
      <c r="H269" s="85" t="str">
        <f t="shared" si="24"/>
        <v>October</v>
      </c>
      <c r="I269" s="84">
        <v>2019</v>
      </c>
      <c r="J269" s="85" t="str">
        <f t="shared" si="25"/>
        <v>10/22/2019</v>
      </c>
      <c r="K269" s="86">
        <f t="shared" si="26"/>
        <v>3</v>
      </c>
      <c r="L269" t="str">
        <f t="shared" si="27"/>
        <v>Tuesday</v>
      </c>
      <c r="M269">
        <v>490</v>
      </c>
      <c r="N269" t="s">
        <v>207</v>
      </c>
      <c r="O269" t="s">
        <v>226</v>
      </c>
      <c r="P269">
        <v>151</v>
      </c>
      <c r="Q269" t="s">
        <v>559</v>
      </c>
      <c r="R269" t="s">
        <v>437</v>
      </c>
      <c r="S269" t="s">
        <v>438</v>
      </c>
      <c r="T269" t="s">
        <v>243</v>
      </c>
      <c r="U269" t="s">
        <v>758</v>
      </c>
      <c r="V269" t="s">
        <v>260</v>
      </c>
      <c r="W269">
        <f t="shared" si="28"/>
        <v>-12.009999999999991</v>
      </c>
      <c r="X269">
        <f t="shared" si="29"/>
        <v>-552.45999999999958</v>
      </c>
    </row>
    <row r="270" spans="1:24" x14ac:dyDescent="0.35">
      <c r="A270">
        <v>27</v>
      </c>
      <c r="B270">
        <v>54.33</v>
      </c>
      <c r="C270">
        <v>1</v>
      </c>
      <c r="D270">
        <v>1466.91</v>
      </c>
      <c r="E270" s="53">
        <v>43596</v>
      </c>
      <c r="F270" s="84">
        <v>5</v>
      </c>
      <c r="G270" s="84">
        <v>11</v>
      </c>
      <c r="H270" s="85" t="str">
        <f t="shared" si="24"/>
        <v>November</v>
      </c>
      <c r="I270" s="84">
        <v>2019</v>
      </c>
      <c r="J270" s="85" t="str">
        <f t="shared" si="25"/>
        <v>11/5/2019</v>
      </c>
      <c r="K270" s="86">
        <f t="shared" si="26"/>
        <v>3</v>
      </c>
      <c r="L270" t="str">
        <f t="shared" si="27"/>
        <v>Tuesday</v>
      </c>
      <c r="M270">
        <v>477</v>
      </c>
      <c r="N270" t="s">
        <v>207</v>
      </c>
      <c r="O270" t="s">
        <v>226</v>
      </c>
      <c r="P270">
        <v>151</v>
      </c>
      <c r="Q270" t="s">
        <v>559</v>
      </c>
      <c r="R270" t="s">
        <v>272</v>
      </c>
      <c r="S270" t="s">
        <v>254</v>
      </c>
      <c r="T270" t="s">
        <v>229</v>
      </c>
      <c r="U270" t="s">
        <v>692</v>
      </c>
      <c r="V270" t="s">
        <v>255</v>
      </c>
      <c r="W270">
        <f t="shared" si="28"/>
        <v>-96.67</v>
      </c>
      <c r="X270">
        <f t="shared" si="29"/>
        <v>-2610.09</v>
      </c>
    </row>
    <row r="271" spans="1:24" x14ac:dyDescent="0.35">
      <c r="A271">
        <v>33</v>
      </c>
      <c r="B271">
        <v>123.01</v>
      </c>
      <c r="C271">
        <v>11</v>
      </c>
      <c r="D271">
        <v>4059.33</v>
      </c>
      <c r="E271" s="53" t="s">
        <v>439</v>
      </c>
      <c r="F271" s="84">
        <v>20</v>
      </c>
      <c r="G271" s="84">
        <v>11</v>
      </c>
      <c r="H271" s="85" t="str">
        <f t="shared" si="24"/>
        <v>November</v>
      </c>
      <c r="I271" s="84">
        <v>2019</v>
      </c>
      <c r="J271" s="85" t="str">
        <f t="shared" si="25"/>
        <v>11/20/2019</v>
      </c>
      <c r="K271" s="86">
        <f t="shared" si="26"/>
        <v>4</v>
      </c>
      <c r="L271" t="str">
        <f t="shared" si="27"/>
        <v>Wednesday</v>
      </c>
      <c r="M271">
        <v>463</v>
      </c>
      <c r="N271" t="s">
        <v>207</v>
      </c>
      <c r="O271" t="s">
        <v>226</v>
      </c>
      <c r="P271">
        <v>151</v>
      </c>
      <c r="Q271" t="s">
        <v>559</v>
      </c>
      <c r="R271" t="s">
        <v>395</v>
      </c>
      <c r="S271" t="s">
        <v>259</v>
      </c>
      <c r="T271" t="s">
        <v>230</v>
      </c>
      <c r="U271" t="s">
        <v>742</v>
      </c>
      <c r="V271" t="s">
        <v>260</v>
      </c>
      <c r="W271">
        <f t="shared" si="28"/>
        <v>-27.989999999999995</v>
      </c>
      <c r="X271">
        <f t="shared" si="29"/>
        <v>-923.66999999999985</v>
      </c>
    </row>
    <row r="272" spans="1:24" x14ac:dyDescent="0.35">
      <c r="A272">
        <v>47</v>
      </c>
      <c r="B272">
        <v>102.16</v>
      </c>
      <c r="C272">
        <v>4</v>
      </c>
      <c r="D272">
        <v>4801.5200000000004</v>
      </c>
      <c r="E272" s="53">
        <v>43476</v>
      </c>
      <c r="F272" s="84">
        <v>1</v>
      </c>
      <c r="G272" s="84">
        <v>11</v>
      </c>
      <c r="H272" s="85" t="str">
        <f t="shared" si="24"/>
        <v>November</v>
      </c>
      <c r="I272" s="84">
        <v>2019</v>
      </c>
      <c r="J272" s="85" t="str">
        <f t="shared" si="25"/>
        <v>11/1/2019</v>
      </c>
      <c r="K272" s="86">
        <f t="shared" si="26"/>
        <v>6</v>
      </c>
      <c r="L272" t="str">
        <f t="shared" si="27"/>
        <v>Friday</v>
      </c>
      <c r="M272">
        <v>483</v>
      </c>
      <c r="N272" t="s">
        <v>207</v>
      </c>
      <c r="O272" t="s">
        <v>226</v>
      </c>
      <c r="P272">
        <v>151</v>
      </c>
      <c r="Q272" t="s">
        <v>559</v>
      </c>
      <c r="R272" t="s">
        <v>301</v>
      </c>
      <c r="S272" t="s">
        <v>297</v>
      </c>
      <c r="T272" t="s">
        <v>236</v>
      </c>
      <c r="U272" t="s">
        <v>706</v>
      </c>
      <c r="V272" t="s">
        <v>260</v>
      </c>
      <c r="W272">
        <f t="shared" si="28"/>
        <v>-48.84</v>
      </c>
      <c r="X272">
        <f t="shared" si="29"/>
        <v>-2295.48</v>
      </c>
    </row>
    <row r="273" spans="1:24" x14ac:dyDescent="0.35">
      <c r="A273">
        <v>49</v>
      </c>
      <c r="B273">
        <v>55.34</v>
      </c>
      <c r="C273">
        <v>5</v>
      </c>
      <c r="D273">
        <v>2711.66</v>
      </c>
      <c r="E273" s="53">
        <v>43750</v>
      </c>
      <c r="F273" s="84">
        <v>10</v>
      </c>
      <c r="G273" s="84">
        <v>12</v>
      </c>
      <c r="H273" s="85" t="str">
        <f t="shared" si="24"/>
        <v>December</v>
      </c>
      <c r="I273" s="84">
        <v>2019</v>
      </c>
      <c r="J273" s="85" t="str">
        <f t="shared" si="25"/>
        <v>12/10/2019</v>
      </c>
      <c r="K273" s="86">
        <f t="shared" si="26"/>
        <v>3</v>
      </c>
      <c r="L273" t="str">
        <f t="shared" si="27"/>
        <v>Tuesday</v>
      </c>
      <c r="M273">
        <v>445</v>
      </c>
      <c r="N273" t="s">
        <v>207</v>
      </c>
      <c r="O273" t="s">
        <v>226</v>
      </c>
      <c r="P273">
        <v>151</v>
      </c>
      <c r="Q273" t="s">
        <v>559</v>
      </c>
      <c r="R273" t="s">
        <v>296</v>
      </c>
      <c r="S273" t="s">
        <v>297</v>
      </c>
      <c r="T273" t="s">
        <v>236</v>
      </c>
      <c r="U273" t="s">
        <v>704</v>
      </c>
      <c r="V273" t="s">
        <v>255</v>
      </c>
      <c r="W273">
        <f t="shared" si="28"/>
        <v>-95.66</v>
      </c>
      <c r="X273">
        <f t="shared" si="29"/>
        <v>-4687.34</v>
      </c>
    </row>
    <row r="274" spans="1:24" x14ac:dyDescent="0.35">
      <c r="A274">
        <v>40</v>
      </c>
      <c r="B274">
        <v>146.55000000000001</v>
      </c>
      <c r="C274">
        <v>4</v>
      </c>
      <c r="D274">
        <v>5862</v>
      </c>
      <c r="E274" s="53" t="s">
        <v>448</v>
      </c>
      <c r="F274" s="84">
        <v>26</v>
      </c>
      <c r="G274" s="84">
        <v>1</v>
      </c>
      <c r="H274" s="85" t="str">
        <f t="shared" si="24"/>
        <v>January</v>
      </c>
      <c r="I274" s="84">
        <v>2020</v>
      </c>
      <c r="J274" s="85" t="str">
        <f t="shared" si="25"/>
        <v>1/26/2020</v>
      </c>
      <c r="K274" s="86">
        <f t="shared" si="26"/>
        <v>1</v>
      </c>
      <c r="L274" t="str">
        <f t="shared" si="27"/>
        <v>Sunday</v>
      </c>
      <c r="M274">
        <v>399</v>
      </c>
      <c r="N274" t="s">
        <v>207</v>
      </c>
      <c r="O274" t="s">
        <v>226</v>
      </c>
      <c r="P274">
        <v>151</v>
      </c>
      <c r="Q274" t="s">
        <v>559</v>
      </c>
      <c r="R274" t="s">
        <v>324</v>
      </c>
      <c r="S274" t="s">
        <v>325</v>
      </c>
      <c r="T274" t="s">
        <v>241</v>
      </c>
      <c r="U274" t="s">
        <v>716</v>
      </c>
      <c r="V274" t="s">
        <v>260</v>
      </c>
      <c r="W274">
        <f t="shared" si="28"/>
        <v>-4.4499999999999886</v>
      </c>
      <c r="X274">
        <f t="shared" si="29"/>
        <v>-177.99999999999955</v>
      </c>
    </row>
    <row r="275" spans="1:24" x14ac:dyDescent="0.35">
      <c r="A275">
        <v>37</v>
      </c>
      <c r="B275">
        <v>110.05</v>
      </c>
      <c r="C275">
        <v>11</v>
      </c>
      <c r="D275">
        <v>4071.85</v>
      </c>
      <c r="E275" s="53" t="s">
        <v>441</v>
      </c>
      <c r="F275" s="84">
        <v>17</v>
      </c>
      <c r="G275" s="84">
        <v>2</v>
      </c>
      <c r="H275" s="85" t="str">
        <f t="shared" si="24"/>
        <v>Febuary</v>
      </c>
      <c r="I275" s="84">
        <v>2020</v>
      </c>
      <c r="J275" s="85" t="str">
        <f t="shared" si="25"/>
        <v>2/17/2020</v>
      </c>
      <c r="K275" s="86">
        <f t="shared" si="26"/>
        <v>2</v>
      </c>
      <c r="L275" t="str">
        <f t="shared" si="27"/>
        <v>Monday</v>
      </c>
      <c r="M275">
        <v>378</v>
      </c>
      <c r="N275" t="s">
        <v>207</v>
      </c>
      <c r="O275" t="s">
        <v>226</v>
      </c>
      <c r="P275">
        <v>151</v>
      </c>
      <c r="Q275" t="s">
        <v>559</v>
      </c>
      <c r="R275" t="s">
        <v>335</v>
      </c>
      <c r="S275" t="s">
        <v>336</v>
      </c>
      <c r="T275" t="s">
        <v>229</v>
      </c>
      <c r="U275" t="s">
        <v>720</v>
      </c>
      <c r="V275" t="s">
        <v>260</v>
      </c>
      <c r="W275">
        <f t="shared" si="28"/>
        <v>-40.950000000000003</v>
      </c>
      <c r="X275">
        <f t="shared" si="29"/>
        <v>-1515.15</v>
      </c>
    </row>
    <row r="276" spans="1:24" x14ac:dyDescent="0.35">
      <c r="A276">
        <v>47</v>
      </c>
      <c r="B276">
        <v>175.25</v>
      </c>
      <c r="C276">
        <v>3</v>
      </c>
      <c r="D276">
        <v>8236.75</v>
      </c>
      <c r="E276" s="53">
        <v>43956</v>
      </c>
      <c r="F276" s="84">
        <v>5</v>
      </c>
      <c r="G276" s="84">
        <v>5</v>
      </c>
      <c r="H276" s="85" t="str">
        <f t="shared" si="24"/>
        <v>May</v>
      </c>
      <c r="I276" s="84">
        <v>2020</v>
      </c>
      <c r="J276" s="85" t="str">
        <f t="shared" si="25"/>
        <v>5/5/2020</v>
      </c>
      <c r="K276" s="86">
        <f t="shared" si="26"/>
        <v>3</v>
      </c>
      <c r="L276" t="str">
        <f t="shared" si="27"/>
        <v>Tuesday</v>
      </c>
      <c r="M276">
        <v>301</v>
      </c>
      <c r="N276" t="s">
        <v>207</v>
      </c>
      <c r="O276" t="s">
        <v>226</v>
      </c>
      <c r="P276">
        <v>151</v>
      </c>
      <c r="Q276" t="s">
        <v>559</v>
      </c>
      <c r="R276" t="s">
        <v>275</v>
      </c>
      <c r="S276" t="s">
        <v>276</v>
      </c>
      <c r="T276" t="s">
        <v>229</v>
      </c>
      <c r="U276" t="s">
        <v>694</v>
      </c>
      <c r="V276" t="s">
        <v>289</v>
      </c>
      <c r="W276">
        <f t="shared" si="28"/>
        <v>24.25</v>
      </c>
      <c r="X276">
        <f t="shared" si="29"/>
        <v>1139.75</v>
      </c>
    </row>
    <row r="277" spans="1:24" x14ac:dyDescent="0.35">
      <c r="A277">
        <v>45</v>
      </c>
      <c r="B277">
        <v>136.22999999999999</v>
      </c>
      <c r="C277">
        <v>4</v>
      </c>
      <c r="D277">
        <v>6130.35</v>
      </c>
      <c r="E277" s="53">
        <v>43162</v>
      </c>
      <c r="F277" s="84">
        <v>3</v>
      </c>
      <c r="G277" s="84">
        <v>3</v>
      </c>
      <c r="H277" s="85" t="str">
        <f t="shared" si="24"/>
        <v>March</v>
      </c>
      <c r="I277" s="84">
        <v>2018</v>
      </c>
      <c r="J277" s="85" t="str">
        <f t="shared" si="25"/>
        <v>3/3/2018</v>
      </c>
      <c r="K277" s="86">
        <f t="shared" si="26"/>
        <v>7</v>
      </c>
      <c r="L277" t="str">
        <f t="shared" si="27"/>
        <v>Saturday</v>
      </c>
      <c r="M277">
        <v>1096</v>
      </c>
      <c r="N277" t="s">
        <v>207</v>
      </c>
      <c r="O277" t="s">
        <v>226</v>
      </c>
      <c r="P277">
        <v>117</v>
      </c>
      <c r="Q277" t="s">
        <v>560</v>
      </c>
      <c r="R277" t="s">
        <v>406</v>
      </c>
      <c r="S277" t="s">
        <v>407</v>
      </c>
      <c r="T277" t="s">
        <v>246</v>
      </c>
      <c r="U277" t="s">
        <v>746</v>
      </c>
      <c r="V277" t="s">
        <v>260</v>
      </c>
      <c r="W277">
        <f t="shared" si="28"/>
        <v>19.22999999999999</v>
      </c>
      <c r="X277">
        <f t="shared" si="29"/>
        <v>865.34999999999957</v>
      </c>
    </row>
    <row r="278" spans="1:24" x14ac:dyDescent="0.35">
      <c r="A278">
        <v>37</v>
      </c>
      <c r="B278">
        <v>99.82</v>
      </c>
      <c r="C278">
        <v>8</v>
      </c>
      <c r="D278">
        <v>3693.34</v>
      </c>
      <c r="E278" s="53">
        <v>43317</v>
      </c>
      <c r="F278" s="84">
        <v>8</v>
      </c>
      <c r="G278" s="84">
        <v>5</v>
      </c>
      <c r="H278" s="85" t="str">
        <f t="shared" si="24"/>
        <v>May</v>
      </c>
      <c r="I278" s="84">
        <v>2018</v>
      </c>
      <c r="J278" s="85" t="str">
        <f t="shared" si="25"/>
        <v>5/8/2018</v>
      </c>
      <c r="K278" s="86">
        <f t="shared" si="26"/>
        <v>3</v>
      </c>
      <c r="L278" t="str">
        <f t="shared" si="27"/>
        <v>Tuesday</v>
      </c>
      <c r="M278">
        <v>1031</v>
      </c>
      <c r="N278" t="s">
        <v>207</v>
      </c>
      <c r="O278" t="s">
        <v>226</v>
      </c>
      <c r="P278">
        <v>117</v>
      </c>
      <c r="Q278" t="s">
        <v>560</v>
      </c>
      <c r="R278" t="s">
        <v>408</v>
      </c>
      <c r="S278" t="s">
        <v>409</v>
      </c>
      <c r="T278" t="s">
        <v>230</v>
      </c>
      <c r="U278" t="s">
        <v>747</v>
      </c>
      <c r="V278" t="s">
        <v>260</v>
      </c>
      <c r="W278">
        <f t="shared" si="28"/>
        <v>-17.180000000000007</v>
      </c>
      <c r="X278">
        <f t="shared" si="29"/>
        <v>-635.66000000000031</v>
      </c>
    </row>
    <row r="279" spans="1:24" x14ac:dyDescent="0.35">
      <c r="A279">
        <v>48</v>
      </c>
      <c r="B279">
        <v>125.66</v>
      </c>
      <c r="C279">
        <v>5</v>
      </c>
      <c r="D279">
        <v>6031.68</v>
      </c>
      <c r="E279" s="53">
        <v>43138</v>
      </c>
      <c r="F279" s="84">
        <v>2</v>
      </c>
      <c r="G279" s="84">
        <v>7</v>
      </c>
      <c r="H279" s="85" t="str">
        <f t="shared" si="24"/>
        <v>July</v>
      </c>
      <c r="I279" s="84">
        <v>2018</v>
      </c>
      <c r="J279" s="85" t="str">
        <f t="shared" si="25"/>
        <v>7/2/2018</v>
      </c>
      <c r="K279" s="86">
        <f t="shared" si="26"/>
        <v>2</v>
      </c>
      <c r="L279" t="str">
        <f t="shared" si="27"/>
        <v>Monday</v>
      </c>
      <c r="M279">
        <v>977</v>
      </c>
      <c r="N279" t="s">
        <v>207</v>
      </c>
      <c r="O279" t="s">
        <v>226</v>
      </c>
      <c r="P279">
        <v>117</v>
      </c>
      <c r="Q279" t="s">
        <v>560</v>
      </c>
      <c r="R279" t="s">
        <v>335</v>
      </c>
      <c r="S279" t="s">
        <v>336</v>
      </c>
      <c r="T279" t="s">
        <v>229</v>
      </c>
      <c r="U279" t="s">
        <v>720</v>
      </c>
      <c r="V279" t="s">
        <v>260</v>
      </c>
      <c r="W279">
        <f t="shared" si="28"/>
        <v>8.6599999999999966</v>
      </c>
      <c r="X279">
        <f t="shared" si="29"/>
        <v>415.67999999999984</v>
      </c>
    </row>
    <row r="280" spans="1:24" x14ac:dyDescent="0.35">
      <c r="A280">
        <v>31</v>
      </c>
      <c r="B280">
        <v>112.74</v>
      </c>
      <c r="C280">
        <v>5</v>
      </c>
      <c r="D280">
        <v>3494.94</v>
      </c>
      <c r="E280" s="53">
        <v>43229</v>
      </c>
      <c r="F280" s="84">
        <v>5</v>
      </c>
      <c r="G280" s="84">
        <v>9</v>
      </c>
      <c r="H280" s="85" t="str">
        <f t="shared" si="24"/>
        <v>September</v>
      </c>
      <c r="I280" s="84">
        <v>2018</v>
      </c>
      <c r="J280" s="85" t="str">
        <f t="shared" si="25"/>
        <v>9/5/2018</v>
      </c>
      <c r="K280" s="86">
        <f t="shared" si="26"/>
        <v>4</v>
      </c>
      <c r="L280" t="str">
        <f t="shared" si="27"/>
        <v>Wednesday</v>
      </c>
      <c r="M280">
        <v>913</v>
      </c>
      <c r="N280" t="s">
        <v>207</v>
      </c>
      <c r="O280" t="s">
        <v>226</v>
      </c>
      <c r="P280">
        <v>117</v>
      </c>
      <c r="Q280" t="s">
        <v>560</v>
      </c>
      <c r="R280" t="s">
        <v>341</v>
      </c>
      <c r="S280" t="s">
        <v>342</v>
      </c>
      <c r="T280" t="s">
        <v>229</v>
      </c>
      <c r="U280" t="s">
        <v>722</v>
      </c>
      <c r="V280" t="s">
        <v>260</v>
      </c>
      <c r="W280">
        <f t="shared" si="28"/>
        <v>-4.2600000000000051</v>
      </c>
      <c r="X280">
        <f t="shared" si="29"/>
        <v>-132.06000000000017</v>
      </c>
    </row>
    <row r="281" spans="1:24" x14ac:dyDescent="0.35">
      <c r="A281">
        <v>47</v>
      </c>
      <c r="B281">
        <v>116.27</v>
      </c>
      <c r="C281">
        <v>4</v>
      </c>
      <c r="D281">
        <v>5464.69</v>
      </c>
      <c r="E281" s="53">
        <v>43201</v>
      </c>
      <c r="F281" s="84">
        <v>4</v>
      </c>
      <c r="G281" s="84">
        <v>11</v>
      </c>
      <c r="H281" s="85" t="str">
        <f t="shared" si="24"/>
        <v>November</v>
      </c>
      <c r="I281" s="84">
        <v>2018</v>
      </c>
      <c r="J281" s="85" t="str">
        <f t="shared" si="25"/>
        <v>11/4/2018</v>
      </c>
      <c r="K281" s="86">
        <f t="shared" si="26"/>
        <v>1</v>
      </c>
      <c r="L281" t="str">
        <f t="shared" si="27"/>
        <v>Sunday</v>
      </c>
      <c r="M281">
        <v>854</v>
      </c>
      <c r="N281" t="s">
        <v>207</v>
      </c>
      <c r="O281" t="s">
        <v>226</v>
      </c>
      <c r="P281">
        <v>117</v>
      </c>
      <c r="Q281" t="s">
        <v>560</v>
      </c>
      <c r="R281" t="s">
        <v>398</v>
      </c>
      <c r="S281" t="s">
        <v>399</v>
      </c>
      <c r="T281" t="s">
        <v>234</v>
      </c>
      <c r="U281" t="s">
        <v>743</v>
      </c>
      <c r="V281" t="s">
        <v>260</v>
      </c>
      <c r="W281">
        <f t="shared" si="28"/>
        <v>-0.73000000000000398</v>
      </c>
      <c r="X281">
        <f t="shared" si="29"/>
        <v>-34.310000000000187</v>
      </c>
    </row>
    <row r="282" spans="1:24" x14ac:dyDescent="0.35">
      <c r="A282">
        <v>28</v>
      </c>
      <c r="B282">
        <v>102.17</v>
      </c>
      <c r="C282">
        <v>12</v>
      </c>
      <c r="D282">
        <v>2860.76</v>
      </c>
      <c r="E282" s="53">
        <v>43445</v>
      </c>
      <c r="F282" s="84">
        <v>12</v>
      </c>
      <c r="G282" s="84">
        <v>11</v>
      </c>
      <c r="H282" s="85" t="str">
        <f t="shared" si="24"/>
        <v>November</v>
      </c>
      <c r="I282" s="84">
        <v>2018</v>
      </c>
      <c r="J282" s="85" t="str">
        <f t="shared" si="25"/>
        <v>11/12/2018</v>
      </c>
      <c r="K282" s="86">
        <f t="shared" si="26"/>
        <v>2</v>
      </c>
      <c r="L282" t="str">
        <f t="shared" si="27"/>
        <v>Monday</v>
      </c>
      <c r="M282">
        <v>847</v>
      </c>
      <c r="N282" t="s">
        <v>207</v>
      </c>
      <c r="O282" t="s">
        <v>226</v>
      </c>
      <c r="P282">
        <v>117</v>
      </c>
      <c r="Q282" t="s">
        <v>560</v>
      </c>
      <c r="R282" t="s">
        <v>267</v>
      </c>
      <c r="S282" t="s">
        <v>268</v>
      </c>
      <c r="T282" t="s">
        <v>231</v>
      </c>
      <c r="U282" t="s">
        <v>689</v>
      </c>
      <c r="V282" t="s">
        <v>255</v>
      </c>
      <c r="W282">
        <f t="shared" si="28"/>
        <v>-14.829999999999998</v>
      </c>
      <c r="X282">
        <f t="shared" si="29"/>
        <v>-415.23999999999995</v>
      </c>
    </row>
    <row r="283" spans="1:24" x14ac:dyDescent="0.35">
      <c r="A283">
        <v>40</v>
      </c>
      <c r="B283">
        <v>139.75</v>
      </c>
      <c r="C283">
        <v>1</v>
      </c>
      <c r="D283">
        <v>5590</v>
      </c>
      <c r="E283" s="53" t="s">
        <v>410</v>
      </c>
      <c r="F283" s="84">
        <v>20</v>
      </c>
      <c r="G283" s="84">
        <v>11</v>
      </c>
      <c r="H283" s="85" t="str">
        <f t="shared" si="24"/>
        <v>November</v>
      </c>
      <c r="I283" s="84">
        <v>2018</v>
      </c>
      <c r="J283" s="85" t="str">
        <f t="shared" si="25"/>
        <v>11/20/2018</v>
      </c>
      <c r="K283" s="86">
        <f t="shared" si="26"/>
        <v>3</v>
      </c>
      <c r="L283" t="str">
        <f t="shared" si="27"/>
        <v>Tuesday</v>
      </c>
      <c r="M283">
        <v>840</v>
      </c>
      <c r="N283" t="s">
        <v>207</v>
      </c>
      <c r="O283" t="s">
        <v>226</v>
      </c>
      <c r="P283">
        <v>117</v>
      </c>
      <c r="Q283" t="s">
        <v>560</v>
      </c>
      <c r="R283" t="s">
        <v>411</v>
      </c>
      <c r="S283" t="s">
        <v>412</v>
      </c>
      <c r="T283" t="s">
        <v>248</v>
      </c>
      <c r="U283" t="s">
        <v>748</v>
      </c>
      <c r="V283" t="s">
        <v>260</v>
      </c>
      <c r="W283">
        <f t="shared" si="28"/>
        <v>22.75</v>
      </c>
      <c r="X283">
        <f t="shared" si="29"/>
        <v>910</v>
      </c>
    </row>
    <row r="284" spans="1:24" x14ac:dyDescent="0.35">
      <c r="A284">
        <v>20</v>
      </c>
      <c r="B284">
        <v>112.74</v>
      </c>
      <c r="C284">
        <v>6</v>
      </c>
      <c r="D284">
        <v>2254.8000000000002</v>
      </c>
      <c r="E284" s="53">
        <v>43143</v>
      </c>
      <c r="F284" s="84">
        <v>2</v>
      </c>
      <c r="G284" s="84">
        <v>12</v>
      </c>
      <c r="H284" s="85" t="str">
        <f t="shared" si="24"/>
        <v>December</v>
      </c>
      <c r="I284" s="84">
        <v>2018</v>
      </c>
      <c r="J284" s="85" t="str">
        <f t="shared" si="25"/>
        <v>12/2/2018</v>
      </c>
      <c r="K284" s="86">
        <f t="shared" si="26"/>
        <v>1</v>
      </c>
      <c r="L284" t="str">
        <f t="shared" si="27"/>
        <v>Sunday</v>
      </c>
      <c r="M284">
        <v>829</v>
      </c>
      <c r="N284" t="s">
        <v>207</v>
      </c>
      <c r="O284" t="s">
        <v>226</v>
      </c>
      <c r="P284">
        <v>117</v>
      </c>
      <c r="Q284" t="s">
        <v>560</v>
      </c>
      <c r="R284" t="s">
        <v>296</v>
      </c>
      <c r="S284" t="s">
        <v>297</v>
      </c>
      <c r="T284" t="s">
        <v>236</v>
      </c>
      <c r="U284" t="s">
        <v>704</v>
      </c>
      <c r="V284" t="s">
        <v>255</v>
      </c>
      <c r="W284">
        <f t="shared" si="28"/>
        <v>-4.2600000000000051</v>
      </c>
      <c r="X284">
        <f t="shared" si="29"/>
        <v>-85.200000000000102</v>
      </c>
    </row>
    <row r="285" spans="1:24" x14ac:dyDescent="0.35">
      <c r="A285">
        <v>39</v>
      </c>
      <c r="B285">
        <v>126.84</v>
      </c>
      <c r="C285">
        <v>16</v>
      </c>
      <c r="D285">
        <v>4946.76</v>
      </c>
      <c r="E285" s="53" t="s">
        <v>449</v>
      </c>
      <c r="F285" s="84">
        <v>16</v>
      </c>
      <c r="G285" s="84">
        <v>1</v>
      </c>
      <c r="H285" s="85" t="str">
        <f t="shared" si="24"/>
        <v>January</v>
      </c>
      <c r="I285" s="84">
        <v>2019</v>
      </c>
      <c r="J285" s="85" t="str">
        <f t="shared" si="25"/>
        <v>1/16/2019</v>
      </c>
      <c r="K285" s="86">
        <f t="shared" si="26"/>
        <v>4</v>
      </c>
      <c r="L285" t="str">
        <f t="shared" si="27"/>
        <v>Wednesday</v>
      </c>
      <c r="M285">
        <v>785</v>
      </c>
      <c r="N285" t="s">
        <v>207</v>
      </c>
      <c r="O285" t="s">
        <v>226</v>
      </c>
      <c r="P285">
        <v>117</v>
      </c>
      <c r="Q285" t="s">
        <v>560</v>
      </c>
      <c r="R285" t="s">
        <v>296</v>
      </c>
      <c r="S285" t="s">
        <v>297</v>
      </c>
      <c r="T285" t="s">
        <v>236</v>
      </c>
      <c r="U285" t="s">
        <v>704</v>
      </c>
      <c r="V285" t="s">
        <v>260</v>
      </c>
      <c r="W285">
        <f t="shared" si="28"/>
        <v>9.8400000000000034</v>
      </c>
      <c r="X285">
        <f t="shared" si="29"/>
        <v>383.7600000000001</v>
      </c>
    </row>
    <row r="286" spans="1:24" x14ac:dyDescent="0.35">
      <c r="A286">
        <v>25</v>
      </c>
      <c r="B286">
        <v>99.82</v>
      </c>
      <c r="C286">
        <v>7</v>
      </c>
      <c r="D286">
        <v>2495.5</v>
      </c>
      <c r="E286" s="53" t="s">
        <v>413</v>
      </c>
      <c r="F286" s="84">
        <v>22</v>
      </c>
      <c r="G286" s="84">
        <v>2</v>
      </c>
      <c r="H286" s="85" t="str">
        <f t="shared" si="24"/>
        <v>Febuary</v>
      </c>
      <c r="I286" s="84">
        <v>2019</v>
      </c>
      <c r="J286" s="85" t="str">
        <f t="shared" si="25"/>
        <v>2/22/2019</v>
      </c>
      <c r="K286" s="86">
        <f t="shared" si="26"/>
        <v>6</v>
      </c>
      <c r="L286" t="str">
        <f t="shared" si="27"/>
        <v>Friday</v>
      </c>
      <c r="M286">
        <v>749</v>
      </c>
      <c r="N286" t="s">
        <v>207</v>
      </c>
      <c r="O286" t="s">
        <v>226</v>
      </c>
      <c r="P286">
        <v>117</v>
      </c>
      <c r="Q286" t="s">
        <v>560</v>
      </c>
      <c r="R286" t="s">
        <v>414</v>
      </c>
      <c r="S286" t="s">
        <v>415</v>
      </c>
      <c r="T286" t="s">
        <v>244</v>
      </c>
      <c r="U286" t="s">
        <v>749</v>
      </c>
      <c r="V286" t="s">
        <v>255</v>
      </c>
      <c r="W286">
        <f t="shared" si="28"/>
        <v>-17.180000000000007</v>
      </c>
      <c r="X286">
        <f t="shared" si="29"/>
        <v>-429.50000000000017</v>
      </c>
    </row>
    <row r="287" spans="1:24" x14ac:dyDescent="0.35">
      <c r="A287">
        <v>29</v>
      </c>
      <c r="B287">
        <v>109.22</v>
      </c>
      <c r="C287">
        <v>1</v>
      </c>
      <c r="D287">
        <v>3167.38</v>
      </c>
      <c r="E287" s="53">
        <v>43712</v>
      </c>
      <c r="F287" s="84">
        <v>9</v>
      </c>
      <c r="G287" s="84">
        <v>4</v>
      </c>
      <c r="H287" s="85" t="str">
        <f t="shared" si="24"/>
        <v>April</v>
      </c>
      <c r="I287" s="84">
        <v>2019</v>
      </c>
      <c r="J287" s="85" t="str">
        <f t="shared" si="25"/>
        <v>4/9/2019</v>
      </c>
      <c r="K287" s="86">
        <f t="shared" si="26"/>
        <v>3</v>
      </c>
      <c r="L287" t="str">
        <f t="shared" si="27"/>
        <v>Tuesday</v>
      </c>
      <c r="M287">
        <v>704</v>
      </c>
      <c r="N287" t="s">
        <v>207</v>
      </c>
      <c r="O287" t="s">
        <v>226</v>
      </c>
      <c r="P287">
        <v>117</v>
      </c>
      <c r="Q287" t="s">
        <v>560</v>
      </c>
      <c r="R287" t="s">
        <v>357</v>
      </c>
      <c r="S287" t="s">
        <v>358</v>
      </c>
      <c r="T287" t="s">
        <v>243</v>
      </c>
      <c r="U287" t="s">
        <v>729</v>
      </c>
      <c r="V287" t="s">
        <v>260</v>
      </c>
      <c r="W287">
        <f t="shared" si="28"/>
        <v>-7.7800000000000011</v>
      </c>
      <c r="X287">
        <f t="shared" si="29"/>
        <v>-225.62000000000003</v>
      </c>
    </row>
    <row r="288" spans="1:24" x14ac:dyDescent="0.35">
      <c r="A288">
        <v>22</v>
      </c>
      <c r="B288">
        <v>109.22</v>
      </c>
      <c r="C288">
        <v>11</v>
      </c>
      <c r="D288">
        <v>2402.84</v>
      </c>
      <c r="E288" s="53">
        <v>43471</v>
      </c>
      <c r="F288" s="84">
        <v>1</v>
      </c>
      <c r="G288" s="84">
        <v>6</v>
      </c>
      <c r="H288" s="85" t="str">
        <f t="shared" si="24"/>
        <v>June</v>
      </c>
      <c r="I288" s="84">
        <v>2019</v>
      </c>
      <c r="J288" s="85" t="str">
        <f t="shared" si="25"/>
        <v>6/1/2019</v>
      </c>
      <c r="K288" s="86">
        <f t="shared" si="26"/>
        <v>7</v>
      </c>
      <c r="L288" t="str">
        <f t="shared" si="27"/>
        <v>Saturday</v>
      </c>
      <c r="M288">
        <v>652</v>
      </c>
      <c r="N288" t="s">
        <v>364</v>
      </c>
      <c r="O288" t="s">
        <v>226</v>
      </c>
      <c r="P288">
        <v>117</v>
      </c>
      <c r="Q288" t="s">
        <v>560</v>
      </c>
      <c r="R288" t="s">
        <v>294</v>
      </c>
      <c r="S288" t="s">
        <v>295</v>
      </c>
      <c r="T288" t="s">
        <v>235</v>
      </c>
      <c r="U288" t="s">
        <v>703</v>
      </c>
      <c r="V288" t="s">
        <v>255</v>
      </c>
      <c r="W288">
        <f t="shared" si="28"/>
        <v>-7.7800000000000011</v>
      </c>
      <c r="X288">
        <f t="shared" si="29"/>
        <v>-171.16000000000003</v>
      </c>
    </row>
    <row r="289" spans="1:24" x14ac:dyDescent="0.35">
      <c r="A289">
        <v>22</v>
      </c>
      <c r="B289">
        <v>111.57</v>
      </c>
      <c r="C289">
        <v>12</v>
      </c>
      <c r="D289">
        <v>2454.54</v>
      </c>
      <c r="E289" s="53">
        <v>43623</v>
      </c>
      <c r="F289" s="84">
        <v>6</v>
      </c>
      <c r="G289" s="84">
        <v>7</v>
      </c>
      <c r="H289" s="85" t="str">
        <f t="shared" si="24"/>
        <v>July</v>
      </c>
      <c r="I289" s="84">
        <v>2019</v>
      </c>
      <c r="J289" s="85" t="str">
        <f t="shared" si="25"/>
        <v>7/6/2019</v>
      </c>
      <c r="K289" s="86">
        <f t="shared" si="26"/>
        <v>7</v>
      </c>
      <c r="L289" t="str">
        <f t="shared" si="27"/>
        <v>Saturday</v>
      </c>
      <c r="M289">
        <v>618</v>
      </c>
      <c r="N289" t="s">
        <v>207</v>
      </c>
      <c r="O289" t="s">
        <v>226</v>
      </c>
      <c r="P289">
        <v>117</v>
      </c>
      <c r="Q289" t="s">
        <v>560</v>
      </c>
      <c r="R289" t="s">
        <v>416</v>
      </c>
      <c r="S289" t="s">
        <v>417</v>
      </c>
      <c r="T289" t="s">
        <v>239</v>
      </c>
      <c r="U289" t="s">
        <v>750</v>
      </c>
      <c r="V289" t="s">
        <v>255</v>
      </c>
      <c r="W289">
        <f t="shared" si="28"/>
        <v>-5.4300000000000068</v>
      </c>
      <c r="X289">
        <f t="shared" si="29"/>
        <v>-119.46000000000015</v>
      </c>
    </row>
    <row r="290" spans="1:24" x14ac:dyDescent="0.35">
      <c r="A290">
        <v>47</v>
      </c>
      <c r="B290">
        <v>116.27</v>
      </c>
      <c r="C290">
        <v>1</v>
      </c>
      <c r="D290">
        <v>5464.69</v>
      </c>
      <c r="E290" s="53">
        <v>43504</v>
      </c>
      <c r="F290" s="84">
        <v>2</v>
      </c>
      <c r="G290" s="84">
        <v>8</v>
      </c>
      <c r="H290" s="85" t="str">
        <f t="shared" si="24"/>
        <v>August</v>
      </c>
      <c r="I290" s="84">
        <v>2019</v>
      </c>
      <c r="J290" s="85" t="str">
        <f t="shared" si="25"/>
        <v>8/2/2019</v>
      </c>
      <c r="K290" s="86">
        <f t="shared" si="26"/>
        <v>6</v>
      </c>
      <c r="L290" t="str">
        <f t="shared" si="27"/>
        <v>Friday</v>
      </c>
      <c r="M290">
        <v>592</v>
      </c>
      <c r="N290" t="s">
        <v>207</v>
      </c>
      <c r="O290" t="s">
        <v>226</v>
      </c>
      <c r="P290">
        <v>117</v>
      </c>
      <c r="Q290" t="s">
        <v>560</v>
      </c>
      <c r="R290" t="s">
        <v>418</v>
      </c>
      <c r="S290" t="s">
        <v>342</v>
      </c>
      <c r="T290" t="s">
        <v>229</v>
      </c>
      <c r="U290" t="s">
        <v>751</v>
      </c>
      <c r="V290" t="s">
        <v>260</v>
      </c>
      <c r="W290">
        <f t="shared" si="28"/>
        <v>-0.73000000000000398</v>
      </c>
      <c r="X290">
        <f t="shared" si="29"/>
        <v>-34.310000000000187</v>
      </c>
    </row>
    <row r="291" spans="1:24" x14ac:dyDescent="0.35">
      <c r="A291">
        <v>45</v>
      </c>
      <c r="B291">
        <v>105.7</v>
      </c>
      <c r="C291">
        <v>10</v>
      </c>
      <c r="D291">
        <v>4756.5</v>
      </c>
      <c r="E291" s="53" t="s">
        <v>419</v>
      </c>
      <c r="F291" s="84">
        <v>30</v>
      </c>
      <c r="G291" s="84">
        <v>8</v>
      </c>
      <c r="H291" s="85" t="str">
        <f t="shared" si="24"/>
        <v>August</v>
      </c>
      <c r="I291" s="84">
        <v>2019</v>
      </c>
      <c r="J291" s="85" t="str">
        <f t="shared" si="25"/>
        <v>8/30/2019</v>
      </c>
      <c r="K291" s="86">
        <f t="shared" si="26"/>
        <v>6</v>
      </c>
      <c r="L291" t="str">
        <f t="shared" si="27"/>
        <v>Friday</v>
      </c>
      <c r="M291">
        <v>565</v>
      </c>
      <c r="N291" t="s">
        <v>207</v>
      </c>
      <c r="O291" t="s">
        <v>226</v>
      </c>
      <c r="P291">
        <v>117</v>
      </c>
      <c r="Q291" t="s">
        <v>560</v>
      </c>
      <c r="R291" t="s">
        <v>414</v>
      </c>
      <c r="S291" t="s">
        <v>415</v>
      </c>
      <c r="T291" t="s">
        <v>244</v>
      </c>
      <c r="U291" t="s">
        <v>749</v>
      </c>
      <c r="V291" t="s">
        <v>260</v>
      </c>
      <c r="W291">
        <f t="shared" si="28"/>
        <v>-11.299999999999997</v>
      </c>
      <c r="X291">
        <f t="shared" si="29"/>
        <v>-508.49999999999989</v>
      </c>
    </row>
    <row r="292" spans="1:24" x14ac:dyDescent="0.35">
      <c r="A292">
        <v>29</v>
      </c>
      <c r="B292">
        <v>137.4</v>
      </c>
      <c r="C292">
        <v>3</v>
      </c>
      <c r="D292">
        <v>3984.6</v>
      </c>
      <c r="E292" s="53">
        <v>43200</v>
      </c>
      <c r="F292" s="84">
        <v>4</v>
      </c>
      <c r="G292" s="84">
        <v>10</v>
      </c>
      <c r="H292" s="85" t="str">
        <f t="shared" si="24"/>
        <v>October</v>
      </c>
      <c r="I292" s="84">
        <v>2018</v>
      </c>
      <c r="J292" s="85" t="str">
        <f t="shared" si="25"/>
        <v>10/4/2018</v>
      </c>
      <c r="K292" s="86">
        <f t="shared" si="26"/>
        <v>5</v>
      </c>
      <c r="L292" t="str">
        <f t="shared" si="27"/>
        <v>Thursday</v>
      </c>
      <c r="M292">
        <v>896</v>
      </c>
      <c r="N292" t="s">
        <v>207</v>
      </c>
      <c r="O292" t="s">
        <v>226</v>
      </c>
      <c r="P292">
        <v>117</v>
      </c>
      <c r="Q292" t="s">
        <v>560</v>
      </c>
      <c r="R292" t="s">
        <v>420</v>
      </c>
      <c r="S292" t="s">
        <v>421</v>
      </c>
      <c r="T292" t="s">
        <v>248</v>
      </c>
      <c r="U292" t="s">
        <v>752</v>
      </c>
      <c r="V292" t="s">
        <v>260</v>
      </c>
      <c r="W292">
        <f t="shared" si="28"/>
        <v>20.400000000000006</v>
      </c>
      <c r="X292">
        <f t="shared" si="29"/>
        <v>591.60000000000014</v>
      </c>
    </row>
    <row r="293" spans="1:24" x14ac:dyDescent="0.35">
      <c r="A293">
        <v>24</v>
      </c>
      <c r="B293">
        <v>129.18</v>
      </c>
      <c r="C293">
        <v>8</v>
      </c>
      <c r="D293">
        <v>3100.32</v>
      </c>
      <c r="E293" s="53" t="s">
        <v>422</v>
      </c>
      <c r="F293" s="84">
        <v>16</v>
      </c>
      <c r="G293" s="84">
        <v>10</v>
      </c>
      <c r="H293" s="85" t="str">
        <f t="shared" si="24"/>
        <v>October</v>
      </c>
      <c r="I293" s="84">
        <v>2019</v>
      </c>
      <c r="J293" s="85" t="str">
        <f t="shared" si="25"/>
        <v>10/16/2019</v>
      </c>
      <c r="K293" s="86">
        <f t="shared" si="26"/>
        <v>4</v>
      </c>
      <c r="L293" t="str">
        <f t="shared" si="27"/>
        <v>Wednesday</v>
      </c>
      <c r="M293">
        <v>520</v>
      </c>
      <c r="N293" t="s">
        <v>207</v>
      </c>
      <c r="O293" t="s">
        <v>226</v>
      </c>
      <c r="P293">
        <v>117</v>
      </c>
      <c r="Q293" t="s">
        <v>560</v>
      </c>
      <c r="R293" t="s">
        <v>411</v>
      </c>
      <c r="S293" t="s">
        <v>412</v>
      </c>
      <c r="T293" t="s">
        <v>248</v>
      </c>
      <c r="U293" t="s">
        <v>748</v>
      </c>
      <c r="V293" t="s">
        <v>260</v>
      </c>
      <c r="W293">
        <f t="shared" si="28"/>
        <v>12.180000000000007</v>
      </c>
      <c r="X293">
        <f t="shared" si="29"/>
        <v>292.32000000000016</v>
      </c>
    </row>
    <row r="294" spans="1:24" x14ac:dyDescent="0.35">
      <c r="A294">
        <v>35</v>
      </c>
      <c r="B294">
        <v>138.58000000000001</v>
      </c>
      <c r="C294">
        <v>1</v>
      </c>
      <c r="D294">
        <v>4850.3</v>
      </c>
      <c r="E294" s="53">
        <v>43535</v>
      </c>
      <c r="F294" s="84">
        <v>3</v>
      </c>
      <c r="G294" s="84">
        <v>11</v>
      </c>
      <c r="H294" s="85" t="str">
        <f t="shared" si="24"/>
        <v>November</v>
      </c>
      <c r="I294" s="84">
        <v>2019</v>
      </c>
      <c r="J294" s="85" t="str">
        <f t="shared" si="25"/>
        <v>11/3/2019</v>
      </c>
      <c r="K294" s="86">
        <f t="shared" si="26"/>
        <v>1</v>
      </c>
      <c r="L294" t="str">
        <f t="shared" si="27"/>
        <v>Sunday</v>
      </c>
      <c r="M294">
        <v>503</v>
      </c>
      <c r="N294" t="s">
        <v>207</v>
      </c>
      <c r="O294" t="s">
        <v>226</v>
      </c>
      <c r="P294">
        <v>117</v>
      </c>
      <c r="Q294" t="s">
        <v>560</v>
      </c>
      <c r="R294" t="s">
        <v>298</v>
      </c>
      <c r="S294" t="s">
        <v>299</v>
      </c>
      <c r="T294" t="s">
        <v>237</v>
      </c>
      <c r="U294" t="s">
        <v>705</v>
      </c>
      <c r="V294" t="s">
        <v>260</v>
      </c>
      <c r="W294">
        <f t="shared" si="28"/>
        <v>21.580000000000013</v>
      </c>
      <c r="X294">
        <f t="shared" si="29"/>
        <v>755.30000000000041</v>
      </c>
    </row>
    <row r="295" spans="1:24" x14ac:dyDescent="0.35">
      <c r="A295">
        <v>46</v>
      </c>
      <c r="B295">
        <v>83.63</v>
      </c>
      <c r="C295">
        <v>13</v>
      </c>
      <c r="D295">
        <v>3846.98</v>
      </c>
      <c r="E295" s="53" t="s">
        <v>220</v>
      </c>
      <c r="F295" s="84">
        <v>15</v>
      </c>
      <c r="G295" s="84">
        <v>11</v>
      </c>
      <c r="H295" s="85" t="str">
        <f t="shared" si="24"/>
        <v>November</v>
      </c>
      <c r="I295" s="84">
        <v>2019</v>
      </c>
      <c r="J295" s="85" t="str">
        <f t="shared" si="25"/>
        <v>11/15/2019</v>
      </c>
      <c r="K295" s="86">
        <f t="shared" si="26"/>
        <v>6</v>
      </c>
      <c r="L295" t="str">
        <f t="shared" si="27"/>
        <v>Friday</v>
      </c>
      <c r="M295">
        <v>492</v>
      </c>
      <c r="N295" t="s">
        <v>207</v>
      </c>
      <c r="O295" t="s">
        <v>226</v>
      </c>
      <c r="P295">
        <v>117</v>
      </c>
      <c r="Q295" t="s">
        <v>560</v>
      </c>
      <c r="R295" t="s">
        <v>253</v>
      </c>
      <c r="S295" t="s">
        <v>254</v>
      </c>
      <c r="T295" t="s">
        <v>229</v>
      </c>
      <c r="U295" t="s">
        <v>683</v>
      </c>
      <c r="V295" t="s">
        <v>260</v>
      </c>
      <c r="W295">
        <f t="shared" si="28"/>
        <v>-33.370000000000005</v>
      </c>
      <c r="X295">
        <f t="shared" si="29"/>
        <v>-1535.0200000000002</v>
      </c>
    </row>
    <row r="296" spans="1:24" x14ac:dyDescent="0.35">
      <c r="A296">
        <v>44</v>
      </c>
      <c r="B296">
        <v>95.93</v>
      </c>
      <c r="C296">
        <v>1</v>
      </c>
      <c r="D296">
        <v>4220.92</v>
      </c>
      <c r="E296" s="53" t="s">
        <v>221</v>
      </c>
      <c r="F296" s="84">
        <v>24</v>
      </c>
      <c r="G296" s="84">
        <v>11</v>
      </c>
      <c r="H296" s="85" t="str">
        <f t="shared" si="24"/>
        <v>November</v>
      </c>
      <c r="I296" s="84">
        <v>2019</v>
      </c>
      <c r="J296" s="85" t="str">
        <f t="shared" si="25"/>
        <v>11/24/2019</v>
      </c>
      <c r="K296" s="86">
        <f t="shared" si="26"/>
        <v>1</v>
      </c>
      <c r="L296" t="str">
        <f t="shared" si="27"/>
        <v>Sunday</v>
      </c>
      <c r="M296">
        <v>484</v>
      </c>
      <c r="N296" t="s">
        <v>207</v>
      </c>
      <c r="O296" t="s">
        <v>226</v>
      </c>
      <c r="P296">
        <v>117</v>
      </c>
      <c r="Q296" t="s">
        <v>560</v>
      </c>
      <c r="R296" t="s">
        <v>287</v>
      </c>
      <c r="S296" t="s">
        <v>288</v>
      </c>
      <c r="T296" t="s">
        <v>234</v>
      </c>
      <c r="U296" t="s">
        <v>700</v>
      </c>
      <c r="V296" t="s">
        <v>260</v>
      </c>
      <c r="W296">
        <f t="shared" si="28"/>
        <v>-21.069999999999993</v>
      </c>
      <c r="X296">
        <f t="shared" si="29"/>
        <v>-927.0799999999997</v>
      </c>
    </row>
    <row r="297" spans="1:24" x14ac:dyDescent="0.35">
      <c r="A297">
        <v>34</v>
      </c>
      <c r="B297">
        <v>96.73</v>
      </c>
      <c r="C297">
        <v>4</v>
      </c>
      <c r="D297">
        <v>3288.82</v>
      </c>
      <c r="E297" s="53">
        <v>43983</v>
      </c>
      <c r="F297" s="84">
        <v>6</v>
      </c>
      <c r="G297" s="84">
        <v>1</v>
      </c>
      <c r="H297" s="85" t="str">
        <f t="shared" si="24"/>
        <v>January</v>
      </c>
      <c r="I297" s="84">
        <v>2020</v>
      </c>
      <c r="J297" s="85" t="str">
        <f t="shared" si="25"/>
        <v>1/6/2020</v>
      </c>
      <c r="K297" s="86">
        <f t="shared" si="26"/>
        <v>2</v>
      </c>
      <c r="L297" t="str">
        <f t="shared" si="27"/>
        <v>Monday</v>
      </c>
      <c r="M297">
        <v>442</v>
      </c>
      <c r="N297" t="s">
        <v>207</v>
      </c>
      <c r="O297" t="s">
        <v>226</v>
      </c>
      <c r="P297">
        <v>117</v>
      </c>
      <c r="Q297" t="s">
        <v>560</v>
      </c>
      <c r="R297" t="s">
        <v>423</v>
      </c>
      <c r="S297" t="s">
        <v>424</v>
      </c>
      <c r="T297" t="s">
        <v>233</v>
      </c>
      <c r="U297" t="s">
        <v>753</v>
      </c>
      <c r="V297" t="s">
        <v>260</v>
      </c>
      <c r="W297">
        <f t="shared" si="28"/>
        <v>-20.269999999999996</v>
      </c>
      <c r="X297">
        <f t="shared" si="29"/>
        <v>-689.17999999999984</v>
      </c>
    </row>
    <row r="298" spans="1:24" x14ac:dyDescent="0.35">
      <c r="A298">
        <v>35</v>
      </c>
      <c r="B298">
        <v>113.92</v>
      </c>
      <c r="C298">
        <v>1</v>
      </c>
      <c r="D298">
        <v>3987.2</v>
      </c>
      <c r="E298" s="53">
        <v>44045</v>
      </c>
      <c r="F298" s="84">
        <v>8</v>
      </c>
      <c r="G298" s="84">
        <v>2</v>
      </c>
      <c r="H298" s="85" t="str">
        <f t="shared" si="24"/>
        <v>Febuary</v>
      </c>
      <c r="I298" s="84">
        <v>2020</v>
      </c>
      <c r="J298" s="85" t="str">
        <f t="shared" si="25"/>
        <v>2/8/2020</v>
      </c>
      <c r="K298" s="86">
        <f t="shared" si="26"/>
        <v>7</v>
      </c>
      <c r="L298" t="str">
        <f t="shared" si="27"/>
        <v>Saturday</v>
      </c>
      <c r="M298">
        <v>410</v>
      </c>
      <c r="N298" t="s">
        <v>207</v>
      </c>
      <c r="O298" t="s">
        <v>226</v>
      </c>
      <c r="P298">
        <v>117</v>
      </c>
      <c r="Q298" t="s">
        <v>560</v>
      </c>
      <c r="R298" t="s">
        <v>450</v>
      </c>
      <c r="S298" t="s">
        <v>451</v>
      </c>
      <c r="T298" t="s">
        <v>229</v>
      </c>
      <c r="U298" t="s">
        <v>760</v>
      </c>
      <c r="V298" t="s">
        <v>260</v>
      </c>
      <c r="W298">
        <f t="shared" si="28"/>
        <v>-3.0799999999999983</v>
      </c>
      <c r="X298">
        <f t="shared" si="29"/>
        <v>-107.79999999999994</v>
      </c>
    </row>
    <row r="299" spans="1:24" x14ac:dyDescent="0.35">
      <c r="A299">
        <v>25</v>
      </c>
      <c r="B299">
        <v>72.38</v>
      </c>
      <c r="C299">
        <v>6</v>
      </c>
      <c r="D299">
        <v>1809.5</v>
      </c>
      <c r="E299" s="53">
        <v>43893</v>
      </c>
      <c r="F299" s="84">
        <v>3</v>
      </c>
      <c r="G299" s="84">
        <v>3</v>
      </c>
      <c r="H299" s="85" t="str">
        <f t="shared" si="24"/>
        <v>March</v>
      </c>
      <c r="I299" s="84">
        <v>2020</v>
      </c>
      <c r="J299" s="85" t="str">
        <f t="shared" si="25"/>
        <v>3/3/2020</v>
      </c>
      <c r="K299" s="86">
        <f t="shared" si="26"/>
        <v>3</v>
      </c>
      <c r="L299" t="str">
        <f t="shared" si="27"/>
        <v>Tuesday</v>
      </c>
      <c r="M299">
        <v>387</v>
      </c>
      <c r="N299" t="s">
        <v>207</v>
      </c>
      <c r="O299" t="s">
        <v>226</v>
      </c>
      <c r="P299">
        <v>117</v>
      </c>
      <c r="Q299" t="s">
        <v>560</v>
      </c>
      <c r="R299" t="s">
        <v>330</v>
      </c>
      <c r="S299" t="s">
        <v>331</v>
      </c>
      <c r="T299" t="s">
        <v>237</v>
      </c>
      <c r="U299" t="s">
        <v>718</v>
      </c>
      <c r="V299" t="s">
        <v>255</v>
      </c>
      <c r="W299">
        <f t="shared" si="28"/>
        <v>-44.620000000000005</v>
      </c>
      <c r="X299">
        <f t="shared" si="29"/>
        <v>-1115.5</v>
      </c>
    </row>
    <row r="300" spans="1:24" x14ac:dyDescent="0.35">
      <c r="A300">
        <v>10</v>
      </c>
      <c r="B300">
        <v>109.22</v>
      </c>
      <c r="C300">
        <v>11</v>
      </c>
      <c r="D300">
        <v>1092.2</v>
      </c>
      <c r="E300" s="53" t="s">
        <v>425</v>
      </c>
      <c r="F300" s="84">
        <v>17</v>
      </c>
      <c r="G300" s="84">
        <v>5</v>
      </c>
      <c r="H300" s="85" t="str">
        <f t="shared" si="24"/>
        <v>May</v>
      </c>
      <c r="I300" s="84">
        <v>2020</v>
      </c>
      <c r="J300" s="85" t="str">
        <f t="shared" si="25"/>
        <v>5/17/2020</v>
      </c>
      <c r="K300" s="86">
        <f t="shared" si="26"/>
        <v>1</v>
      </c>
      <c r="L300" t="str">
        <f t="shared" si="27"/>
        <v>Sunday</v>
      </c>
      <c r="M300">
        <v>313</v>
      </c>
      <c r="N300" t="s">
        <v>207</v>
      </c>
      <c r="O300" t="s">
        <v>226</v>
      </c>
      <c r="P300">
        <v>117</v>
      </c>
      <c r="Q300" t="s">
        <v>560</v>
      </c>
      <c r="R300" t="s">
        <v>287</v>
      </c>
      <c r="S300" t="s">
        <v>288</v>
      </c>
      <c r="T300" t="s">
        <v>234</v>
      </c>
      <c r="U300" t="s">
        <v>700</v>
      </c>
      <c r="V300" t="s">
        <v>255</v>
      </c>
      <c r="W300">
        <f t="shared" si="28"/>
        <v>-7.7800000000000011</v>
      </c>
      <c r="X300">
        <f t="shared" si="29"/>
        <v>-77.800000000000011</v>
      </c>
    </row>
    <row r="301" spans="1:24" x14ac:dyDescent="0.35">
      <c r="A301">
        <v>29</v>
      </c>
      <c r="B301">
        <v>157.44999999999999</v>
      </c>
      <c r="C301">
        <v>14</v>
      </c>
      <c r="D301">
        <v>4566.05</v>
      </c>
      <c r="E301" s="53">
        <v>43406</v>
      </c>
      <c r="F301" s="84">
        <v>11</v>
      </c>
      <c r="G301" s="84">
        <v>2</v>
      </c>
      <c r="H301" s="85" t="str">
        <f t="shared" si="24"/>
        <v>Febuary</v>
      </c>
      <c r="I301" s="84">
        <v>2018</v>
      </c>
      <c r="J301" s="85" t="str">
        <f t="shared" si="25"/>
        <v>2/11/2018</v>
      </c>
      <c r="K301" s="86">
        <f t="shared" si="26"/>
        <v>1</v>
      </c>
      <c r="L301" t="str">
        <f t="shared" si="27"/>
        <v>Sunday</v>
      </c>
      <c r="M301">
        <v>1140</v>
      </c>
      <c r="N301" t="s">
        <v>207</v>
      </c>
      <c r="O301" t="s">
        <v>226</v>
      </c>
      <c r="P301">
        <v>173</v>
      </c>
      <c r="Q301" t="s">
        <v>561</v>
      </c>
      <c r="R301" t="s">
        <v>357</v>
      </c>
      <c r="S301" t="s">
        <v>358</v>
      </c>
      <c r="T301" t="s">
        <v>243</v>
      </c>
      <c r="U301" t="s">
        <v>729</v>
      </c>
      <c r="V301" t="s">
        <v>260</v>
      </c>
      <c r="W301">
        <f t="shared" si="28"/>
        <v>-15.550000000000011</v>
      </c>
      <c r="X301">
        <f t="shared" si="29"/>
        <v>-450.95000000000033</v>
      </c>
    </row>
    <row r="302" spans="1:24" x14ac:dyDescent="0.35">
      <c r="A302">
        <v>39</v>
      </c>
      <c r="B302">
        <v>152.26</v>
      </c>
      <c r="C302">
        <v>8</v>
      </c>
      <c r="D302">
        <v>5938.14</v>
      </c>
      <c r="E302" s="53" t="s">
        <v>426</v>
      </c>
      <c r="F302" s="84">
        <v>16</v>
      </c>
      <c r="G302" s="84">
        <v>4</v>
      </c>
      <c r="H302" s="85" t="str">
        <f t="shared" si="24"/>
        <v>April</v>
      </c>
      <c r="I302" s="84">
        <v>2018</v>
      </c>
      <c r="J302" s="85" t="str">
        <f t="shared" si="25"/>
        <v>4/16/2018</v>
      </c>
      <c r="K302" s="86">
        <f t="shared" si="26"/>
        <v>2</v>
      </c>
      <c r="L302" t="str">
        <f t="shared" si="27"/>
        <v>Monday</v>
      </c>
      <c r="M302">
        <v>1077</v>
      </c>
      <c r="N302" t="s">
        <v>207</v>
      </c>
      <c r="O302" t="s">
        <v>226</v>
      </c>
      <c r="P302">
        <v>173</v>
      </c>
      <c r="Q302" t="s">
        <v>561</v>
      </c>
      <c r="R302" t="s">
        <v>304</v>
      </c>
      <c r="S302" t="s">
        <v>249</v>
      </c>
      <c r="T302" t="s">
        <v>249</v>
      </c>
      <c r="U302" t="s">
        <v>707</v>
      </c>
      <c r="V302" t="s">
        <v>260</v>
      </c>
      <c r="W302">
        <f t="shared" si="28"/>
        <v>-20.740000000000009</v>
      </c>
      <c r="X302">
        <f t="shared" si="29"/>
        <v>-808.86000000000035</v>
      </c>
    </row>
    <row r="303" spans="1:24" x14ac:dyDescent="0.35">
      <c r="A303">
        <v>42</v>
      </c>
      <c r="B303">
        <v>193.78</v>
      </c>
      <c r="C303">
        <v>1</v>
      </c>
      <c r="D303">
        <v>8138.76</v>
      </c>
      <c r="E303" s="53">
        <v>43165</v>
      </c>
      <c r="F303" s="84">
        <v>3</v>
      </c>
      <c r="G303" s="84">
        <v>6</v>
      </c>
      <c r="H303" s="85" t="str">
        <f t="shared" si="24"/>
        <v>June</v>
      </c>
      <c r="I303" s="84">
        <v>2018</v>
      </c>
      <c r="J303" s="85" t="str">
        <f t="shared" si="25"/>
        <v>6/3/2018</v>
      </c>
      <c r="K303" s="86">
        <f t="shared" si="26"/>
        <v>1</v>
      </c>
      <c r="L303" t="str">
        <f t="shared" si="27"/>
        <v>Sunday</v>
      </c>
      <c r="M303">
        <v>1030</v>
      </c>
      <c r="N303" t="s">
        <v>207</v>
      </c>
      <c r="O303" t="s">
        <v>226</v>
      </c>
      <c r="P303">
        <v>173</v>
      </c>
      <c r="Q303" t="s">
        <v>561</v>
      </c>
      <c r="R303" t="s">
        <v>427</v>
      </c>
      <c r="S303" t="s">
        <v>254</v>
      </c>
      <c r="T303" t="s">
        <v>229</v>
      </c>
      <c r="U303" t="s">
        <v>754</v>
      </c>
      <c r="V303" t="s">
        <v>289</v>
      </c>
      <c r="W303">
        <f t="shared" si="28"/>
        <v>20.78</v>
      </c>
      <c r="X303">
        <f t="shared" si="29"/>
        <v>872.76</v>
      </c>
    </row>
    <row r="304" spans="1:24" x14ac:dyDescent="0.35">
      <c r="A304">
        <v>46</v>
      </c>
      <c r="B304">
        <v>205.89</v>
      </c>
      <c r="C304">
        <v>11</v>
      </c>
      <c r="D304">
        <v>9470.94</v>
      </c>
      <c r="E304" s="53">
        <v>43320</v>
      </c>
      <c r="F304" s="84">
        <v>8</v>
      </c>
      <c r="G304" s="84">
        <v>8</v>
      </c>
      <c r="H304" s="85" t="str">
        <f t="shared" si="24"/>
        <v>August</v>
      </c>
      <c r="I304" s="84">
        <v>2018</v>
      </c>
      <c r="J304" s="85" t="str">
        <f t="shared" si="25"/>
        <v>8/8/2018</v>
      </c>
      <c r="K304" s="86">
        <f t="shared" si="26"/>
        <v>4</v>
      </c>
      <c r="L304" t="str">
        <f t="shared" si="27"/>
        <v>Wednesday</v>
      </c>
      <c r="M304">
        <v>965</v>
      </c>
      <c r="N304" t="s">
        <v>207</v>
      </c>
      <c r="O304" t="s">
        <v>226</v>
      </c>
      <c r="P304">
        <v>173</v>
      </c>
      <c r="Q304" t="s">
        <v>561</v>
      </c>
      <c r="R304" t="s">
        <v>335</v>
      </c>
      <c r="S304" t="s">
        <v>336</v>
      </c>
      <c r="T304" t="s">
        <v>229</v>
      </c>
      <c r="U304" t="s">
        <v>720</v>
      </c>
      <c r="V304" t="s">
        <v>289</v>
      </c>
      <c r="W304">
        <f t="shared" si="28"/>
        <v>32.889999999999986</v>
      </c>
      <c r="X304">
        <f t="shared" si="29"/>
        <v>1512.9399999999994</v>
      </c>
    </row>
    <row r="305" spans="1:24" x14ac:dyDescent="0.35">
      <c r="A305">
        <v>49</v>
      </c>
      <c r="B305">
        <v>143.61000000000001</v>
      </c>
      <c r="C305">
        <v>10</v>
      </c>
      <c r="D305">
        <v>7036.89</v>
      </c>
      <c r="E305" s="53" t="s">
        <v>428</v>
      </c>
      <c r="F305" s="84">
        <v>28</v>
      </c>
      <c r="G305" s="84">
        <v>9</v>
      </c>
      <c r="H305" s="85" t="str">
        <f t="shared" si="24"/>
        <v>September</v>
      </c>
      <c r="I305" s="84">
        <v>2018</v>
      </c>
      <c r="J305" s="85" t="str">
        <f t="shared" si="25"/>
        <v>9/28/2018</v>
      </c>
      <c r="K305" s="86">
        <f t="shared" si="26"/>
        <v>6</v>
      </c>
      <c r="L305" t="str">
        <f t="shared" si="27"/>
        <v>Friday</v>
      </c>
      <c r="M305">
        <v>915</v>
      </c>
      <c r="N305" t="s">
        <v>207</v>
      </c>
      <c r="O305" t="s">
        <v>226</v>
      </c>
      <c r="P305">
        <v>173</v>
      </c>
      <c r="Q305" t="s">
        <v>561</v>
      </c>
      <c r="R305" t="s">
        <v>296</v>
      </c>
      <c r="S305" t="s">
        <v>297</v>
      </c>
      <c r="T305" t="s">
        <v>236</v>
      </c>
      <c r="U305" t="s">
        <v>704</v>
      </c>
      <c r="V305" t="s">
        <v>289</v>
      </c>
      <c r="W305">
        <f t="shared" si="28"/>
        <v>-29.389999999999986</v>
      </c>
      <c r="X305">
        <f t="shared" si="29"/>
        <v>-1440.1099999999992</v>
      </c>
    </row>
    <row r="306" spans="1:24" x14ac:dyDescent="0.35">
      <c r="A306">
        <v>27</v>
      </c>
      <c r="B306">
        <v>205.89</v>
      </c>
      <c r="C306">
        <v>2</v>
      </c>
      <c r="D306">
        <v>5559.03</v>
      </c>
      <c r="E306" s="53" t="s">
        <v>429</v>
      </c>
      <c r="F306" s="84">
        <v>22</v>
      </c>
      <c r="G306" s="84">
        <v>10</v>
      </c>
      <c r="H306" s="85" t="str">
        <f t="shared" si="24"/>
        <v>October</v>
      </c>
      <c r="I306" s="84">
        <v>2018</v>
      </c>
      <c r="J306" s="85" t="str">
        <f t="shared" si="25"/>
        <v>10/22/2018</v>
      </c>
      <c r="K306" s="86">
        <f t="shared" si="26"/>
        <v>2</v>
      </c>
      <c r="L306" t="str">
        <f t="shared" si="27"/>
        <v>Monday</v>
      </c>
      <c r="M306">
        <v>892</v>
      </c>
      <c r="N306" t="s">
        <v>207</v>
      </c>
      <c r="O306" t="s">
        <v>226</v>
      </c>
      <c r="P306">
        <v>173</v>
      </c>
      <c r="Q306" t="s">
        <v>561</v>
      </c>
      <c r="R306" t="s">
        <v>304</v>
      </c>
      <c r="S306" t="s">
        <v>249</v>
      </c>
      <c r="T306" t="s">
        <v>249</v>
      </c>
      <c r="U306" t="s">
        <v>707</v>
      </c>
      <c r="V306" t="s">
        <v>260</v>
      </c>
      <c r="W306">
        <f t="shared" si="28"/>
        <v>32.889999999999986</v>
      </c>
      <c r="X306">
        <f t="shared" si="29"/>
        <v>888.02999999999963</v>
      </c>
    </row>
    <row r="307" spans="1:24" x14ac:dyDescent="0.35">
      <c r="A307">
        <v>50</v>
      </c>
      <c r="B307">
        <v>157.44999999999999</v>
      </c>
      <c r="C307">
        <v>1</v>
      </c>
      <c r="D307">
        <v>7872.5</v>
      </c>
      <c r="E307" s="53">
        <v>43262</v>
      </c>
      <c r="F307" s="84">
        <v>6</v>
      </c>
      <c r="G307" s="84">
        <v>11</v>
      </c>
      <c r="H307" s="85" t="str">
        <f t="shared" si="24"/>
        <v>November</v>
      </c>
      <c r="I307" s="84">
        <v>2018</v>
      </c>
      <c r="J307" s="85" t="str">
        <f t="shared" si="25"/>
        <v>11/6/2018</v>
      </c>
      <c r="K307" s="86">
        <f t="shared" si="26"/>
        <v>3</v>
      </c>
      <c r="L307" t="str">
        <f t="shared" si="27"/>
        <v>Tuesday</v>
      </c>
      <c r="M307">
        <v>878</v>
      </c>
      <c r="N307" t="s">
        <v>207</v>
      </c>
      <c r="O307" t="s">
        <v>226</v>
      </c>
      <c r="P307">
        <v>173</v>
      </c>
      <c r="Q307" t="s">
        <v>561</v>
      </c>
      <c r="R307" t="s">
        <v>416</v>
      </c>
      <c r="S307" t="s">
        <v>417</v>
      </c>
      <c r="T307" t="s">
        <v>239</v>
      </c>
      <c r="U307" t="s">
        <v>750</v>
      </c>
      <c r="V307" t="s">
        <v>289</v>
      </c>
      <c r="W307">
        <f t="shared" si="28"/>
        <v>-15.550000000000011</v>
      </c>
      <c r="X307">
        <f t="shared" si="29"/>
        <v>-777.50000000000057</v>
      </c>
    </row>
    <row r="308" spans="1:24" x14ac:dyDescent="0.35">
      <c r="A308">
        <v>43</v>
      </c>
      <c r="B308">
        <v>183.4</v>
      </c>
      <c r="C308">
        <v>12</v>
      </c>
      <c r="D308">
        <v>7886.2</v>
      </c>
      <c r="E308" s="53" t="s">
        <v>367</v>
      </c>
      <c r="F308" s="84">
        <v>14</v>
      </c>
      <c r="G308" s="84">
        <v>11</v>
      </c>
      <c r="H308" s="85" t="str">
        <f t="shared" si="24"/>
        <v>November</v>
      </c>
      <c r="I308" s="84">
        <v>2018</v>
      </c>
      <c r="J308" s="85" t="str">
        <f t="shared" si="25"/>
        <v>11/14/2018</v>
      </c>
      <c r="K308" s="86">
        <f t="shared" si="26"/>
        <v>4</v>
      </c>
      <c r="L308" t="str">
        <f t="shared" si="27"/>
        <v>Wednesday</v>
      </c>
      <c r="M308">
        <v>871</v>
      </c>
      <c r="N308" t="s">
        <v>207</v>
      </c>
      <c r="O308" t="s">
        <v>226</v>
      </c>
      <c r="P308">
        <v>173</v>
      </c>
      <c r="Q308" t="s">
        <v>561</v>
      </c>
      <c r="R308" t="s">
        <v>362</v>
      </c>
      <c r="S308" t="s">
        <v>293</v>
      </c>
      <c r="T308" t="s">
        <v>229</v>
      </c>
      <c r="U308" t="s">
        <v>731</v>
      </c>
      <c r="V308" t="s">
        <v>289</v>
      </c>
      <c r="W308">
        <f t="shared" si="28"/>
        <v>10.400000000000006</v>
      </c>
      <c r="X308">
        <f t="shared" si="29"/>
        <v>447.20000000000027</v>
      </c>
    </row>
    <row r="309" spans="1:24" x14ac:dyDescent="0.35">
      <c r="A309">
        <v>38</v>
      </c>
      <c r="B309">
        <v>190.32</v>
      </c>
      <c r="C309">
        <v>4</v>
      </c>
      <c r="D309">
        <v>7232.16</v>
      </c>
      <c r="E309" s="53" t="s">
        <v>369</v>
      </c>
      <c r="F309" s="84">
        <v>26</v>
      </c>
      <c r="G309" s="84">
        <v>11</v>
      </c>
      <c r="H309" s="85" t="str">
        <f t="shared" si="24"/>
        <v>November</v>
      </c>
      <c r="I309" s="84">
        <v>2018</v>
      </c>
      <c r="J309" s="85" t="str">
        <f t="shared" si="25"/>
        <v>11/26/2018</v>
      </c>
      <c r="K309" s="86">
        <f t="shared" si="26"/>
        <v>2</v>
      </c>
      <c r="L309" t="str">
        <f t="shared" si="27"/>
        <v>Monday</v>
      </c>
      <c r="M309">
        <v>860</v>
      </c>
      <c r="N309" t="s">
        <v>207</v>
      </c>
      <c r="O309" t="s">
        <v>226</v>
      </c>
      <c r="P309">
        <v>173</v>
      </c>
      <c r="Q309" t="s">
        <v>561</v>
      </c>
      <c r="R309" t="s">
        <v>321</v>
      </c>
      <c r="S309" t="s">
        <v>322</v>
      </c>
      <c r="T309" t="s">
        <v>229</v>
      </c>
      <c r="U309" t="s">
        <v>715</v>
      </c>
      <c r="V309" t="s">
        <v>289</v>
      </c>
      <c r="W309">
        <f t="shared" si="28"/>
        <v>17.319999999999993</v>
      </c>
      <c r="X309">
        <f t="shared" si="29"/>
        <v>658.15999999999974</v>
      </c>
    </row>
    <row r="310" spans="1:24" x14ac:dyDescent="0.35">
      <c r="A310">
        <v>20</v>
      </c>
      <c r="B310">
        <v>155.72</v>
      </c>
      <c r="C310">
        <v>12</v>
      </c>
      <c r="D310">
        <v>3114.4</v>
      </c>
      <c r="E310" s="53">
        <v>43497</v>
      </c>
      <c r="F310" s="84">
        <v>2</v>
      </c>
      <c r="G310" s="84">
        <v>1</v>
      </c>
      <c r="H310" s="85" t="str">
        <f t="shared" si="24"/>
        <v>January</v>
      </c>
      <c r="I310" s="84">
        <v>2019</v>
      </c>
      <c r="J310" s="85" t="str">
        <f t="shared" si="25"/>
        <v>1/2/2019</v>
      </c>
      <c r="K310" s="86">
        <f t="shared" si="26"/>
        <v>4</v>
      </c>
      <c r="L310" t="str">
        <f t="shared" si="27"/>
        <v>Wednesday</v>
      </c>
      <c r="M310">
        <v>824</v>
      </c>
      <c r="N310" t="s">
        <v>207</v>
      </c>
      <c r="O310" t="s">
        <v>226</v>
      </c>
      <c r="P310">
        <v>173</v>
      </c>
      <c r="Q310" t="s">
        <v>561</v>
      </c>
      <c r="R310" t="s">
        <v>313</v>
      </c>
      <c r="S310" t="s">
        <v>314</v>
      </c>
      <c r="T310" t="s">
        <v>230</v>
      </c>
      <c r="U310" t="s">
        <v>711</v>
      </c>
      <c r="V310" t="s">
        <v>260</v>
      </c>
      <c r="W310">
        <f t="shared" si="28"/>
        <v>-17.28</v>
      </c>
      <c r="X310">
        <f t="shared" si="29"/>
        <v>-345.6</v>
      </c>
    </row>
    <row r="311" spans="1:24" x14ac:dyDescent="0.35">
      <c r="A311">
        <v>27</v>
      </c>
      <c r="B311">
        <v>186.86</v>
      </c>
      <c r="C311">
        <v>1</v>
      </c>
      <c r="D311">
        <v>5045.22</v>
      </c>
      <c r="E311" s="53">
        <v>43801</v>
      </c>
      <c r="F311" s="84">
        <v>12</v>
      </c>
      <c r="G311" s="84">
        <v>2</v>
      </c>
      <c r="H311" s="85" t="str">
        <f t="shared" si="24"/>
        <v>Febuary</v>
      </c>
      <c r="I311" s="84">
        <v>2019</v>
      </c>
      <c r="J311" s="85" t="str">
        <f t="shared" si="25"/>
        <v>2/12/2019</v>
      </c>
      <c r="K311" s="86">
        <f t="shared" si="26"/>
        <v>3</v>
      </c>
      <c r="L311" t="str">
        <f t="shared" si="27"/>
        <v>Tuesday</v>
      </c>
      <c r="M311">
        <v>784</v>
      </c>
      <c r="N311" t="s">
        <v>207</v>
      </c>
      <c r="O311" t="s">
        <v>226</v>
      </c>
      <c r="P311">
        <v>173</v>
      </c>
      <c r="Q311" t="s">
        <v>561</v>
      </c>
      <c r="R311" t="s">
        <v>430</v>
      </c>
      <c r="S311" t="s">
        <v>431</v>
      </c>
      <c r="T311" t="s">
        <v>245</v>
      </c>
      <c r="U311" t="s">
        <v>755</v>
      </c>
      <c r="V311" t="s">
        <v>260</v>
      </c>
      <c r="W311">
        <f t="shared" si="28"/>
        <v>13.860000000000014</v>
      </c>
      <c r="X311">
        <f t="shared" si="29"/>
        <v>374.22000000000037</v>
      </c>
    </row>
    <row r="312" spans="1:24" x14ac:dyDescent="0.35">
      <c r="A312">
        <v>49</v>
      </c>
      <c r="B312">
        <v>141.88</v>
      </c>
      <c r="C312">
        <v>1</v>
      </c>
      <c r="D312">
        <v>6952.12</v>
      </c>
      <c r="E312" s="53" t="s">
        <v>432</v>
      </c>
      <c r="F312" s="84">
        <v>19</v>
      </c>
      <c r="G312" s="84">
        <v>3</v>
      </c>
      <c r="H312" s="85" t="str">
        <f t="shared" si="24"/>
        <v>March</v>
      </c>
      <c r="I312" s="84">
        <v>2019</v>
      </c>
      <c r="J312" s="85" t="str">
        <f t="shared" si="25"/>
        <v>3/19/2019</v>
      </c>
      <c r="K312" s="86">
        <f t="shared" si="26"/>
        <v>3</v>
      </c>
      <c r="L312" t="str">
        <f t="shared" si="27"/>
        <v>Tuesday</v>
      </c>
      <c r="M312">
        <v>750</v>
      </c>
      <c r="N312" t="s">
        <v>207</v>
      </c>
      <c r="O312" t="s">
        <v>226</v>
      </c>
      <c r="P312">
        <v>173</v>
      </c>
      <c r="Q312" t="s">
        <v>561</v>
      </c>
      <c r="R312" t="s">
        <v>433</v>
      </c>
      <c r="S312" t="s">
        <v>297</v>
      </c>
      <c r="T312" t="s">
        <v>236</v>
      </c>
      <c r="U312" t="s">
        <v>756</v>
      </c>
      <c r="V312" t="s">
        <v>260</v>
      </c>
      <c r="W312">
        <f t="shared" si="28"/>
        <v>-31.120000000000005</v>
      </c>
      <c r="X312">
        <f t="shared" si="29"/>
        <v>-1524.88</v>
      </c>
    </row>
    <row r="313" spans="1:24" x14ac:dyDescent="0.35">
      <c r="A313">
        <v>27</v>
      </c>
      <c r="B313">
        <v>153.99</v>
      </c>
      <c r="C313">
        <v>1</v>
      </c>
      <c r="D313">
        <v>4157.7299999999996</v>
      </c>
      <c r="E313" s="53">
        <v>43590</v>
      </c>
      <c r="F313" s="84">
        <v>5</v>
      </c>
      <c r="G313" s="84">
        <v>5</v>
      </c>
      <c r="H313" s="85" t="str">
        <f t="shared" si="24"/>
        <v>May</v>
      </c>
      <c r="I313" s="84">
        <v>2019</v>
      </c>
      <c r="J313" s="85" t="str">
        <f t="shared" si="25"/>
        <v>5/5/2019</v>
      </c>
      <c r="K313" s="86">
        <f t="shared" si="26"/>
        <v>1</v>
      </c>
      <c r="L313" t="str">
        <f t="shared" si="27"/>
        <v>Sunday</v>
      </c>
      <c r="M313">
        <v>704</v>
      </c>
      <c r="N313" t="s">
        <v>207</v>
      </c>
      <c r="O313" t="s">
        <v>226</v>
      </c>
      <c r="P313">
        <v>173</v>
      </c>
      <c r="Q313" t="s">
        <v>561</v>
      </c>
      <c r="R313" t="s">
        <v>423</v>
      </c>
      <c r="S313" t="s">
        <v>424</v>
      </c>
      <c r="T313" t="s">
        <v>233</v>
      </c>
      <c r="U313" t="s">
        <v>753</v>
      </c>
      <c r="V313" t="s">
        <v>260</v>
      </c>
      <c r="W313">
        <f t="shared" si="28"/>
        <v>-19.009999999999991</v>
      </c>
      <c r="X313">
        <f t="shared" si="29"/>
        <v>-513.26999999999975</v>
      </c>
    </row>
    <row r="314" spans="1:24" x14ac:dyDescent="0.35">
      <c r="A314">
        <v>39</v>
      </c>
      <c r="B314">
        <v>204.16</v>
      </c>
      <c r="C314">
        <v>1</v>
      </c>
      <c r="D314">
        <v>7962.24</v>
      </c>
      <c r="E314" s="53" t="s">
        <v>434</v>
      </c>
      <c r="F314" s="84">
        <v>20</v>
      </c>
      <c r="G314" s="84">
        <v>7</v>
      </c>
      <c r="H314" s="85" t="str">
        <f t="shared" si="24"/>
        <v>July</v>
      </c>
      <c r="I314" s="84">
        <v>2019</v>
      </c>
      <c r="J314" s="85" t="str">
        <f t="shared" si="25"/>
        <v>7/20/2019</v>
      </c>
      <c r="K314" s="86">
        <f t="shared" si="26"/>
        <v>7</v>
      </c>
      <c r="L314" t="str">
        <f t="shared" si="27"/>
        <v>Saturday</v>
      </c>
      <c r="M314">
        <v>629</v>
      </c>
      <c r="N314" t="s">
        <v>207</v>
      </c>
      <c r="O314" t="s">
        <v>226</v>
      </c>
      <c r="P314">
        <v>173</v>
      </c>
      <c r="Q314" t="s">
        <v>561</v>
      </c>
      <c r="R314" t="s">
        <v>285</v>
      </c>
      <c r="S314" t="s">
        <v>286</v>
      </c>
      <c r="T314" t="s">
        <v>229</v>
      </c>
      <c r="U314" t="s">
        <v>699</v>
      </c>
      <c r="V314" t="s">
        <v>289</v>
      </c>
      <c r="W314">
        <f t="shared" si="28"/>
        <v>31.159999999999997</v>
      </c>
      <c r="X314">
        <f t="shared" si="29"/>
        <v>1215.2399999999998</v>
      </c>
    </row>
    <row r="315" spans="1:24" x14ac:dyDescent="0.35">
      <c r="A315">
        <v>24</v>
      </c>
      <c r="B315">
        <v>157.44999999999999</v>
      </c>
      <c r="C315">
        <v>4</v>
      </c>
      <c r="D315">
        <v>3778.8</v>
      </c>
      <c r="E315" s="53" t="s">
        <v>378</v>
      </c>
      <c r="F315" s="84">
        <v>20</v>
      </c>
      <c r="G315" s="84">
        <v>8</v>
      </c>
      <c r="H315" s="85" t="str">
        <f t="shared" si="24"/>
        <v>August</v>
      </c>
      <c r="I315" s="84">
        <v>2019</v>
      </c>
      <c r="J315" s="85" t="str">
        <f t="shared" si="25"/>
        <v>8/20/2019</v>
      </c>
      <c r="K315" s="86">
        <f t="shared" si="26"/>
        <v>3</v>
      </c>
      <c r="L315" t="str">
        <f t="shared" si="27"/>
        <v>Tuesday</v>
      </c>
      <c r="M315">
        <v>599</v>
      </c>
      <c r="N315" t="s">
        <v>207</v>
      </c>
      <c r="O315" t="s">
        <v>226</v>
      </c>
      <c r="P315">
        <v>173</v>
      </c>
      <c r="Q315" t="s">
        <v>561</v>
      </c>
      <c r="R315" t="s">
        <v>335</v>
      </c>
      <c r="S315" t="s">
        <v>336</v>
      </c>
      <c r="T315" t="s">
        <v>229</v>
      </c>
      <c r="U315" t="s">
        <v>720</v>
      </c>
      <c r="V315" t="s">
        <v>260</v>
      </c>
      <c r="W315">
        <f t="shared" si="28"/>
        <v>-15.550000000000011</v>
      </c>
      <c r="X315">
        <f t="shared" si="29"/>
        <v>-373.20000000000027</v>
      </c>
    </row>
    <row r="316" spans="1:24" x14ac:dyDescent="0.35">
      <c r="A316">
        <v>45</v>
      </c>
      <c r="B316">
        <v>183.4</v>
      </c>
      <c r="C316">
        <v>7</v>
      </c>
      <c r="D316">
        <v>8253</v>
      </c>
      <c r="E316" s="53">
        <v>43717</v>
      </c>
      <c r="F316" s="84">
        <v>9</v>
      </c>
      <c r="G316" s="84">
        <v>9</v>
      </c>
      <c r="H316" s="85" t="str">
        <f t="shared" si="24"/>
        <v>September</v>
      </c>
      <c r="I316" s="84">
        <v>2019</v>
      </c>
      <c r="J316" s="85" t="str">
        <f t="shared" si="25"/>
        <v>9/9/2019</v>
      </c>
      <c r="K316" s="86">
        <f t="shared" si="26"/>
        <v>2</v>
      </c>
      <c r="L316" t="str">
        <f t="shared" si="27"/>
        <v>Monday</v>
      </c>
      <c r="M316">
        <v>580</v>
      </c>
      <c r="N316" t="s">
        <v>207</v>
      </c>
      <c r="O316" t="s">
        <v>226</v>
      </c>
      <c r="P316">
        <v>173</v>
      </c>
      <c r="Q316" t="s">
        <v>561</v>
      </c>
      <c r="R316" t="s">
        <v>328</v>
      </c>
      <c r="S316" t="s">
        <v>329</v>
      </c>
      <c r="T316" t="s">
        <v>239</v>
      </c>
      <c r="U316" t="s">
        <v>717</v>
      </c>
      <c r="V316" t="s">
        <v>289</v>
      </c>
      <c r="W316">
        <f t="shared" si="28"/>
        <v>10.400000000000006</v>
      </c>
      <c r="X316">
        <f t="shared" si="29"/>
        <v>468.00000000000023</v>
      </c>
    </row>
    <row r="317" spans="1:24" x14ac:dyDescent="0.35">
      <c r="A317">
        <v>20</v>
      </c>
      <c r="B317">
        <v>181.67</v>
      </c>
      <c r="C317">
        <v>12</v>
      </c>
      <c r="D317">
        <v>3633.4</v>
      </c>
      <c r="E317" s="53" t="s">
        <v>383</v>
      </c>
      <c r="F317" s="84">
        <v>14</v>
      </c>
      <c r="G317" s="84">
        <v>10</v>
      </c>
      <c r="H317" s="85" t="str">
        <f t="shared" si="24"/>
        <v>October</v>
      </c>
      <c r="I317" s="84">
        <v>2019</v>
      </c>
      <c r="J317" s="85" t="str">
        <f t="shared" si="25"/>
        <v>10/14/2019</v>
      </c>
      <c r="K317" s="86">
        <f t="shared" si="26"/>
        <v>2</v>
      </c>
      <c r="L317" t="str">
        <f t="shared" si="27"/>
        <v>Monday</v>
      </c>
      <c r="M317">
        <v>546</v>
      </c>
      <c r="N317" t="s">
        <v>207</v>
      </c>
      <c r="O317" t="s">
        <v>226</v>
      </c>
      <c r="P317">
        <v>173</v>
      </c>
      <c r="Q317" t="s">
        <v>561</v>
      </c>
      <c r="R317" t="s">
        <v>435</v>
      </c>
      <c r="S317" t="s">
        <v>436</v>
      </c>
      <c r="T317" t="s">
        <v>235</v>
      </c>
      <c r="U317" t="s">
        <v>757</v>
      </c>
      <c r="V317" t="s">
        <v>260</v>
      </c>
      <c r="W317">
        <f t="shared" si="28"/>
        <v>8.6699999999999875</v>
      </c>
      <c r="X317">
        <f t="shared" si="29"/>
        <v>173.39999999999975</v>
      </c>
    </row>
    <row r="318" spans="1:24" x14ac:dyDescent="0.35">
      <c r="A318">
        <v>36</v>
      </c>
      <c r="B318">
        <v>192.05</v>
      </c>
      <c r="C318">
        <v>4</v>
      </c>
      <c r="D318">
        <v>6913.8</v>
      </c>
      <c r="E318" s="53" t="s">
        <v>404</v>
      </c>
      <c r="F318" s="84">
        <v>22</v>
      </c>
      <c r="G318" s="84">
        <v>10</v>
      </c>
      <c r="H318" s="85" t="str">
        <f t="shared" si="24"/>
        <v>October</v>
      </c>
      <c r="I318" s="84">
        <v>2019</v>
      </c>
      <c r="J318" s="85" t="str">
        <f t="shared" si="25"/>
        <v>10/22/2019</v>
      </c>
      <c r="K318" s="86">
        <f t="shared" si="26"/>
        <v>3</v>
      </c>
      <c r="L318" t="str">
        <f t="shared" si="27"/>
        <v>Tuesday</v>
      </c>
      <c r="M318">
        <v>539</v>
      </c>
      <c r="N318" t="s">
        <v>207</v>
      </c>
      <c r="O318" t="s">
        <v>226</v>
      </c>
      <c r="P318">
        <v>173</v>
      </c>
      <c r="Q318" t="s">
        <v>561</v>
      </c>
      <c r="R318" t="s">
        <v>437</v>
      </c>
      <c r="S318" t="s">
        <v>438</v>
      </c>
      <c r="T318" t="s">
        <v>243</v>
      </c>
      <c r="U318" t="s">
        <v>758</v>
      </c>
      <c r="V318" t="s">
        <v>260</v>
      </c>
      <c r="W318">
        <f t="shared" si="28"/>
        <v>19.050000000000011</v>
      </c>
      <c r="X318">
        <f t="shared" si="29"/>
        <v>685.80000000000041</v>
      </c>
    </row>
    <row r="319" spans="1:24" x14ac:dyDescent="0.35">
      <c r="A319">
        <v>24</v>
      </c>
      <c r="B319">
        <v>107.65</v>
      </c>
      <c r="C319">
        <v>1</v>
      </c>
      <c r="D319">
        <v>2583.6</v>
      </c>
      <c r="E319" s="53">
        <v>43596</v>
      </c>
      <c r="F319" s="84">
        <v>5</v>
      </c>
      <c r="G319" s="84">
        <v>11</v>
      </c>
      <c r="H319" s="85" t="str">
        <f t="shared" si="24"/>
        <v>November</v>
      </c>
      <c r="I319" s="84">
        <v>2019</v>
      </c>
      <c r="J319" s="85" t="str">
        <f t="shared" si="25"/>
        <v>11/5/2019</v>
      </c>
      <c r="K319" s="86">
        <f t="shared" si="26"/>
        <v>3</v>
      </c>
      <c r="L319" t="str">
        <f t="shared" si="27"/>
        <v>Tuesday</v>
      </c>
      <c r="M319">
        <v>526</v>
      </c>
      <c r="N319" t="s">
        <v>207</v>
      </c>
      <c r="O319" t="s">
        <v>226</v>
      </c>
      <c r="P319">
        <v>173</v>
      </c>
      <c r="Q319" t="s">
        <v>561</v>
      </c>
      <c r="R319" t="s">
        <v>283</v>
      </c>
      <c r="S319" t="s">
        <v>284</v>
      </c>
      <c r="T319" t="s">
        <v>231</v>
      </c>
      <c r="U319" t="s">
        <v>698</v>
      </c>
      <c r="V319" t="s">
        <v>255</v>
      </c>
      <c r="W319">
        <f t="shared" si="28"/>
        <v>-65.349999999999994</v>
      </c>
      <c r="X319">
        <f t="shared" si="29"/>
        <v>-1568.3999999999999</v>
      </c>
    </row>
    <row r="320" spans="1:24" x14ac:dyDescent="0.35">
      <c r="A320">
        <v>49</v>
      </c>
      <c r="B320">
        <v>63.38</v>
      </c>
      <c r="C320">
        <v>1</v>
      </c>
      <c r="D320">
        <v>3105.62</v>
      </c>
      <c r="E320" s="53" t="s">
        <v>439</v>
      </c>
      <c r="F320" s="84">
        <v>20</v>
      </c>
      <c r="G320" s="84">
        <v>11</v>
      </c>
      <c r="H320" s="85" t="str">
        <f t="shared" si="24"/>
        <v>November</v>
      </c>
      <c r="I320" s="84">
        <v>2019</v>
      </c>
      <c r="J320" s="85" t="str">
        <f t="shared" si="25"/>
        <v>11/20/2019</v>
      </c>
      <c r="K320" s="86">
        <f t="shared" si="26"/>
        <v>4</v>
      </c>
      <c r="L320" t="str">
        <f t="shared" si="27"/>
        <v>Wednesday</v>
      </c>
      <c r="M320">
        <v>512</v>
      </c>
      <c r="N320" t="s">
        <v>207</v>
      </c>
      <c r="O320" t="s">
        <v>226</v>
      </c>
      <c r="P320">
        <v>173</v>
      </c>
      <c r="Q320" t="s">
        <v>561</v>
      </c>
      <c r="R320" t="s">
        <v>395</v>
      </c>
      <c r="S320" t="s">
        <v>259</v>
      </c>
      <c r="T320" t="s">
        <v>230</v>
      </c>
      <c r="U320" t="s">
        <v>742</v>
      </c>
      <c r="V320" t="s">
        <v>260</v>
      </c>
      <c r="W320">
        <f t="shared" si="28"/>
        <v>-109.62</v>
      </c>
      <c r="X320">
        <f t="shared" si="29"/>
        <v>-5371.38</v>
      </c>
    </row>
    <row r="321" spans="1:24" x14ac:dyDescent="0.35">
      <c r="A321">
        <v>26</v>
      </c>
      <c r="B321">
        <v>169.56</v>
      </c>
      <c r="C321">
        <v>10</v>
      </c>
      <c r="D321">
        <v>4408.5600000000004</v>
      </c>
      <c r="E321" s="53">
        <v>43477</v>
      </c>
      <c r="F321" s="84">
        <v>1</v>
      </c>
      <c r="G321" s="84">
        <v>12</v>
      </c>
      <c r="H321" s="85" t="str">
        <f t="shared" si="24"/>
        <v>December</v>
      </c>
      <c r="I321" s="84">
        <v>2019</v>
      </c>
      <c r="J321" s="85" t="str">
        <f t="shared" si="25"/>
        <v>12/1/2019</v>
      </c>
      <c r="K321" s="86">
        <f t="shared" si="26"/>
        <v>1</v>
      </c>
      <c r="L321" t="str">
        <f t="shared" si="27"/>
        <v>Sunday</v>
      </c>
      <c r="M321">
        <v>502</v>
      </c>
      <c r="N321" t="s">
        <v>207</v>
      </c>
      <c r="O321" t="s">
        <v>226</v>
      </c>
      <c r="P321">
        <v>173</v>
      </c>
      <c r="Q321" t="s">
        <v>561</v>
      </c>
      <c r="R321" t="s">
        <v>427</v>
      </c>
      <c r="S321" t="s">
        <v>254</v>
      </c>
      <c r="T321" t="s">
        <v>229</v>
      </c>
      <c r="U321" t="s">
        <v>754</v>
      </c>
      <c r="V321" t="s">
        <v>260</v>
      </c>
      <c r="W321">
        <f t="shared" si="28"/>
        <v>-3.4399999999999977</v>
      </c>
      <c r="X321">
        <f t="shared" si="29"/>
        <v>-89.439999999999941</v>
      </c>
    </row>
    <row r="322" spans="1:24" x14ac:dyDescent="0.35">
      <c r="A322">
        <v>49</v>
      </c>
      <c r="B322">
        <v>62.09</v>
      </c>
      <c r="C322">
        <v>5</v>
      </c>
      <c r="D322">
        <v>3042.41</v>
      </c>
      <c r="E322" s="53" t="s">
        <v>387</v>
      </c>
      <c r="F322" s="84">
        <v>15</v>
      </c>
      <c r="G322" s="84">
        <v>12</v>
      </c>
      <c r="H322" s="85" t="str">
        <f t="shared" si="24"/>
        <v>December</v>
      </c>
      <c r="I322" s="84">
        <v>2019</v>
      </c>
      <c r="J322" s="85" t="str">
        <f t="shared" si="25"/>
        <v>12/15/2019</v>
      </c>
      <c r="K322" s="86">
        <f t="shared" si="26"/>
        <v>1</v>
      </c>
      <c r="L322" t="str">
        <f t="shared" si="27"/>
        <v>Sunday</v>
      </c>
      <c r="M322">
        <v>489</v>
      </c>
      <c r="N322" t="s">
        <v>207</v>
      </c>
      <c r="O322" t="s">
        <v>226</v>
      </c>
      <c r="P322">
        <v>173</v>
      </c>
      <c r="Q322" t="s">
        <v>561</v>
      </c>
      <c r="R322" t="s">
        <v>256</v>
      </c>
      <c r="S322" t="s">
        <v>257</v>
      </c>
      <c r="T322" t="s">
        <v>230</v>
      </c>
      <c r="U322" t="s">
        <v>684</v>
      </c>
      <c r="V322" t="s">
        <v>260</v>
      </c>
      <c r="W322">
        <f t="shared" si="28"/>
        <v>-110.91</v>
      </c>
      <c r="X322">
        <f t="shared" si="29"/>
        <v>-5434.59</v>
      </c>
    </row>
    <row r="323" spans="1:24" x14ac:dyDescent="0.35">
      <c r="A323">
        <v>34</v>
      </c>
      <c r="B323">
        <v>174.75</v>
      </c>
      <c r="C323">
        <v>1</v>
      </c>
      <c r="D323">
        <v>5941.5</v>
      </c>
      <c r="E323" s="53" t="s">
        <v>448</v>
      </c>
      <c r="F323" s="84">
        <v>26</v>
      </c>
      <c r="G323" s="84">
        <v>1</v>
      </c>
      <c r="H323" s="85" t="str">
        <f t="shared" ref="H323:H386" si="30">IF(G323=1,"January",IF(G323=2,"Febuary",IF(G323=3,"March",IF(G323=4,"April",IF(G323=5,"May",IF(G323=6,"June",IF(G323=7,"July",IF(G323=8,"August",IF(G323=9,"September",IF(G323=10,"October",IF(G323=11,"November","December")))))))))))</f>
        <v>January</v>
      </c>
      <c r="I323" s="84">
        <v>2020</v>
      </c>
      <c r="J323" s="85" t="str">
        <f t="shared" ref="J323:J386" si="31">CONCATENATE(G323,"/",F323,"/",I323)</f>
        <v>1/26/2020</v>
      </c>
      <c r="K323" s="86">
        <f t="shared" ref="K323:K386" si="32">WEEKDAY(J323)</f>
        <v>1</v>
      </c>
      <c r="L323" t="str">
        <f t="shared" ref="L323:L386" si="33">IF(K323=7,"Saturday",IF(K323=6,"Friday",IF(K323=5,"Thursday",IF(K323=4,"Wednesday",IF(K323=3,"Tuesday",IF(K323=2,"Monday","Sunday"))))))</f>
        <v>Sunday</v>
      </c>
      <c r="M323">
        <v>448</v>
      </c>
      <c r="N323" t="s">
        <v>207</v>
      </c>
      <c r="O323" t="s">
        <v>226</v>
      </c>
      <c r="P323">
        <v>173</v>
      </c>
      <c r="Q323" t="s">
        <v>561</v>
      </c>
      <c r="R323" t="s">
        <v>324</v>
      </c>
      <c r="S323" t="s">
        <v>325</v>
      </c>
      <c r="T323" t="s">
        <v>241</v>
      </c>
      <c r="U323" t="s">
        <v>716</v>
      </c>
      <c r="V323" t="s">
        <v>260</v>
      </c>
      <c r="W323">
        <f t="shared" ref="W323:W386" si="34">B323-P323</f>
        <v>1.75</v>
      </c>
      <c r="X323">
        <f t="shared" ref="X323:X386" si="35">W323*A323</f>
        <v>59.5</v>
      </c>
    </row>
    <row r="324" spans="1:24" x14ac:dyDescent="0.35">
      <c r="A324">
        <v>34</v>
      </c>
      <c r="B324">
        <v>95.35</v>
      </c>
      <c r="C324">
        <v>12</v>
      </c>
      <c r="D324">
        <v>3241.9</v>
      </c>
      <c r="E324" s="53" t="s">
        <v>441</v>
      </c>
      <c r="F324" s="84">
        <v>17</v>
      </c>
      <c r="G324" s="84">
        <v>2</v>
      </c>
      <c r="H324" s="85" t="str">
        <f t="shared" si="30"/>
        <v>Febuary</v>
      </c>
      <c r="I324" s="84">
        <v>2020</v>
      </c>
      <c r="J324" s="85" t="str">
        <f t="shared" si="31"/>
        <v>2/17/2020</v>
      </c>
      <c r="K324" s="86">
        <f t="shared" si="32"/>
        <v>2</v>
      </c>
      <c r="L324" t="str">
        <f t="shared" si="33"/>
        <v>Monday</v>
      </c>
      <c r="M324">
        <v>427</v>
      </c>
      <c r="N324" t="s">
        <v>207</v>
      </c>
      <c r="O324" t="s">
        <v>226</v>
      </c>
      <c r="P324">
        <v>173</v>
      </c>
      <c r="Q324" t="s">
        <v>561</v>
      </c>
      <c r="R324" t="s">
        <v>335</v>
      </c>
      <c r="S324" t="s">
        <v>336</v>
      </c>
      <c r="T324" t="s">
        <v>229</v>
      </c>
      <c r="U324" t="s">
        <v>720</v>
      </c>
      <c r="V324" t="s">
        <v>260</v>
      </c>
      <c r="W324">
        <f t="shared" si="34"/>
        <v>-77.650000000000006</v>
      </c>
      <c r="X324">
        <f t="shared" si="35"/>
        <v>-2640.1000000000004</v>
      </c>
    </row>
    <row r="325" spans="1:24" x14ac:dyDescent="0.35">
      <c r="A325">
        <v>33</v>
      </c>
      <c r="B325">
        <v>185.13</v>
      </c>
      <c r="C325">
        <v>3</v>
      </c>
      <c r="D325">
        <v>6109.29</v>
      </c>
      <c r="E325" s="53" t="s">
        <v>452</v>
      </c>
      <c r="F325" s="84">
        <v>23</v>
      </c>
      <c r="G325" s="84">
        <v>3</v>
      </c>
      <c r="H325" s="85" t="str">
        <f t="shared" si="30"/>
        <v>March</v>
      </c>
      <c r="I325" s="84">
        <v>2020</v>
      </c>
      <c r="J325" s="85" t="str">
        <f t="shared" si="31"/>
        <v>3/23/2020</v>
      </c>
      <c r="K325" s="86">
        <f t="shared" si="32"/>
        <v>2</v>
      </c>
      <c r="L325" t="str">
        <f t="shared" si="33"/>
        <v>Monday</v>
      </c>
      <c r="M325">
        <v>393</v>
      </c>
      <c r="N325" t="s">
        <v>207</v>
      </c>
      <c r="O325" t="s">
        <v>226</v>
      </c>
      <c r="P325">
        <v>173</v>
      </c>
      <c r="Q325" t="s">
        <v>561</v>
      </c>
      <c r="R325" t="s">
        <v>335</v>
      </c>
      <c r="S325" t="s">
        <v>336</v>
      </c>
      <c r="T325" t="s">
        <v>229</v>
      </c>
      <c r="U325" t="s">
        <v>720</v>
      </c>
      <c r="V325" t="s">
        <v>260</v>
      </c>
      <c r="W325">
        <f t="shared" si="34"/>
        <v>12.129999999999995</v>
      </c>
      <c r="X325">
        <f t="shared" si="35"/>
        <v>400.28999999999985</v>
      </c>
    </row>
    <row r="326" spans="1:24" x14ac:dyDescent="0.35">
      <c r="A326">
        <v>22</v>
      </c>
      <c r="B326">
        <v>153.99</v>
      </c>
      <c r="C326">
        <v>1</v>
      </c>
      <c r="D326">
        <v>3387.78</v>
      </c>
      <c r="E326" s="53">
        <v>43956</v>
      </c>
      <c r="F326" s="84">
        <v>5</v>
      </c>
      <c r="G326" s="84">
        <v>5</v>
      </c>
      <c r="H326" s="85" t="str">
        <f t="shared" si="30"/>
        <v>May</v>
      </c>
      <c r="I326" s="84">
        <v>2020</v>
      </c>
      <c r="J326" s="85" t="str">
        <f t="shared" si="31"/>
        <v>5/5/2020</v>
      </c>
      <c r="K326" s="86">
        <f t="shared" si="32"/>
        <v>3</v>
      </c>
      <c r="L326" t="str">
        <f t="shared" si="33"/>
        <v>Tuesday</v>
      </c>
      <c r="M326">
        <v>351</v>
      </c>
      <c r="N326" t="s">
        <v>207</v>
      </c>
      <c r="O326" t="s">
        <v>226</v>
      </c>
      <c r="P326">
        <v>173</v>
      </c>
      <c r="Q326" t="s">
        <v>561</v>
      </c>
      <c r="R326" t="s">
        <v>275</v>
      </c>
      <c r="S326" t="s">
        <v>276</v>
      </c>
      <c r="T326" t="s">
        <v>229</v>
      </c>
      <c r="U326" t="s">
        <v>694</v>
      </c>
      <c r="V326" t="s">
        <v>260</v>
      </c>
      <c r="W326">
        <f t="shared" si="34"/>
        <v>-19.009999999999991</v>
      </c>
      <c r="X326">
        <f t="shared" si="35"/>
        <v>-418.2199999999998</v>
      </c>
    </row>
    <row r="327" spans="1:24" x14ac:dyDescent="0.35">
      <c r="A327">
        <v>39</v>
      </c>
      <c r="B327">
        <v>89.38</v>
      </c>
      <c r="C327">
        <v>7</v>
      </c>
      <c r="D327">
        <v>3485.82</v>
      </c>
      <c r="E327" s="53">
        <v>43162</v>
      </c>
      <c r="F327" s="84">
        <v>3</v>
      </c>
      <c r="G327" s="84">
        <v>3</v>
      </c>
      <c r="H327" s="85" t="str">
        <f t="shared" si="30"/>
        <v>March</v>
      </c>
      <c r="I327" s="84">
        <v>2018</v>
      </c>
      <c r="J327" s="85" t="str">
        <f t="shared" si="31"/>
        <v>3/3/2018</v>
      </c>
      <c r="K327" s="86">
        <f t="shared" si="32"/>
        <v>7</v>
      </c>
      <c r="L327" t="str">
        <f t="shared" si="33"/>
        <v>Saturday</v>
      </c>
      <c r="M327">
        <v>1146</v>
      </c>
      <c r="N327" t="s">
        <v>207</v>
      </c>
      <c r="O327" t="s">
        <v>226</v>
      </c>
      <c r="P327">
        <v>79</v>
      </c>
      <c r="Q327" t="s">
        <v>562</v>
      </c>
      <c r="R327" t="s">
        <v>406</v>
      </c>
      <c r="S327" t="s">
        <v>407</v>
      </c>
      <c r="T327" t="s">
        <v>246</v>
      </c>
      <c r="U327" t="s">
        <v>746</v>
      </c>
      <c r="V327" t="s">
        <v>260</v>
      </c>
      <c r="W327">
        <f t="shared" si="34"/>
        <v>10.379999999999995</v>
      </c>
      <c r="X327">
        <f t="shared" si="35"/>
        <v>404.81999999999982</v>
      </c>
    </row>
    <row r="328" spans="1:24" x14ac:dyDescent="0.35">
      <c r="A328">
        <v>32</v>
      </c>
      <c r="B328">
        <v>63.84</v>
      </c>
      <c r="C328">
        <v>11</v>
      </c>
      <c r="D328">
        <v>2042.88</v>
      </c>
      <c r="E328" s="53">
        <v>43317</v>
      </c>
      <c r="F328" s="84">
        <v>8</v>
      </c>
      <c r="G328" s="84">
        <v>5</v>
      </c>
      <c r="H328" s="85" t="str">
        <f t="shared" si="30"/>
        <v>May</v>
      </c>
      <c r="I328" s="84">
        <v>2018</v>
      </c>
      <c r="J328" s="85" t="str">
        <f t="shared" si="31"/>
        <v>5/8/2018</v>
      </c>
      <c r="K328" s="86">
        <f t="shared" si="32"/>
        <v>3</v>
      </c>
      <c r="L328" t="str">
        <f t="shared" si="33"/>
        <v>Tuesday</v>
      </c>
      <c r="M328">
        <v>1081</v>
      </c>
      <c r="N328" t="s">
        <v>207</v>
      </c>
      <c r="O328" t="s">
        <v>226</v>
      </c>
      <c r="P328">
        <v>79</v>
      </c>
      <c r="Q328" t="s">
        <v>562</v>
      </c>
      <c r="R328" t="s">
        <v>408</v>
      </c>
      <c r="S328" t="s">
        <v>409</v>
      </c>
      <c r="T328" t="s">
        <v>230</v>
      </c>
      <c r="U328" t="s">
        <v>747</v>
      </c>
      <c r="V328" t="s">
        <v>255</v>
      </c>
      <c r="W328">
        <f t="shared" si="34"/>
        <v>-15.159999999999997</v>
      </c>
      <c r="X328">
        <f t="shared" si="35"/>
        <v>-485.11999999999989</v>
      </c>
    </row>
    <row r="329" spans="1:24" x14ac:dyDescent="0.35">
      <c r="A329">
        <v>24</v>
      </c>
      <c r="B329">
        <v>75.010000000000005</v>
      </c>
      <c r="C329">
        <v>8</v>
      </c>
      <c r="D329">
        <v>1800.24</v>
      </c>
      <c r="E329" s="53">
        <v>43138</v>
      </c>
      <c r="F329" s="84">
        <v>2</v>
      </c>
      <c r="G329" s="84">
        <v>7</v>
      </c>
      <c r="H329" s="85" t="str">
        <f t="shared" si="30"/>
        <v>July</v>
      </c>
      <c r="I329" s="84">
        <v>2018</v>
      </c>
      <c r="J329" s="85" t="str">
        <f t="shared" si="31"/>
        <v>7/2/2018</v>
      </c>
      <c r="K329" s="86">
        <f t="shared" si="32"/>
        <v>2</v>
      </c>
      <c r="L329" t="str">
        <f t="shared" si="33"/>
        <v>Monday</v>
      </c>
      <c r="M329">
        <v>1027</v>
      </c>
      <c r="N329" t="s">
        <v>207</v>
      </c>
      <c r="O329" t="s">
        <v>226</v>
      </c>
      <c r="P329">
        <v>79</v>
      </c>
      <c r="Q329" t="s">
        <v>562</v>
      </c>
      <c r="R329" t="s">
        <v>335</v>
      </c>
      <c r="S329" t="s">
        <v>336</v>
      </c>
      <c r="T329" t="s">
        <v>229</v>
      </c>
      <c r="U329" t="s">
        <v>720</v>
      </c>
      <c r="V329" t="s">
        <v>255</v>
      </c>
      <c r="W329">
        <f t="shared" si="34"/>
        <v>-3.9899999999999949</v>
      </c>
      <c r="X329">
        <f t="shared" si="35"/>
        <v>-95.759999999999877</v>
      </c>
    </row>
    <row r="330" spans="1:24" x14ac:dyDescent="0.35">
      <c r="A330">
        <v>21</v>
      </c>
      <c r="B330">
        <v>63.84</v>
      </c>
      <c r="C330">
        <v>8</v>
      </c>
      <c r="D330">
        <v>1340.64</v>
      </c>
      <c r="E330" s="53">
        <v>43229</v>
      </c>
      <c r="F330" s="84">
        <v>5</v>
      </c>
      <c r="G330" s="84">
        <v>9</v>
      </c>
      <c r="H330" s="85" t="str">
        <f t="shared" si="30"/>
        <v>September</v>
      </c>
      <c r="I330" s="84">
        <v>2018</v>
      </c>
      <c r="J330" s="85" t="str">
        <f t="shared" si="31"/>
        <v>9/5/2018</v>
      </c>
      <c r="K330" s="86">
        <f t="shared" si="32"/>
        <v>4</v>
      </c>
      <c r="L330" t="str">
        <f t="shared" si="33"/>
        <v>Wednesday</v>
      </c>
      <c r="M330">
        <v>963</v>
      </c>
      <c r="N330" t="s">
        <v>207</v>
      </c>
      <c r="O330" t="s">
        <v>226</v>
      </c>
      <c r="P330">
        <v>79</v>
      </c>
      <c r="Q330" t="s">
        <v>562</v>
      </c>
      <c r="R330" t="s">
        <v>341</v>
      </c>
      <c r="S330" t="s">
        <v>342</v>
      </c>
      <c r="T330" t="s">
        <v>229</v>
      </c>
      <c r="U330" t="s">
        <v>722</v>
      </c>
      <c r="V330" t="s">
        <v>255</v>
      </c>
      <c r="W330">
        <f t="shared" si="34"/>
        <v>-15.159999999999997</v>
      </c>
      <c r="X330">
        <f t="shared" si="35"/>
        <v>-318.3599999999999</v>
      </c>
    </row>
    <row r="331" spans="1:24" x14ac:dyDescent="0.35">
      <c r="A331">
        <v>36</v>
      </c>
      <c r="B331">
        <v>63.84</v>
      </c>
      <c r="C331">
        <v>3</v>
      </c>
      <c r="D331">
        <v>2298.2399999999998</v>
      </c>
      <c r="E331" s="53">
        <v>43201</v>
      </c>
      <c r="F331" s="84">
        <v>4</v>
      </c>
      <c r="G331" s="84">
        <v>11</v>
      </c>
      <c r="H331" s="85" t="str">
        <f t="shared" si="30"/>
        <v>November</v>
      </c>
      <c r="I331" s="84">
        <v>2018</v>
      </c>
      <c r="J331" s="85" t="str">
        <f t="shared" si="31"/>
        <v>11/4/2018</v>
      </c>
      <c r="K331" s="86">
        <f t="shared" si="32"/>
        <v>1</v>
      </c>
      <c r="L331" t="str">
        <f t="shared" si="33"/>
        <v>Sunday</v>
      </c>
      <c r="M331">
        <v>904</v>
      </c>
      <c r="N331" t="s">
        <v>207</v>
      </c>
      <c r="O331" t="s">
        <v>226</v>
      </c>
      <c r="P331">
        <v>79</v>
      </c>
      <c r="Q331" t="s">
        <v>562</v>
      </c>
      <c r="R331" t="s">
        <v>343</v>
      </c>
      <c r="S331" t="s">
        <v>344</v>
      </c>
      <c r="T331" t="s">
        <v>232</v>
      </c>
      <c r="U331" t="s">
        <v>723</v>
      </c>
      <c r="V331" t="s">
        <v>255</v>
      </c>
      <c r="W331">
        <f t="shared" si="34"/>
        <v>-15.159999999999997</v>
      </c>
      <c r="X331">
        <f t="shared" si="35"/>
        <v>-545.75999999999988</v>
      </c>
    </row>
    <row r="332" spans="1:24" x14ac:dyDescent="0.35">
      <c r="A332">
        <v>20</v>
      </c>
      <c r="B332">
        <v>81.400000000000006</v>
      </c>
      <c r="C332">
        <v>15</v>
      </c>
      <c r="D332">
        <v>1628</v>
      </c>
      <c r="E332" s="53">
        <v>43445</v>
      </c>
      <c r="F332" s="84">
        <v>12</v>
      </c>
      <c r="G332" s="84">
        <v>11</v>
      </c>
      <c r="H332" s="85" t="str">
        <f t="shared" si="30"/>
        <v>November</v>
      </c>
      <c r="I332" s="84">
        <v>2018</v>
      </c>
      <c r="J332" s="85" t="str">
        <f t="shared" si="31"/>
        <v>11/12/2018</v>
      </c>
      <c r="K332" s="86">
        <f t="shared" si="32"/>
        <v>2</v>
      </c>
      <c r="L332" t="str">
        <f t="shared" si="33"/>
        <v>Monday</v>
      </c>
      <c r="M332">
        <v>897</v>
      </c>
      <c r="N332" t="s">
        <v>207</v>
      </c>
      <c r="O332" t="s">
        <v>226</v>
      </c>
      <c r="P332">
        <v>79</v>
      </c>
      <c r="Q332" t="s">
        <v>562</v>
      </c>
      <c r="R332" t="s">
        <v>267</v>
      </c>
      <c r="S332" t="s">
        <v>268</v>
      </c>
      <c r="T332" t="s">
        <v>231</v>
      </c>
      <c r="U332" t="s">
        <v>689</v>
      </c>
      <c r="V332" t="s">
        <v>255</v>
      </c>
      <c r="W332">
        <f t="shared" si="34"/>
        <v>2.4000000000000057</v>
      </c>
      <c r="X332">
        <f t="shared" si="35"/>
        <v>48.000000000000114</v>
      </c>
    </row>
    <row r="333" spans="1:24" x14ac:dyDescent="0.35">
      <c r="A333">
        <v>30</v>
      </c>
      <c r="B333">
        <v>64.64</v>
      </c>
      <c r="C333">
        <v>4</v>
      </c>
      <c r="D333">
        <v>1939.2</v>
      </c>
      <c r="E333" s="53" t="s">
        <v>410</v>
      </c>
      <c r="F333" s="84">
        <v>20</v>
      </c>
      <c r="G333" s="84">
        <v>11</v>
      </c>
      <c r="H333" s="85" t="str">
        <f t="shared" si="30"/>
        <v>November</v>
      </c>
      <c r="I333" s="84">
        <v>2018</v>
      </c>
      <c r="J333" s="85" t="str">
        <f t="shared" si="31"/>
        <v>11/20/2018</v>
      </c>
      <c r="K333" s="86">
        <f t="shared" si="32"/>
        <v>3</v>
      </c>
      <c r="L333" t="str">
        <f t="shared" si="33"/>
        <v>Tuesday</v>
      </c>
      <c r="M333">
        <v>890</v>
      </c>
      <c r="N333" t="s">
        <v>207</v>
      </c>
      <c r="O333" t="s">
        <v>226</v>
      </c>
      <c r="P333">
        <v>79</v>
      </c>
      <c r="Q333" t="s">
        <v>562</v>
      </c>
      <c r="R333" t="s">
        <v>411</v>
      </c>
      <c r="S333" t="s">
        <v>412</v>
      </c>
      <c r="T333" t="s">
        <v>248</v>
      </c>
      <c r="U333" t="s">
        <v>748</v>
      </c>
      <c r="V333" t="s">
        <v>255</v>
      </c>
      <c r="W333">
        <f t="shared" si="34"/>
        <v>-14.36</v>
      </c>
      <c r="X333">
        <f t="shared" si="35"/>
        <v>-430.79999999999995</v>
      </c>
    </row>
    <row r="334" spans="1:24" x14ac:dyDescent="0.35">
      <c r="A334">
        <v>44</v>
      </c>
      <c r="B334">
        <v>82.99</v>
      </c>
      <c r="C334">
        <v>9</v>
      </c>
      <c r="D334">
        <v>3651.56</v>
      </c>
      <c r="E334" s="53">
        <v>43143</v>
      </c>
      <c r="F334" s="84">
        <v>2</v>
      </c>
      <c r="G334" s="84">
        <v>12</v>
      </c>
      <c r="H334" s="85" t="str">
        <f t="shared" si="30"/>
        <v>December</v>
      </c>
      <c r="I334" s="84">
        <v>2018</v>
      </c>
      <c r="J334" s="85" t="str">
        <f t="shared" si="31"/>
        <v>12/2/2018</v>
      </c>
      <c r="K334" s="86">
        <f t="shared" si="32"/>
        <v>1</v>
      </c>
      <c r="L334" t="str">
        <f t="shared" si="33"/>
        <v>Sunday</v>
      </c>
      <c r="M334">
        <v>879</v>
      </c>
      <c r="N334" t="s">
        <v>207</v>
      </c>
      <c r="O334" t="s">
        <v>226</v>
      </c>
      <c r="P334">
        <v>79</v>
      </c>
      <c r="Q334" t="s">
        <v>562</v>
      </c>
      <c r="R334" t="s">
        <v>296</v>
      </c>
      <c r="S334" t="s">
        <v>297</v>
      </c>
      <c r="T334" t="s">
        <v>236</v>
      </c>
      <c r="U334" t="s">
        <v>704</v>
      </c>
      <c r="V334" t="s">
        <v>260</v>
      </c>
      <c r="W334">
        <f t="shared" si="34"/>
        <v>3.9899999999999949</v>
      </c>
      <c r="X334">
        <f t="shared" si="35"/>
        <v>175.55999999999977</v>
      </c>
    </row>
    <row r="335" spans="1:24" x14ac:dyDescent="0.35">
      <c r="A335">
        <v>28</v>
      </c>
      <c r="B335">
        <v>92.57</v>
      </c>
      <c r="C335">
        <v>3</v>
      </c>
      <c r="D335">
        <v>2591.96</v>
      </c>
      <c r="E335" s="53" t="s">
        <v>212</v>
      </c>
      <c r="F335" s="84">
        <v>15</v>
      </c>
      <c r="G335" s="84">
        <v>1</v>
      </c>
      <c r="H335" s="85" t="str">
        <f t="shared" si="30"/>
        <v>January</v>
      </c>
      <c r="I335" s="84">
        <v>2019</v>
      </c>
      <c r="J335" s="85" t="str">
        <f t="shared" si="31"/>
        <v>1/15/2019</v>
      </c>
      <c r="K335" s="86">
        <f t="shared" si="32"/>
        <v>3</v>
      </c>
      <c r="L335" t="str">
        <f t="shared" si="33"/>
        <v>Tuesday</v>
      </c>
      <c r="M335">
        <v>836</v>
      </c>
      <c r="N335" t="s">
        <v>207</v>
      </c>
      <c r="O335" t="s">
        <v>226</v>
      </c>
      <c r="P335">
        <v>79</v>
      </c>
      <c r="Q335" t="s">
        <v>562</v>
      </c>
      <c r="R335" t="s">
        <v>269</v>
      </c>
      <c r="S335" t="s">
        <v>259</v>
      </c>
      <c r="T335" t="s">
        <v>230</v>
      </c>
      <c r="U335" t="s">
        <v>690</v>
      </c>
      <c r="V335" t="s">
        <v>255</v>
      </c>
      <c r="W335">
        <f t="shared" si="34"/>
        <v>13.569999999999993</v>
      </c>
      <c r="X335">
        <f t="shared" si="35"/>
        <v>379.95999999999981</v>
      </c>
    </row>
    <row r="336" spans="1:24" x14ac:dyDescent="0.35">
      <c r="A336">
        <v>37</v>
      </c>
      <c r="B336">
        <v>77.41</v>
      </c>
      <c r="C336">
        <v>10</v>
      </c>
      <c r="D336">
        <v>2864.17</v>
      </c>
      <c r="E336" s="53" t="s">
        <v>413</v>
      </c>
      <c r="F336" s="84">
        <v>22</v>
      </c>
      <c r="G336" s="84">
        <v>2</v>
      </c>
      <c r="H336" s="85" t="str">
        <f t="shared" si="30"/>
        <v>Febuary</v>
      </c>
      <c r="I336" s="84">
        <v>2019</v>
      </c>
      <c r="J336" s="85" t="str">
        <f t="shared" si="31"/>
        <v>2/22/2019</v>
      </c>
      <c r="K336" s="86">
        <f t="shared" si="32"/>
        <v>6</v>
      </c>
      <c r="L336" t="str">
        <f t="shared" si="33"/>
        <v>Friday</v>
      </c>
      <c r="M336">
        <v>799</v>
      </c>
      <c r="N336" t="s">
        <v>207</v>
      </c>
      <c r="O336" t="s">
        <v>226</v>
      </c>
      <c r="P336">
        <v>79</v>
      </c>
      <c r="Q336" t="s">
        <v>562</v>
      </c>
      <c r="R336" t="s">
        <v>414</v>
      </c>
      <c r="S336" t="s">
        <v>415</v>
      </c>
      <c r="T336" t="s">
        <v>244</v>
      </c>
      <c r="U336" t="s">
        <v>749</v>
      </c>
      <c r="V336" t="s">
        <v>255</v>
      </c>
      <c r="W336">
        <f t="shared" si="34"/>
        <v>-1.5900000000000034</v>
      </c>
      <c r="X336">
        <f t="shared" si="35"/>
        <v>-58.830000000000126</v>
      </c>
    </row>
    <row r="337" spans="1:24" x14ac:dyDescent="0.35">
      <c r="A337">
        <v>20</v>
      </c>
      <c r="B337">
        <v>74.209999999999994</v>
      </c>
      <c r="C337">
        <v>4</v>
      </c>
      <c r="D337">
        <v>1484.2</v>
      </c>
      <c r="E337" s="53">
        <v>43712</v>
      </c>
      <c r="F337" s="84">
        <v>9</v>
      </c>
      <c r="G337" s="84">
        <v>4</v>
      </c>
      <c r="H337" s="85" t="str">
        <f t="shared" si="30"/>
        <v>April</v>
      </c>
      <c r="I337" s="84">
        <v>2019</v>
      </c>
      <c r="J337" s="85" t="str">
        <f t="shared" si="31"/>
        <v>4/9/2019</v>
      </c>
      <c r="K337" s="86">
        <f t="shared" si="32"/>
        <v>3</v>
      </c>
      <c r="L337" t="str">
        <f t="shared" si="33"/>
        <v>Tuesday</v>
      </c>
      <c r="M337">
        <v>754</v>
      </c>
      <c r="N337" t="s">
        <v>207</v>
      </c>
      <c r="O337" t="s">
        <v>226</v>
      </c>
      <c r="P337">
        <v>79</v>
      </c>
      <c r="Q337" t="s">
        <v>562</v>
      </c>
      <c r="R337" t="s">
        <v>357</v>
      </c>
      <c r="S337" t="s">
        <v>358</v>
      </c>
      <c r="T337" t="s">
        <v>243</v>
      </c>
      <c r="U337" t="s">
        <v>729</v>
      </c>
      <c r="V337" t="s">
        <v>255</v>
      </c>
      <c r="W337">
        <f t="shared" si="34"/>
        <v>-4.7900000000000063</v>
      </c>
      <c r="X337">
        <f t="shared" si="35"/>
        <v>-95.800000000000125</v>
      </c>
    </row>
    <row r="338" spans="1:24" x14ac:dyDescent="0.35">
      <c r="A338">
        <v>25</v>
      </c>
      <c r="B338">
        <v>90.17</v>
      </c>
      <c r="C338">
        <v>14</v>
      </c>
      <c r="D338">
        <v>2254.25</v>
      </c>
      <c r="E338" s="53">
        <v>43471</v>
      </c>
      <c r="F338" s="84">
        <v>1</v>
      </c>
      <c r="G338" s="84">
        <v>6</v>
      </c>
      <c r="H338" s="85" t="str">
        <f t="shared" si="30"/>
        <v>June</v>
      </c>
      <c r="I338" s="84">
        <v>2019</v>
      </c>
      <c r="J338" s="85" t="str">
        <f t="shared" si="31"/>
        <v>6/1/2019</v>
      </c>
      <c r="K338" s="86">
        <f t="shared" si="32"/>
        <v>7</v>
      </c>
      <c r="L338" t="str">
        <f t="shared" si="33"/>
        <v>Saturday</v>
      </c>
      <c r="M338">
        <v>702</v>
      </c>
      <c r="N338" t="s">
        <v>364</v>
      </c>
      <c r="O338" t="s">
        <v>226</v>
      </c>
      <c r="P338">
        <v>79</v>
      </c>
      <c r="Q338" t="s">
        <v>562</v>
      </c>
      <c r="R338" t="s">
        <v>294</v>
      </c>
      <c r="S338" t="s">
        <v>295</v>
      </c>
      <c r="T338" t="s">
        <v>235</v>
      </c>
      <c r="U338" t="s">
        <v>703</v>
      </c>
      <c r="V338" t="s">
        <v>255</v>
      </c>
      <c r="W338">
        <f t="shared" si="34"/>
        <v>11.170000000000002</v>
      </c>
      <c r="X338">
        <f t="shared" si="35"/>
        <v>279.25000000000006</v>
      </c>
    </row>
    <row r="339" spans="1:24" x14ac:dyDescent="0.35">
      <c r="A339">
        <v>35</v>
      </c>
      <c r="B339">
        <v>76.61</v>
      </c>
      <c r="C339">
        <v>15</v>
      </c>
      <c r="D339">
        <v>2681.35</v>
      </c>
      <c r="E339" s="53">
        <v>43623</v>
      </c>
      <c r="F339" s="84">
        <v>6</v>
      </c>
      <c r="G339" s="84">
        <v>7</v>
      </c>
      <c r="H339" s="85" t="str">
        <f t="shared" si="30"/>
        <v>July</v>
      </c>
      <c r="I339" s="84">
        <v>2019</v>
      </c>
      <c r="J339" s="85" t="str">
        <f t="shared" si="31"/>
        <v>7/6/2019</v>
      </c>
      <c r="K339" s="86">
        <f t="shared" si="32"/>
        <v>7</v>
      </c>
      <c r="L339" t="str">
        <f t="shared" si="33"/>
        <v>Saturday</v>
      </c>
      <c r="M339">
        <v>668</v>
      </c>
      <c r="N339" t="s">
        <v>207</v>
      </c>
      <c r="O339" t="s">
        <v>226</v>
      </c>
      <c r="P339">
        <v>79</v>
      </c>
      <c r="Q339" t="s">
        <v>562</v>
      </c>
      <c r="R339" t="s">
        <v>416</v>
      </c>
      <c r="S339" t="s">
        <v>417</v>
      </c>
      <c r="T339" t="s">
        <v>239</v>
      </c>
      <c r="U339" t="s">
        <v>750</v>
      </c>
      <c r="V339" t="s">
        <v>255</v>
      </c>
      <c r="W339">
        <f t="shared" si="34"/>
        <v>-2.3900000000000006</v>
      </c>
      <c r="X339">
        <f t="shared" si="35"/>
        <v>-83.65000000000002</v>
      </c>
    </row>
    <row r="340" spans="1:24" x14ac:dyDescent="0.35">
      <c r="A340">
        <v>38</v>
      </c>
      <c r="B340">
        <v>83.79</v>
      </c>
      <c r="C340">
        <v>4</v>
      </c>
      <c r="D340">
        <v>3184.02</v>
      </c>
      <c r="E340" s="53">
        <v>43504</v>
      </c>
      <c r="F340" s="84">
        <v>2</v>
      </c>
      <c r="G340" s="84">
        <v>8</v>
      </c>
      <c r="H340" s="85" t="str">
        <f t="shared" si="30"/>
        <v>August</v>
      </c>
      <c r="I340" s="84">
        <v>2019</v>
      </c>
      <c r="J340" s="85" t="str">
        <f t="shared" si="31"/>
        <v>8/2/2019</v>
      </c>
      <c r="K340" s="86">
        <f t="shared" si="32"/>
        <v>6</v>
      </c>
      <c r="L340" t="str">
        <f t="shared" si="33"/>
        <v>Friday</v>
      </c>
      <c r="M340">
        <v>642</v>
      </c>
      <c r="N340" t="s">
        <v>207</v>
      </c>
      <c r="O340" t="s">
        <v>226</v>
      </c>
      <c r="P340">
        <v>79</v>
      </c>
      <c r="Q340" t="s">
        <v>562</v>
      </c>
      <c r="R340" t="s">
        <v>418</v>
      </c>
      <c r="S340" t="s">
        <v>342</v>
      </c>
      <c r="T340" t="s">
        <v>229</v>
      </c>
      <c r="U340" t="s">
        <v>751</v>
      </c>
      <c r="V340" t="s">
        <v>260</v>
      </c>
      <c r="W340">
        <f t="shared" si="34"/>
        <v>4.7900000000000063</v>
      </c>
      <c r="X340">
        <f t="shared" si="35"/>
        <v>182.02000000000024</v>
      </c>
    </row>
    <row r="341" spans="1:24" x14ac:dyDescent="0.35">
      <c r="A341">
        <v>41</v>
      </c>
      <c r="B341">
        <v>69.430000000000007</v>
      </c>
      <c r="C341">
        <v>13</v>
      </c>
      <c r="D341">
        <v>2846.63</v>
      </c>
      <c r="E341" s="53" t="s">
        <v>419</v>
      </c>
      <c r="F341" s="84">
        <v>30</v>
      </c>
      <c r="G341" s="84">
        <v>8</v>
      </c>
      <c r="H341" s="85" t="str">
        <f t="shared" si="30"/>
        <v>August</v>
      </c>
      <c r="I341" s="84">
        <v>2019</v>
      </c>
      <c r="J341" s="85" t="str">
        <f t="shared" si="31"/>
        <v>8/30/2019</v>
      </c>
      <c r="K341" s="86">
        <f t="shared" si="32"/>
        <v>6</v>
      </c>
      <c r="L341" t="str">
        <f t="shared" si="33"/>
        <v>Friday</v>
      </c>
      <c r="M341">
        <v>615</v>
      </c>
      <c r="N341" t="s">
        <v>207</v>
      </c>
      <c r="O341" t="s">
        <v>226</v>
      </c>
      <c r="P341">
        <v>79</v>
      </c>
      <c r="Q341" t="s">
        <v>562</v>
      </c>
      <c r="R341" t="s">
        <v>414</v>
      </c>
      <c r="S341" t="s">
        <v>415</v>
      </c>
      <c r="T341" t="s">
        <v>244</v>
      </c>
      <c r="U341" t="s">
        <v>749</v>
      </c>
      <c r="V341" t="s">
        <v>255</v>
      </c>
      <c r="W341">
        <f t="shared" si="34"/>
        <v>-9.5699999999999932</v>
      </c>
      <c r="X341">
        <f t="shared" si="35"/>
        <v>-392.36999999999972</v>
      </c>
    </row>
    <row r="342" spans="1:24" x14ac:dyDescent="0.35">
      <c r="A342">
        <v>22</v>
      </c>
      <c r="B342">
        <v>76.61</v>
      </c>
      <c r="C342">
        <v>6</v>
      </c>
      <c r="D342">
        <v>1685.42</v>
      </c>
      <c r="E342" s="53">
        <v>43200</v>
      </c>
      <c r="F342" s="84">
        <v>4</v>
      </c>
      <c r="G342" s="84">
        <v>10</v>
      </c>
      <c r="H342" s="85" t="str">
        <f t="shared" si="30"/>
        <v>October</v>
      </c>
      <c r="I342" s="84">
        <v>2018</v>
      </c>
      <c r="J342" s="85" t="str">
        <f t="shared" si="31"/>
        <v>10/4/2018</v>
      </c>
      <c r="K342" s="86">
        <f t="shared" si="32"/>
        <v>5</v>
      </c>
      <c r="L342" t="str">
        <f t="shared" si="33"/>
        <v>Thursday</v>
      </c>
      <c r="M342">
        <v>946</v>
      </c>
      <c r="N342" t="s">
        <v>207</v>
      </c>
      <c r="O342" t="s">
        <v>226</v>
      </c>
      <c r="P342">
        <v>79</v>
      </c>
      <c r="Q342" t="s">
        <v>562</v>
      </c>
      <c r="R342" t="s">
        <v>420</v>
      </c>
      <c r="S342" t="s">
        <v>421</v>
      </c>
      <c r="T342" t="s">
        <v>248</v>
      </c>
      <c r="U342" t="s">
        <v>752</v>
      </c>
      <c r="V342" t="s">
        <v>255</v>
      </c>
      <c r="W342">
        <f t="shared" si="34"/>
        <v>-2.3900000000000006</v>
      </c>
      <c r="X342">
        <f t="shared" si="35"/>
        <v>-52.580000000000013</v>
      </c>
    </row>
    <row r="343" spans="1:24" x14ac:dyDescent="0.35">
      <c r="A343">
        <v>49</v>
      </c>
      <c r="B343">
        <v>81.400000000000006</v>
      </c>
      <c r="C343">
        <v>11</v>
      </c>
      <c r="D343">
        <v>3988.6</v>
      </c>
      <c r="E343" s="53" t="s">
        <v>422</v>
      </c>
      <c r="F343" s="84">
        <v>16</v>
      </c>
      <c r="G343" s="84">
        <v>10</v>
      </c>
      <c r="H343" s="85" t="str">
        <f t="shared" si="30"/>
        <v>October</v>
      </c>
      <c r="I343" s="84">
        <v>2019</v>
      </c>
      <c r="J343" s="85" t="str">
        <f t="shared" si="31"/>
        <v>10/16/2019</v>
      </c>
      <c r="K343" s="86">
        <f t="shared" si="32"/>
        <v>4</v>
      </c>
      <c r="L343" t="str">
        <f t="shared" si="33"/>
        <v>Wednesday</v>
      </c>
      <c r="M343">
        <v>570</v>
      </c>
      <c r="N343" t="s">
        <v>207</v>
      </c>
      <c r="O343" t="s">
        <v>226</v>
      </c>
      <c r="P343">
        <v>79</v>
      </c>
      <c r="Q343" t="s">
        <v>562</v>
      </c>
      <c r="R343" t="s">
        <v>411</v>
      </c>
      <c r="S343" t="s">
        <v>412</v>
      </c>
      <c r="T343" t="s">
        <v>248</v>
      </c>
      <c r="U343" t="s">
        <v>748</v>
      </c>
      <c r="V343" t="s">
        <v>260</v>
      </c>
      <c r="W343">
        <f t="shared" si="34"/>
        <v>2.4000000000000057</v>
      </c>
      <c r="X343">
        <f t="shared" si="35"/>
        <v>117.60000000000028</v>
      </c>
    </row>
    <row r="344" spans="1:24" x14ac:dyDescent="0.35">
      <c r="A344">
        <v>38</v>
      </c>
      <c r="B344">
        <v>73.42</v>
      </c>
      <c r="C344">
        <v>4</v>
      </c>
      <c r="D344">
        <v>2789.96</v>
      </c>
      <c r="E344" s="53">
        <v>43535</v>
      </c>
      <c r="F344" s="84">
        <v>3</v>
      </c>
      <c r="G344" s="84">
        <v>11</v>
      </c>
      <c r="H344" s="85" t="str">
        <f t="shared" si="30"/>
        <v>November</v>
      </c>
      <c r="I344" s="84">
        <v>2019</v>
      </c>
      <c r="J344" s="85" t="str">
        <f t="shared" si="31"/>
        <v>11/3/2019</v>
      </c>
      <c r="K344" s="86">
        <f t="shared" si="32"/>
        <v>1</v>
      </c>
      <c r="L344" t="str">
        <f t="shared" si="33"/>
        <v>Sunday</v>
      </c>
      <c r="M344">
        <v>553</v>
      </c>
      <c r="N344" t="s">
        <v>207</v>
      </c>
      <c r="O344" t="s">
        <v>226</v>
      </c>
      <c r="P344">
        <v>79</v>
      </c>
      <c r="Q344" t="s">
        <v>562</v>
      </c>
      <c r="R344" t="s">
        <v>298</v>
      </c>
      <c r="S344" t="s">
        <v>299</v>
      </c>
      <c r="T344" t="s">
        <v>237</v>
      </c>
      <c r="U344" t="s">
        <v>705</v>
      </c>
      <c r="V344" t="s">
        <v>255</v>
      </c>
      <c r="W344">
        <f t="shared" si="34"/>
        <v>-5.5799999999999983</v>
      </c>
      <c r="X344">
        <f t="shared" si="35"/>
        <v>-212.03999999999994</v>
      </c>
    </row>
    <row r="345" spans="1:24" x14ac:dyDescent="0.35">
      <c r="A345">
        <v>33</v>
      </c>
      <c r="B345">
        <v>109.32</v>
      </c>
      <c r="C345">
        <v>14</v>
      </c>
      <c r="D345">
        <v>3607.56</v>
      </c>
      <c r="E345" s="53" t="s">
        <v>220</v>
      </c>
      <c r="F345" s="84">
        <v>15</v>
      </c>
      <c r="G345" s="84">
        <v>11</v>
      </c>
      <c r="H345" s="85" t="str">
        <f t="shared" si="30"/>
        <v>November</v>
      </c>
      <c r="I345" s="84">
        <v>2019</v>
      </c>
      <c r="J345" s="85" t="str">
        <f t="shared" si="31"/>
        <v>11/15/2019</v>
      </c>
      <c r="K345" s="86">
        <f t="shared" si="32"/>
        <v>6</v>
      </c>
      <c r="L345" t="str">
        <f t="shared" si="33"/>
        <v>Friday</v>
      </c>
      <c r="M345">
        <v>542</v>
      </c>
      <c r="N345" t="s">
        <v>207</v>
      </c>
      <c r="O345" t="s">
        <v>226</v>
      </c>
      <c r="P345">
        <v>79</v>
      </c>
      <c r="Q345" t="s">
        <v>562</v>
      </c>
      <c r="R345" t="s">
        <v>253</v>
      </c>
      <c r="S345" t="s">
        <v>254</v>
      </c>
      <c r="T345" t="s">
        <v>229</v>
      </c>
      <c r="U345" t="s">
        <v>683</v>
      </c>
      <c r="V345" t="s">
        <v>260</v>
      </c>
      <c r="W345">
        <f t="shared" si="34"/>
        <v>30.319999999999993</v>
      </c>
      <c r="X345">
        <f t="shared" si="35"/>
        <v>1000.5599999999997</v>
      </c>
    </row>
    <row r="346" spans="1:24" x14ac:dyDescent="0.35">
      <c r="A346">
        <v>36</v>
      </c>
      <c r="B346">
        <v>93.56</v>
      </c>
      <c r="C346">
        <v>10</v>
      </c>
      <c r="D346">
        <v>3368.16</v>
      </c>
      <c r="E346" s="53" t="s">
        <v>221</v>
      </c>
      <c r="F346" s="84">
        <v>24</v>
      </c>
      <c r="G346" s="84">
        <v>11</v>
      </c>
      <c r="H346" s="85" t="str">
        <f t="shared" si="30"/>
        <v>November</v>
      </c>
      <c r="I346" s="84">
        <v>2019</v>
      </c>
      <c r="J346" s="85" t="str">
        <f t="shared" si="31"/>
        <v>11/24/2019</v>
      </c>
      <c r="K346" s="86">
        <f t="shared" si="32"/>
        <v>1</v>
      </c>
      <c r="L346" t="str">
        <f t="shared" si="33"/>
        <v>Sunday</v>
      </c>
      <c r="M346">
        <v>534</v>
      </c>
      <c r="N346" t="s">
        <v>207</v>
      </c>
      <c r="O346" t="s">
        <v>226</v>
      </c>
      <c r="P346">
        <v>79</v>
      </c>
      <c r="Q346" t="s">
        <v>562</v>
      </c>
      <c r="R346" t="s">
        <v>287</v>
      </c>
      <c r="S346" t="s">
        <v>288</v>
      </c>
      <c r="T346" t="s">
        <v>234</v>
      </c>
      <c r="U346" t="s">
        <v>700</v>
      </c>
      <c r="V346" t="s">
        <v>260</v>
      </c>
      <c r="W346">
        <f t="shared" si="34"/>
        <v>14.560000000000002</v>
      </c>
      <c r="X346">
        <f t="shared" si="35"/>
        <v>524.16000000000008</v>
      </c>
    </row>
    <row r="347" spans="1:24" x14ac:dyDescent="0.35">
      <c r="A347">
        <v>34</v>
      </c>
      <c r="B347">
        <v>81.62</v>
      </c>
      <c r="C347">
        <v>5</v>
      </c>
      <c r="D347">
        <v>2775.08</v>
      </c>
      <c r="E347" s="53">
        <v>43983</v>
      </c>
      <c r="F347" s="84">
        <v>6</v>
      </c>
      <c r="G347" s="84">
        <v>1</v>
      </c>
      <c r="H347" s="85" t="str">
        <f t="shared" si="30"/>
        <v>January</v>
      </c>
      <c r="I347" s="84">
        <v>2020</v>
      </c>
      <c r="J347" s="85" t="str">
        <f t="shared" si="31"/>
        <v>1/6/2020</v>
      </c>
      <c r="K347" s="86">
        <f t="shared" si="32"/>
        <v>2</v>
      </c>
      <c r="L347" t="str">
        <f t="shared" si="33"/>
        <v>Monday</v>
      </c>
      <c r="M347">
        <v>492</v>
      </c>
      <c r="N347" t="s">
        <v>207</v>
      </c>
      <c r="O347" t="s">
        <v>226</v>
      </c>
      <c r="P347">
        <v>79</v>
      </c>
      <c r="Q347" t="s">
        <v>562</v>
      </c>
      <c r="R347" t="s">
        <v>423</v>
      </c>
      <c r="S347" t="s">
        <v>424</v>
      </c>
      <c r="T347" t="s">
        <v>233</v>
      </c>
      <c r="U347" t="s">
        <v>753</v>
      </c>
      <c r="V347" t="s">
        <v>255</v>
      </c>
      <c r="W347">
        <f t="shared" si="34"/>
        <v>2.6200000000000045</v>
      </c>
      <c r="X347">
        <f t="shared" si="35"/>
        <v>89.080000000000155</v>
      </c>
    </row>
    <row r="348" spans="1:24" x14ac:dyDescent="0.35">
      <c r="A348">
        <v>24</v>
      </c>
      <c r="B348">
        <v>67.83</v>
      </c>
      <c r="C348">
        <v>5</v>
      </c>
      <c r="D348">
        <v>1627.92</v>
      </c>
      <c r="E348" s="53">
        <v>44076</v>
      </c>
      <c r="F348" s="84">
        <v>9</v>
      </c>
      <c r="G348" s="84">
        <v>2</v>
      </c>
      <c r="H348" s="85" t="str">
        <f t="shared" si="30"/>
        <v>Febuary</v>
      </c>
      <c r="I348" s="84">
        <v>2020</v>
      </c>
      <c r="J348" s="85" t="str">
        <f t="shared" si="31"/>
        <v>2/9/2020</v>
      </c>
      <c r="K348" s="86">
        <f t="shared" si="32"/>
        <v>1</v>
      </c>
      <c r="L348" t="str">
        <f t="shared" si="33"/>
        <v>Sunday</v>
      </c>
      <c r="M348">
        <v>459</v>
      </c>
      <c r="N348" t="s">
        <v>207</v>
      </c>
      <c r="O348" t="s">
        <v>226</v>
      </c>
      <c r="P348">
        <v>79</v>
      </c>
      <c r="Q348" t="s">
        <v>562</v>
      </c>
      <c r="R348" t="s">
        <v>281</v>
      </c>
      <c r="S348" t="s">
        <v>282</v>
      </c>
      <c r="T348" t="s">
        <v>233</v>
      </c>
      <c r="U348" t="s">
        <v>697</v>
      </c>
      <c r="V348" t="s">
        <v>255</v>
      </c>
      <c r="W348">
        <f t="shared" si="34"/>
        <v>-11.170000000000002</v>
      </c>
      <c r="X348">
        <f t="shared" si="35"/>
        <v>-268.08000000000004</v>
      </c>
    </row>
    <row r="349" spans="1:24" x14ac:dyDescent="0.35">
      <c r="A349">
        <v>36</v>
      </c>
      <c r="B349">
        <v>70.260000000000005</v>
      </c>
      <c r="C349">
        <v>7</v>
      </c>
      <c r="D349">
        <v>2529.36</v>
      </c>
      <c r="E349" s="53">
        <v>43893</v>
      </c>
      <c r="F349" s="84">
        <v>3</v>
      </c>
      <c r="G349" s="84">
        <v>3</v>
      </c>
      <c r="H349" s="85" t="str">
        <f t="shared" si="30"/>
        <v>March</v>
      </c>
      <c r="I349" s="84">
        <v>2020</v>
      </c>
      <c r="J349" s="85" t="str">
        <f t="shared" si="31"/>
        <v>3/3/2020</v>
      </c>
      <c r="K349" s="86">
        <f t="shared" si="32"/>
        <v>3</v>
      </c>
      <c r="L349" t="str">
        <f t="shared" si="33"/>
        <v>Tuesday</v>
      </c>
      <c r="M349">
        <v>437</v>
      </c>
      <c r="N349" t="s">
        <v>207</v>
      </c>
      <c r="O349" t="s">
        <v>226</v>
      </c>
      <c r="P349">
        <v>79</v>
      </c>
      <c r="Q349" t="s">
        <v>562</v>
      </c>
      <c r="R349" t="s">
        <v>330</v>
      </c>
      <c r="S349" t="s">
        <v>331</v>
      </c>
      <c r="T349" t="s">
        <v>237</v>
      </c>
      <c r="U349" t="s">
        <v>718</v>
      </c>
      <c r="V349" t="s">
        <v>255</v>
      </c>
      <c r="W349">
        <f t="shared" si="34"/>
        <v>-8.7399999999999949</v>
      </c>
      <c r="X349">
        <f t="shared" si="35"/>
        <v>-314.63999999999982</v>
      </c>
    </row>
    <row r="350" spans="1:24" x14ac:dyDescent="0.35">
      <c r="A350">
        <v>34</v>
      </c>
      <c r="B350">
        <v>90.17</v>
      </c>
      <c r="C350">
        <v>14</v>
      </c>
      <c r="D350">
        <v>3065.78</v>
      </c>
      <c r="E350" s="53" t="s">
        <v>425</v>
      </c>
      <c r="F350" s="84">
        <v>17</v>
      </c>
      <c r="G350" s="84">
        <v>5</v>
      </c>
      <c r="H350" s="85" t="str">
        <f t="shared" si="30"/>
        <v>May</v>
      </c>
      <c r="I350" s="84">
        <v>2020</v>
      </c>
      <c r="J350" s="85" t="str">
        <f t="shared" si="31"/>
        <v>5/17/2020</v>
      </c>
      <c r="K350" s="86">
        <f t="shared" si="32"/>
        <v>1</v>
      </c>
      <c r="L350" t="str">
        <f t="shared" si="33"/>
        <v>Sunday</v>
      </c>
      <c r="M350">
        <v>363</v>
      </c>
      <c r="N350" t="s">
        <v>207</v>
      </c>
      <c r="O350" t="s">
        <v>226</v>
      </c>
      <c r="P350">
        <v>79</v>
      </c>
      <c r="Q350" t="s">
        <v>562</v>
      </c>
      <c r="R350" t="s">
        <v>287</v>
      </c>
      <c r="S350" t="s">
        <v>288</v>
      </c>
      <c r="T350" t="s">
        <v>234</v>
      </c>
      <c r="U350" t="s">
        <v>700</v>
      </c>
      <c r="V350" t="s">
        <v>260</v>
      </c>
      <c r="W350">
        <f t="shared" si="34"/>
        <v>11.170000000000002</v>
      </c>
      <c r="X350">
        <f t="shared" si="35"/>
        <v>379.78000000000009</v>
      </c>
    </row>
    <row r="351" spans="1:24" x14ac:dyDescent="0.35">
      <c r="A351">
        <v>41</v>
      </c>
      <c r="B351">
        <v>112.58</v>
      </c>
      <c r="C351">
        <v>9</v>
      </c>
      <c r="D351">
        <v>4615.78</v>
      </c>
      <c r="E351" s="53" t="s">
        <v>446</v>
      </c>
      <c r="F351" s="84">
        <v>31</v>
      </c>
      <c r="G351" s="84">
        <v>1</v>
      </c>
      <c r="H351" s="85" t="str">
        <f t="shared" si="30"/>
        <v>January</v>
      </c>
      <c r="I351" s="84">
        <v>2018</v>
      </c>
      <c r="J351" s="85" t="str">
        <f t="shared" si="31"/>
        <v>1/31/2018</v>
      </c>
      <c r="K351" s="86">
        <f t="shared" si="32"/>
        <v>4</v>
      </c>
      <c r="L351" t="str">
        <f t="shared" si="33"/>
        <v>Wednesday</v>
      </c>
      <c r="M351">
        <v>1201</v>
      </c>
      <c r="N351" t="s">
        <v>207</v>
      </c>
      <c r="O351" t="s">
        <v>442</v>
      </c>
      <c r="P351">
        <v>118</v>
      </c>
      <c r="Q351" t="s">
        <v>563</v>
      </c>
      <c r="R351" t="s">
        <v>296</v>
      </c>
      <c r="S351" t="s">
        <v>297</v>
      </c>
      <c r="T351" t="s">
        <v>236</v>
      </c>
      <c r="U351" t="s">
        <v>704</v>
      </c>
      <c r="V351" t="s">
        <v>260</v>
      </c>
      <c r="W351">
        <f t="shared" si="34"/>
        <v>-5.4200000000000017</v>
      </c>
      <c r="X351">
        <f t="shared" si="35"/>
        <v>-222.22000000000008</v>
      </c>
    </row>
    <row r="352" spans="1:24" x14ac:dyDescent="0.35">
      <c r="A352">
        <v>46</v>
      </c>
      <c r="B352">
        <v>124.43</v>
      </c>
      <c r="C352">
        <v>5</v>
      </c>
      <c r="D352">
        <v>5723.78</v>
      </c>
      <c r="E352" s="53">
        <v>43194</v>
      </c>
      <c r="F352" s="84">
        <v>4</v>
      </c>
      <c r="G352" s="84">
        <v>4</v>
      </c>
      <c r="H352" s="85" t="str">
        <f t="shared" si="30"/>
        <v>April</v>
      </c>
      <c r="I352" s="84">
        <v>2018</v>
      </c>
      <c r="J352" s="85" t="str">
        <f t="shared" si="31"/>
        <v>4/4/2018</v>
      </c>
      <c r="K352" s="86">
        <f t="shared" si="32"/>
        <v>4</v>
      </c>
      <c r="L352" t="str">
        <f t="shared" si="33"/>
        <v>Wednesday</v>
      </c>
      <c r="M352">
        <v>1139</v>
      </c>
      <c r="N352" t="s">
        <v>207</v>
      </c>
      <c r="O352" t="s">
        <v>442</v>
      </c>
      <c r="P352">
        <v>118</v>
      </c>
      <c r="Q352" t="s">
        <v>563</v>
      </c>
      <c r="R352" t="s">
        <v>306</v>
      </c>
      <c r="S352" t="s">
        <v>254</v>
      </c>
      <c r="T352" t="s">
        <v>229</v>
      </c>
      <c r="U352" t="s">
        <v>708</v>
      </c>
      <c r="V352" t="s">
        <v>260</v>
      </c>
      <c r="W352">
        <f t="shared" si="34"/>
        <v>6.4300000000000068</v>
      </c>
      <c r="X352">
        <f t="shared" si="35"/>
        <v>295.78000000000031</v>
      </c>
    </row>
    <row r="353" spans="1:24" x14ac:dyDescent="0.35">
      <c r="A353">
        <v>24</v>
      </c>
      <c r="B353">
        <v>106.65</v>
      </c>
      <c r="C353">
        <v>11</v>
      </c>
      <c r="D353">
        <v>2559.6</v>
      </c>
      <c r="E353" s="53">
        <v>43165</v>
      </c>
      <c r="F353" s="84">
        <v>3</v>
      </c>
      <c r="G353" s="84">
        <v>6</v>
      </c>
      <c r="H353" s="85" t="str">
        <f t="shared" si="30"/>
        <v>June</v>
      </c>
      <c r="I353" s="84">
        <v>2018</v>
      </c>
      <c r="J353" s="85" t="str">
        <f t="shared" si="31"/>
        <v>6/3/2018</v>
      </c>
      <c r="K353" s="86">
        <f t="shared" si="32"/>
        <v>1</v>
      </c>
      <c r="L353" t="str">
        <f t="shared" si="33"/>
        <v>Sunday</v>
      </c>
      <c r="M353">
        <v>1080</v>
      </c>
      <c r="N353" t="s">
        <v>207</v>
      </c>
      <c r="O353" t="s">
        <v>442</v>
      </c>
      <c r="P353">
        <v>118</v>
      </c>
      <c r="Q353" t="s">
        <v>563</v>
      </c>
      <c r="R353" t="s">
        <v>427</v>
      </c>
      <c r="S353" t="s">
        <v>254</v>
      </c>
      <c r="T353" t="s">
        <v>229</v>
      </c>
      <c r="U353" t="s">
        <v>754</v>
      </c>
      <c r="V353" t="s">
        <v>255</v>
      </c>
      <c r="W353">
        <f t="shared" si="34"/>
        <v>-11.349999999999994</v>
      </c>
      <c r="X353">
        <f t="shared" si="35"/>
        <v>-272.39999999999986</v>
      </c>
    </row>
    <row r="354" spans="1:24" x14ac:dyDescent="0.35">
      <c r="A354">
        <v>21</v>
      </c>
      <c r="B354">
        <v>101.91</v>
      </c>
      <c r="C354">
        <v>5</v>
      </c>
      <c r="D354">
        <v>2140.11</v>
      </c>
      <c r="E354" s="53">
        <v>43108</v>
      </c>
      <c r="F354" s="84">
        <v>1</v>
      </c>
      <c r="G354" s="84">
        <v>8</v>
      </c>
      <c r="H354" s="85" t="str">
        <f t="shared" si="30"/>
        <v>August</v>
      </c>
      <c r="I354" s="84">
        <v>2018</v>
      </c>
      <c r="J354" s="85" t="str">
        <f t="shared" si="31"/>
        <v>8/1/2018</v>
      </c>
      <c r="K354" s="86">
        <f t="shared" si="32"/>
        <v>4</v>
      </c>
      <c r="L354" t="str">
        <f t="shared" si="33"/>
        <v>Wednesday</v>
      </c>
      <c r="M354">
        <v>1022</v>
      </c>
      <c r="N354" t="s">
        <v>207</v>
      </c>
      <c r="O354" t="s">
        <v>442</v>
      </c>
      <c r="P354">
        <v>118</v>
      </c>
      <c r="Q354" t="s">
        <v>563</v>
      </c>
      <c r="R354" t="s">
        <v>423</v>
      </c>
      <c r="S354" t="s">
        <v>424</v>
      </c>
      <c r="T354" t="s">
        <v>233</v>
      </c>
      <c r="U354" t="s">
        <v>753</v>
      </c>
      <c r="V354" t="s">
        <v>255</v>
      </c>
      <c r="W354">
        <f t="shared" si="34"/>
        <v>-16.090000000000003</v>
      </c>
      <c r="X354">
        <f t="shared" si="35"/>
        <v>-337.8900000000001</v>
      </c>
    </row>
    <row r="355" spans="1:24" x14ac:dyDescent="0.35">
      <c r="A355">
        <v>24</v>
      </c>
      <c r="B355">
        <v>138.65</v>
      </c>
      <c r="C355">
        <v>3</v>
      </c>
      <c r="D355">
        <v>3327.6</v>
      </c>
      <c r="E355" s="53" t="s">
        <v>453</v>
      </c>
      <c r="F355" s="84">
        <v>21</v>
      </c>
      <c r="G355" s="84">
        <v>9</v>
      </c>
      <c r="H355" s="85" t="str">
        <f t="shared" si="30"/>
        <v>September</v>
      </c>
      <c r="I355" s="84">
        <v>2018</v>
      </c>
      <c r="J355" s="85" t="str">
        <f t="shared" si="31"/>
        <v>9/21/2018</v>
      </c>
      <c r="K355" s="86">
        <f t="shared" si="32"/>
        <v>6</v>
      </c>
      <c r="L355" t="str">
        <f t="shared" si="33"/>
        <v>Friday</v>
      </c>
      <c r="M355">
        <v>972</v>
      </c>
      <c r="N355" t="s">
        <v>207</v>
      </c>
      <c r="O355" t="s">
        <v>442</v>
      </c>
      <c r="P355">
        <v>118</v>
      </c>
      <c r="Q355" t="s">
        <v>563</v>
      </c>
      <c r="R355" t="s">
        <v>389</v>
      </c>
      <c r="S355" t="s">
        <v>390</v>
      </c>
      <c r="T355" t="s">
        <v>233</v>
      </c>
      <c r="U355" t="s">
        <v>740</v>
      </c>
      <c r="V355" t="s">
        <v>260</v>
      </c>
      <c r="W355">
        <f t="shared" si="34"/>
        <v>20.650000000000006</v>
      </c>
      <c r="X355">
        <f t="shared" si="35"/>
        <v>495.60000000000014</v>
      </c>
    </row>
    <row r="356" spans="1:24" x14ac:dyDescent="0.35">
      <c r="A356">
        <v>48</v>
      </c>
      <c r="B356">
        <v>142.19999999999999</v>
      </c>
      <c r="C356">
        <v>12</v>
      </c>
      <c r="D356">
        <v>6825.6</v>
      </c>
      <c r="E356" s="53" t="s">
        <v>429</v>
      </c>
      <c r="F356" s="84">
        <v>22</v>
      </c>
      <c r="G356" s="84">
        <v>10</v>
      </c>
      <c r="H356" s="85" t="str">
        <f t="shared" si="30"/>
        <v>October</v>
      </c>
      <c r="I356" s="84">
        <v>2018</v>
      </c>
      <c r="J356" s="85" t="str">
        <f t="shared" si="31"/>
        <v>10/22/2018</v>
      </c>
      <c r="K356" s="86">
        <f t="shared" si="32"/>
        <v>2</v>
      </c>
      <c r="L356" t="str">
        <f t="shared" si="33"/>
        <v>Monday</v>
      </c>
      <c r="M356">
        <v>942</v>
      </c>
      <c r="N356" t="s">
        <v>207</v>
      </c>
      <c r="O356" t="s">
        <v>442</v>
      </c>
      <c r="P356">
        <v>118</v>
      </c>
      <c r="Q356" t="s">
        <v>563</v>
      </c>
      <c r="R356" t="s">
        <v>304</v>
      </c>
      <c r="S356" t="s">
        <v>249</v>
      </c>
      <c r="T356" t="s">
        <v>249</v>
      </c>
      <c r="U356" t="s">
        <v>707</v>
      </c>
      <c r="V356" t="s">
        <v>260</v>
      </c>
      <c r="W356">
        <f t="shared" si="34"/>
        <v>24.199999999999989</v>
      </c>
      <c r="X356">
        <f t="shared" si="35"/>
        <v>1161.5999999999995</v>
      </c>
    </row>
    <row r="357" spans="1:24" x14ac:dyDescent="0.35">
      <c r="A357">
        <v>26</v>
      </c>
      <c r="B357">
        <v>136.28</v>
      </c>
      <c r="C357">
        <v>1</v>
      </c>
      <c r="D357">
        <v>3543.28</v>
      </c>
      <c r="E357" s="53">
        <v>43262</v>
      </c>
      <c r="F357" s="84">
        <v>6</v>
      </c>
      <c r="G357" s="84">
        <v>11</v>
      </c>
      <c r="H357" s="85" t="str">
        <f t="shared" si="30"/>
        <v>November</v>
      </c>
      <c r="I357" s="84">
        <v>2018</v>
      </c>
      <c r="J357" s="85" t="str">
        <f t="shared" si="31"/>
        <v>11/6/2018</v>
      </c>
      <c r="K357" s="86">
        <f t="shared" si="32"/>
        <v>3</v>
      </c>
      <c r="L357" t="str">
        <f t="shared" si="33"/>
        <v>Tuesday</v>
      </c>
      <c r="M357">
        <v>928</v>
      </c>
      <c r="N357" t="s">
        <v>207</v>
      </c>
      <c r="O357" t="s">
        <v>442</v>
      </c>
      <c r="P357">
        <v>118</v>
      </c>
      <c r="Q357" t="s">
        <v>563</v>
      </c>
      <c r="R357" t="s">
        <v>360</v>
      </c>
      <c r="S357" t="s">
        <v>361</v>
      </c>
      <c r="T357" t="s">
        <v>235</v>
      </c>
      <c r="U357" t="s">
        <v>730</v>
      </c>
      <c r="V357" t="s">
        <v>260</v>
      </c>
      <c r="W357">
        <f t="shared" si="34"/>
        <v>18.28</v>
      </c>
      <c r="X357">
        <f t="shared" si="35"/>
        <v>475.28000000000003</v>
      </c>
    </row>
    <row r="358" spans="1:24" x14ac:dyDescent="0.35">
      <c r="A358">
        <v>37</v>
      </c>
      <c r="B358">
        <v>122.06</v>
      </c>
      <c r="C358">
        <v>6</v>
      </c>
      <c r="D358">
        <v>4516.22</v>
      </c>
      <c r="E358" s="53" t="s">
        <v>367</v>
      </c>
      <c r="F358" s="84">
        <v>14</v>
      </c>
      <c r="G358" s="84">
        <v>11</v>
      </c>
      <c r="H358" s="85" t="str">
        <f t="shared" si="30"/>
        <v>November</v>
      </c>
      <c r="I358" s="84">
        <v>2018</v>
      </c>
      <c r="J358" s="85" t="str">
        <f t="shared" si="31"/>
        <v>11/14/2018</v>
      </c>
      <c r="K358" s="86">
        <f t="shared" si="32"/>
        <v>4</v>
      </c>
      <c r="L358" t="str">
        <f t="shared" si="33"/>
        <v>Wednesday</v>
      </c>
      <c r="M358">
        <v>921</v>
      </c>
      <c r="N358" t="s">
        <v>207</v>
      </c>
      <c r="O358" t="s">
        <v>442</v>
      </c>
      <c r="P358">
        <v>118</v>
      </c>
      <c r="Q358" t="s">
        <v>563</v>
      </c>
      <c r="R358" t="s">
        <v>454</v>
      </c>
      <c r="S358" t="s">
        <v>455</v>
      </c>
      <c r="T358" t="s">
        <v>236</v>
      </c>
      <c r="U358" t="s">
        <v>761</v>
      </c>
      <c r="V358" t="s">
        <v>260</v>
      </c>
      <c r="W358">
        <f t="shared" si="34"/>
        <v>4.0600000000000023</v>
      </c>
      <c r="X358">
        <f t="shared" si="35"/>
        <v>150.22000000000008</v>
      </c>
    </row>
    <row r="359" spans="1:24" x14ac:dyDescent="0.35">
      <c r="A359">
        <v>49</v>
      </c>
      <c r="B359">
        <v>131.54</v>
      </c>
      <c r="C359">
        <v>6</v>
      </c>
      <c r="D359">
        <v>6445.46</v>
      </c>
      <c r="E359" s="53" t="s">
        <v>312</v>
      </c>
      <c r="F359" s="84">
        <v>25</v>
      </c>
      <c r="G359" s="84">
        <v>11</v>
      </c>
      <c r="H359" s="85" t="str">
        <f t="shared" si="30"/>
        <v>November</v>
      </c>
      <c r="I359" s="84">
        <v>2018</v>
      </c>
      <c r="J359" s="85" t="str">
        <f t="shared" si="31"/>
        <v>11/25/2018</v>
      </c>
      <c r="K359" s="86">
        <f t="shared" si="32"/>
        <v>1</v>
      </c>
      <c r="L359" t="str">
        <f t="shared" si="33"/>
        <v>Sunday</v>
      </c>
      <c r="M359">
        <v>911</v>
      </c>
      <c r="N359" t="s">
        <v>207</v>
      </c>
      <c r="O359" t="s">
        <v>442</v>
      </c>
      <c r="P359">
        <v>118</v>
      </c>
      <c r="Q359" t="s">
        <v>563</v>
      </c>
      <c r="R359" t="s">
        <v>354</v>
      </c>
      <c r="S359" t="s">
        <v>355</v>
      </c>
      <c r="T359" t="s">
        <v>229</v>
      </c>
      <c r="U359" t="s">
        <v>728</v>
      </c>
      <c r="V359" t="s">
        <v>260</v>
      </c>
      <c r="W359">
        <f t="shared" si="34"/>
        <v>13.539999999999992</v>
      </c>
      <c r="X359">
        <f t="shared" si="35"/>
        <v>663.45999999999958</v>
      </c>
    </row>
    <row r="360" spans="1:24" x14ac:dyDescent="0.35">
      <c r="A360">
        <v>34</v>
      </c>
      <c r="B360">
        <v>99.54</v>
      </c>
      <c r="C360">
        <v>7</v>
      </c>
      <c r="D360">
        <v>3384.36</v>
      </c>
      <c r="E360" s="53">
        <v>43355</v>
      </c>
      <c r="F360" s="84">
        <v>9</v>
      </c>
      <c r="G360" s="84">
        <v>12</v>
      </c>
      <c r="H360" s="85" t="str">
        <f t="shared" si="30"/>
        <v>December</v>
      </c>
      <c r="I360" s="84">
        <v>2018</v>
      </c>
      <c r="J360" s="85" t="str">
        <f t="shared" si="31"/>
        <v>12/9/2018</v>
      </c>
      <c r="K360" s="86">
        <f t="shared" si="32"/>
        <v>1</v>
      </c>
      <c r="L360" t="str">
        <f t="shared" si="33"/>
        <v>Sunday</v>
      </c>
      <c r="M360">
        <v>898</v>
      </c>
      <c r="N360" t="s">
        <v>207</v>
      </c>
      <c r="O360" t="s">
        <v>442</v>
      </c>
      <c r="P360">
        <v>118</v>
      </c>
      <c r="Q360" t="s">
        <v>563</v>
      </c>
      <c r="R360" t="s">
        <v>400</v>
      </c>
      <c r="S360" t="s">
        <v>382</v>
      </c>
      <c r="T360" t="s">
        <v>229</v>
      </c>
      <c r="U360" t="s">
        <v>744</v>
      </c>
      <c r="V360" t="s">
        <v>260</v>
      </c>
      <c r="W360">
        <f t="shared" si="34"/>
        <v>-18.459999999999994</v>
      </c>
      <c r="X360">
        <f t="shared" si="35"/>
        <v>-627.63999999999976</v>
      </c>
    </row>
    <row r="361" spans="1:24" x14ac:dyDescent="0.35">
      <c r="A361">
        <v>48</v>
      </c>
      <c r="B361">
        <v>101.91</v>
      </c>
      <c r="C361">
        <v>2</v>
      </c>
      <c r="D361">
        <v>4891.68</v>
      </c>
      <c r="E361" s="53">
        <v>43740</v>
      </c>
      <c r="F361" s="84">
        <v>10</v>
      </c>
      <c r="G361" s="84">
        <v>2</v>
      </c>
      <c r="H361" s="85" t="str">
        <f t="shared" si="30"/>
        <v>Febuary</v>
      </c>
      <c r="I361" s="84">
        <v>2019</v>
      </c>
      <c r="J361" s="85" t="str">
        <f t="shared" si="31"/>
        <v>2/10/2019</v>
      </c>
      <c r="K361" s="86">
        <f t="shared" si="32"/>
        <v>1</v>
      </c>
      <c r="L361" t="str">
        <f t="shared" si="33"/>
        <v>Sunday</v>
      </c>
      <c r="M361">
        <v>836</v>
      </c>
      <c r="N361" t="s">
        <v>207</v>
      </c>
      <c r="O361" t="s">
        <v>442</v>
      </c>
      <c r="P361">
        <v>118</v>
      </c>
      <c r="Q361" t="s">
        <v>563</v>
      </c>
      <c r="R361" t="s">
        <v>456</v>
      </c>
      <c r="S361" t="s">
        <v>457</v>
      </c>
      <c r="T361" t="s">
        <v>229</v>
      </c>
      <c r="U361" t="s">
        <v>762</v>
      </c>
      <c r="V361" t="s">
        <v>260</v>
      </c>
      <c r="W361">
        <f t="shared" si="34"/>
        <v>-16.090000000000003</v>
      </c>
      <c r="X361">
        <f t="shared" si="35"/>
        <v>-772.32000000000016</v>
      </c>
    </row>
    <row r="362" spans="1:24" x14ac:dyDescent="0.35">
      <c r="A362">
        <v>36</v>
      </c>
      <c r="B362">
        <v>125.61</v>
      </c>
      <c r="C362">
        <v>1</v>
      </c>
      <c r="D362">
        <v>4521.96</v>
      </c>
      <c r="E362" s="53">
        <v>43772</v>
      </c>
      <c r="F362" s="84">
        <v>11</v>
      </c>
      <c r="G362" s="84">
        <v>3</v>
      </c>
      <c r="H362" s="85" t="str">
        <f t="shared" si="30"/>
        <v>March</v>
      </c>
      <c r="I362" s="84">
        <v>2019</v>
      </c>
      <c r="J362" s="85" t="str">
        <f t="shared" si="31"/>
        <v>3/11/2019</v>
      </c>
      <c r="K362" s="86">
        <f t="shared" si="32"/>
        <v>2</v>
      </c>
      <c r="L362" t="str">
        <f t="shared" si="33"/>
        <v>Monday</v>
      </c>
      <c r="M362">
        <v>808</v>
      </c>
      <c r="N362" t="s">
        <v>207</v>
      </c>
      <c r="O362" t="s">
        <v>442</v>
      </c>
      <c r="P362">
        <v>118</v>
      </c>
      <c r="Q362" t="s">
        <v>563</v>
      </c>
      <c r="R362" t="s">
        <v>335</v>
      </c>
      <c r="S362" t="s">
        <v>336</v>
      </c>
      <c r="T362" t="s">
        <v>229</v>
      </c>
      <c r="U362" t="s">
        <v>720</v>
      </c>
      <c r="V362" t="s">
        <v>260</v>
      </c>
      <c r="W362">
        <f t="shared" si="34"/>
        <v>7.6099999999999994</v>
      </c>
      <c r="X362">
        <f t="shared" si="35"/>
        <v>273.95999999999998</v>
      </c>
    </row>
    <row r="363" spans="1:24" x14ac:dyDescent="0.35">
      <c r="A363">
        <v>46</v>
      </c>
      <c r="B363">
        <v>110.21</v>
      </c>
      <c r="C363">
        <v>5</v>
      </c>
      <c r="D363">
        <v>5069.66</v>
      </c>
      <c r="E363" s="53">
        <v>43590</v>
      </c>
      <c r="F363" s="84">
        <v>5</v>
      </c>
      <c r="G363" s="84">
        <v>5</v>
      </c>
      <c r="H363" s="85" t="str">
        <f t="shared" si="30"/>
        <v>May</v>
      </c>
      <c r="I363" s="84">
        <v>2019</v>
      </c>
      <c r="J363" s="85" t="str">
        <f t="shared" si="31"/>
        <v>5/5/2019</v>
      </c>
      <c r="K363" s="86">
        <f t="shared" si="32"/>
        <v>1</v>
      </c>
      <c r="L363" t="str">
        <f t="shared" si="33"/>
        <v>Sunday</v>
      </c>
      <c r="M363">
        <v>754</v>
      </c>
      <c r="N363" t="s">
        <v>207</v>
      </c>
      <c r="O363" t="s">
        <v>442</v>
      </c>
      <c r="P363">
        <v>118</v>
      </c>
      <c r="Q363" t="s">
        <v>563</v>
      </c>
      <c r="R363" t="s">
        <v>296</v>
      </c>
      <c r="S363" t="s">
        <v>297</v>
      </c>
      <c r="T363" t="s">
        <v>236</v>
      </c>
      <c r="U363" t="s">
        <v>704</v>
      </c>
      <c r="V363" t="s">
        <v>260</v>
      </c>
      <c r="W363">
        <f t="shared" si="34"/>
        <v>-7.7900000000000063</v>
      </c>
      <c r="X363">
        <f t="shared" si="35"/>
        <v>-358.34000000000026</v>
      </c>
    </row>
    <row r="364" spans="1:24" x14ac:dyDescent="0.35">
      <c r="A364">
        <v>46</v>
      </c>
      <c r="B364">
        <v>142.19999999999999</v>
      </c>
      <c r="C364">
        <v>4</v>
      </c>
      <c r="D364">
        <v>6541.2</v>
      </c>
      <c r="E364" s="53" t="s">
        <v>323</v>
      </c>
      <c r="F364" s="84">
        <v>15</v>
      </c>
      <c r="G364" s="84">
        <v>6</v>
      </c>
      <c r="H364" s="85" t="str">
        <f t="shared" si="30"/>
        <v>June</v>
      </c>
      <c r="I364" s="84">
        <v>2019</v>
      </c>
      <c r="J364" s="85" t="str">
        <f t="shared" si="31"/>
        <v>6/15/2019</v>
      </c>
      <c r="K364" s="86">
        <f t="shared" si="32"/>
        <v>7</v>
      </c>
      <c r="L364" t="str">
        <f t="shared" si="33"/>
        <v>Saturday</v>
      </c>
      <c r="M364">
        <v>714</v>
      </c>
      <c r="N364" t="s">
        <v>207</v>
      </c>
      <c r="O364" t="s">
        <v>442</v>
      </c>
      <c r="P364">
        <v>118</v>
      </c>
      <c r="Q364" t="s">
        <v>563</v>
      </c>
      <c r="R364" t="s">
        <v>401</v>
      </c>
      <c r="S364" t="s">
        <v>249</v>
      </c>
      <c r="T364" t="s">
        <v>249</v>
      </c>
      <c r="U364" t="s">
        <v>745</v>
      </c>
      <c r="V364" t="s">
        <v>260</v>
      </c>
      <c r="W364">
        <f t="shared" si="34"/>
        <v>24.199999999999989</v>
      </c>
      <c r="X364">
        <f t="shared" si="35"/>
        <v>1113.1999999999994</v>
      </c>
    </row>
    <row r="365" spans="1:24" x14ac:dyDescent="0.35">
      <c r="A365">
        <v>31</v>
      </c>
      <c r="B365">
        <v>97.17</v>
      </c>
      <c r="C365">
        <v>5</v>
      </c>
      <c r="D365">
        <v>3012.27</v>
      </c>
      <c r="E365" s="53" t="s">
        <v>434</v>
      </c>
      <c r="F365" s="84">
        <v>20</v>
      </c>
      <c r="G365" s="84">
        <v>7</v>
      </c>
      <c r="H365" s="85" t="str">
        <f t="shared" si="30"/>
        <v>July</v>
      </c>
      <c r="I365" s="84">
        <v>2019</v>
      </c>
      <c r="J365" s="85" t="str">
        <f t="shared" si="31"/>
        <v>7/20/2019</v>
      </c>
      <c r="K365" s="86">
        <f t="shared" si="32"/>
        <v>7</v>
      </c>
      <c r="L365" t="str">
        <f t="shared" si="33"/>
        <v>Saturday</v>
      </c>
      <c r="M365">
        <v>680</v>
      </c>
      <c r="N365" t="s">
        <v>207</v>
      </c>
      <c r="O365" t="s">
        <v>442</v>
      </c>
      <c r="P365">
        <v>118</v>
      </c>
      <c r="Q365" t="s">
        <v>563</v>
      </c>
      <c r="R365" t="s">
        <v>335</v>
      </c>
      <c r="S365" t="s">
        <v>336</v>
      </c>
      <c r="T365" t="s">
        <v>229</v>
      </c>
      <c r="U365" t="s">
        <v>720</v>
      </c>
      <c r="V365" t="s">
        <v>260</v>
      </c>
      <c r="W365">
        <f t="shared" si="34"/>
        <v>-20.83</v>
      </c>
      <c r="X365">
        <f t="shared" si="35"/>
        <v>-645.7299999999999</v>
      </c>
    </row>
    <row r="366" spans="1:24" x14ac:dyDescent="0.35">
      <c r="A366">
        <v>41</v>
      </c>
      <c r="B366">
        <v>127.98</v>
      </c>
      <c r="C366">
        <v>1</v>
      </c>
      <c r="D366">
        <v>5247.18</v>
      </c>
      <c r="E366" s="53" t="s">
        <v>402</v>
      </c>
      <c r="F366" s="84">
        <v>19</v>
      </c>
      <c r="G366" s="84">
        <v>8</v>
      </c>
      <c r="H366" s="85" t="str">
        <f t="shared" si="30"/>
        <v>August</v>
      </c>
      <c r="I366" s="84">
        <v>2019</v>
      </c>
      <c r="J366" s="85" t="str">
        <f t="shared" si="31"/>
        <v>8/19/2019</v>
      </c>
      <c r="K366" s="86">
        <f t="shared" si="32"/>
        <v>2</v>
      </c>
      <c r="L366" t="str">
        <f t="shared" si="33"/>
        <v>Monday</v>
      </c>
      <c r="M366">
        <v>651</v>
      </c>
      <c r="N366" t="s">
        <v>207</v>
      </c>
      <c r="O366" t="s">
        <v>442</v>
      </c>
      <c r="P366">
        <v>118</v>
      </c>
      <c r="Q366" t="s">
        <v>563</v>
      </c>
      <c r="R366" t="s">
        <v>285</v>
      </c>
      <c r="S366" t="s">
        <v>286</v>
      </c>
      <c r="T366" t="s">
        <v>229</v>
      </c>
      <c r="U366" t="s">
        <v>699</v>
      </c>
      <c r="V366" t="s">
        <v>260</v>
      </c>
      <c r="W366">
        <f t="shared" si="34"/>
        <v>9.980000000000004</v>
      </c>
      <c r="X366">
        <f t="shared" si="35"/>
        <v>409.18000000000018</v>
      </c>
    </row>
    <row r="367" spans="1:24" x14ac:dyDescent="0.35">
      <c r="A367">
        <v>21</v>
      </c>
      <c r="B367">
        <v>105.47</v>
      </c>
      <c r="C367">
        <v>8</v>
      </c>
      <c r="D367">
        <v>2214.87</v>
      </c>
      <c r="E367" s="53">
        <v>43686</v>
      </c>
      <c r="F367" s="84">
        <v>8</v>
      </c>
      <c r="G367" s="84">
        <v>9</v>
      </c>
      <c r="H367" s="85" t="str">
        <f t="shared" si="30"/>
        <v>September</v>
      </c>
      <c r="I367" s="84">
        <v>2019</v>
      </c>
      <c r="J367" s="85" t="str">
        <f t="shared" si="31"/>
        <v>9/8/2019</v>
      </c>
      <c r="K367" s="86">
        <f t="shared" si="32"/>
        <v>1</v>
      </c>
      <c r="L367" t="str">
        <f t="shared" si="33"/>
        <v>Sunday</v>
      </c>
      <c r="M367">
        <v>632</v>
      </c>
      <c r="N367" t="s">
        <v>207</v>
      </c>
      <c r="O367" t="s">
        <v>442</v>
      </c>
      <c r="P367">
        <v>118</v>
      </c>
      <c r="Q367" t="s">
        <v>563</v>
      </c>
      <c r="R367" t="s">
        <v>253</v>
      </c>
      <c r="S367" t="s">
        <v>254</v>
      </c>
      <c r="T367" t="s">
        <v>229</v>
      </c>
      <c r="U367" t="s">
        <v>683</v>
      </c>
      <c r="V367" t="s">
        <v>255</v>
      </c>
      <c r="W367">
        <f t="shared" si="34"/>
        <v>-12.530000000000001</v>
      </c>
      <c r="X367">
        <f t="shared" si="35"/>
        <v>-263.13</v>
      </c>
    </row>
    <row r="368" spans="1:24" x14ac:dyDescent="0.35">
      <c r="A368">
        <v>38</v>
      </c>
      <c r="B368">
        <v>125.61</v>
      </c>
      <c r="C368">
        <v>5</v>
      </c>
      <c r="D368">
        <v>4773.18</v>
      </c>
      <c r="E368" s="53" t="s">
        <v>403</v>
      </c>
      <c r="F368" s="84">
        <v>13</v>
      </c>
      <c r="G368" s="84">
        <v>10</v>
      </c>
      <c r="H368" s="85" t="str">
        <f t="shared" si="30"/>
        <v>October</v>
      </c>
      <c r="I368" s="84">
        <v>2019</v>
      </c>
      <c r="J368" s="85" t="str">
        <f t="shared" si="31"/>
        <v>10/13/2019</v>
      </c>
      <c r="K368" s="86">
        <f t="shared" si="32"/>
        <v>1</v>
      </c>
      <c r="L368" t="str">
        <f t="shared" si="33"/>
        <v>Sunday</v>
      </c>
      <c r="M368">
        <v>598</v>
      </c>
      <c r="N368" t="s">
        <v>207</v>
      </c>
      <c r="O368" t="s">
        <v>442</v>
      </c>
      <c r="P368">
        <v>118</v>
      </c>
      <c r="Q368" t="s">
        <v>563</v>
      </c>
      <c r="R368" t="s">
        <v>279</v>
      </c>
      <c r="S368" t="s">
        <v>280</v>
      </c>
      <c r="T368" t="s">
        <v>229</v>
      </c>
      <c r="U368" t="s">
        <v>696</v>
      </c>
      <c r="V368" t="s">
        <v>260</v>
      </c>
      <c r="W368">
        <f t="shared" si="34"/>
        <v>7.6099999999999994</v>
      </c>
      <c r="X368">
        <f t="shared" si="35"/>
        <v>289.17999999999995</v>
      </c>
    </row>
    <row r="369" spans="1:24" x14ac:dyDescent="0.35">
      <c r="A369">
        <v>45</v>
      </c>
      <c r="B369">
        <v>137.46</v>
      </c>
      <c r="C369">
        <v>14</v>
      </c>
      <c r="D369">
        <v>6185.7</v>
      </c>
      <c r="E369" s="53" t="s">
        <v>404</v>
      </c>
      <c r="F369" s="84">
        <v>22</v>
      </c>
      <c r="G369" s="84">
        <v>10</v>
      </c>
      <c r="H369" s="85" t="str">
        <f t="shared" si="30"/>
        <v>October</v>
      </c>
      <c r="I369" s="84">
        <v>2019</v>
      </c>
      <c r="J369" s="85" t="str">
        <f t="shared" si="31"/>
        <v>10/22/2019</v>
      </c>
      <c r="K369" s="86">
        <f t="shared" si="32"/>
        <v>3</v>
      </c>
      <c r="L369" t="str">
        <f t="shared" si="33"/>
        <v>Tuesday</v>
      </c>
      <c r="M369">
        <v>590</v>
      </c>
      <c r="N369" t="s">
        <v>207</v>
      </c>
      <c r="O369" t="s">
        <v>442</v>
      </c>
      <c r="P369">
        <v>118</v>
      </c>
      <c r="Q369" t="s">
        <v>563</v>
      </c>
      <c r="R369" t="s">
        <v>437</v>
      </c>
      <c r="S369" t="s">
        <v>438</v>
      </c>
      <c r="T369" t="s">
        <v>243</v>
      </c>
      <c r="U369" t="s">
        <v>758</v>
      </c>
      <c r="V369" t="s">
        <v>260</v>
      </c>
      <c r="W369">
        <f t="shared" si="34"/>
        <v>19.460000000000008</v>
      </c>
      <c r="X369">
        <f t="shared" si="35"/>
        <v>875.70000000000039</v>
      </c>
    </row>
    <row r="370" spans="1:24" x14ac:dyDescent="0.35">
      <c r="A370">
        <v>26</v>
      </c>
      <c r="B370">
        <v>58.38</v>
      </c>
      <c r="C370">
        <v>7</v>
      </c>
      <c r="D370">
        <v>1517.88</v>
      </c>
      <c r="E370" s="53">
        <v>43596</v>
      </c>
      <c r="F370" s="84">
        <v>5</v>
      </c>
      <c r="G370" s="84">
        <v>11</v>
      </c>
      <c r="H370" s="85" t="str">
        <f t="shared" si="30"/>
        <v>November</v>
      </c>
      <c r="I370" s="84">
        <v>2019</v>
      </c>
      <c r="J370" s="85" t="str">
        <f t="shared" si="31"/>
        <v>11/5/2019</v>
      </c>
      <c r="K370" s="86">
        <f t="shared" si="32"/>
        <v>3</v>
      </c>
      <c r="L370" t="str">
        <f t="shared" si="33"/>
        <v>Tuesday</v>
      </c>
      <c r="M370">
        <v>577</v>
      </c>
      <c r="N370" t="s">
        <v>207</v>
      </c>
      <c r="O370" t="s">
        <v>442</v>
      </c>
      <c r="P370">
        <v>118</v>
      </c>
      <c r="Q370" t="s">
        <v>563</v>
      </c>
      <c r="R370" t="s">
        <v>272</v>
      </c>
      <c r="S370" t="s">
        <v>254</v>
      </c>
      <c r="T370" t="s">
        <v>229</v>
      </c>
      <c r="U370" t="s">
        <v>692</v>
      </c>
      <c r="V370" t="s">
        <v>255</v>
      </c>
      <c r="W370">
        <f t="shared" si="34"/>
        <v>-59.62</v>
      </c>
      <c r="X370">
        <f t="shared" si="35"/>
        <v>-1550.12</v>
      </c>
    </row>
    <row r="371" spans="1:24" x14ac:dyDescent="0.35">
      <c r="A371">
        <v>38</v>
      </c>
      <c r="B371">
        <v>167.7</v>
      </c>
      <c r="C371">
        <v>3</v>
      </c>
      <c r="D371">
        <v>6372.6</v>
      </c>
      <c r="E371" s="53" t="s">
        <v>439</v>
      </c>
      <c r="F371" s="84">
        <v>20</v>
      </c>
      <c r="G371" s="84">
        <v>11</v>
      </c>
      <c r="H371" s="85" t="str">
        <f t="shared" si="30"/>
        <v>November</v>
      </c>
      <c r="I371" s="84">
        <v>2019</v>
      </c>
      <c r="J371" s="85" t="str">
        <f t="shared" si="31"/>
        <v>11/20/2019</v>
      </c>
      <c r="K371" s="86">
        <f t="shared" si="32"/>
        <v>4</v>
      </c>
      <c r="L371" t="str">
        <f t="shared" si="33"/>
        <v>Wednesday</v>
      </c>
      <c r="M371">
        <v>563</v>
      </c>
      <c r="N371" t="s">
        <v>207</v>
      </c>
      <c r="O371" t="s">
        <v>442</v>
      </c>
      <c r="P371">
        <v>118</v>
      </c>
      <c r="Q371" t="s">
        <v>563</v>
      </c>
      <c r="R371" t="s">
        <v>395</v>
      </c>
      <c r="S371" t="s">
        <v>259</v>
      </c>
      <c r="T371" t="s">
        <v>230</v>
      </c>
      <c r="U371" t="s">
        <v>742</v>
      </c>
      <c r="V371" t="s">
        <v>260</v>
      </c>
      <c r="W371">
        <f t="shared" si="34"/>
        <v>49.699999999999989</v>
      </c>
      <c r="X371">
        <f t="shared" si="35"/>
        <v>1888.5999999999995</v>
      </c>
    </row>
    <row r="372" spans="1:24" x14ac:dyDescent="0.35">
      <c r="A372">
        <v>48</v>
      </c>
      <c r="B372">
        <v>109.02</v>
      </c>
      <c r="C372">
        <v>9</v>
      </c>
      <c r="D372">
        <v>5232.96</v>
      </c>
      <c r="E372" s="53">
        <v>43477</v>
      </c>
      <c r="F372" s="84">
        <v>1</v>
      </c>
      <c r="G372" s="84">
        <v>12</v>
      </c>
      <c r="H372" s="85" t="str">
        <f t="shared" si="30"/>
        <v>December</v>
      </c>
      <c r="I372" s="84">
        <v>2019</v>
      </c>
      <c r="J372" s="85" t="str">
        <f t="shared" si="31"/>
        <v>12/1/2019</v>
      </c>
      <c r="K372" s="86">
        <f t="shared" si="32"/>
        <v>1</v>
      </c>
      <c r="L372" t="str">
        <f t="shared" si="33"/>
        <v>Sunday</v>
      </c>
      <c r="M372">
        <v>553</v>
      </c>
      <c r="N372" t="s">
        <v>207</v>
      </c>
      <c r="O372" t="s">
        <v>442</v>
      </c>
      <c r="P372">
        <v>118</v>
      </c>
      <c r="Q372" t="s">
        <v>563</v>
      </c>
      <c r="R372" t="s">
        <v>427</v>
      </c>
      <c r="S372" t="s">
        <v>254</v>
      </c>
      <c r="T372" t="s">
        <v>229</v>
      </c>
      <c r="U372" t="s">
        <v>754</v>
      </c>
      <c r="V372" t="s">
        <v>260</v>
      </c>
      <c r="W372">
        <f t="shared" si="34"/>
        <v>-8.980000000000004</v>
      </c>
      <c r="X372">
        <f t="shared" si="35"/>
        <v>-431.04000000000019</v>
      </c>
    </row>
    <row r="373" spans="1:24" x14ac:dyDescent="0.35">
      <c r="A373">
        <v>42</v>
      </c>
      <c r="B373">
        <v>64.16</v>
      </c>
      <c r="C373">
        <v>9</v>
      </c>
      <c r="D373">
        <v>2694.72</v>
      </c>
      <c r="E373" s="53">
        <v>43750</v>
      </c>
      <c r="F373" s="84">
        <v>10</v>
      </c>
      <c r="G373" s="84">
        <v>12</v>
      </c>
      <c r="H373" s="85" t="str">
        <f t="shared" si="30"/>
        <v>December</v>
      </c>
      <c r="I373" s="84">
        <v>2019</v>
      </c>
      <c r="J373" s="85" t="str">
        <f t="shared" si="31"/>
        <v>12/10/2019</v>
      </c>
      <c r="K373" s="86">
        <f t="shared" si="32"/>
        <v>3</v>
      </c>
      <c r="L373" t="str">
        <f t="shared" si="33"/>
        <v>Tuesday</v>
      </c>
      <c r="M373">
        <v>545</v>
      </c>
      <c r="N373" t="s">
        <v>207</v>
      </c>
      <c r="O373" t="s">
        <v>442</v>
      </c>
      <c r="P373">
        <v>118</v>
      </c>
      <c r="Q373" t="s">
        <v>563</v>
      </c>
      <c r="R373" t="s">
        <v>296</v>
      </c>
      <c r="S373" t="s">
        <v>297</v>
      </c>
      <c r="T373" t="s">
        <v>236</v>
      </c>
      <c r="U373" t="s">
        <v>704</v>
      </c>
      <c r="V373" t="s">
        <v>255</v>
      </c>
      <c r="W373">
        <f t="shared" si="34"/>
        <v>-53.84</v>
      </c>
      <c r="X373">
        <f t="shared" si="35"/>
        <v>-2261.2800000000002</v>
      </c>
    </row>
    <row r="374" spans="1:24" x14ac:dyDescent="0.35">
      <c r="A374">
        <v>49</v>
      </c>
      <c r="B374">
        <v>35.71</v>
      </c>
      <c r="C374">
        <v>4</v>
      </c>
      <c r="D374">
        <v>1749.79</v>
      </c>
      <c r="E374" s="53" t="s">
        <v>440</v>
      </c>
      <c r="F374" s="84">
        <v>23</v>
      </c>
      <c r="G374" s="84">
        <v>1</v>
      </c>
      <c r="H374" s="85" t="str">
        <f t="shared" si="30"/>
        <v>January</v>
      </c>
      <c r="I374" s="84">
        <v>2020</v>
      </c>
      <c r="J374" s="85" t="str">
        <f t="shared" si="31"/>
        <v>1/23/2020</v>
      </c>
      <c r="K374" s="86">
        <f t="shared" si="32"/>
        <v>5</v>
      </c>
      <c r="L374" t="str">
        <f t="shared" si="33"/>
        <v>Thursday</v>
      </c>
      <c r="M374">
        <v>502</v>
      </c>
      <c r="N374" t="s">
        <v>207</v>
      </c>
      <c r="O374" t="s">
        <v>442</v>
      </c>
      <c r="P374">
        <v>118</v>
      </c>
      <c r="Q374" t="s">
        <v>563</v>
      </c>
      <c r="R374" t="s">
        <v>335</v>
      </c>
      <c r="S374" t="s">
        <v>336</v>
      </c>
      <c r="T374" t="s">
        <v>229</v>
      </c>
      <c r="U374" t="s">
        <v>720</v>
      </c>
      <c r="V374" t="s">
        <v>255</v>
      </c>
      <c r="W374">
        <f t="shared" si="34"/>
        <v>-82.289999999999992</v>
      </c>
      <c r="X374">
        <f t="shared" si="35"/>
        <v>-4032.2099999999996</v>
      </c>
    </row>
    <row r="375" spans="1:24" x14ac:dyDescent="0.35">
      <c r="A375">
        <v>32</v>
      </c>
      <c r="B375">
        <v>66.58</v>
      </c>
      <c r="C375">
        <v>13</v>
      </c>
      <c r="D375">
        <v>2130.56</v>
      </c>
      <c r="E375" s="53" t="s">
        <v>441</v>
      </c>
      <c r="F375" s="84">
        <v>17</v>
      </c>
      <c r="G375" s="84">
        <v>2</v>
      </c>
      <c r="H375" s="85" t="str">
        <f t="shared" si="30"/>
        <v>Febuary</v>
      </c>
      <c r="I375" s="84">
        <v>2020</v>
      </c>
      <c r="J375" s="85" t="str">
        <f t="shared" si="31"/>
        <v>2/17/2020</v>
      </c>
      <c r="K375" s="86">
        <f t="shared" si="32"/>
        <v>2</v>
      </c>
      <c r="L375" t="str">
        <f t="shared" si="33"/>
        <v>Monday</v>
      </c>
      <c r="M375">
        <v>478</v>
      </c>
      <c r="N375" t="s">
        <v>207</v>
      </c>
      <c r="O375" t="s">
        <v>442</v>
      </c>
      <c r="P375">
        <v>118</v>
      </c>
      <c r="Q375" t="s">
        <v>563</v>
      </c>
      <c r="R375" t="s">
        <v>335</v>
      </c>
      <c r="S375" t="s">
        <v>336</v>
      </c>
      <c r="T375" t="s">
        <v>229</v>
      </c>
      <c r="U375" t="s">
        <v>720</v>
      </c>
      <c r="V375" t="s">
        <v>255</v>
      </c>
      <c r="W375">
        <f t="shared" si="34"/>
        <v>-51.42</v>
      </c>
      <c r="X375">
        <f t="shared" si="35"/>
        <v>-1645.44</v>
      </c>
    </row>
    <row r="376" spans="1:24" x14ac:dyDescent="0.35">
      <c r="A376">
        <v>54</v>
      </c>
      <c r="B376">
        <v>110.21</v>
      </c>
      <c r="C376">
        <v>5</v>
      </c>
      <c r="D376">
        <v>5951.34</v>
      </c>
      <c r="E376" s="53">
        <v>43895</v>
      </c>
      <c r="F376" s="84">
        <v>3</v>
      </c>
      <c r="G376" s="84">
        <v>5</v>
      </c>
      <c r="H376" s="85" t="str">
        <f t="shared" si="30"/>
        <v>May</v>
      </c>
      <c r="I376" s="84">
        <v>2020</v>
      </c>
      <c r="J376" s="85" t="str">
        <f t="shared" si="31"/>
        <v>5/3/2020</v>
      </c>
      <c r="K376" s="86">
        <f t="shared" si="32"/>
        <v>1</v>
      </c>
      <c r="L376" t="str">
        <f t="shared" si="33"/>
        <v>Sunday</v>
      </c>
      <c r="M376">
        <v>403</v>
      </c>
      <c r="N376" t="s">
        <v>207</v>
      </c>
      <c r="O376" t="s">
        <v>442</v>
      </c>
      <c r="P376">
        <v>118</v>
      </c>
      <c r="Q376" t="s">
        <v>563</v>
      </c>
      <c r="R376" t="s">
        <v>296</v>
      </c>
      <c r="S376" t="s">
        <v>297</v>
      </c>
      <c r="T376" t="s">
        <v>236</v>
      </c>
      <c r="U376" t="s">
        <v>704</v>
      </c>
      <c r="V376" t="s">
        <v>260</v>
      </c>
      <c r="W376">
        <f t="shared" si="34"/>
        <v>-7.7900000000000063</v>
      </c>
      <c r="X376">
        <f t="shared" si="35"/>
        <v>-420.66000000000031</v>
      </c>
    </row>
    <row r="377" spans="1:24" x14ac:dyDescent="0.35">
      <c r="A377">
        <v>33</v>
      </c>
      <c r="B377">
        <v>142.19999999999999</v>
      </c>
      <c r="C377">
        <v>4</v>
      </c>
      <c r="D377">
        <v>4692.6000000000004</v>
      </c>
      <c r="E377" s="53" t="s">
        <v>346</v>
      </c>
      <c r="F377" s="84">
        <v>31</v>
      </c>
      <c r="G377" s="84">
        <v>5</v>
      </c>
      <c r="H377" s="85" t="str">
        <f t="shared" si="30"/>
        <v>May</v>
      </c>
      <c r="I377" s="84">
        <v>2020</v>
      </c>
      <c r="J377" s="85" t="str">
        <f t="shared" si="31"/>
        <v>5/31/2020</v>
      </c>
      <c r="K377" s="86">
        <f t="shared" si="32"/>
        <v>1</v>
      </c>
      <c r="L377" t="str">
        <f t="shared" si="33"/>
        <v>Sunday</v>
      </c>
      <c r="M377">
        <v>376</v>
      </c>
      <c r="N377" t="s">
        <v>347</v>
      </c>
      <c r="O377" t="s">
        <v>442</v>
      </c>
      <c r="P377">
        <v>118</v>
      </c>
      <c r="Q377" t="s">
        <v>563</v>
      </c>
      <c r="R377" t="s">
        <v>277</v>
      </c>
      <c r="S377" t="s">
        <v>278</v>
      </c>
      <c r="T377" t="s">
        <v>230</v>
      </c>
      <c r="U377" t="s">
        <v>695</v>
      </c>
      <c r="V377" t="s">
        <v>260</v>
      </c>
      <c r="W377">
        <f t="shared" si="34"/>
        <v>24.199999999999989</v>
      </c>
      <c r="X377">
        <f t="shared" si="35"/>
        <v>798.59999999999968</v>
      </c>
    </row>
    <row r="378" spans="1:24" x14ac:dyDescent="0.35">
      <c r="A378">
        <v>36</v>
      </c>
      <c r="B378">
        <v>103.64</v>
      </c>
      <c r="C378">
        <v>3</v>
      </c>
      <c r="D378">
        <v>3731.04</v>
      </c>
      <c r="E378" s="53">
        <v>43162</v>
      </c>
      <c r="F378" s="84">
        <v>3</v>
      </c>
      <c r="G378" s="84">
        <v>3</v>
      </c>
      <c r="H378" s="85" t="str">
        <f t="shared" si="30"/>
        <v>March</v>
      </c>
      <c r="I378" s="84">
        <v>2018</v>
      </c>
      <c r="J378" s="85" t="str">
        <f t="shared" si="31"/>
        <v>3/3/2018</v>
      </c>
      <c r="K378" s="86">
        <f t="shared" si="32"/>
        <v>7</v>
      </c>
      <c r="L378" t="str">
        <f t="shared" si="33"/>
        <v>Saturday</v>
      </c>
      <c r="M378">
        <v>1197</v>
      </c>
      <c r="N378" t="s">
        <v>207</v>
      </c>
      <c r="O378" t="s">
        <v>226</v>
      </c>
      <c r="P378">
        <v>115</v>
      </c>
      <c r="Q378" t="s">
        <v>564</v>
      </c>
      <c r="R378" t="s">
        <v>406</v>
      </c>
      <c r="S378" t="s">
        <v>407</v>
      </c>
      <c r="T378" t="s">
        <v>246</v>
      </c>
      <c r="U378" t="s">
        <v>746</v>
      </c>
      <c r="V378" t="s">
        <v>260</v>
      </c>
      <c r="W378">
        <f t="shared" si="34"/>
        <v>-11.36</v>
      </c>
      <c r="X378">
        <f t="shared" si="35"/>
        <v>-408.96</v>
      </c>
    </row>
    <row r="379" spans="1:24" x14ac:dyDescent="0.35">
      <c r="A379">
        <v>20</v>
      </c>
      <c r="B379">
        <v>107.1</v>
      </c>
      <c r="C379">
        <v>7</v>
      </c>
      <c r="D379">
        <v>2142</v>
      </c>
      <c r="E379" s="53">
        <v>43317</v>
      </c>
      <c r="F379" s="84">
        <v>8</v>
      </c>
      <c r="G379" s="84">
        <v>5</v>
      </c>
      <c r="H379" s="85" t="str">
        <f t="shared" si="30"/>
        <v>May</v>
      </c>
      <c r="I379" s="84">
        <v>2018</v>
      </c>
      <c r="J379" s="85" t="str">
        <f t="shared" si="31"/>
        <v>5/8/2018</v>
      </c>
      <c r="K379" s="86">
        <f t="shared" si="32"/>
        <v>3</v>
      </c>
      <c r="L379" t="str">
        <f t="shared" si="33"/>
        <v>Tuesday</v>
      </c>
      <c r="M379">
        <v>1132</v>
      </c>
      <c r="N379" t="s">
        <v>207</v>
      </c>
      <c r="O379" t="s">
        <v>226</v>
      </c>
      <c r="P379">
        <v>115</v>
      </c>
      <c r="Q379" t="s">
        <v>564</v>
      </c>
      <c r="R379" t="s">
        <v>408</v>
      </c>
      <c r="S379" t="s">
        <v>409</v>
      </c>
      <c r="T379" t="s">
        <v>230</v>
      </c>
      <c r="U379" t="s">
        <v>747</v>
      </c>
      <c r="V379" t="s">
        <v>255</v>
      </c>
      <c r="W379">
        <f t="shared" si="34"/>
        <v>-7.9000000000000057</v>
      </c>
      <c r="X379">
        <f t="shared" si="35"/>
        <v>-158.00000000000011</v>
      </c>
    </row>
    <row r="380" spans="1:24" x14ac:dyDescent="0.35">
      <c r="A380">
        <v>29</v>
      </c>
      <c r="B380">
        <v>97.89</v>
      </c>
      <c r="C380">
        <v>4</v>
      </c>
      <c r="D380">
        <v>2838.81</v>
      </c>
      <c r="E380" s="53">
        <v>43138</v>
      </c>
      <c r="F380" s="84">
        <v>2</v>
      </c>
      <c r="G380" s="84">
        <v>7</v>
      </c>
      <c r="H380" s="85" t="str">
        <f t="shared" si="30"/>
        <v>July</v>
      </c>
      <c r="I380" s="84">
        <v>2018</v>
      </c>
      <c r="J380" s="85" t="str">
        <f t="shared" si="31"/>
        <v>7/2/2018</v>
      </c>
      <c r="K380" s="86">
        <f t="shared" si="32"/>
        <v>2</v>
      </c>
      <c r="L380" t="str">
        <f t="shared" si="33"/>
        <v>Monday</v>
      </c>
      <c r="M380">
        <v>1078</v>
      </c>
      <c r="N380" t="s">
        <v>207</v>
      </c>
      <c r="O380" t="s">
        <v>226</v>
      </c>
      <c r="P380">
        <v>115</v>
      </c>
      <c r="Q380" t="s">
        <v>564</v>
      </c>
      <c r="R380" t="s">
        <v>335</v>
      </c>
      <c r="S380" t="s">
        <v>336</v>
      </c>
      <c r="T380" t="s">
        <v>229</v>
      </c>
      <c r="U380" t="s">
        <v>720</v>
      </c>
      <c r="V380" t="s">
        <v>255</v>
      </c>
      <c r="W380">
        <f t="shared" si="34"/>
        <v>-17.11</v>
      </c>
      <c r="X380">
        <f t="shared" si="35"/>
        <v>-496.19</v>
      </c>
    </row>
    <row r="381" spans="1:24" x14ac:dyDescent="0.35">
      <c r="A381">
        <v>33</v>
      </c>
      <c r="B381">
        <v>97.89</v>
      </c>
      <c r="C381">
        <v>4</v>
      </c>
      <c r="D381">
        <v>3230.37</v>
      </c>
      <c r="E381" s="53">
        <v>43229</v>
      </c>
      <c r="F381" s="84">
        <v>5</v>
      </c>
      <c r="G381" s="84">
        <v>9</v>
      </c>
      <c r="H381" s="85" t="str">
        <f t="shared" si="30"/>
        <v>September</v>
      </c>
      <c r="I381" s="84">
        <v>2018</v>
      </c>
      <c r="J381" s="85" t="str">
        <f t="shared" si="31"/>
        <v>9/5/2018</v>
      </c>
      <c r="K381" s="86">
        <f t="shared" si="32"/>
        <v>4</v>
      </c>
      <c r="L381" t="str">
        <f t="shared" si="33"/>
        <v>Wednesday</v>
      </c>
      <c r="M381">
        <v>1014</v>
      </c>
      <c r="N381" t="s">
        <v>207</v>
      </c>
      <c r="O381" t="s">
        <v>226</v>
      </c>
      <c r="P381">
        <v>115</v>
      </c>
      <c r="Q381" t="s">
        <v>564</v>
      </c>
      <c r="R381" t="s">
        <v>341</v>
      </c>
      <c r="S381" t="s">
        <v>342</v>
      </c>
      <c r="T381" t="s">
        <v>229</v>
      </c>
      <c r="U381" t="s">
        <v>722</v>
      </c>
      <c r="V381" t="s">
        <v>260</v>
      </c>
      <c r="W381">
        <f t="shared" si="34"/>
        <v>-17.11</v>
      </c>
      <c r="X381">
        <f t="shared" si="35"/>
        <v>-564.63</v>
      </c>
    </row>
    <row r="382" spans="1:24" x14ac:dyDescent="0.35">
      <c r="A382">
        <v>41</v>
      </c>
      <c r="B382">
        <v>107.1</v>
      </c>
      <c r="C382">
        <v>3</v>
      </c>
      <c r="D382">
        <v>4391.1000000000004</v>
      </c>
      <c r="E382" s="53">
        <v>43201</v>
      </c>
      <c r="F382" s="84">
        <v>4</v>
      </c>
      <c r="G382" s="84">
        <v>11</v>
      </c>
      <c r="H382" s="85" t="str">
        <f t="shared" si="30"/>
        <v>November</v>
      </c>
      <c r="I382" s="84">
        <v>2018</v>
      </c>
      <c r="J382" s="85" t="str">
        <f t="shared" si="31"/>
        <v>11/4/2018</v>
      </c>
      <c r="K382" s="86">
        <f t="shared" si="32"/>
        <v>1</v>
      </c>
      <c r="L382" t="str">
        <f t="shared" si="33"/>
        <v>Sunday</v>
      </c>
      <c r="M382">
        <v>955</v>
      </c>
      <c r="N382" t="s">
        <v>207</v>
      </c>
      <c r="O382" t="s">
        <v>226</v>
      </c>
      <c r="P382">
        <v>115</v>
      </c>
      <c r="Q382" t="s">
        <v>564</v>
      </c>
      <c r="R382" t="s">
        <v>398</v>
      </c>
      <c r="S382" t="s">
        <v>399</v>
      </c>
      <c r="T382" t="s">
        <v>234</v>
      </c>
      <c r="U382" t="s">
        <v>743</v>
      </c>
      <c r="V382" t="s">
        <v>260</v>
      </c>
      <c r="W382">
        <f t="shared" si="34"/>
        <v>-7.9000000000000057</v>
      </c>
      <c r="X382">
        <f t="shared" si="35"/>
        <v>-323.9000000000002</v>
      </c>
    </row>
    <row r="383" spans="1:24" x14ac:dyDescent="0.35">
      <c r="A383">
        <v>36</v>
      </c>
      <c r="B383">
        <v>124.37</v>
      </c>
      <c r="C383">
        <v>11</v>
      </c>
      <c r="D383">
        <v>4477.32</v>
      </c>
      <c r="E383" s="53">
        <v>43445</v>
      </c>
      <c r="F383" s="84">
        <v>12</v>
      </c>
      <c r="G383" s="84">
        <v>11</v>
      </c>
      <c r="H383" s="85" t="str">
        <f t="shared" si="30"/>
        <v>November</v>
      </c>
      <c r="I383" s="84">
        <v>2018</v>
      </c>
      <c r="J383" s="85" t="str">
        <f t="shared" si="31"/>
        <v>11/12/2018</v>
      </c>
      <c r="K383" s="86">
        <f t="shared" si="32"/>
        <v>2</v>
      </c>
      <c r="L383" t="str">
        <f t="shared" si="33"/>
        <v>Monday</v>
      </c>
      <c r="M383">
        <v>948</v>
      </c>
      <c r="N383" t="s">
        <v>207</v>
      </c>
      <c r="O383" t="s">
        <v>226</v>
      </c>
      <c r="P383">
        <v>115</v>
      </c>
      <c r="Q383" t="s">
        <v>564</v>
      </c>
      <c r="R383" t="s">
        <v>267</v>
      </c>
      <c r="S383" t="s">
        <v>268</v>
      </c>
      <c r="T383" t="s">
        <v>231</v>
      </c>
      <c r="U383" t="s">
        <v>689</v>
      </c>
      <c r="V383" t="s">
        <v>260</v>
      </c>
      <c r="W383">
        <f t="shared" si="34"/>
        <v>9.3700000000000045</v>
      </c>
      <c r="X383">
        <f t="shared" si="35"/>
        <v>337.32000000000016</v>
      </c>
    </row>
    <row r="384" spans="1:24" x14ac:dyDescent="0.35">
      <c r="A384">
        <v>27</v>
      </c>
      <c r="B384">
        <v>131.28</v>
      </c>
      <c r="C384">
        <v>16</v>
      </c>
      <c r="D384">
        <v>3544.56</v>
      </c>
      <c r="E384" s="53" t="s">
        <v>410</v>
      </c>
      <c r="F384" s="84">
        <v>20</v>
      </c>
      <c r="G384" s="84">
        <v>11</v>
      </c>
      <c r="H384" s="85" t="str">
        <f t="shared" si="30"/>
        <v>November</v>
      </c>
      <c r="I384" s="84">
        <v>2018</v>
      </c>
      <c r="J384" s="85" t="str">
        <f t="shared" si="31"/>
        <v>11/20/2018</v>
      </c>
      <c r="K384" s="86">
        <f t="shared" si="32"/>
        <v>3</v>
      </c>
      <c r="L384" t="str">
        <f t="shared" si="33"/>
        <v>Tuesday</v>
      </c>
      <c r="M384">
        <v>941</v>
      </c>
      <c r="N384" t="s">
        <v>207</v>
      </c>
      <c r="O384" t="s">
        <v>226</v>
      </c>
      <c r="P384">
        <v>115</v>
      </c>
      <c r="Q384" t="s">
        <v>564</v>
      </c>
      <c r="R384" t="s">
        <v>337</v>
      </c>
      <c r="S384" t="s">
        <v>338</v>
      </c>
      <c r="T384" t="s">
        <v>229</v>
      </c>
      <c r="U384" t="s">
        <v>721</v>
      </c>
      <c r="V384" t="s">
        <v>260</v>
      </c>
      <c r="W384">
        <f t="shared" si="34"/>
        <v>16.28</v>
      </c>
      <c r="X384">
        <f t="shared" si="35"/>
        <v>439.56000000000006</v>
      </c>
    </row>
    <row r="385" spans="1:24" x14ac:dyDescent="0.35">
      <c r="A385">
        <v>47</v>
      </c>
      <c r="B385">
        <v>110.55</v>
      </c>
      <c r="C385">
        <v>5</v>
      </c>
      <c r="D385">
        <v>5195.8500000000004</v>
      </c>
      <c r="E385" s="53">
        <v>43143</v>
      </c>
      <c r="F385" s="84">
        <v>2</v>
      </c>
      <c r="G385" s="84">
        <v>12</v>
      </c>
      <c r="H385" s="85" t="str">
        <f t="shared" si="30"/>
        <v>December</v>
      </c>
      <c r="I385" s="84">
        <v>2018</v>
      </c>
      <c r="J385" s="85" t="str">
        <f t="shared" si="31"/>
        <v>12/2/2018</v>
      </c>
      <c r="K385" s="86">
        <f t="shared" si="32"/>
        <v>1</v>
      </c>
      <c r="L385" t="str">
        <f t="shared" si="33"/>
        <v>Sunday</v>
      </c>
      <c r="M385">
        <v>930</v>
      </c>
      <c r="N385" t="s">
        <v>207</v>
      </c>
      <c r="O385" t="s">
        <v>226</v>
      </c>
      <c r="P385">
        <v>115</v>
      </c>
      <c r="Q385" t="s">
        <v>564</v>
      </c>
      <c r="R385" t="s">
        <v>296</v>
      </c>
      <c r="S385" t="s">
        <v>297</v>
      </c>
      <c r="T385" t="s">
        <v>236</v>
      </c>
      <c r="U385" t="s">
        <v>704</v>
      </c>
      <c r="V385" t="s">
        <v>260</v>
      </c>
      <c r="W385">
        <f t="shared" si="34"/>
        <v>-4.4500000000000028</v>
      </c>
      <c r="X385">
        <f t="shared" si="35"/>
        <v>-209.15000000000015</v>
      </c>
    </row>
    <row r="386" spans="1:24" x14ac:dyDescent="0.35">
      <c r="A386">
        <v>33</v>
      </c>
      <c r="B386">
        <v>126.68</v>
      </c>
      <c r="C386">
        <v>15</v>
      </c>
      <c r="D386">
        <v>4180.4399999999996</v>
      </c>
      <c r="E386" s="53" t="s">
        <v>449</v>
      </c>
      <c r="F386" s="84">
        <v>16</v>
      </c>
      <c r="G386" s="84">
        <v>1</v>
      </c>
      <c r="H386" s="85" t="str">
        <f t="shared" si="30"/>
        <v>January</v>
      </c>
      <c r="I386" s="84">
        <v>2019</v>
      </c>
      <c r="J386" s="85" t="str">
        <f t="shared" si="31"/>
        <v>1/16/2019</v>
      </c>
      <c r="K386" s="86">
        <f t="shared" si="32"/>
        <v>4</v>
      </c>
      <c r="L386" t="str">
        <f t="shared" si="33"/>
        <v>Wednesday</v>
      </c>
      <c r="M386">
        <v>886</v>
      </c>
      <c r="N386" t="s">
        <v>207</v>
      </c>
      <c r="O386" t="s">
        <v>226</v>
      </c>
      <c r="P386">
        <v>115</v>
      </c>
      <c r="Q386" t="s">
        <v>564</v>
      </c>
      <c r="R386" t="s">
        <v>296</v>
      </c>
      <c r="S386" t="s">
        <v>297</v>
      </c>
      <c r="T386" t="s">
        <v>236</v>
      </c>
      <c r="U386" t="s">
        <v>704</v>
      </c>
      <c r="V386" t="s">
        <v>260</v>
      </c>
      <c r="W386">
        <f t="shared" si="34"/>
        <v>11.680000000000007</v>
      </c>
      <c r="X386">
        <f t="shared" si="35"/>
        <v>385.44000000000023</v>
      </c>
    </row>
    <row r="387" spans="1:24" x14ac:dyDescent="0.35">
      <c r="A387">
        <v>21</v>
      </c>
      <c r="B387">
        <v>127.83</v>
      </c>
      <c r="C387">
        <v>6</v>
      </c>
      <c r="D387">
        <v>2684.43</v>
      </c>
      <c r="E387" s="53" t="s">
        <v>413</v>
      </c>
      <c r="F387" s="84">
        <v>22</v>
      </c>
      <c r="G387" s="84">
        <v>2</v>
      </c>
      <c r="H387" s="85" t="str">
        <f t="shared" ref="H387:H450" si="36">IF(G387=1,"January",IF(G387=2,"Febuary",IF(G387=3,"March",IF(G387=4,"April",IF(G387=5,"May",IF(G387=6,"June",IF(G387=7,"July",IF(G387=8,"August",IF(G387=9,"September",IF(G387=10,"October",IF(G387=11,"November","December")))))))))))</f>
        <v>Febuary</v>
      </c>
      <c r="I387" s="84">
        <v>2019</v>
      </c>
      <c r="J387" s="85" t="str">
        <f t="shared" ref="J387:J450" si="37">CONCATENATE(G387,"/",F387,"/",I387)</f>
        <v>2/22/2019</v>
      </c>
      <c r="K387" s="86">
        <f t="shared" ref="K387:K450" si="38">WEEKDAY(J387)</f>
        <v>6</v>
      </c>
      <c r="L387" t="str">
        <f t="shared" ref="L387:L450" si="39">IF(K387=7,"Saturday",IF(K387=6,"Friday",IF(K387=5,"Thursday",IF(K387=4,"Wednesday",IF(K387=3,"Tuesday",IF(K387=2,"Monday","Sunday"))))))</f>
        <v>Friday</v>
      </c>
      <c r="M387">
        <v>850</v>
      </c>
      <c r="N387" t="s">
        <v>207</v>
      </c>
      <c r="O387" t="s">
        <v>226</v>
      </c>
      <c r="P387">
        <v>115</v>
      </c>
      <c r="Q387" t="s">
        <v>564</v>
      </c>
      <c r="R387" t="s">
        <v>414</v>
      </c>
      <c r="S387" t="s">
        <v>415</v>
      </c>
      <c r="T387" t="s">
        <v>244</v>
      </c>
      <c r="U387" t="s">
        <v>749</v>
      </c>
      <c r="V387" t="s">
        <v>255</v>
      </c>
      <c r="W387">
        <f t="shared" ref="W387:W450" si="40">B387-P387</f>
        <v>12.829999999999998</v>
      </c>
      <c r="X387">
        <f t="shared" ref="X387:X450" si="41">W387*A387</f>
        <v>269.42999999999995</v>
      </c>
    </row>
    <row r="388" spans="1:24" x14ac:dyDescent="0.35">
      <c r="A388">
        <v>21</v>
      </c>
      <c r="B388">
        <v>93.28</v>
      </c>
      <c r="C388">
        <v>5</v>
      </c>
      <c r="D388">
        <v>1958.88</v>
      </c>
      <c r="E388" s="53">
        <v>43803</v>
      </c>
      <c r="F388" s="84">
        <v>12</v>
      </c>
      <c r="G388" s="84">
        <v>4</v>
      </c>
      <c r="H388" s="85" t="str">
        <f t="shared" si="36"/>
        <v>April</v>
      </c>
      <c r="I388" s="84">
        <v>2019</v>
      </c>
      <c r="J388" s="85" t="str">
        <f t="shared" si="37"/>
        <v>4/12/2019</v>
      </c>
      <c r="K388" s="86">
        <f t="shared" si="38"/>
        <v>6</v>
      </c>
      <c r="L388" t="str">
        <f t="shared" si="39"/>
        <v>Friday</v>
      </c>
      <c r="M388">
        <v>802</v>
      </c>
      <c r="N388" t="s">
        <v>207</v>
      </c>
      <c r="O388" t="s">
        <v>226</v>
      </c>
      <c r="P388">
        <v>115</v>
      </c>
      <c r="Q388" t="s">
        <v>564</v>
      </c>
      <c r="R388" t="s">
        <v>389</v>
      </c>
      <c r="S388" t="s">
        <v>390</v>
      </c>
      <c r="T388" t="s">
        <v>233</v>
      </c>
      <c r="U388" t="s">
        <v>740</v>
      </c>
      <c r="V388" t="s">
        <v>255</v>
      </c>
      <c r="W388">
        <f t="shared" si="40"/>
        <v>-21.72</v>
      </c>
      <c r="X388">
        <f t="shared" si="41"/>
        <v>-456.12</v>
      </c>
    </row>
    <row r="389" spans="1:24" x14ac:dyDescent="0.35">
      <c r="A389">
        <v>41</v>
      </c>
      <c r="B389">
        <v>119.77</v>
      </c>
      <c r="C389">
        <v>10</v>
      </c>
      <c r="D389">
        <v>4910.57</v>
      </c>
      <c r="E389" s="53">
        <v>43471</v>
      </c>
      <c r="F389" s="84">
        <v>1</v>
      </c>
      <c r="G389" s="84">
        <v>6</v>
      </c>
      <c r="H389" s="85" t="str">
        <f t="shared" si="36"/>
        <v>June</v>
      </c>
      <c r="I389" s="84">
        <v>2019</v>
      </c>
      <c r="J389" s="85" t="str">
        <f t="shared" si="37"/>
        <v>6/1/2019</v>
      </c>
      <c r="K389" s="86">
        <f t="shared" si="38"/>
        <v>7</v>
      </c>
      <c r="L389" t="str">
        <f t="shared" si="39"/>
        <v>Saturday</v>
      </c>
      <c r="M389">
        <v>753</v>
      </c>
      <c r="N389" t="s">
        <v>364</v>
      </c>
      <c r="O389" t="s">
        <v>226</v>
      </c>
      <c r="P389">
        <v>115</v>
      </c>
      <c r="Q389" t="s">
        <v>564</v>
      </c>
      <c r="R389" t="s">
        <v>294</v>
      </c>
      <c r="S389" t="s">
        <v>295</v>
      </c>
      <c r="T389" t="s">
        <v>235</v>
      </c>
      <c r="U389" t="s">
        <v>703</v>
      </c>
      <c r="V389" t="s">
        <v>260</v>
      </c>
      <c r="W389">
        <f t="shared" si="40"/>
        <v>4.769999999999996</v>
      </c>
      <c r="X389">
        <f t="shared" si="41"/>
        <v>195.56999999999982</v>
      </c>
    </row>
    <row r="390" spans="1:24" x14ac:dyDescent="0.35">
      <c r="A390">
        <v>40</v>
      </c>
      <c r="B390">
        <v>111.71</v>
      </c>
      <c r="C390">
        <v>11</v>
      </c>
      <c r="D390">
        <v>4468.3999999999996</v>
      </c>
      <c r="E390" s="53">
        <v>43623</v>
      </c>
      <c r="F390" s="84">
        <v>6</v>
      </c>
      <c r="G390" s="84">
        <v>7</v>
      </c>
      <c r="H390" s="85" t="str">
        <f t="shared" si="36"/>
        <v>July</v>
      </c>
      <c r="I390" s="84">
        <v>2019</v>
      </c>
      <c r="J390" s="85" t="str">
        <f t="shared" si="37"/>
        <v>7/6/2019</v>
      </c>
      <c r="K390" s="86">
        <f t="shared" si="38"/>
        <v>7</v>
      </c>
      <c r="L390" t="str">
        <f t="shared" si="39"/>
        <v>Saturday</v>
      </c>
      <c r="M390">
        <v>719</v>
      </c>
      <c r="N390" t="s">
        <v>207</v>
      </c>
      <c r="O390" t="s">
        <v>226</v>
      </c>
      <c r="P390">
        <v>115</v>
      </c>
      <c r="Q390" t="s">
        <v>564</v>
      </c>
      <c r="R390" t="s">
        <v>416</v>
      </c>
      <c r="S390" t="s">
        <v>417</v>
      </c>
      <c r="T390" t="s">
        <v>239</v>
      </c>
      <c r="U390" t="s">
        <v>750</v>
      </c>
      <c r="V390" t="s">
        <v>260</v>
      </c>
      <c r="W390">
        <f t="shared" si="40"/>
        <v>-3.2900000000000063</v>
      </c>
      <c r="X390">
        <f t="shared" si="41"/>
        <v>-131.60000000000025</v>
      </c>
    </row>
    <row r="391" spans="1:24" x14ac:dyDescent="0.35">
      <c r="A391">
        <v>28</v>
      </c>
      <c r="B391">
        <v>111.71</v>
      </c>
      <c r="C391">
        <v>1</v>
      </c>
      <c r="D391">
        <v>3127.88</v>
      </c>
      <c r="E391" s="53">
        <v>43563</v>
      </c>
      <c r="F391" s="84">
        <v>4</v>
      </c>
      <c r="G391" s="84">
        <v>8</v>
      </c>
      <c r="H391" s="85" t="str">
        <f t="shared" si="36"/>
        <v>August</v>
      </c>
      <c r="I391" s="84">
        <v>2019</v>
      </c>
      <c r="J391" s="85" t="str">
        <f t="shared" si="37"/>
        <v>8/4/2019</v>
      </c>
      <c r="K391" s="86">
        <f t="shared" si="38"/>
        <v>1</v>
      </c>
      <c r="L391" t="str">
        <f t="shared" si="39"/>
        <v>Sunday</v>
      </c>
      <c r="M391">
        <v>691</v>
      </c>
      <c r="N391" t="s">
        <v>207</v>
      </c>
      <c r="O391" t="s">
        <v>226</v>
      </c>
      <c r="P391">
        <v>115</v>
      </c>
      <c r="Q391" t="s">
        <v>564</v>
      </c>
      <c r="R391" t="s">
        <v>304</v>
      </c>
      <c r="S391" t="s">
        <v>249</v>
      </c>
      <c r="T391" t="s">
        <v>249</v>
      </c>
      <c r="U391" t="s">
        <v>707</v>
      </c>
      <c r="V391" t="s">
        <v>260</v>
      </c>
      <c r="W391">
        <f t="shared" si="40"/>
        <v>-3.2900000000000063</v>
      </c>
      <c r="X391">
        <f t="shared" si="41"/>
        <v>-92.120000000000175</v>
      </c>
    </row>
    <row r="392" spans="1:24" x14ac:dyDescent="0.35">
      <c r="A392">
        <v>23</v>
      </c>
      <c r="B392">
        <v>116.31</v>
      </c>
      <c r="C392">
        <v>9</v>
      </c>
      <c r="D392">
        <v>2675.13</v>
      </c>
      <c r="E392" s="53" t="s">
        <v>419</v>
      </c>
      <c r="F392" s="84">
        <v>30</v>
      </c>
      <c r="G392" s="84">
        <v>8</v>
      </c>
      <c r="H392" s="85" t="str">
        <f t="shared" si="36"/>
        <v>August</v>
      </c>
      <c r="I392" s="84">
        <v>2019</v>
      </c>
      <c r="J392" s="85" t="str">
        <f t="shared" si="37"/>
        <v>8/30/2019</v>
      </c>
      <c r="K392" s="86">
        <f t="shared" si="38"/>
        <v>6</v>
      </c>
      <c r="L392" t="str">
        <f t="shared" si="39"/>
        <v>Friday</v>
      </c>
      <c r="M392">
        <v>666</v>
      </c>
      <c r="N392" t="s">
        <v>207</v>
      </c>
      <c r="O392" t="s">
        <v>226</v>
      </c>
      <c r="P392">
        <v>115</v>
      </c>
      <c r="Q392" t="s">
        <v>564</v>
      </c>
      <c r="R392" t="s">
        <v>414</v>
      </c>
      <c r="S392" t="s">
        <v>415</v>
      </c>
      <c r="T392" t="s">
        <v>244</v>
      </c>
      <c r="U392" t="s">
        <v>749</v>
      </c>
      <c r="V392" t="s">
        <v>255</v>
      </c>
      <c r="W392">
        <f t="shared" si="40"/>
        <v>1.3100000000000023</v>
      </c>
      <c r="X392">
        <f t="shared" si="41"/>
        <v>30.130000000000052</v>
      </c>
    </row>
    <row r="393" spans="1:24" x14ac:dyDescent="0.35">
      <c r="A393">
        <v>23</v>
      </c>
      <c r="B393">
        <v>122.07</v>
      </c>
      <c r="C393">
        <v>2</v>
      </c>
      <c r="D393">
        <v>2807.61</v>
      </c>
      <c r="E393" s="53">
        <v>43200</v>
      </c>
      <c r="F393" s="84">
        <v>4</v>
      </c>
      <c r="G393" s="84">
        <v>10</v>
      </c>
      <c r="H393" s="85" t="str">
        <f t="shared" si="36"/>
        <v>October</v>
      </c>
      <c r="I393" s="84">
        <v>2018</v>
      </c>
      <c r="J393" s="85" t="str">
        <f t="shared" si="37"/>
        <v>10/4/2018</v>
      </c>
      <c r="K393" s="86">
        <f t="shared" si="38"/>
        <v>5</v>
      </c>
      <c r="L393" t="str">
        <f t="shared" si="39"/>
        <v>Thursday</v>
      </c>
      <c r="M393">
        <v>997</v>
      </c>
      <c r="N393" t="s">
        <v>207</v>
      </c>
      <c r="O393" t="s">
        <v>226</v>
      </c>
      <c r="P393">
        <v>115</v>
      </c>
      <c r="Q393" t="s">
        <v>564</v>
      </c>
      <c r="R393" t="s">
        <v>420</v>
      </c>
      <c r="S393" t="s">
        <v>421</v>
      </c>
      <c r="T393" t="s">
        <v>248</v>
      </c>
      <c r="U393" t="s">
        <v>752</v>
      </c>
      <c r="V393" t="s">
        <v>255</v>
      </c>
      <c r="W393">
        <f t="shared" si="40"/>
        <v>7.0699999999999932</v>
      </c>
      <c r="X393">
        <f t="shared" si="41"/>
        <v>162.60999999999984</v>
      </c>
    </row>
    <row r="394" spans="1:24" x14ac:dyDescent="0.35">
      <c r="A394">
        <v>25</v>
      </c>
      <c r="B394">
        <v>100.19</v>
      </c>
      <c r="C394">
        <v>7</v>
      </c>
      <c r="D394">
        <v>2504.75</v>
      </c>
      <c r="E394" s="53" t="s">
        <v>422</v>
      </c>
      <c r="F394" s="84">
        <v>16</v>
      </c>
      <c r="G394" s="84">
        <v>10</v>
      </c>
      <c r="H394" s="85" t="str">
        <f t="shared" si="36"/>
        <v>October</v>
      </c>
      <c r="I394" s="84">
        <v>2019</v>
      </c>
      <c r="J394" s="85" t="str">
        <f t="shared" si="37"/>
        <v>10/16/2019</v>
      </c>
      <c r="K394" s="86">
        <f t="shared" si="38"/>
        <v>4</v>
      </c>
      <c r="L394" t="str">
        <f t="shared" si="39"/>
        <v>Wednesday</v>
      </c>
      <c r="M394">
        <v>621</v>
      </c>
      <c r="N394" t="s">
        <v>207</v>
      </c>
      <c r="O394" t="s">
        <v>226</v>
      </c>
      <c r="P394">
        <v>115</v>
      </c>
      <c r="Q394" t="s">
        <v>564</v>
      </c>
      <c r="R394" t="s">
        <v>411</v>
      </c>
      <c r="S394" t="s">
        <v>412</v>
      </c>
      <c r="T394" t="s">
        <v>248</v>
      </c>
      <c r="U394" t="s">
        <v>748</v>
      </c>
      <c r="V394" t="s">
        <v>255</v>
      </c>
      <c r="W394">
        <f t="shared" si="40"/>
        <v>-14.810000000000002</v>
      </c>
      <c r="X394">
        <f t="shared" si="41"/>
        <v>-370.25000000000006</v>
      </c>
    </row>
    <row r="395" spans="1:24" x14ac:dyDescent="0.35">
      <c r="A395">
        <v>24</v>
      </c>
      <c r="B395">
        <v>124.37</v>
      </c>
      <c r="C395">
        <v>15</v>
      </c>
      <c r="D395">
        <v>2984.88</v>
      </c>
      <c r="E395" s="53">
        <v>43566</v>
      </c>
      <c r="F395" s="84">
        <v>4</v>
      </c>
      <c r="G395" s="84">
        <v>11</v>
      </c>
      <c r="H395" s="85" t="str">
        <f t="shared" si="36"/>
        <v>November</v>
      </c>
      <c r="I395" s="84">
        <v>2019</v>
      </c>
      <c r="J395" s="85" t="str">
        <f t="shared" si="37"/>
        <v>11/4/2019</v>
      </c>
      <c r="K395" s="86">
        <f t="shared" si="38"/>
        <v>2</v>
      </c>
      <c r="L395" t="str">
        <f t="shared" si="39"/>
        <v>Monday</v>
      </c>
      <c r="M395">
        <v>603</v>
      </c>
      <c r="N395" t="s">
        <v>207</v>
      </c>
      <c r="O395" t="s">
        <v>226</v>
      </c>
      <c r="P395">
        <v>115</v>
      </c>
      <c r="Q395" t="s">
        <v>564</v>
      </c>
      <c r="R395" t="s">
        <v>292</v>
      </c>
      <c r="S395" t="s">
        <v>293</v>
      </c>
      <c r="T395" t="s">
        <v>229</v>
      </c>
      <c r="U395" t="s">
        <v>702</v>
      </c>
      <c r="V395" t="s">
        <v>255</v>
      </c>
      <c r="W395">
        <f t="shared" si="40"/>
        <v>9.3700000000000045</v>
      </c>
      <c r="X395">
        <f t="shared" si="41"/>
        <v>224.88000000000011</v>
      </c>
    </row>
    <row r="396" spans="1:24" x14ac:dyDescent="0.35">
      <c r="A396">
        <v>39</v>
      </c>
      <c r="B396">
        <v>64.739999999999995</v>
      </c>
      <c r="C396">
        <v>15</v>
      </c>
      <c r="D396">
        <v>2524.86</v>
      </c>
      <c r="E396" s="53" t="s">
        <v>220</v>
      </c>
      <c r="F396" s="84">
        <v>15</v>
      </c>
      <c r="G396" s="84">
        <v>11</v>
      </c>
      <c r="H396" s="85" t="str">
        <f t="shared" si="36"/>
        <v>November</v>
      </c>
      <c r="I396" s="84">
        <v>2019</v>
      </c>
      <c r="J396" s="85" t="str">
        <f t="shared" si="37"/>
        <v>11/15/2019</v>
      </c>
      <c r="K396" s="86">
        <f t="shared" si="38"/>
        <v>6</v>
      </c>
      <c r="L396" t="str">
        <f t="shared" si="39"/>
        <v>Friday</v>
      </c>
      <c r="M396">
        <v>593</v>
      </c>
      <c r="N396" t="s">
        <v>207</v>
      </c>
      <c r="O396" t="s">
        <v>226</v>
      </c>
      <c r="P396">
        <v>115</v>
      </c>
      <c r="Q396" t="s">
        <v>564</v>
      </c>
      <c r="R396" t="s">
        <v>253</v>
      </c>
      <c r="S396" t="s">
        <v>254</v>
      </c>
      <c r="T396" t="s">
        <v>229</v>
      </c>
      <c r="U396" t="s">
        <v>683</v>
      </c>
      <c r="V396" t="s">
        <v>255</v>
      </c>
      <c r="W396">
        <f t="shared" si="40"/>
        <v>-50.260000000000005</v>
      </c>
      <c r="X396">
        <f t="shared" si="41"/>
        <v>-1960.14</v>
      </c>
    </row>
    <row r="397" spans="1:24" x14ac:dyDescent="0.35">
      <c r="A397">
        <v>55</v>
      </c>
      <c r="B397">
        <v>75.2</v>
      </c>
      <c r="C397">
        <v>7</v>
      </c>
      <c r="D397">
        <v>4136</v>
      </c>
      <c r="E397" s="53" t="s">
        <v>221</v>
      </c>
      <c r="F397" s="84">
        <v>24</v>
      </c>
      <c r="G397" s="84">
        <v>11</v>
      </c>
      <c r="H397" s="85" t="str">
        <f t="shared" si="36"/>
        <v>November</v>
      </c>
      <c r="I397" s="84">
        <v>2019</v>
      </c>
      <c r="J397" s="85" t="str">
        <f t="shared" si="37"/>
        <v>11/24/2019</v>
      </c>
      <c r="K397" s="86">
        <f t="shared" si="38"/>
        <v>1</v>
      </c>
      <c r="L397" t="str">
        <f t="shared" si="39"/>
        <v>Sunday</v>
      </c>
      <c r="M397">
        <v>585</v>
      </c>
      <c r="N397" t="s">
        <v>207</v>
      </c>
      <c r="O397" t="s">
        <v>226</v>
      </c>
      <c r="P397">
        <v>115</v>
      </c>
      <c r="Q397" t="s">
        <v>564</v>
      </c>
      <c r="R397" t="s">
        <v>287</v>
      </c>
      <c r="S397" t="s">
        <v>288</v>
      </c>
      <c r="T397" t="s">
        <v>234</v>
      </c>
      <c r="U397" t="s">
        <v>700</v>
      </c>
      <c r="V397" t="s">
        <v>260</v>
      </c>
      <c r="W397">
        <f t="shared" si="40"/>
        <v>-39.799999999999997</v>
      </c>
      <c r="X397">
        <f t="shared" si="41"/>
        <v>-2189</v>
      </c>
    </row>
    <row r="398" spans="1:24" x14ac:dyDescent="0.35">
      <c r="A398">
        <v>46</v>
      </c>
      <c r="B398">
        <v>88.45</v>
      </c>
      <c r="C398">
        <v>6</v>
      </c>
      <c r="D398">
        <v>4068.7</v>
      </c>
      <c r="E398" s="53">
        <v>43983</v>
      </c>
      <c r="F398" s="84">
        <v>6</v>
      </c>
      <c r="G398" s="84">
        <v>1</v>
      </c>
      <c r="H398" s="85" t="str">
        <f t="shared" si="36"/>
        <v>January</v>
      </c>
      <c r="I398" s="84">
        <v>2020</v>
      </c>
      <c r="J398" s="85" t="str">
        <f t="shared" si="37"/>
        <v>1/6/2020</v>
      </c>
      <c r="K398" s="86">
        <f t="shared" si="38"/>
        <v>2</v>
      </c>
      <c r="L398" t="str">
        <f t="shared" si="39"/>
        <v>Monday</v>
      </c>
      <c r="M398">
        <v>543</v>
      </c>
      <c r="N398" t="s">
        <v>207</v>
      </c>
      <c r="O398" t="s">
        <v>226</v>
      </c>
      <c r="P398">
        <v>115</v>
      </c>
      <c r="Q398" t="s">
        <v>564</v>
      </c>
      <c r="R398" t="s">
        <v>423</v>
      </c>
      <c r="S398" t="s">
        <v>424</v>
      </c>
      <c r="T398" t="s">
        <v>233</v>
      </c>
      <c r="U398" t="s">
        <v>753</v>
      </c>
      <c r="V398" t="s">
        <v>260</v>
      </c>
      <c r="W398">
        <f t="shared" si="40"/>
        <v>-26.549999999999997</v>
      </c>
      <c r="X398">
        <f t="shared" si="41"/>
        <v>-1221.3</v>
      </c>
    </row>
    <row r="399" spans="1:24" x14ac:dyDescent="0.35">
      <c r="A399">
        <v>50</v>
      </c>
      <c r="B399">
        <v>103.64</v>
      </c>
      <c r="C399">
        <v>1</v>
      </c>
      <c r="D399">
        <v>5182</v>
      </c>
      <c r="E399" s="53">
        <v>44076</v>
      </c>
      <c r="F399" s="84">
        <v>9</v>
      </c>
      <c r="G399" s="84">
        <v>2</v>
      </c>
      <c r="H399" s="85" t="str">
        <f t="shared" si="36"/>
        <v>Febuary</v>
      </c>
      <c r="I399" s="84">
        <v>2020</v>
      </c>
      <c r="J399" s="85" t="str">
        <f t="shared" si="37"/>
        <v>2/9/2020</v>
      </c>
      <c r="K399" s="86">
        <f t="shared" si="38"/>
        <v>1</v>
      </c>
      <c r="L399" t="str">
        <f t="shared" si="39"/>
        <v>Sunday</v>
      </c>
      <c r="M399">
        <v>510</v>
      </c>
      <c r="N399" t="s">
        <v>207</v>
      </c>
      <c r="O399" t="s">
        <v>226</v>
      </c>
      <c r="P399">
        <v>115</v>
      </c>
      <c r="Q399" t="s">
        <v>564</v>
      </c>
      <c r="R399" t="s">
        <v>281</v>
      </c>
      <c r="S399" t="s">
        <v>282</v>
      </c>
      <c r="T399" t="s">
        <v>233</v>
      </c>
      <c r="U399" t="s">
        <v>697</v>
      </c>
      <c r="V399" t="s">
        <v>260</v>
      </c>
      <c r="W399">
        <f t="shared" si="40"/>
        <v>-11.36</v>
      </c>
      <c r="X399">
        <f t="shared" si="41"/>
        <v>-568</v>
      </c>
    </row>
    <row r="400" spans="1:24" x14ac:dyDescent="0.35">
      <c r="A400">
        <v>47</v>
      </c>
      <c r="B400">
        <v>111.57</v>
      </c>
      <c r="C400">
        <v>8</v>
      </c>
      <c r="D400">
        <v>5243.79</v>
      </c>
      <c r="E400" s="53">
        <v>43893</v>
      </c>
      <c r="F400" s="84">
        <v>3</v>
      </c>
      <c r="G400" s="84">
        <v>3</v>
      </c>
      <c r="H400" s="85" t="str">
        <f t="shared" si="36"/>
        <v>March</v>
      </c>
      <c r="I400" s="84">
        <v>2020</v>
      </c>
      <c r="J400" s="85" t="str">
        <f t="shared" si="37"/>
        <v>3/3/2020</v>
      </c>
      <c r="K400" s="86">
        <f t="shared" si="38"/>
        <v>3</v>
      </c>
      <c r="L400" t="str">
        <f t="shared" si="39"/>
        <v>Tuesday</v>
      </c>
      <c r="M400">
        <v>488</v>
      </c>
      <c r="N400" t="s">
        <v>207</v>
      </c>
      <c r="O400" t="s">
        <v>226</v>
      </c>
      <c r="P400">
        <v>115</v>
      </c>
      <c r="Q400" t="s">
        <v>564</v>
      </c>
      <c r="R400" t="s">
        <v>330</v>
      </c>
      <c r="S400" t="s">
        <v>331</v>
      </c>
      <c r="T400" t="s">
        <v>237</v>
      </c>
      <c r="U400" t="s">
        <v>718</v>
      </c>
      <c r="V400" t="s">
        <v>260</v>
      </c>
      <c r="W400">
        <f t="shared" si="40"/>
        <v>-3.4300000000000068</v>
      </c>
      <c r="X400">
        <f t="shared" si="41"/>
        <v>-161.21000000000032</v>
      </c>
    </row>
    <row r="401" spans="1:24" x14ac:dyDescent="0.35">
      <c r="A401">
        <v>97</v>
      </c>
      <c r="B401">
        <v>93.28</v>
      </c>
      <c r="C401">
        <v>5</v>
      </c>
      <c r="D401">
        <v>9048.16</v>
      </c>
      <c r="E401" s="53" t="s">
        <v>458</v>
      </c>
      <c r="F401" s="84">
        <v>14</v>
      </c>
      <c r="G401" s="84">
        <v>4</v>
      </c>
      <c r="H401" s="85" t="str">
        <f t="shared" si="36"/>
        <v>April</v>
      </c>
      <c r="I401" s="84">
        <v>2020</v>
      </c>
      <c r="J401" s="85" t="str">
        <f t="shared" si="37"/>
        <v>4/14/2020</v>
      </c>
      <c r="K401" s="86">
        <f t="shared" si="38"/>
        <v>3</v>
      </c>
      <c r="L401" t="str">
        <f t="shared" si="39"/>
        <v>Tuesday</v>
      </c>
      <c r="M401">
        <v>447</v>
      </c>
      <c r="N401" t="s">
        <v>207</v>
      </c>
      <c r="O401" t="s">
        <v>226</v>
      </c>
      <c r="P401">
        <v>115</v>
      </c>
      <c r="Q401" t="s">
        <v>564</v>
      </c>
      <c r="R401" t="s">
        <v>459</v>
      </c>
      <c r="S401" t="s">
        <v>460</v>
      </c>
      <c r="T401" t="s">
        <v>230</v>
      </c>
      <c r="U401" t="s">
        <v>763</v>
      </c>
      <c r="V401" t="s">
        <v>289</v>
      </c>
      <c r="W401">
        <f t="shared" si="40"/>
        <v>-21.72</v>
      </c>
      <c r="X401">
        <f t="shared" si="41"/>
        <v>-2106.8399999999997</v>
      </c>
    </row>
    <row r="402" spans="1:24" x14ac:dyDescent="0.35">
      <c r="A402">
        <v>32</v>
      </c>
      <c r="B402">
        <v>119.77</v>
      </c>
      <c r="C402">
        <v>10</v>
      </c>
      <c r="D402">
        <v>3832.64</v>
      </c>
      <c r="E402" s="53" t="s">
        <v>425</v>
      </c>
      <c r="F402" s="84">
        <v>17</v>
      </c>
      <c r="G402" s="84">
        <v>5</v>
      </c>
      <c r="H402" s="85" t="str">
        <f t="shared" si="36"/>
        <v>May</v>
      </c>
      <c r="I402" s="84">
        <v>2020</v>
      </c>
      <c r="J402" s="85" t="str">
        <f t="shared" si="37"/>
        <v>5/17/2020</v>
      </c>
      <c r="K402" s="86">
        <f t="shared" si="38"/>
        <v>1</v>
      </c>
      <c r="L402" t="str">
        <f t="shared" si="39"/>
        <v>Sunday</v>
      </c>
      <c r="M402">
        <v>415</v>
      </c>
      <c r="N402" t="s">
        <v>207</v>
      </c>
      <c r="O402" t="s">
        <v>226</v>
      </c>
      <c r="P402">
        <v>115</v>
      </c>
      <c r="Q402" t="s">
        <v>564</v>
      </c>
      <c r="R402" t="s">
        <v>287</v>
      </c>
      <c r="S402" t="s">
        <v>288</v>
      </c>
      <c r="T402" t="s">
        <v>234</v>
      </c>
      <c r="U402" t="s">
        <v>700</v>
      </c>
      <c r="V402" t="s">
        <v>260</v>
      </c>
      <c r="W402">
        <f t="shared" si="40"/>
        <v>4.769999999999996</v>
      </c>
      <c r="X402">
        <f t="shared" si="41"/>
        <v>152.63999999999987</v>
      </c>
    </row>
    <row r="403" spans="1:24" x14ac:dyDescent="0.35">
      <c r="A403">
        <v>35</v>
      </c>
      <c r="B403">
        <v>112</v>
      </c>
      <c r="C403">
        <v>10</v>
      </c>
      <c r="D403">
        <v>3920</v>
      </c>
      <c r="E403" s="53" t="s">
        <v>225</v>
      </c>
      <c r="F403" s="84">
        <v>29</v>
      </c>
      <c r="G403" s="84">
        <v>1</v>
      </c>
      <c r="H403" s="85" t="str">
        <f t="shared" si="36"/>
        <v>January</v>
      </c>
      <c r="I403" s="84">
        <v>2018</v>
      </c>
      <c r="J403" s="85" t="str">
        <f t="shared" si="37"/>
        <v>1/29/2018</v>
      </c>
      <c r="K403" s="86">
        <f t="shared" si="38"/>
        <v>2</v>
      </c>
      <c r="L403" t="str">
        <f t="shared" si="39"/>
        <v>Monday</v>
      </c>
      <c r="M403">
        <v>1255</v>
      </c>
      <c r="N403" t="s">
        <v>207</v>
      </c>
      <c r="O403" t="s">
        <v>442</v>
      </c>
      <c r="P403">
        <v>116</v>
      </c>
      <c r="Q403" t="s">
        <v>565</v>
      </c>
      <c r="R403" t="s">
        <v>283</v>
      </c>
      <c r="S403" t="s">
        <v>284</v>
      </c>
      <c r="T403" t="s">
        <v>231</v>
      </c>
      <c r="U403" t="s">
        <v>698</v>
      </c>
      <c r="V403" t="s">
        <v>260</v>
      </c>
      <c r="W403">
        <f t="shared" si="40"/>
        <v>-4</v>
      </c>
      <c r="X403">
        <f t="shared" si="41"/>
        <v>-140</v>
      </c>
    </row>
    <row r="404" spans="1:24" x14ac:dyDescent="0.35">
      <c r="A404">
        <v>49</v>
      </c>
      <c r="B404">
        <v>100.34</v>
      </c>
      <c r="C404">
        <v>4</v>
      </c>
      <c r="D404">
        <v>4916.66</v>
      </c>
      <c r="E404" s="53" t="s">
        <v>443</v>
      </c>
      <c r="F404" s="84">
        <v>26</v>
      </c>
      <c r="G404" s="84">
        <v>3</v>
      </c>
      <c r="H404" s="85" t="str">
        <f t="shared" si="36"/>
        <v>March</v>
      </c>
      <c r="I404" s="84">
        <v>2018</v>
      </c>
      <c r="J404" s="85" t="str">
        <f t="shared" si="37"/>
        <v>3/26/2018</v>
      </c>
      <c r="K404" s="86">
        <f t="shared" si="38"/>
        <v>2</v>
      </c>
      <c r="L404" t="str">
        <f t="shared" si="39"/>
        <v>Monday</v>
      </c>
      <c r="M404">
        <v>1200</v>
      </c>
      <c r="N404" t="s">
        <v>207</v>
      </c>
      <c r="O404" t="s">
        <v>442</v>
      </c>
      <c r="P404">
        <v>116</v>
      </c>
      <c r="Q404" t="s">
        <v>565</v>
      </c>
      <c r="R404" t="s">
        <v>335</v>
      </c>
      <c r="S404" t="s">
        <v>336</v>
      </c>
      <c r="T404" t="s">
        <v>229</v>
      </c>
      <c r="U404" t="s">
        <v>720</v>
      </c>
      <c r="V404" t="s">
        <v>260</v>
      </c>
      <c r="W404">
        <f t="shared" si="40"/>
        <v>-15.659999999999997</v>
      </c>
      <c r="X404">
        <f t="shared" si="41"/>
        <v>-767.3399999999998</v>
      </c>
    </row>
    <row r="405" spans="1:24" x14ac:dyDescent="0.35">
      <c r="A405">
        <v>38</v>
      </c>
      <c r="B405">
        <v>101.5</v>
      </c>
      <c r="C405">
        <v>10</v>
      </c>
      <c r="D405">
        <v>3857</v>
      </c>
      <c r="E405" s="53" t="s">
        <v>300</v>
      </c>
      <c r="F405" s="84">
        <v>28</v>
      </c>
      <c r="G405" s="84">
        <v>5</v>
      </c>
      <c r="H405" s="85" t="str">
        <f t="shared" si="36"/>
        <v>May</v>
      </c>
      <c r="I405" s="84">
        <v>2018</v>
      </c>
      <c r="J405" s="85" t="str">
        <f t="shared" si="37"/>
        <v>5/28/2018</v>
      </c>
      <c r="K405" s="86">
        <f t="shared" si="38"/>
        <v>2</v>
      </c>
      <c r="L405" t="str">
        <f t="shared" si="39"/>
        <v>Monday</v>
      </c>
      <c r="M405">
        <v>1138</v>
      </c>
      <c r="N405" t="s">
        <v>207</v>
      </c>
      <c r="O405" t="s">
        <v>442</v>
      </c>
      <c r="P405">
        <v>116</v>
      </c>
      <c r="Q405" t="s">
        <v>565</v>
      </c>
      <c r="R405" t="s">
        <v>301</v>
      </c>
      <c r="S405" t="s">
        <v>297</v>
      </c>
      <c r="T405" t="s">
        <v>236</v>
      </c>
      <c r="U405" t="s">
        <v>706</v>
      </c>
      <c r="V405" t="s">
        <v>260</v>
      </c>
      <c r="W405">
        <f t="shared" si="40"/>
        <v>-14.5</v>
      </c>
      <c r="X405">
        <f t="shared" si="41"/>
        <v>-551</v>
      </c>
    </row>
    <row r="406" spans="1:24" x14ac:dyDescent="0.35">
      <c r="A406">
        <v>32</v>
      </c>
      <c r="B406">
        <v>130.66999999999999</v>
      </c>
      <c r="C406">
        <v>10</v>
      </c>
      <c r="D406">
        <v>4181.4399999999996</v>
      </c>
      <c r="E406" s="53" t="s">
        <v>302</v>
      </c>
      <c r="F406" s="84">
        <v>24</v>
      </c>
      <c r="G406" s="84">
        <v>7</v>
      </c>
      <c r="H406" s="85" t="str">
        <f t="shared" si="36"/>
        <v>July</v>
      </c>
      <c r="I406" s="84">
        <v>2018</v>
      </c>
      <c r="J406" s="85" t="str">
        <f t="shared" si="37"/>
        <v>7/24/2018</v>
      </c>
      <c r="K406" s="86">
        <f t="shared" si="38"/>
        <v>3</v>
      </c>
      <c r="L406" t="str">
        <f t="shared" si="39"/>
        <v>Tuesday</v>
      </c>
      <c r="M406">
        <v>1082</v>
      </c>
      <c r="N406" t="s">
        <v>207</v>
      </c>
      <c r="O406" t="s">
        <v>442</v>
      </c>
      <c r="P406">
        <v>116</v>
      </c>
      <c r="Q406" t="s">
        <v>565</v>
      </c>
      <c r="R406" t="s">
        <v>263</v>
      </c>
      <c r="S406" t="s">
        <v>264</v>
      </c>
      <c r="T406" t="s">
        <v>229</v>
      </c>
      <c r="U406" t="s">
        <v>687</v>
      </c>
      <c r="V406" t="s">
        <v>260</v>
      </c>
      <c r="W406">
        <f t="shared" si="40"/>
        <v>14.669999999999987</v>
      </c>
      <c r="X406">
        <f t="shared" si="41"/>
        <v>469.4399999999996</v>
      </c>
    </row>
    <row r="407" spans="1:24" x14ac:dyDescent="0.35">
      <c r="A407">
        <v>34</v>
      </c>
      <c r="B407">
        <v>136.5</v>
      </c>
      <c r="C407">
        <v>7</v>
      </c>
      <c r="D407">
        <v>4641</v>
      </c>
      <c r="E407" s="53" t="s">
        <v>303</v>
      </c>
      <c r="F407" s="84">
        <v>19</v>
      </c>
      <c r="G407" s="84">
        <v>9</v>
      </c>
      <c r="H407" s="85" t="str">
        <f t="shared" si="36"/>
        <v>September</v>
      </c>
      <c r="I407" s="84">
        <v>2018</v>
      </c>
      <c r="J407" s="85" t="str">
        <f t="shared" si="37"/>
        <v>9/19/2018</v>
      </c>
      <c r="K407" s="86">
        <f t="shared" si="38"/>
        <v>4</v>
      </c>
      <c r="L407" t="str">
        <f t="shared" si="39"/>
        <v>Wednesday</v>
      </c>
      <c r="M407">
        <v>1026</v>
      </c>
      <c r="N407" t="s">
        <v>207</v>
      </c>
      <c r="O407" t="s">
        <v>442</v>
      </c>
      <c r="P407">
        <v>116</v>
      </c>
      <c r="Q407" t="s">
        <v>565</v>
      </c>
      <c r="R407" t="s">
        <v>304</v>
      </c>
      <c r="S407" t="s">
        <v>249</v>
      </c>
      <c r="T407" t="s">
        <v>249</v>
      </c>
      <c r="U407" t="s">
        <v>707</v>
      </c>
      <c r="V407" t="s">
        <v>260</v>
      </c>
      <c r="W407">
        <f t="shared" si="40"/>
        <v>20.5</v>
      </c>
      <c r="X407">
        <f t="shared" si="41"/>
        <v>697</v>
      </c>
    </row>
    <row r="408" spans="1:24" x14ac:dyDescent="0.35">
      <c r="A408">
        <v>36</v>
      </c>
      <c r="B408">
        <v>99.17</v>
      </c>
      <c r="C408">
        <v>8</v>
      </c>
      <c r="D408">
        <v>3570.12</v>
      </c>
      <c r="E408" s="53" t="s">
        <v>396</v>
      </c>
      <c r="F408" s="84">
        <v>21</v>
      </c>
      <c r="G408" s="84">
        <v>10</v>
      </c>
      <c r="H408" s="85" t="str">
        <f t="shared" si="36"/>
        <v>October</v>
      </c>
      <c r="I408" s="84">
        <v>2018</v>
      </c>
      <c r="J408" s="85" t="str">
        <f t="shared" si="37"/>
        <v>10/21/2018</v>
      </c>
      <c r="K408" s="86">
        <f t="shared" si="38"/>
        <v>1</v>
      </c>
      <c r="L408" t="str">
        <f t="shared" si="39"/>
        <v>Sunday</v>
      </c>
      <c r="M408">
        <v>995</v>
      </c>
      <c r="N408" t="s">
        <v>397</v>
      </c>
      <c r="O408" t="s">
        <v>442</v>
      </c>
      <c r="P408">
        <v>116</v>
      </c>
      <c r="Q408" t="s">
        <v>565</v>
      </c>
      <c r="R408" t="s">
        <v>398</v>
      </c>
      <c r="S408" t="s">
        <v>399</v>
      </c>
      <c r="T408" t="s">
        <v>234</v>
      </c>
      <c r="U408" t="s">
        <v>743</v>
      </c>
      <c r="V408" t="s">
        <v>260</v>
      </c>
      <c r="W408">
        <f t="shared" si="40"/>
        <v>-16.829999999999998</v>
      </c>
      <c r="X408">
        <f t="shared" si="41"/>
        <v>-605.87999999999988</v>
      </c>
    </row>
    <row r="409" spans="1:24" x14ac:dyDescent="0.35">
      <c r="A409">
        <v>48</v>
      </c>
      <c r="B409">
        <v>93.34</v>
      </c>
      <c r="C409">
        <v>3</v>
      </c>
      <c r="D409">
        <v>4480.32</v>
      </c>
      <c r="E409" s="53">
        <v>43262</v>
      </c>
      <c r="F409" s="84">
        <v>6</v>
      </c>
      <c r="G409" s="84">
        <v>11</v>
      </c>
      <c r="H409" s="85" t="str">
        <f t="shared" si="36"/>
        <v>November</v>
      </c>
      <c r="I409" s="84">
        <v>2018</v>
      </c>
      <c r="J409" s="85" t="str">
        <f t="shared" si="37"/>
        <v>11/6/2018</v>
      </c>
      <c r="K409" s="86">
        <f t="shared" si="38"/>
        <v>3</v>
      </c>
      <c r="L409" t="str">
        <f t="shared" si="39"/>
        <v>Tuesday</v>
      </c>
      <c r="M409">
        <v>980</v>
      </c>
      <c r="N409" t="s">
        <v>207</v>
      </c>
      <c r="O409" t="s">
        <v>442</v>
      </c>
      <c r="P409">
        <v>116</v>
      </c>
      <c r="Q409" t="s">
        <v>565</v>
      </c>
      <c r="R409" t="s">
        <v>307</v>
      </c>
      <c r="S409" t="s">
        <v>308</v>
      </c>
      <c r="T409" t="s">
        <v>232</v>
      </c>
      <c r="U409" t="s">
        <v>709</v>
      </c>
      <c r="V409" t="s">
        <v>260</v>
      </c>
      <c r="W409">
        <f t="shared" si="40"/>
        <v>-22.659999999999997</v>
      </c>
      <c r="X409">
        <f t="shared" si="41"/>
        <v>-1087.6799999999998</v>
      </c>
    </row>
    <row r="410" spans="1:24" x14ac:dyDescent="0.35">
      <c r="A410">
        <v>21</v>
      </c>
      <c r="B410">
        <v>96.84</v>
      </c>
      <c r="C410">
        <v>7</v>
      </c>
      <c r="D410">
        <v>2033.64</v>
      </c>
      <c r="E410" s="53" t="s">
        <v>309</v>
      </c>
      <c r="F410" s="84">
        <v>13</v>
      </c>
      <c r="G410" s="84">
        <v>11</v>
      </c>
      <c r="H410" s="85" t="str">
        <f t="shared" si="36"/>
        <v>November</v>
      </c>
      <c r="I410" s="84">
        <v>2018</v>
      </c>
      <c r="J410" s="85" t="str">
        <f t="shared" si="37"/>
        <v>11/13/2018</v>
      </c>
      <c r="K410" s="86">
        <f t="shared" si="38"/>
        <v>3</v>
      </c>
      <c r="L410" t="str">
        <f t="shared" si="39"/>
        <v>Tuesday</v>
      </c>
      <c r="M410">
        <v>974</v>
      </c>
      <c r="N410" t="s">
        <v>207</v>
      </c>
      <c r="O410" t="s">
        <v>442</v>
      </c>
      <c r="P410">
        <v>116</v>
      </c>
      <c r="Q410" t="s">
        <v>565</v>
      </c>
      <c r="R410" t="s">
        <v>310</v>
      </c>
      <c r="S410" t="s">
        <v>311</v>
      </c>
      <c r="T410" t="s">
        <v>229</v>
      </c>
      <c r="U410" t="s">
        <v>710</v>
      </c>
      <c r="V410" t="s">
        <v>255</v>
      </c>
      <c r="W410">
        <f t="shared" si="40"/>
        <v>-19.159999999999997</v>
      </c>
      <c r="X410">
        <f t="shared" si="41"/>
        <v>-402.3599999999999</v>
      </c>
    </row>
    <row r="411" spans="1:24" x14ac:dyDescent="0.35">
      <c r="A411">
        <v>21</v>
      </c>
      <c r="B411">
        <v>93.34</v>
      </c>
      <c r="C411">
        <v>10</v>
      </c>
      <c r="D411">
        <v>1960.14</v>
      </c>
      <c r="E411" s="53" t="s">
        <v>312</v>
      </c>
      <c r="F411" s="84">
        <v>25</v>
      </c>
      <c r="G411" s="84">
        <v>11</v>
      </c>
      <c r="H411" s="85" t="str">
        <f t="shared" si="36"/>
        <v>November</v>
      </c>
      <c r="I411" s="84">
        <v>2018</v>
      </c>
      <c r="J411" s="85" t="str">
        <f t="shared" si="37"/>
        <v>11/25/2018</v>
      </c>
      <c r="K411" s="86">
        <f t="shared" si="38"/>
        <v>1</v>
      </c>
      <c r="L411" t="str">
        <f t="shared" si="39"/>
        <v>Sunday</v>
      </c>
      <c r="M411">
        <v>963</v>
      </c>
      <c r="N411" t="s">
        <v>207</v>
      </c>
      <c r="O411" t="s">
        <v>442</v>
      </c>
      <c r="P411">
        <v>116</v>
      </c>
      <c r="Q411" t="s">
        <v>565</v>
      </c>
      <c r="R411" t="s">
        <v>313</v>
      </c>
      <c r="S411" t="s">
        <v>314</v>
      </c>
      <c r="T411" t="s">
        <v>230</v>
      </c>
      <c r="U411" t="s">
        <v>711</v>
      </c>
      <c r="V411" t="s">
        <v>255</v>
      </c>
      <c r="W411">
        <f t="shared" si="40"/>
        <v>-22.659999999999997</v>
      </c>
      <c r="X411">
        <f t="shared" si="41"/>
        <v>-475.8599999999999</v>
      </c>
    </row>
    <row r="412" spans="1:24" x14ac:dyDescent="0.35">
      <c r="A412">
        <v>34</v>
      </c>
      <c r="B412">
        <v>116.67</v>
      </c>
      <c r="C412">
        <v>5</v>
      </c>
      <c r="D412">
        <v>3966.78</v>
      </c>
      <c r="E412" s="53">
        <v>43232</v>
      </c>
      <c r="F412" s="84">
        <v>5</v>
      </c>
      <c r="G412" s="84">
        <v>12</v>
      </c>
      <c r="H412" s="85" t="str">
        <f t="shared" si="36"/>
        <v>December</v>
      </c>
      <c r="I412" s="84">
        <v>2018</v>
      </c>
      <c r="J412" s="85" t="str">
        <f t="shared" si="37"/>
        <v>12/5/2018</v>
      </c>
      <c r="K412" s="86">
        <f t="shared" si="38"/>
        <v>4</v>
      </c>
      <c r="L412" t="str">
        <f t="shared" si="39"/>
        <v>Wednesday</v>
      </c>
      <c r="M412">
        <v>954</v>
      </c>
      <c r="N412" t="s">
        <v>207</v>
      </c>
      <c r="O412" t="s">
        <v>442</v>
      </c>
      <c r="P412">
        <v>116</v>
      </c>
      <c r="Q412" t="s">
        <v>565</v>
      </c>
      <c r="R412" t="s">
        <v>315</v>
      </c>
      <c r="S412" t="s">
        <v>316</v>
      </c>
      <c r="T412" t="s">
        <v>240</v>
      </c>
      <c r="U412" t="s">
        <v>712</v>
      </c>
      <c r="V412" t="s">
        <v>260</v>
      </c>
      <c r="W412">
        <f t="shared" si="40"/>
        <v>0.67000000000000171</v>
      </c>
      <c r="X412">
        <f t="shared" si="41"/>
        <v>22.780000000000058</v>
      </c>
    </row>
    <row r="413" spans="1:24" x14ac:dyDescent="0.35">
      <c r="A413">
        <v>46</v>
      </c>
      <c r="B413">
        <v>112</v>
      </c>
      <c r="C413">
        <v>2</v>
      </c>
      <c r="D413">
        <v>5152</v>
      </c>
      <c r="E413" s="53" t="s">
        <v>317</v>
      </c>
      <c r="F413" s="84">
        <v>29</v>
      </c>
      <c r="G413" s="84">
        <v>1</v>
      </c>
      <c r="H413" s="85" t="str">
        <f t="shared" si="36"/>
        <v>January</v>
      </c>
      <c r="I413" s="84">
        <v>2019</v>
      </c>
      <c r="J413" s="85" t="str">
        <f t="shared" si="37"/>
        <v>1/29/2019</v>
      </c>
      <c r="K413" s="86">
        <f t="shared" si="38"/>
        <v>3</v>
      </c>
      <c r="L413" t="str">
        <f t="shared" si="39"/>
        <v>Tuesday</v>
      </c>
      <c r="M413">
        <v>900</v>
      </c>
      <c r="N413" t="s">
        <v>207</v>
      </c>
      <c r="O413" t="s">
        <v>442</v>
      </c>
      <c r="P413">
        <v>116</v>
      </c>
      <c r="Q413" t="s">
        <v>565</v>
      </c>
      <c r="R413" t="s">
        <v>318</v>
      </c>
      <c r="S413" t="s">
        <v>319</v>
      </c>
      <c r="T413" t="s">
        <v>229</v>
      </c>
      <c r="U413" t="s">
        <v>713</v>
      </c>
      <c r="V413" t="s">
        <v>260</v>
      </c>
      <c r="W413">
        <f t="shared" si="40"/>
        <v>-4</v>
      </c>
      <c r="X413">
        <f t="shared" si="41"/>
        <v>-184</v>
      </c>
    </row>
    <row r="414" spans="1:24" x14ac:dyDescent="0.35">
      <c r="A414">
        <v>32</v>
      </c>
      <c r="B414">
        <v>105</v>
      </c>
      <c r="C414">
        <v>1</v>
      </c>
      <c r="D414">
        <v>3360</v>
      </c>
      <c r="E414" s="53">
        <v>43741</v>
      </c>
      <c r="F414" s="84">
        <v>10</v>
      </c>
      <c r="G414" s="84">
        <v>3</v>
      </c>
      <c r="H414" s="85" t="str">
        <f t="shared" si="36"/>
        <v>March</v>
      </c>
      <c r="I414" s="84">
        <v>2019</v>
      </c>
      <c r="J414" s="85" t="str">
        <f t="shared" si="37"/>
        <v>3/10/2019</v>
      </c>
      <c r="K414" s="86">
        <f t="shared" si="38"/>
        <v>1</v>
      </c>
      <c r="L414" t="str">
        <f t="shared" si="39"/>
        <v>Sunday</v>
      </c>
      <c r="M414">
        <v>861</v>
      </c>
      <c r="N414" t="s">
        <v>207</v>
      </c>
      <c r="O414" t="s">
        <v>442</v>
      </c>
      <c r="P414">
        <v>116</v>
      </c>
      <c r="Q414" t="s">
        <v>565</v>
      </c>
      <c r="R414" t="s">
        <v>320</v>
      </c>
      <c r="S414" t="s">
        <v>280</v>
      </c>
      <c r="T414" t="s">
        <v>229</v>
      </c>
      <c r="U414" t="s">
        <v>714</v>
      </c>
      <c r="V414" t="s">
        <v>260</v>
      </c>
      <c r="W414">
        <f t="shared" si="40"/>
        <v>-11</v>
      </c>
      <c r="X414">
        <f t="shared" si="41"/>
        <v>-352</v>
      </c>
    </row>
    <row r="415" spans="1:24" x14ac:dyDescent="0.35">
      <c r="A415">
        <v>29</v>
      </c>
      <c r="B415">
        <v>119</v>
      </c>
      <c r="C415">
        <v>8</v>
      </c>
      <c r="D415">
        <v>3451</v>
      </c>
      <c r="E415" s="53">
        <v>43560</v>
      </c>
      <c r="F415" s="84">
        <v>4</v>
      </c>
      <c r="G415" s="84">
        <v>5</v>
      </c>
      <c r="H415" s="85" t="str">
        <f t="shared" si="36"/>
        <v>May</v>
      </c>
      <c r="I415" s="84">
        <v>2019</v>
      </c>
      <c r="J415" s="85" t="str">
        <f t="shared" si="37"/>
        <v>5/4/2019</v>
      </c>
      <c r="K415" s="86">
        <f t="shared" si="38"/>
        <v>7</v>
      </c>
      <c r="L415" t="str">
        <f t="shared" si="39"/>
        <v>Saturday</v>
      </c>
      <c r="M415">
        <v>807</v>
      </c>
      <c r="N415" t="s">
        <v>207</v>
      </c>
      <c r="O415" t="s">
        <v>442</v>
      </c>
      <c r="P415">
        <v>116</v>
      </c>
      <c r="Q415" t="s">
        <v>565</v>
      </c>
      <c r="R415" t="s">
        <v>321</v>
      </c>
      <c r="S415" t="s">
        <v>322</v>
      </c>
      <c r="T415" t="s">
        <v>229</v>
      </c>
      <c r="U415" t="s">
        <v>715</v>
      </c>
      <c r="V415" t="s">
        <v>260</v>
      </c>
      <c r="W415">
        <f t="shared" si="40"/>
        <v>3</v>
      </c>
      <c r="X415">
        <f t="shared" si="41"/>
        <v>87</v>
      </c>
    </row>
    <row r="416" spans="1:24" x14ac:dyDescent="0.35">
      <c r="A416">
        <v>41</v>
      </c>
      <c r="B416">
        <v>133</v>
      </c>
      <c r="C416">
        <v>5</v>
      </c>
      <c r="D416">
        <v>5453</v>
      </c>
      <c r="E416" s="53" t="s">
        <v>323</v>
      </c>
      <c r="F416" s="84">
        <v>15</v>
      </c>
      <c r="G416" s="84">
        <v>6</v>
      </c>
      <c r="H416" s="85" t="str">
        <f t="shared" si="36"/>
        <v>June</v>
      </c>
      <c r="I416" s="84">
        <v>2019</v>
      </c>
      <c r="J416" s="85" t="str">
        <f t="shared" si="37"/>
        <v>6/15/2019</v>
      </c>
      <c r="K416" s="86">
        <f t="shared" si="38"/>
        <v>7</v>
      </c>
      <c r="L416" t="str">
        <f t="shared" si="39"/>
        <v>Saturday</v>
      </c>
      <c r="M416">
        <v>766</v>
      </c>
      <c r="N416" t="s">
        <v>207</v>
      </c>
      <c r="O416" t="s">
        <v>442</v>
      </c>
      <c r="P416">
        <v>116</v>
      </c>
      <c r="Q416" t="s">
        <v>565</v>
      </c>
      <c r="R416" t="s">
        <v>324</v>
      </c>
      <c r="S416" t="s">
        <v>325</v>
      </c>
      <c r="T416" t="s">
        <v>241</v>
      </c>
      <c r="U416" t="s">
        <v>716</v>
      </c>
      <c r="V416" t="s">
        <v>260</v>
      </c>
      <c r="W416">
        <f t="shared" si="40"/>
        <v>17</v>
      </c>
      <c r="X416">
        <f t="shared" si="41"/>
        <v>697</v>
      </c>
    </row>
    <row r="417" spans="1:24" x14ac:dyDescent="0.35">
      <c r="A417">
        <v>43</v>
      </c>
      <c r="B417">
        <v>96.84</v>
      </c>
      <c r="C417">
        <v>8</v>
      </c>
      <c r="D417">
        <v>4164.12</v>
      </c>
      <c r="E417" s="53" t="s">
        <v>326</v>
      </c>
      <c r="F417" s="84">
        <v>19</v>
      </c>
      <c r="G417" s="84">
        <v>7</v>
      </c>
      <c r="H417" s="85" t="str">
        <f t="shared" si="36"/>
        <v>July</v>
      </c>
      <c r="I417" s="84">
        <v>2019</v>
      </c>
      <c r="J417" s="85" t="str">
        <f t="shared" si="37"/>
        <v>7/19/2019</v>
      </c>
      <c r="K417" s="86">
        <f t="shared" si="38"/>
        <v>6</v>
      </c>
      <c r="L417" t="str">
        <f t="shared" si="39"/>
        <v>Friday</v>
      </c>
      <c r="M417">
        <v>733</v>
      </c>
      <c r="N417" t="s">
        <v>207</v>
      </c>
      <c r="O417" t="s">
        <v>442</v>
      </c>
      <c r="P417">
        <v>116</v>
      </c>
      <c r="Q417" t="s">
        <v>565</v>
      </c>
      <c r="R417" t="s">
        <v>290</v>
      </c>
      <c r="S417" t="s">
        <v>291</v>
      </c>
      <c r="T417" t="s">
        <v>232</v>
      </c>
      <c r="U417" t="s">
        <v>701</v>
      </c>
      <c r="V417" t="s">
        <v>260</v>
      </c>
      <c r="W417">
        <f t="shared" si="40"/>
        <v>-19.159999999999997</v>
      </c>
      <c r="X417">
        <f t="shared" si="41"/>
        <v>-823.87999999999988</v>
      </c>
    </row>
    <row r="418" spans="1:24" x14ac:dyDescent="0.35">
      <c r="A418">
        <v>24</v>
      </c>
      <c r="B418">
        <v>116.67</v>
      </c>
      <c r="C418">
        <v>1</v>
      </c>
      <c r="D418">
        <v>2800.08</v>
      </c>
      <c r="E418" s="53" t="s">
        <v>327</v>
      </c>
      <c r="F418" s="84">
        <v>17</v>
      </c>
      <c r="G418" s="84">
        <v>8</v>
      </c>
      <c r="H418" s="85" t="str">
        <f t="shared" si="36"/>
        <v>August</v>
      </c>
      <c r="I418" s="84">
        <v>2019</v>
      </c>
      <c r="J418" s="85" t="str">
        <f t="shared" si="37"/>
        <v>8/17/2019</v>
      </c>
      <c r="K418" s="86">
        <f t="shared" si="38"/>
        <v>7</v>
      </c>
      <c r="L418" t="str">
        <f t="shared" si="39"/>
        <v>Saturday</v>
      </c>
      <c r="M418">
        <v>705</v>
      </c>
      <c r="N418" t="s">
        <v>207</v>
      </c>
      <c r="O418" t="s">
        <v>442</v>
      </c>
      <c r="P418">
        <v>116</v>
      </c>
      <c r="Q418" t="s">
        <v>565</v>
      </c>
      <c r="R418" t="s">
        <v>328</v>
      </c>
      <c r="S418" t="s">
        <v>329</v>
      </c>
      <c r="T418" t="s">
        <v>239</v>
      </c>
      <c r="U418" t="s">
        <v>717</v>
      </c>
      <c r="V418" t="s">
        <v>255</v>
      </c>
      <c r="W418">
        <f t="shared" si="40"/>
        <v>0.67000000000000171</v>
      </c>
      <c r="X418">
        <f t="shared" si="41"/>
        <v>16.080000000000041</v>
      </c>
    </row>
    <row r="419" spans="1:24" x14ac:dyDescent="0.35">
      <c r="A419">
        <v>41</v>
      </c>
      <c r="B419">
        <v>114.34</v>
      </c>
      <c r="C419">
        <v>10</v>
      </c>
      <c r="D419">
        <v>4687.9399999999996</v>
      </c>
      <c r="E419" s="53">
        <v>43686</v>
      </c>
      <c r="F419" s="84">
        <v>8</v>
      </c>
      <c r="G419" s="84">
        <v>9</v>
      </c>
      <c r="H419" s="85" t="str">
        <f t="shared" si="36"/>
        <v>September</v>
      </c>
      <c r="I419" s="84">
        <v>2019</v>
      </c>
      <c r="J419" s="85" t="str">
        <f t="shared" si="37"/>
        <v>9/8/2019</v>
      </c>
      <c r="K419" s="86">
        <f t="shared" si="38"/>
        <v>1</v>
      </c>
      <c r="L419" t="str">
        <f t="shared" si="39"/>
        <v>Sunday</v>
      </c>
      <c r="M419">
        <v>684</v>
      </c>
      <c r="N419" t="s">
        <v>207</v>
      </c>
      <c r="O419" t="s">
        <v>442</v>
      </c>
      <c r="P419">
        <v>116</v>
      </c>
      <c r="Q419" t="s">
        <v>565</v>
      </c>
      <c r="R419" t="s">
        <v>330</v>
      </c>
      <c r="S419" t="s">
        <v>331</v>
      </c>
      <c r="T419" t="s">
        <v>237</v>
      </c>
      <c r="U419" t="s">
        <v>718</v>
      </c>
      <c r="V419" t="s">
        <v>260</v>
      </c>
      <c r="W419">
        <f t="shared" si="40"/>
        <v>-1.6599999999999966</v>
      </c>
      <c r="X419">
        <f t="shared" si="41"/>
        <v>-68.05999999999986</v>
      </c>
    </row>
    <row r="420" spans="1:24" x14ac:dyDescent="0.35">
      <c r="A420">
        <v>46</v>
      </c>
      <c r="B420">
        <v>98</v>
      </c>
      <c r="C420">
        <v>5</v>
      </c>
      <c r="D420">
        <v>4508</v>
      </c>
      <c r="E420" s="53">
        <v>43779</v>
      </c>
      <c r="F420" s="84">
        <v>11</v>
      </c>
      <c r="G420" s="84">
        <v>10</v>
      </c>
      <c r="H420" s="85" t="str">
        <f t="shared" si="36"/>
        <v>October</v>
      </c>
      <c r="I420" s="84">
        <v>2019</v>
      </c>
      <c r="J420" s="85" t="str">
        <f t="shared" si="37"/>
        <v>10/11/2019</v>
      </c>
      <c r="K420" s="86">
        <f t="shared" si="38"/>
        <v>6</v>
      </c>
      <c r="L420" t="str">
        <f t="shared" si="39"/>
        <v>Friday</v>
      </c>
      <c r="M420">
        <v>652</v>
      </c>
      <c r="N420" t="s">
        <v>207</v>
      </c>
      <c r="O420" t="s">
        <v>442</v>
      </c>
      <c r="P420">
        <v>116</v>
      </c>
      <c r="Q420" t="s">
        <v>565</v>
      </c>
      <c r="R420" t="s">
        <v>332</v>
      </c>
      <c r="S420" t="s">
        <v>333</v>
      </c>
      <c r="T420" t="s">
        <v>230</v>
      </c>
      <c r="U420" t="s">
        <v>719</v>
      </c>
      <c r="V420" t="s">
        <v>260</v>
      </c>
      <c r="W420">
        <f t="shared" si="40"/>
        <v>-18</v>
      </c>
      <c r="X420">
        <f t="shared" si="41"/>
        <v>-828</v>
      </c>
    </row>
    <row r="421" spans="1:24" x14ac:dyDescent="0.35">
      <c r="A421">
        <v>32</v>
      </c>
      <c r="B421">
        <v>130.66999999999999</v>
      </c>
      <c r="C421">
        <v>2</v>
      </c>
      <c r="D421">
        <v>4181.4399999999996</v>
      </c>
      <c r="E421" s="53" t="s">
        <v>334</v>
      </c>
      <c r="F421" s="84">
        <v>21</v>
      </c>
      <c r="G421" s="84">
        <v>10</v>
      </c>
      <c r="H421" s="85" t="str">
        <f t="shared" si="36"/>
        <v>October</v>
      </c>
      <c r="I421" s="84">
        <v>2019</v>
      </c>
      <c r="J421" s="85" t="str">
        <f t="shared" si="37"/>
        <v>10/21/2019</v>
      </c>
      <c r="K421" s="86">
        <f t="shared" si="38"/>
        <v>2</v>
      </c>
      <c r="L421" t="str">
        <f t="shared" si="39"/>
        <v>Monday</v>
      </c>
      <c r="M421">
        <v>643</v>
      </c>
      <c r="N421" t="s">
        <v>207</v>
      </c>
      <c r="O421" t="s">
        <v>442</v>
      </c>
      <c r="P421">
        <v>116</v>
      </c>
      <c r="Q421" t="s">
        <v>565</v>
      </c>
      <c r="R421" t="s">
        <v>335</v>
      </c>
      <c r="S421" t="s">
        <v>336</v>
      </c>
      <c r="T421" t="s">
        <v>229</v>
      </c>
      <c r="U421" t="s">
        <v>720</v>
      </c>
      <c r="V421" t="s">
        <v>260</v>
      </c>
      <c r="W421">
        <f t="shared" si="40"/>
        <v>14.669999999999987</v>
      </c>
      <c r="X421">
        <f t="shared" si="41"/>
        <v>469.4399999999996</v>
      </c>
    </row>
    <row r="422" spans="1:24" x14ac:dyDescent="0.35">
      <c r="A422">
        <v>22</v>
      </c>
      <c r="B422">
        <v>102.32</v>
      </c>
      <c r="C422">
        <v>10</v>
      </c>
      <c r="D422">
        <v>2251.04</v>
      </c>
      <c r="E422" s="53">
        <v>43566</v>
      </c>
      <c r="F422" s="84">
        <v>4</v>
      </c>
      <c r="G422" s="84">
        <v>11</v>
      </c>
      <c r="H422" s="85" t="str">
        <f t="shared" si="36"/>
        <v>November</v>
      </c>
      <c r="I422" s="84">
        <v>2019</v>
      </c>
      <c r="J422" s="85" t="str">
        <f t="shared" si="37"/>
        <v>11/4/2019</v>
      </c>
      <c r="K422" s="86">
        <f t="shared" si="38"/>
        <v>2</v>
      </c>
      <c r="L422" t="str">
        <f t="shared" si="39"/>
        <v>Monday</v>
      </c>
      <c r="M422">
        <v>630</v>
      </c>
      <c r="N422" t="s">
        <v>207</v>
      </c>
      <c r="O422" t="s">
        <v>442</v>
      </c>
      <c r="P422">
        <v>116</v>
      </c>
      <c r="Q422" t="s">
        <v>565</v>
      </c>
      <c r="R422" t="s">
        <v>337</v>
      </c>
      <c r="S422" t="s">
        <v>338</v>
      </c>
      <c r="T422" t="s">
        <v>229</v>
      </c>
      <c r="U422" t="s">
        <v>721</v>
      </c>
      <c r="V422" t="s">
        <v>255</v>
      </c>
      <c r="W422">
        <f t="shared" si="40"/>
        <v>-13.680000000000007</v>
      </c>
      <c r="X422">
        <f t="shared" si="41"/>
        <v>-300.96000000000015</v>
      </c>
    </row>
    <row r="423" spans="1:24" x14ac:dyDescent="0.35">
      <c r="A423">
        <v>42</v>
      </c>
      <c r="B423">
        <v>49.6</v>
      </c>
      <c r="C423">
        <v>5</v>
      </c>
      <c r="D423">
        <v>2083.1999999999998</v>
      </c>
      <c r="E423" s="53" t="s">
        <v>339</v>
      </c>
      <c r="F423" s="84">
        <v>29</v>
      </c>
      <c r="G423" s="84">
        <v>11</v>
      </c>
      <c r="H423" s="85" t="str">
        <f t="shared" si="36"/>
        <v>November</v>
      </c>
      <c r="I423" s="84">
        <v>2019</v>
      </c>
      <c r="J423" s="85" t="str">
        <f t="shared" si="37"/>
        <v>11/29/2019</v>
      </c>
      <c r="K423" s="86">
        <f t="shared" si="38"/>
        <v>6</v>
      </c>
      <c r="L423" t="str">
        <f t="shared" si="39"/>
        <v>Friday</v>
      </c>
      <c r="M423">
        <v>606</v>
      </c>
      <c r="N423" t="s">
        <v>207</v>
      </c>
      <c r="O423" t="s">
        <v>442</v>
      </c>
      <c r="P423">
        <v>116</v>
      </c>
      <c r="Q423" t="s">
        <v>565</v>
      </c>
      <c r="R423" t="s">
        <v>270</v>
      </c>
      <c r="S423" t="s">
        <v>271</v>
      </c>
      <c r="T423" t="s">
        <v>232</v>
      </c>
      <c r="U423" t="s">
        <v>691</v>
      </c>
      <c r="V423" t="s">
        <v>255</v>
      </c>
      <c r="W423">
        <f t="shared" si="40"/>
        <v>-66.400000000000006</v>
      </c>
      <c r="X423">
        <f t="shared" si="41"/>
        <v>-2788.8</v>
      </c>
    </row>
    <row r="424" spans="1:24" x14ac:dyDescent="0.35">
      <c r="A424">
        <v>39</v>
      </c>
      <c r="B424">
        <v>98</v>
      </c>
      <c r="C424">
        <v>1</v>
      </c>
      <c r="D424">
        <v>3822</v>
      </c>
      <c r="E424" s="53">
        <v>43750</v>
      </c>
      <c r="F424" s="84">
        <v>10</v>
      </c>
      <c r="G424" s="84">
        <v>12</v>
      </c>
      <c r="H424" s="85" t="str">
        <f t="shared" si="36"/>
        <v>December</v>
      </c>
      <c r="I424" s="84">
        <v>2019</v>
      </c>
      <c r="J424" s="85" t="str">
        <f t="shared" si="37"/>
        <v>12/10/2019</v>
      </c>
      <c r="K424" s="86">
        <f t="shared" si="38"/>
        <v>3</v>
      </c>
      <c r="L424" t="str">
        <f t="shared" si="39"/>
        <v>Tuesday</v>
      </c>
      <c r="M424">
        <v>596</v>
      </c>
      <c r="N424" t="s">
        <v>207</v>
      </c>
      <c r="O424" t="s">
        <v>442</v>
      </c>
      <c r="P424">
        <v>116</v>
      </c>
      <c r="Q424" t="s">
        <v>565</v>
      </c>
      <c r="R424" t="s">
        <v>335</v>
      </c>
      <c r="S424" t="s">
        <v>336</v>
      </c>
      <c r="T424" t="s">
        <v>229</v>
      </c>
      <c r="U424" t="s">
        <v>720</v>
      </c>
      <c r="V424" t="s">
        <v>260</v>
      </c>
      <c r="W424">
        <f t="shared" si="40"/>
        <v>-18</v>
      </c>
      <c r="X424">
        <f t="shared" si="41"/>
        <v>-702</v>
      </c>
    </row>
    <row r="425" spans="1:24" x14ac:dyDescent="0.35">
      <c r="A425">
        <v>27</v>
      </c>
      <c r="B425">
        <v>144.87</v>
      </c>
      <c r="C425">
        <v>1</v>
      </c>
      <c r="D425">
        <v>3911.49</v>
      </c>
      <c r="E425" s="53" t="s">
        <v>340</v>
      </c>
      <c r="F425" s="84">
        <v>20</v>
      </c>
      <c r="G425" s="84">
        <v>1</v>
      </c>
      <c r="H425" s="85" t="str">
        <f t="shared" si="36"/>
        <v>January</v>
      </c>
      <c r="I425" s="84">
        <v>2020</v>
      </c>
      <c r="J425" s="85" t="str">
        <f t="shared" si="37"/>
        <v>1/20/2020</v>
      </c>
      <c r="K425" s="86">
        <f t="shared" si="38"/>
        <v>2</v>
      </c>
      <c r="L425" t="str">
        <f t="shared" si="39"/>
        <v>Monday</v>
      </c>
      <c r="M425">
        <v>556</v>
      </c>
      <c r="N425" t="s">
        <v>207</v>
      </c>
      <c r="O425" t="s">
        <v>442</v>
      </c>
      <c r="P425">
        <v>116</v>
      </c>
      <c r="Q425" t="s">
        <v>565</v>
      </c>
      <c r="R425" t="s">
        <v>343</v>
      </c>
      <c r="S425" t="s">
        <v>344</v>
      </c>
      <c r="T425" t="s">
        <v>232</v>
      </c>
      <c r="U425" t="s">
        <v>723</v>
      </c>
      <c r="V425" t="s">
        <v>260</v>
      </c>
      <c r="W425">
        <f t="shared" si="40"/>
        <v>28.870000000000005</v>
      </c>
      <c r="X425">
        <f t="shared" si="41"/>
        <v>779.49000000000012</v>
      </c>
    </row>
    <row r="426" spans="1:24" x14ac:dyDescent="0.35">
      <c r="A426">
        <v>29</v>
      </c>
      <c r="B426">
        <v>85.1</v>
      </c>
      <c r="C426">
        <v>10</v>
      </c>
      <c r="D426">
        <v>2467.9</v>
      </c>
      <c r="E426" s="53">
        <v>44077</v>
      </c>
      <c r="F426" s="84">
        <v>9</v>
      </c>
      <c r="G426" s="84">
        <v>3</v>
      </c>
      <c r="H426" s="85" t="str">
        <f t="shared" si="36"/>
        <v>March</v>
      </c>
      <c r="I426" s="84">
        <v>2020</v>
      </c>
      <c r="J426" s="85" t="str">
        <f t="shared" si="37"/>
        <v>3/9/2020</v>
      </c>
      <c r="K426" s="86">
        <f t="shared" si="38"/>
        <v>2</v>
      </c>
      <c r="L426" t="str">
        <f t="shared" si="39"/>
        <v>Monday</v>
      </c>
      <c r="M426">
        <v>508</v>
      </c>
      <c r="N426" t="s">
        <v>207</v>
      </c>
      <c r="O426" t="s">
        <v>442</v>
      </c>
      <c r="P426">
        <v>116</v>
      </c>
      <c r="Q426" t="s">
        <v>565</v>
      </c>
      <c r="R426" t="s">
        <v>343</v>
      </c>
      <c r="S426" t="s">
        <v>344</v>
      </c>
      <c r="T426" t="s">
        <v>232</v>
      </c>
      <c r="U426" t="s">
        <v>723</v>
      </c>
      <c r="V426" t="s">
        <v>255</v>
      </c>
      <c r="W426">
        <f t="shared" si="40"/>
        <v>-30.900000000000006</v>
      </c>
      <c r="X426">
        <f t="shared" si="41"/>
        <v>-896.10000000000014</v>
      </c>
    </row>
    <row r="427" spans="1:24" x14ac:dyDescent="0.35">
      <c r="A427">
        <v>27</v>
      </c>
      <c r="B427">
        <v>119</v>
      </c>
      <c r="C427">
        <v>8</v>
      </c>
      <c r="D427">
        <v>3213</v>
      </c>
      <c r="E427" s="53">
        <v>43835</v>
      </c>
      <c r="F427" s="84">
        <v>1</v>
      </c>
      <c r="G427" s="84">
        <v>5</v>
      </c>
      <c r="H427" s="85" t="str">
        <f t="shared" si="36"/>
        <v>May</v>
      </c>
      <c r="I427" s="84">
        <v>2020</v>
      </c>
      <c r="J427" s="85" t="str">
        <f t="shared" si="37"/>
        <v>5/1/2020</v>
      </c>
      <c r="K427" s="86">
        <f t="shared" si="38"/>
        <v>6</v>
      </c>
      <c r="L427" t="str">
        <f t="shared" si="39"/>
        <v>Friday</v>
      </c>
      <c r="M427">
        <v>456</v>
      </c>
      <c r="N427" t="s">
        <v>207</v>
      </c>
      <c r="O427" t="s">
        <v>442</v>
      </c>
      <c r="P427">
        <v>116</v>
      </c>
      <c r="Q427" t="s">
        <v>565</v>
      </c>
      <c r="R427" t="s">
        <v>345</v>
      </c>
      <c r="S427" t="s">
        <v>238</v>
      </c>
      <c r="T427" t="s">
        <v>240</v>
      </c>
      <c r="U427" t="s">
        <v>724</v>
      </c>
      <c r="V427" t="s">
        <v>260</v>
      </c>
      <c r="W427">
        <f t="shared" si="40"/>
        <v>3</v>
      </c>
      <c r="X427">
        <f t="shared" si="41"/>
        <v>81</v>
      </c>
    </row>
    <row r="428" spans="1:24" x14ac:dyDescent="0.35">
      <c r="A428">
        <v>54</v>
      </c>
      <c r="B428">
        <v>133</v>
      </c>
      <c r="C428">
        <v>5</v>
      </c>
      <c r="D428">
        <v>7182</v>
      </c>
      <c r="E428" s="53" t="s">
        <v>346</v>
      </c>
      <c r="F428" s="84">
        <v>31</v>
      </c>
      <c r="G428" s="84">
        <v>5</v>
      </c>
      <c r="H428" s="85" t="str">
        <f t="shared" si="36"/>
        <v>May</v>
      </c>
      <c r="I428" s="84">
        <v>2020</v>
      </c>
      <c r="J428" s="85" t="str">
        <f t="shared" si="37"/>
        <v>5/31/2020</v>
      </c>
      <c r="K428" s="86">
        <f t="shared" si="38"/>
        <v>1</v>
      </c>
      <c r="L428" t="str">
        <f t="shared" si="39"/>
        <v>Sunday</v>
      </c>
      <c r="M428">
        <v>427</v>
      </c>
      <c r="N428" t="s">
        <v>347</v>
      </c>
      <c r="O428" t="s">
        <v>442</v>
      </c>
      <c r="P428">
        <v>116</v>
      </c>
      <c r="Q428" t="s">
        <v>565</v>
      </c>
      <c r="R428" t="s">
        <v>296</v>
      </c>
      <c r="S428" t="s">
        <v>297</v>
      </c>
      <c r="T428" t="s">
        <v>236</v>
      </c>
      <c r="U428" t="s">
        <v>704</v>
      </c>
      <c r="V428" t="s">
        <v>289</v>
      </c>
      <c r="W428">
        <f t="shared" si="40"/>
        <v>17</v>
      </c>
      <c r="X428">
        <f t="shared" si="41"/>
        <v>918</v>
      </c>
    </row>
    <row r="429" spans="1:24" x14ac:dyDescent="0.35">
      <c r="A429">
        <v>26</v>
      </c>
      <c r="B429">
        <v>168.43</v>
      </c>
      <c r="C429">
        <v>4</v>
      </c>
      <c r="D429">
        <v>4379.18</v>
      </c>
      <c r="E429" s="53">
        <v>43376</v>
      </c>
      <c r="F429" s="84">
        <v>10</v>
      </c>
      <c r="G429" s="84">
        <v>3</v>
      </c>
      <c r="H429" s="85" t="str">
        <f t="shared" si="36"/>
        <v>March</v>
      </c>
      <c r="I429" s="84">
        <v>2018</v>
      </c>
      <c r="J429" s="85" t="str">
        <f t="shared" si="37"/>
        <v>3/10/2018</v>
      </c>
      <c r="K429" s="86">
        <f t="shared" si="38"/>
        <v>7</v>
      </c>
      <c r="L429" t="str">
        <f t="shared" si="39"/>
        <v>Saturday</v>
      </c>
      <c r="M429">
        <v>1241</v>
      </c>
      <c r="N429" t="s">
        <v>207</v>
      </c>
      <c r="O429" t="s">
        <v>226</v>
      </c>
      <c r="P429">
        <v>141</v>
      </c>
      <c r="Q429" t="s">
        <v>566</v>
      </c>
      <c r="R429" t="s">
        <v>351</v>
      </c>
      <c r="S429" t="s">
        <v>311</v>
      </c>
      <c r="T429" t="s">
        <v>229</v>
      </c>
      <c r="U429" t="s">
        <v>726</v>
      </c>
      <c r="V429" t="s">
        <v>260</v>
      </c>
      <c r="W429">
        <f t="shared" si="40"/>
        <v>27.430000000000007</v>
      </c>
      <c r="X429">
        <f t="shared" si="41"/>
        <v>713.18000000000018</v>
      </c>
    </row>
    <row r="430" spans="1:24" x14ac:dyDescent="0.35">
      <c r="A430">
        <v>34</v>
      </c>
      <c r="B430">
        <v>147.19999999999999</v>
      </c>
      <c r="C430">
        <v>2</v>
      </c>
      <c r="D430">
        <v>5004.8</v>
      </c>
      <c r="E430" s="53">
        <v>43317</v>
      </c>
      <c r="F430" s="84">
        <v>8</v>
      </c>
      <c r="G430" s="84">
        <v>5</v>
      </c>
      <c r="H430" s="85" t="str">
        <f t="shared" si="36"/>
        <v>May</v>
      </c>
      <c r="I430" s="84">
        <v>2018</v>
      </c>
      <c r="J430" s="85" t="str">
        <f t="shared" si="37"/>
        <v>5/8/2018</v>
      </c>
      <c r="K430" s="86">
        <f t="shared" si="38"/>
        <v>3</v>
      </c>
      <c r="L430" t="str">
        <f t="shared" si="39"/>
        <v>Tuesday</v>
      </c>
      <c r="M430">
        <v>1183</v>
      </c>
      <c r="N430" t="s">
        <v>207</v>
      </c>
      <c r="O430" t="s">
        <v>226</v>
      </c>
      <c r="P430">
        <v>141</v>
      </c>
      <c r="Q430" t="s">
        <v>566</v>
      </c>
      <c r="R430" t="s">
        <v>408</v>
      </c>
      <c r="S430" t="s">
        <v>409</v>
      </c>
      <c r="T430" t="s">
        <v>230</v>
      </c>
      <c r="U430" t="s">
        <v>747</v>
      </c>
      <c r="V430" t="s">
        <v>260</v>
      </c>
      <c r="W430">
        <f t="shared" si="40"/>
        <v>6.1999999999999886</v>
      </c>
      <c r="X430">
        <f t="shared" si="41"/>
        <v>210.79999999999961</v>
      </c>
    </row>
    <row r="431" spans="1:24" x14ac:dyDescent="0.35">
      <c r="A431">
        <v>25</v>
      </c>
      <c r="B431">
        <v>145.79</v>
      </c>
      <c r="C431">
        <v>2</v>
      </c>
      <c r="D431">
        <v>3644.75</v>
      </c>
      <c r="E431" s="53">
        <v>43197</v>
      </c>
      <c r="F431" s="84">
        <v>4</v>
      </c>
      <c r="G431" s="84">
        <v>7</v>
      </c>
      <c r="H431" s="85" t="str">
        <f t="shared" si="36"/>
        <v>July</v>
      </c>
      <c r="I431" s="84">
        <v>2018</v>
      </c>
      <c r="J431" s="85" t="str">
        <f t="shared" si="37"/>
        <v>7/4/2018</v>
      </c>
      <c r="K431" s="86">
        <f t="shared" si="38"/>
        <v>4</v>
      </c>
      <c r="L431" t="str">
        <f t="shared" si="39"/>
        <v>Wednesday</v>
      </c>
      <c r="M431">
        <v>1127</v>
      </c>
      <c r="N431" t="s">
        <v>207</v>
      </c>
      <c r="O431" t="s">
        <v>226</v>
      </c>
      <c r="P431">
        <v>141</v>
      </c>
      <c r="Q431" t="s">
        <v>566</v>
      </c>
      <c r="R431" t="s">
        <v>365</v>
      </c>
      <c r="S431" t="s">
        <v>366</v>
      </c>
      <c r="T431" t="s">
        <v>230</v>
      </c>
      <c r="U431" t="s">
        <v>732</v>
      </c>
      <c r="V431" t="s">
        <v>260</v>
      </c>
      <c r="W431">
        <f t="shared" si="40"/>
        <v>4.789999999999992</v>
      </c>
      <c r="X431">
        <f t="shared" si="41"/>
        <v>119.7499999999998</v>
      </c>
    </row>
    <row r="432" spans="1:24" x14ac:dyDescent="0.35">
      <c r="A432">
        <v>23</v>
      </c>
      <c r="B432">
        <v>117.48</v>
      </c>
      <c r="C432">
        <v>13</v>
      </c>
      <c r="D432">
        <v>2702.04</v>
      </c>
      <c r="E432" s="53">
        <v>43413</v>
      </c>
      <c r="F432" s="84">
        <v>11</v>
      </c>
      <c r="G432" s="84">
        <v>9</v>
      </c>
      <c r="H432" s="85" t="str">
        <f t="shared" si="36"/>
        <v>September</v>
      </c>
      <c r="I432" s="84">
        <v>2018</v>
      </c>
      <c r="J432" s="85" t="str">
        <f t="shared" si="37"/>
        <v>9/11/2018</v>
      </c>
      <c r="K432" s="86">
        <f t="shared" si="38"/>
        <v>3</v>
      </c>
      <c r="L432" t="str">
        <f t="shared" si="39"/>
        <v>Tuesday</v>
      </c>
      <c r="M432">
        <v>1059</v>
      </c>
      <c r="N432" t="s">
        <v>207</v>
      </c>
      <c r="O432" t="s">
        <v>226</v>
      </c>
      <c r="P432">
        <v>141</v>
      </c>
      <c r="Q432" t="s">
        <v>566</v>
      </c>
      <c r="R432" t="s">
        <v>343</v>
      </c>
      <c r="S432" t="s">
        <v>344</v>
      </c>
      <c r="T432" t="s">
        <v>232</v>
      </c>
      <c r="U432" t="s">
        <v>723</v>
      </c>
      <c r="V432" t="s">
        <v>255</v>
      </c>
      <c r="W432">
        <f t="shared" si="40"/>
        <v>-23.519999999999996</v>
      </c>
      <c r="X432">
        <f t="shared" si="41"/>
        <v>-540.95999999999992</v>
      </c>
    </row>
    <row r="433" spans="1:24" x14ac:dyDescent="0.35">
      <c r="A433">
        <v>28</v>
      </c>
      <c r="B433">
        <v>134.46</v>
      </c>
      <c r="C433">
        <v>12</v>
      </c>
      <c r="D433">
        <v>3764.88</v>
      </c>
      <c r="E433" s="53" t="s">
        <v>461</v>
      </c>
      <c r="F433" s="84">
        <v>17</v>
      </c>
      <c r="G433" s="84">
        <v>10</v>
      </c>
      <c r="H433" s="85" t="str">
        <f t="shared" si="36"/>
        <v>October</v>
      </c>
      <c r="I433" s="84">
        <v>2018</v>
      </c>
      <c r="J433" s="85" t="str">
        <f t="shared" si="37"/>
        <v>10/17/2018</v>
      </c>
      <c r="K433" s="86">
        <f t="shared" si="38"/>
        <v>4</v>
      </c>
      <c r="L433" t="str">
        <f t="shared" si="39"/>
        <v>Wednesday</v>
      </c>
      <c r="M433">
        <v>1024</v>
      </c>
      <c r="N433" t="s">
        <v>207</v>
      </c>
      <c r="O433" t="s">
        <v>226</v>
      </c>
      <c r="P433">
        <v>141</v>
      </c>
      <c r="Q433" t="s">
        <v>566</v>
      </c>
      <c r="R433" t="s">
        <v>437</v>
      </c>
      <c r="S433" t="s">
        <v>438</v>
      </c>
      <c r="T433" t="s">
        <v>243</v>
      </c>
      <c r="U433" t="s">
        <v>758</v>
      </c>
      <c r="V433" t="s">
        <v>260</v>
      </c>
      <c r="W433">
        <f t="shared" si="40"/>
        <v>-6.539999999999992</v>
      </c>
      <c r="X433">
        <f t="shared" si="41"/>
        <v>-183.11999999999978</v>
      </c>
    </row>
    <row r="434" spans="1:24" x14ac:dyDescent="0.35">
      <c r="A434">
        <v>35</v>
      </c>
      <c r="B434">
        <v>128.80000000000001</v>
      </c>
      <c r="C434">
        <v>2</v>
      </c>
      <c r="D434">
        <v>4508</v>
      </c>
      <c r="E434" s="53">
        <v>43231</v>
      </c>
      <c r="F434" s="84">
        <v>5</v>
      </c>
      <c r="G434" s="84">
        <v>11</v>
      </c>
      <c r="H434" s="85" t="str">
        <f t="shared" si="36"/>
        <v>November</v>
      </c>
      <c r="I434" s="84">
        <v>2018</v>
      </c>
      <c r="J434" s="85" t="str">
        <f t="shared" si="37"/>
        <v>11/5/2018</v>
      </c>
      <c r="K434" s="86">
        <f t="shared" si="38"/>
        <v>2</v>
      </c>
      <c r="L434" t="str">
        <f t="shared" si="39"/>
        <v>Monday</v>
      </c>
      <c r="M434">
        <v>1006</v>
      </c>
      <c r="N434" t="s">
        <v>207</v>
      </c>
      <c r="O434" t="s">
        <v>226</v>
      </c>
      <c r="P434">
        <v>141</v>
      </c>
      <c r="Q434" t="s">
        <v>566</v>
      </c>
      <c r="R434" t="s">
        <v>345</v>
      </c>
      <c r="S434" t="s">
        <v>238</v>
      </c>
      <c r="T434" t="s">
        <v>240</v>
      </c>
      <c r="U434" t="s">
        <v>724</v>
      </c>
      <c r="V434" t="s">
        <v>260</v>
      </c>
      <c r="W434">
        <f t="shared" si="40"/>
        <v>-12.199999999999989</v>
      </c>
      <c r="X434">
        <f t="shared" si="41"/>
        <v>-426.9999999999996</v>
      </c>
    </row>
    <row r="435" spans="1:24" x14ac:dyDescent="0.35">
      <c r="A435">
        <v>44</v>
      </c>
      <c r="B435">
        <v>123.14</v>
      </c>
      <c r="C435">
        <v>6</v>
      </c>
      <c r="D435">
        <v>5418.16</v>
      </c>
      <c r="E435" s="53">
        <v>43445</v>
      </c>
      <c r="F435" s="84">
        <v>12</v>
      </c>
      <c r="G435" s="84">
        <v>11</v>
      </c>
      <c r="H435" s="85" t="str">
        <f t="shared" si="36"/>
        <v>November</v>
      </c>
      <c r="I435" s="84">
        <v>2018</v>
      </c>
      <c r="J435" s="85" t="str">
        <f t="shared" si="37"/>
        <v>11/12/2018</v>
      </c>
      <c r="K435" s="86">
        <f t="shared" si="38"/>
        <v>2</v>
      </c>
      <c r="L435" t="str">
        <f t="shared" si="39"/>
        <v>Monday</v>
      </c>
      <c r="M435">
        <v>1000</v>
      </c>
      <c r="N435" t="s">
        <v>207</v>
      </c>
      <c r="O435" t="s">
        <v>226</v>
      </c>
      <c r="P435">
        <v>141</v>
      </c>
      <c r="Q435" t="s">
        <v>566</v>
      </c>
      <c r="R435" t="s">
        <v>267</v>
      </c>
      <c r="S435" t="s">
        <v>268</v>
      </c>
      <c r="T435" t="s">
        <v>231</v>
      </c>
      <c r="U435" t="s">
        <v>689</v>
      </c>
      <c r="V435" t="s">
        <v>260</v>
      </c>
      <c r="W435">
        <f t="shared" si="40"/>
        <v>-17.86</v>
      </c>
      <c r="X435">
        <f t="shared" si="41"/>
        <v>-785.83999999999992</v>
      </c>
    </row>
    <row r="436" spans="1:24" x14ac:dyDescent="0.35">
      <c r="A436">
        <v>22</v>
      </c>
      <c r="B436">
        <v>150.03</v>
      </c>
      <c r="C436">
        <v>11</v>
      </c>
      <c r="D436">
        <v>3300.66</v>
      </c>
      <c r="E436" s="53" t="s">
        <v>410</v>
      </c>
      <c r="F436" s="84">
        <v>20</v>
      </c>
      <c r="G436" s="84">
        <v>11</v>
      </c>
      <c r="H436" s="85" t="str">
        <f t="shared" si="36"/>
        <v>November</v>
      </c>
      <c r="I436" s="84">
        <v>2018</v>
      </c>
      <c r="J436" s="85" t="str">
        <f t="shared" si="37"/>
        <v>11/20/2018</v>
      </c>
      <c r="K436" s="86">
        <f t="shared" si="38"/>
        <v>3</v>
      </c>
      <c r="L436" t="str">
        <f t="shared" si="39"/>
        <v>Tuesday</v>
      </c>
      <c r="M436">
        <v>993</v>
      </c>
      <c r="N436" t="s">
        <v>207</v>
      </c>
      <c r="O436" t="s">
        <v>226</v>
      </c>
      <c r="P436">
        <v>141</v>
      </c>
      <c r="Q436" t="s">
        <v>566</v>
      </c>
      <c r="R436" t="s">
        <v>337</v>
      </c>
      <c r="S436" t="s">
        <v>338</v>
      </c>
      <c r="T436" t="s">
        <v>229</v>
      </c>
      <c r="U436" t="s">
        <v>721</v>
      </c>
      <c r="V436" t="s">
        <v>260</v>
      </c>
      <c r="W436">
        <f t="shared" si="40"/>
        <v>9.0300000000000011</v>
      </c>
      <c r="X436">
        <f t="shared" si="41"/>
        <v>198.66000000000003</v>
      </c>
    </row>
    <row r="437" spans="1:24" x14ac:dyDescent="0.35">
      <c r="A437">
        <v>42</v>
      </c>
      <c r="B437">
        <v>147.19999999999999</v>
      </c>
      <c r="C437">
        <v>17</v>
      </c>
      <c r="D437">
        <v>6182.4</v>
      </c>
      <c r="E437" s="53">
        <v>43143</v>
      </c>
      <c r="F437" s="84">
        <v>2</v>
      </c>
      <c r="G437" s="84">
        <v>12</v>
      </c>
      <c r="H437" s="85" t="str">
        <f t="shared" si="36"/>
        <v>December</v>
      </c>
      <c r="I437" s="84">
        <v>2018</v>
      </c>
      <c r="J437" s="85" t="str">
        <f t="shared" si="37"/>
        <v>12/2/2018</v>
      </c>
      <c r="K437" s="86">
        <f t="shared" si="38"/>
        <v>1</v>
      </c>
      <c r="L437" t="str">
        <f t="shared" si="39"/>
        <v>Sunday</v>
      </c>
      <c r="M437">
        <v>982</v>
      </c>
      <c r="N437" t="s">
        <v>207</v>
      </c>
      <c r="O437" t="s">
        <v>226</v>
      </c>
      <c r="P437">
        <v>141</v>
      </c>
      <c r="Q437" t="s">
        <v>566</v>
      </c>
      <c r="R437" t="s">
        <v>427</v>
      </c>
      <c r="S437" t="s">
        <v>254</v>
      </c>
      <c r="T437" t="s">
        <v>229</v>
      </c>
      <c r="U437" t="s">
        <v>754</v>
      </c>
      <c r="V437" t="s">
        <v>260</v>
      </c>
      <c r="W437">
        <f t="shared" si="40"/>
        <v>6.1999999999999886</v>
      </c>
      <c r="X437">
        <f t="shared" si="41"/>
        <v>260.39999999999952</v>
      </c>
    </row>
    <row r="438" spans="1:24" x14ac:dyDescent="0.35">
      <c r="A438">
        <v>29</v>
      </c>
      <c r="B438">
        <v>144.37</v>
      </c>
      <c r="C438">
        <v>10</v>
      </c>
      <c r="D438">
        <v>4186.7299999999996</v>
      </c>
      <c r="E438" s="53" t="s">
        <v>449</v>
      </c>
      <c r="F438" s="84">
        <v>16</v>
      </c>
      <c r="G438" s="84">
        <v>1</v>
      </c>
      <c r="H438" s="85" t="str">
        <f t="shared" si="36"/>
        <v>January</v>
      </c>
      <c r="I438" s="84">
        <v>2019</v>
      </c>
      <c r="J438" s="85" t="str">
        <f t="shared" si="37"/>
        <v>1/16/2019</v>
      </c>
      <c r="K438" s="86">
        <f t="shared" si="38"/>
        <v>4</v>
      </c>
      <c r="L438" t="str">
        <f t="shared" si="39"/>
        <v>Wednesday</v>
      </c>
      <c r="M438">
        <v>938</v>
      </c>
      <c r="N438" t="s">
        <v>207</v>
      </c>
      <c r="O438" t="s">
        <v>226</v>
      </c>
      <c r="P438">
        <v>141</v>
      </c>
      <c r="Q438" t="s">
        <v>566</v>
      </c>
      <c r="R438" t="s">
        <v>296</v>
      </c>
      <c r="S438" t="s">
        <v>297</v>
      </c>
      <c r="T438" t="s">
        <v>236</v>
      </c>
      <c r="U438" t="s">
        <v>704</v>
      </c>
      <c r="V438" t="s">
        <v>260</v>
      </c>
      <c r="W438">
        <f t="shared" si="40"/>
        <v>3.3700000000000045</v>
      </c>
      <c r="X438">
        <f t="shared" si="41"/>
        <v>97.730000000000132</v>
      </c>
    </row>
    <row r="439" spans="1:24" x14ac:dyDescent="0.35">
      <c r="A439">
        <v>32</v>
      </c>
      <c r="B439">
        <v>141.54</v>
      </c>
      <c r="C439">
        <v>1</v>
      </c>
      <c r="D439">
        <v>4529.28</v>
      </c>
      <c r="E439" s="53" t="s">
        <v>413</v>
      </c>
      <c r="F439" s="84">
        <v>22</v>
      </c>
      <c r="G439" s="84">
        <v>2</v>
      </c>
      <c r="H439" s="85" t="str">
        <f t="shared" si="36"/>
        <v>Febuary</v>
      </c>
      <c r="I439" s="84">
        <v>2019</v>
      </c>
      <c r="J439" s="85" t="str">
        <f t="shared" si="37"/>
        <v>2/22/2019</v>
      </c>
      <c r="K439" s="86">
        <f t="shared" si="38"/>
        <v>6</v>
      </c>
      <c r="L439" t="str">
        <f t="shared" si="39"/>
        <v>Friday</v>
      </c>
      <c r="M439">
        <v>902</v>
      </c>
      <c r="N439" t="s">
        <v>207</v>
      </c>
      <c r="O439" t="s">
        <v>226</v>
      </c>
      <c r="P439">
        <v>141</v>
      </c>
      <c r="Q439" t="s">
        <v>566</v>
      </c>
      <c r="R439" t="s">
        <v>414</v>
      </c>
      <c r="S439" t="s">
        <v>415</v>
      </c>
      <c r="T439" t="s">
        <v>244</v>
      </c>
      <c r="U439" t="s">
        <v>749</v>
      </c>
      <c r="V439" t="s">
        <v>260</v>
      </c>
      <c r="W439">
        <f t="shared" si="40"/>
        <v>0.53999999999999204</v>
      </c>
      <c r="X439">
        <f t="shared" si="41"/>
        <v>17.279999999999745</v>
      </c>
    </row>
    <row r="440" spans="1:24" x14ac:dyDescent="0.35">
      <c r="A440">
        <v>41</v>
      </c>
      <c r="B440">
        <v>137.29</v>
      </c>
      <c r="C440">
        <v>3</v>
      </c>
      <c r="D440">
        <v>5628.89</v>
      </c>
      <c r="E440" s="53" t="s">
        <v>462</v>
      </c>
      <c r="F440" s="84">
        <v>13</v>
      </c>
      <c r="G440" s="84">
        <v>4</v>
      </c>
      <c r="H440" s="85" t="str">
        <f t="shared" si="36"/>
        <v>April</v>
      </c>
      <c r="I440" s="84">
        <v>2019</v>
      </c>
      <c r="J440" s="85" t="str">
        <f t="shared" si="37"/>
        <v>4/13/2019</v>
      </c>
      <c r="K440" s="86">
        <f t="shared" si="38"/>
        <v>7</v>
      </c>
      <c r="L440" t="str">
        <f t="shared" si="39"/>
        <v>Saturday</v>
      </c>
      <c r="M440">
        <v>853</v>
      </c>
      <c r="N440" t="s">
        <v>207</v>
      </c>
      <c r="O440" t="s">
        <v>226</v>
      </c>
      <c r="P440">
        <v>141</v>
      </c>
      <c r="Q440" t="s">
        <v>566</v>
      </c>
      <c r="R440" t="s">
        <v>349</v>
      </c>
      <c r="S440" t="s">
        <v>350</v>
      </c>
      <c r="T440" t="s">
        <v>241</v>
      </c>
      <c r="U440" t="s">
        <v>725</v>
      </c>
      <c r="V440" t="s">
        <v>260</v>
      </c>
      <c r="W440">
        <f t="shared" si="40"/>
        <v>-3.710000000000008</v>
      </c>
      <c r="X440">
        <f t="shared" si="41"/>
        <v>-152.11000000000033</v>
      </c>
    </row>
    <row r="441" spans="1:24" x14ac:dyDescent="0.35">
      <c r="A441">
        <v>26</v>
      </c>
      <c r="B441">
        <v>117.48</v>
      </c>
      <c r="C441">
        <v>5</v>
      </c>
      <c r="D441">
        <v>3054.48</v>
      </c>
      <c r="E441" s="53">
        <v>43471</v>
      </c>
      <c r="F441" s="84">
        <v>1</v>
      </c>
      <c r="G441" s="84">
        <v>6</v>
      </c>
      <c r="H441" s="85" t="str">
        <f t="shared" si="36"/>
        <v>June</v>
      </c>
      <c r="I441" s="84">
        <v>2019</v>
      </c>
      <c r="J441" s="85" t="str">
        <f t="shared" si="37"/>
        <v>6/1/2019</v>
      </c>
      <c r="K441" s="86">
        <f t="shared" si="38"/>
        <v>7</v>
      </c>
      <c r="L441" t="str">
        <f t="shared" si="39"/>
        <v>Saturday</v>
      </c>
      <c r="M441">
        <v>805</v>
      </c>
      <c r="N441" t="s">
        <v>364</v>
      </c>
      <c r="O441" t="s">
        <v>226</v>
      </c>
      <c r="P441">
        <v>141</v>
      </c>
      <c r="Q441" t="s">
        <v>566</v>
      </c>
      <c r="R441" t="s">
        <v>294</v>
      </c>
      <c r="S441" t="s">
        <v>295</v>
      </c>
      <c r="T441" t="s">
        <v>235</v>
      </c>
      <c r="U441" t="s">
        <v>703</v>
      </c>
      <c r="V441" t="s">
        <v>260</v>
      </c>
      <c r="W441">
        <f t="shared" si="40"/>
        <v>-23.519999999999996</v>
      </c>
      <c r="X441">
        <f t="shared" si="41"/>
        <v>-611.51999999999987</v>
      </c>
    </row>
    <row r="442" spans="1:24" x14ac:dyDescent="0.35">
      <c r="A442">
        <v>21</v>
      </c>
      <c r="B442">
        <v>120.31</v>
      </c>
      <c r="C442">
        <v>6</v>
      </c>
      <c r="D442">
        <v>2526.5100000000002</v>
      </c>
      <c r="E442" s="53">
        <v>43623</v>
      </c>
      <c r="F442" s="84">
        <v>6</v>
      </c>
      <c r="G442" s="84">
        <v>7</v>
      </c>
      <c r="H442" s="85" t="str">
        <f t="shared" si="36"/>
        <v>July</v>
      </c>
      <c r="I442" s="84">
        <v>2019</v>
      </c>
      <c r="J442" s="85" t="str">
        <f t="shared" si="37"/>
        <v>7/6/2019</v>
      </c>
      <c r="K442" s="86">
        <f t="shared" si="38"/>
        <v>7</v>
      </c>
      <c r="L442" t="str">
        <f t="shared" si="39"/>
        <v>Saturday</v>
      </c>
      <c r="M442">
        <v>771</v>
      </c>
      <c r="N442" t="s">
        <v>207</v>
      </c>
      <c r="O442" t="s">
        <v>226</v>
      </c>
      <c r="P442">
        <v>141</v>
      </c>
      <c r="Q442" t="s">
        <v>566</v>
      </c>
      <c r="R442" t="s">
        <v>416</v>
      </c>
      <c r="S442" t="s">
        <v>417</v>
      </c>
      <c r="T442" t="s">
        <v>239</v>
      </c>
      <c r="U442" t="s">
        <v>750</v>
      </c>
      <c r="V442" t="s">
        <v>255</v>
      </c>
      <c r="W442">
        <f t="shared" si="40"/>
        <v>-20.689999999999998</v>
      </c>
      <c r="X442">
        <f t="shared" si="41"/>
        <v>-434.48999999999995</v>
      </c>
    </row>
    <row r="443" spans="1:24" x14ac:dyDescent="0.35">
      <c r="A443">
        <v>34</v>
      </c>
      <c r="B443">
        <v>137.29</v>
      </c>
      <c r="C443">
        <v>6</v>
      </c>
      <c r="D443">
        <v>4667.8599999999997</v>
      </c>
      <c r="E443" s="53">
        <v>43624</v>
      </c>
      <c r="F443" s="84">
        <v>6</v>
      </c>
      <c r="G443" s="84">
        <v>8</v>
      </c>
      <c r="H443" s="85" t="str">
        <f t="shared" si="36"/>
        <v>August</v>
      </c>
      <c r="I443" s="84">
        <v>2019</v>
      </c>
      <c r="J443" s="85" t="str">
        <f t="shared" si="37"/>
        <v>8/6/2019</v>
      </c>
      <c r="K443" s="86">
        <f t="shared" si="38"/>
        <v>3</v>
      </c>
      <c r="L443" t="str">
        <f t="shared" si="39"/>
        <v>Tuesday</v>
      </c>
      <c r="M443">
        <v>741</v>
      </c>
      <c r="N443" t="s">
        <v>207</v>
      </c>
      <c r="O443" t="s">
        <v>226</v>
      </c>
      <c r="P443">
        <v>141</v>
      </c>
      <c r="Q443" t="s">
        <v>566</v>
      </c>
      <c r="R443" t="s">
        <v>463</v>
      </c>
      <c r="S443" t="s">
        <v>464</v>
      </c>
      <c r="T443" t="s">
        <v>229</v>
      </c>
      <c r="U443" t="s">
        <v>764</v>
      </c>
      <c r="V443" t="s">
        <v>260</v>
      </c>
      <c r="W443">
        <f t="shared" si="40"/>
        <v>-3.710000000000008</v>
      </c>
      <c r="X443">
        <f t="shared" si="41"/>
        <v>-126.14000000000027</v>
      </c>
    </row>
    <row r="444" spans="1:24" x14ac:dyDescent="0.35">
      <c r="A444">
        <v>41</v>
      </c>
      <c r="B444">
        <v>158.52000000000001</v>
      </c>
      <c r="C444">
        <v>4</v>
      </c>
      <c r="D444">
        <v>6499.32</v>
      </c>
      <c r="E444" s="53" t="s">
        <v>419</v>
      </c>
      <c r="F444" s="84">
        <v>30</v>
      </c>
      <c r="G444" s="84">
        <v>8</v>
      </c>
      <c r="H444" s="85" t="str">
        <f t="shared" si="36"/>
        <v>August</v>
      </c>
      <c r="I444" s="84">
        <v>2019</v>
      </c>
      <c r="J444" s="85" t="str">
        <f t="shared" si="37"/>
        <v>8/30/2019</v>
      </c>
      <c r="K444" s="86">
        <f t="shared" si="38"/>
        <v>6</v>
      </c>
      <c r="L444" t="str">
        <f t="shared" si="39"/>
        <v>Friday</v>
      </c>
      <c r="M444">
        <v>718</v>
      </c>
      <c r="N444" t="s">
        <v>207</v>
      </c>
      <c r="O444" t="s">
        <v>226</v>
      </c>
      <c r="P444">
        <v>141</v>
      </c>
      <c r="Q444" t="s">
        <v>566</v>
      </c>
      <c r="R444" t="s">
        <v>414</v>
      </c>
      <c r="S444" t="s">
        <v>415</v>
      </c>
      <c r="T444" t="s">
        <v>244</v>
      </c>
      <c r="U444" t="s">
        <v>749</v>
      </c>
      <c r="V444" t="s">
        <v>260</v>
      </c>
      <c r="W444">
        <f t="shared" si="40"/>
        <v>17.52000000000001</v>
      </c>
      <c r="X444">
        <f t="shared" si="41"/>
        <v>718.32000000000039</v>
      </c>
    </row>
    <row r="445" spans="1:24" x14ac:dyDescent="0.35">
      <c r="A445">
        <v>37</v>
      </c>
      <c r="B445">
        <v>159.94</v>
      </c>
      <c r="C445">
        <v>8</v>
      </c>
      <c r="D445">
        <v>5917.78</v>
      </c>
      <c r="E445" s="53">
        <v>43230</v>
      </c>
      <c r="F445" s="84">
        <v>5</v>
      </c>
      <c r="G445" s="84">
        <v>10</v>
      </c>
      <c r="H445" s="85" t="str">
        <f t="shared" si="36"/>
        <v>October</v>
      </c>
      <c r="I445" s="84">
        <v>2018</v>
      </c>
      <c r="J445" s="85" t="str">
        <f t="shared" si="37"/>
        <v>10/5/2018</v>
      </c>
      <c r="K445" s="86">
        <f t="shared" si="38"/>
        <v>6</v>
      </c>
      <c r="L445" t="str">
        <f t="shared" si="39"/>
        <v>Friday</v>
      </c>
      <c r="M445">
        <v>1048</v>
      </c>
      <c r="N445" t="s">
        <v>207</v>
      </c>
      <c r="O445" t="s">
        <v>226</v>
      </c>
      <c r="P445">
        <v>141</v>
      </c>
      <c r="Q445" t="s">
        <v>566</v>
      </c>
      <c r="R445" t="s">
        <v>465</v>
      </c>
      <c r="S445" t="s">
        <v>466</v>
      </c>
      <c r="T445" t="s">
        <v>231</v>
      </c>
      <c r="U445" t="s">
        <v>765</v>
      </c>
      <c r="V445" t="s">
        <v>260</v>
      </c>
      <c r="W445">
        <f t="shared" si="40"/>
        <v>18.939999999999998</v>
      </c>
      <c r="X445">
        <f t="shared" si="41"/>
        <v>700.78</v>
      </c>
    </row>
    <row r="446" spans="1:24" x14ac:dyDescent="0.35">
      <c r="A446">
        <v>37</v>
      </c>
      <c r="B446">
        <v>168.43</v>
      </c>
      <c r="C446">
        <v>2</v>
      </c>
      <c r="D446">
        <v>6231.91</v>
      </c>
      <c r="E446" s="53" t="s">
        <v>422</v>
      </c>
      <c r="F446" s="84">
        <v>16</v>
      </c>
      <c r="G446" s="84">
        <v>10</v>
      </c>
      <c r="H446" s="85" t="str">
        <f t="shared" si="36"/>
        <v>October</v>
      </c>
      <c r="I446" s="84">
        <v>2019</v>
      </c>
      <c r="J446" s="85" t="str">
        <f t="shared" si="37"/>
        <v>10/16/2019</v>
      </c>
      <c r="K446" s="86">
        <f t="shared" si="38"/>
        <v>4</v>
      </c>
      <c r="L446" t="str">
        <f t="shared" si="39"/>
        <v>Wednesday</v>
      </c>
      <c r="M446">
        <v>673</v>
      </c>
      <c r="N446" t="s">
        <v>207</v>
      </c>
      <c r="O446" t="s">
        <v>226</v>
      </c>
      <c r="P446">
        <v>141</v>
      </c>
      <c r="Q446" t="s">
        <v>566</v>
      </c>
      <c r="R446" t="s">
        <v>411</v>
      </c>
      <c r="S446" t="s">
        <v>412</v>
      </c>
      <c r="T446" t="s">
        <v>248</v>
      </c>
      <c r="U446" t="s">
        <v>748</v>
      </c>
      <c r="V446" t="s">
        <v>260</v>
      </c>
      <c r="W446">
        <f t="shared" si="40"/>
        <v>27.430000000000007</v>
      </c>
      <c r="X446">
        <f t="shared" si="41"/>
        <v>1014.9100000000003</v>
      </c>
    </row>
    <row r="447" spans="1:24" x14ac:dyDescent="0.35">
      <c r="A447">
        <v>41</v>
      </c>
      <c r="B447">
        <v>141.54</v>
      </c>
      <c r="C447">
        <v>10</v>
      </c>
      <c r="D447">
        <v>5803.14</v>
      </c>
      <c r="E447" s="53">
        <v>43566</v>
      </c>
      <c r="F447" s="84">
        <v>4</v>
      </c>
      <c r="G447" s="84">
        <v>11</v>
      </c>
      <c r="H447" s="85" t="str">
        <f t="shared" si="36"/>
        <v>November</v>
      </c>
      <c r="I447" s="84">
        <v>2019</v>
      </c>
      <c r="J447" s="85" t="str">
        <f t="shared" si="37"/>
        <v>11/4/2019</v>
      </c>
      <c r="K447" s="86">
        <f t="shared" si="38"/>
        <v>2</v>
      </c>
      <c r="L447" t="str">
        <f t="shared" si="39"/>
        <v>Monday</v>
      </c>
      <c r="M447">
        <v>655</v>
      </c>
      <c r="N447" t="s">
        <v>207</v>
      </c>
      <c r="O447" t="s">
        <v>226</v>
      </c>
      <c r="P447">
        <v>141</v>
      </c>
      <c r="Q447" t="s">
        <v>566</v>
      </c>
      <c r="R447" t="s">
        <v>292</v>
      </c>
      <c r="S447" t="s">
        <v>293</v>
      </c>
      <c r="T447" t="s">
        <v>229</v>
      </c>
      <c r="U447" t="s">
        <v>702</v>
      </c>
      <c r="V447" t="s">
        <v>260</v>
      </c>
      <c r="W447">
        <f t="shared" si="40"/>
        <v>0.53999999999999204</v>
      </c>
      <c r="X447">
        <f t="shared" si="41"/>
        <v>22.139999999999674</v>
      </c>
    </row>
    <row r="448" spans="1:24" x14ac:dyDescent="0.35">
      <c r="A448">
        <v>46</v>
      </c>
      <c r="B448">
        <v>139.87</v>
      </c>
      <c r="C448">
        <v>6</v>
      </c>
      <c r="D448">
        <v>6434.02</v>
      </c>
      <c r="E448" s="53" t="s">
        <v>468</v>
      </c>
      <c r="F448" s="84">
        <v>17</v>
      </c>
      <c r="G448" s="84">
        <v>11</v>
      </c>
      <c r="H448" s="85" t="str">
        <f t="shared" si="36"/>
        <v>November</v>
      </c>
      <c r="I448" s="84">
        <v>2019</v>
      </c>
      <c r="J448" s="85" t="str">
        <f t="shared" si="37"/>
        <v>11/17/2019</v>
      </c>
      <c r="K448" s="86">
        <f t="shared" si="38"/>
        <v>1</v>
      </c>
      <c r="L448" t="str">
        <f t="shared" si="39"/>
        <v>Sunday</v>
      </c>
      <c r="M448">
        <v>643</v>
      </c>
      <c r="N448" t="s">
        <v>207</v>
      </c>
      <c r="O448" t="s">
        <v>226</v>
      </c>
      <c r="P448">
        <v>141</v>
      </c>
      <c r="Q448" t="s">
        <v>566</v>
      </c>
      <c r="R448" t="s">
        <v>351</v>
      </c>
      <c r="S448" t="s">
        <v>311</v>
      </c>
      <c r="T448" t="s">
        <v>229</v>
      </c>
      <c r="U448" t="s">
        <v>726</v>
      </c>
      <c r="V448" t="s">
        <v>260</v>
      </c>
      <c r="W448">
        <f t="shared" si="40"/>
        <v>-1.1299999999999955</v>
      </c>
      <c r="X448">
        <f t="shared" si="41"/>
        <v>-51.979999999999791</v>
      </c>
    </row>
    <row r="449" spans="1:24" x14ac:dyDescent="0.35">
      <c r="A449">
        <v>40</v>
      </c>
      <c r="B449">
        <v>161.36000000000001</v>
      </c>
      <c r="C449">
        <v>2</v>
      </c>
      <c r="D449">
        <v>6454.4</v>
      </c>
      <c r="E449" s="53" t="s">
        <v>221</v>
      </c>
      <c r="F449" s="84">
        <v>24</v>
      </c>
      <c r="G449" s="84">
        <v>11</v>
      </c>
      <c r="H449" s="85" t="str">
        <f t="shared" si="36"/>
        <v>November</v>
      </c>
      <c r="I449" s="84">
        <v>2019</v>
      </c>
      <c r="J449" s="85" t="str">
        <f t="shared" si="37"/>
        <v>11/24/2019</v>
      </c>
      <c r="K449" s="86">
        <f t="shared" si="38"/>
        <v>1</v>
      </c>
      <c r="L449" t="str">
        <f t="shared" si="39"/>
        <v>Sunday</v>
      </c>
      <c r="M449">
        <v>637</v>
      </c>
      <c r="N449" t="s">
        <v>207</v>
      </c>
      <c r="O449" t="s">
        <v>226</v>
      </c>
      <c r="P449">
        <v>141</v>
      </c>
      <c r="Q449" t="s">
        <v>566</v>
      </c>
      <c r="R449" t="s">
        <v>270</v>
      </c>
      <c r="S449" t="s">
        <v>271</v>
      </c>
      <c r="T449" t="s">
        <v>232</v>
      </c>
      <c r="U449" t="s">
        <v>691</v>
      </c>
      <c r="V449" t="s">
        <v>260</v>
      </c>
      <c r="W449">
        <f t="shared" si="40"/>
        <v>20.360000000000014</v>
      </c>
      <c r="X449">
        <f t="shared" si="41"/>
        <v>814.40000000000055</v>
      </c>
    </row>
    <row r="450" spans="1:24" x14ac:dyDescent="0.35">
      <c r="A450">
        <v>43</v>
      </c>
      <c r="B450">
        <v>97.6</v>
      </c>
      <c r="C450">
        <v>8</v>
      </c>
      <c r="D450">
        <v>4196.8</v>
      </c>
      <c r="E450" s="53">
        <v>43720</v>
      </c>
      <c r="F450" s="84">
        <v>9</v>
      </c>
      <c r="G450" s="84">
        <v>12</v>
      </c>
      <c r="H450" s="85" t="str">
        <f t="shared" si="36"/>
        <v>December</v>
      </c>
      <c r="I450" s="84">
        <v>2019</v>
      </c>
      <c r="J450" s="85" t="str">
        <f t="shared" si="37"/>
        <v>12/9/2019</v>
      </c>
      <c r="K450" s="86">
        <f t="shared" si="38"/>
        <v>2</v>
      </c>
      <c r="L450" t="str">
        <f t="shared" si="39"/>
        <v>Monday</v>
      </c>
      <c r="M450">
        <v>623</v>
      </c>
      <c r="N450" t="s">
        <v>207</v>
      </c>
      <c r="O450" t="s">
        <v>226</v>
      </c>
      <c r="P450">
        <v>141</v>
      </c>
      <c r="Q450" t="s">
        <v>566</v>
      </c>
      <c r="R450" t="s">
        <v>258</v>
      </c>
      <c r="S450" t="s">
        <v>259</v>
      </c>
      <c r="T450" t="s">
        <v>230</v>
      </c>
      <c r="U450" t="s">
        <v>685</v>
      </c>
      <c r="V450" t="s">
        <v>260</v>
      </c>
      <c r="W450">
        <f t="shared" si="40"/>
        <v>-43.400000000000006</v>
      </c>
      <c r="X450">
        <f t="shared" si="41"/>
        <v>-1866.2000000000003</v>
      </c>
    </row>
    <row r="451" spans="1:24" x14ac:dyDescent="0.35">
      <c r="A451">
        <v>30</v>
      </c>
      <c r="B451">
        <v>87.06</v>
      </c>
      <c r="C451">
        <v>1</v>
      </c>
      <c r="D451">
        <v>2611.8000000000002</v>
      </c>
      <c r="E451" s="53">
        <v>44013</v>
      </c>
      <c r="F451" s="84">
        <v>7</v>
      </c>
      <c r="G451" s="84">
        <v>1</v>
      </c>
      <c r="H451" s="85" t="str">
        <f t="shared" ref="H451:H514" si="42">IF(G451=1,"January",IF(G451=2,"Febuary",IF(G451=3,"March",IF(G451=4,"April",IF(G451=5,"May",IF(G451=6,"June",IF(G451=7,"July",IF(G451=8,"August",IF(G451=9,"September",IF(G451=10,"October",IF(G451=11,"November","December")))))))))))</f>
        <v>January</v>
      </c>
      <c r="I451" s="84">
        <v>2020</v>
      </c>
      <c r="J451" s="85" t="str">
        <f t="shared" ref="J451:J514" si="43">CONCATENATE(G451,"/",F451,"/",I451)</f>
        <v>1/7/2020</v>
      </c>
      <c r="K451" s="86">
        <f t="shared" ref="K451:K514" si="44">WEEKDAY(J451)</f>
        <v>3</v>
      </c>
      <c r="L451" t="str">
        <f t="shared" ref="L451:L514" si="45">IF(K451=7,"Saturday",IF(K451=6,"Friday",IF(K451=5,"Thursday",IF(K451=4,"Wednesday",IF(K451=3,"Tuesday",IF(K451=2,"Monday","Sunday"))))))</f>
        <v>Tuesday</v>
      </c>
      <c r="M451">
        <v>595</v>
      </c>
      <c r="N451" t="s">
        <v>207</v>
      </c>
      <c r="O451" t="s">
        <v>226</v>
      </c>
      <c r="P451">
        <v>141</v>
      </c>
      <c r="Q451" t="s">
        <v>566</v>
      </c>
      <c r="R451" t="s">
        <v>362</v>
      </c>
      <c r="S451" t="s">
        <v>293</v>
      </c>
      <c r="T451" t="s">
        <v>229</v>
      </c>
      <c r="U451" t="s">
        <v>731</v>
      </c>
      <c r="V451" t="s">
        <v>255</v>
      </c>
      <c r="W451">
        <f t="shared" ref="W451:W514" si="46">B451-P451</f>
        <v>-53.94</v>
      </c>
      <c r="X451">
        <f t="shared" ref="X451:X514" si="47">W451*A451</f>
        <v>-1618.1999999999998</v>
      </c>
    </row>
    <row r="452" spans="1:24" x14ac:dyDescent="0.35">
      <c r="A452">
        <v>35</v>
      </c>
      <c r="B452">
        <v>168.43</v>
      </c>
      <c r="C452">
        <v>2</v>
      </c>
      <c r="D452">
        <v>5895.05</v>
      </c>
      <c r="E452" s="53">
        <v>44076</v>
      </c>
      <c r="F452" s="84">
        <v>9</v>
      </c>
      <c r="G452" s="84">
        <v>2</v>
      </c>
      <c r="H452" s="85" t="str">
        <f t="shared" si="42"/>
        <v>Febuary</v>
      </c>
      <c r="I452" s="84">
        <v>2020</v>
      </c>
      <c r="J452" s="85" t="str">
        <f t="shared" si="43"/>
        <v>2/9/2020</v>
      </c>
      <c r="K452" s="86">
        <f t="shared" si="44"/>
        <v>1</v>
      </c>
      <c r="L452" t="str">
        <f t="shared" si="45"/>
        <v>Sunday</v>
      </c>
      <c r="M452">
        <v>563</v>
      </c>
      <c r="N452" t="s">
        <v>207</v>
      </c>
      <c r="O452" t="s">
        <v>226</v>
      </c>
      <c r="P452">
        <v>141</v>
      </c>
      <c r="Q452" t="s">
        <v>566</v>
      </c>
      <c r="R452" t="s">
        <v>281</v>
      </c>
      <c r="S452" t="s">
        <v>282</v>
      </c>
      <c r="T452" t="s">
        <v>233</v>
      </c>
      <c r="U452" t="s">
        <v>697</v>
      </c>
      <c r="V452" t="s">
        <v>260</v>
      </c>
      <c r="W452">
        <f t="shared" si="46"/>
        <v>27.430000000000007</v>
      </c>
      <c r="X452">
        <f t="shared" si="47"/>
        <v>960.05000000000018</v>
      </c>
    </row>
    <row r="453" spans="1:24" x14ac:dyDescent="0.35">
      <c r="A453">
        <v>36</v>
      </c>
      <c r="B453">
        <v>93.77</v>
      </c>
      <c r="C453">
        <v>14</v>
      </c>
      <c r="D453">
        <v>3375.72</v>
      </c>
      <c r="E453" s="53">
        <v>43924</v>
      </c>
      <c r="F453" s="84">
        <v>4</v>
      </c>
      <c r="G453" s="84">
        <v>3</v>
      </c>
      <c r="H453" s="85" t="str">
        <f t="shared" si="42"/>
        <v>March</v>
      </c>
      <c r="I453" s="84">
        <v>2020</v>
      </c>
      <c r="J453" s="85" t="str">
        <f t="shared" si="43"/>
        <v>3/4/2020</v>
      </c>
      <c r="K453" s="86">
        <f t="shared" si="44"/>
        <v>4</v>
      </c>
      <c r="L453" t="str">
        <f t="shared" si="45"/>
        <v>Wednesday</v>
      </c>
      <c r="M453">
        <v>540</v>
      </c>
      <c r="N453" t="s">
        <v>207</v>
      </c>
      <c r="O453" t="s">
        <v>226</v>
      </c>
      <c r="P453">
        <v>141</v>
      </c>
      <c r="Q453" t="s">
        <v>566</v>
      </c>
      <c r="R453" t="s">
        <v>335</v>
      </c>
      <c r="S453" t="s">
        <v>336</v>
      </c>
      <c r="T453" t="s">
        <v>229</v>
      </c>
      <c r="U453" t="s">
        <v>720</v>
      </c>
      <c r="V453" t="s">
        <v>260</v>
      </c>
      <c r="W453">
        <f t="shared" si="46"/>
        <v>-47.230000000000004</v>
      </c>
      <c r="X453">
        <f t="shared" si="47"/>
        <v>-1700.2800000000002</v>
      </c>
    </row>
    <row r="454" spans="1:24" x14ac:dyDescent="0.35">
      <c r="A454">
        <v>61</v>
      </c>
      <c r="B454">
        <v>137.29</v>
      </c>
      <c r="C454">
        <v>3</v>
      </c>
      <c r="D454">
        <v>8374.69</v>
      </c>
      <c r="E454" s="53" t="s">
        <v>469</v>
      </c>
      <c r="F454" s="84">
        <v>15</v>
      </c>
      <c r="G454" s="84">
        <v>4</v>
      </c>
      <c r="H454" s="85" t="str">
        <f t="shared" si="42"/>
        <v>April</v>
      </c>
      <c r="I454" s="84">
        <v>2020</v>
      </c>
      <c r="J454" s="85" t="str">
        <f t="shared" si="43"/>
        <v>4/15/2020</v>
      </c>
      <c r="K454" s="86">
        <f t="shared" si="44"/>
        <v>4</v>
      </c>
      <c r="L454" t="str">
        <f t="shared" si="45"/>
        <v>Wednesday</v>
      </c>
      <c r="M454">
        <v>499</v>
      </c>
      <c r="N454" t="s">
        <v>224</v>
      </c>
      <c r="O454" t="s">
        <v>226</v>
      </c>
      <c r="P454">
        <v>141</v>
      </c>
      <c r="Q454" t="s">
        <v>566</v>
      </c>
      <c r="R454" t="s">
        <v>357</v>
      </c>
      <c r="S454" t="s">
        <v>358</v>
      </c>
      <c r="T454" t="s">
        <v>243</v>
      </c>
      <c r="U454" t="s">
        <v>729</v>
      </c>
      <c r="V454" t="s">
        <v>289</v>
      </c>
      <c r="W454">
        <f t="shared" si="46"/>
        <v>-3.710000000000008</v>
      </c>
      <c r="X454">
        <f t="shared" si="47"/>
        <v>-226.31000000000049</v>
      </c>
    </row>
    <row r="455" spans="1:24" x14ac:dyDescent="0.35">
      <c r="A455">
        <v>38</v>
      </c>
      <c r="B455">
        <v>117.48</v>
      </c>
      <c r="C455">
        <v>5</v>
      </c>
      <c r="D455">
        <v>4464.24</v>
      </c>
      <c r="E455" s="53" t="s">
        <v>425</v>
      </c>
      <c r="F455" s="84">
        <v>17</v>
      </c>
      <c r="G455" s="84">
        <v>5</v>
      </c>
      <c r="H455" s="85" t="str">
        <f t="shared" si="42"/>
        <v>May</v>
      </c>
      <c r="I455" s="84">
        <v>2020</v>
      </c>
      <c r="J455" s="85" t="str">
        <f t="shared" si="43"/>
        <v>5/17/2020</v>
      </c>
      <c r="K455" s="86">
        <f t="shared" si="44"/>
        <v>1</v>
      </c>
      <c r="L455" t="str">
        <f t="shared" si="45"/>
        <v>Sunday</v>
      </c>
      <c r="M455">
        <v>468</v>
      </c>
      <c r="N455" t="s">
        <v>207</v>
      </c>
      <c r="O455" t="s">
        <v>226</v>
      </c>
      <c r="P455">
        <v>141</v>
      </c>
      <c r="Q455" t="s">
        <v>566</v>
      </c>
      <c r="R455" t="s">
        <v>287</v>
      </c>
      <c r="S455" t="s">
        <v>288</v>
      </c>
      <c r="T455" t="s">
        <v>234</v>
      </c>
      <c r="U455" t="s">
        <v>700</v>
      </c>
      <c r="V455" t="s">
        <v>260</v>
      </c>
      <c r="W455">
        <f t="shared" si="46"/>
        <v>-23.519999999999996</v>
      </c>
      <c r="X455">
        <f t="shared" si="47"/>
        <v>-893.75999999999988</v>
      </c>
    </row>
    <row r="456" spans="1:24" x14ac:dyDescent="0.35">
      <c r="A456">
        <v>39</v>
      </c>
      <c r="B456">
        <v>123.29</v>
      </c>
      <c r="C456">
        <v>2</v>
      </c>
      <c r="D456">
        <v>4808.3100000000004</v>
      </c>
      <c r="E456" s="53">
        <v>43374</v>
      </c>
      <c r="F456" s="84">
        <v>10</v>
      </c>
      <c r="G456" s="84">
        <v>1</v>
      </c>
      <c r="H456" s="85" t="str">
        <f t="shared" si="42"/>
        <v>January</v>
      </c>
      <c r="I456" s="84">
        <v>2018</v>
      </c>
      <c r="J456" s="85" t="str">
        <f t="shared" si="43"/>
        <v>1/10/2018</v>
      </c>
      <c r="K456" s="86">
        <f t="shared" si="44"/>
        <v>4</v>
      </c>
      <c r="L456" t="str">
        <f t="shared" si="45"/>
        <v>Wednesday</v>
      </c>
      <c r="M456">
        <v>1327</v>
      </c>
      <c r="N456" t="s">
        <v>207</v>
      </c>
      <c r="O456" t="s">
        <v>470</v>
      </c>
      <c r="P456">
        <v>102</v>
      </c>
      <c r="Q456" t="s">
        <v>567</v>
      </c>
      <c r="R456" t="s">
        <v>272</v>
      </c>
      <c r="S456" t="s">
        <v>254</v>
      </c>
      <c r="T456" t="s">
        <v>229</v>
      </c>
      <c r="U456" t="s">
        <v>692</v>
      </c>
      <c r="V456" t="s">
        <v>260</v>
      </c>
      <c r="W456">
        <f t="shared" si="46"/>
        <v>21.290000000000006</v>
      </c>
      <c r="X456">
        <f t="shared" si="47"/>
        <v>830.31000000000029</v>
      </c>
    </row>
    <row r="457" spans="1:24" x14ac:dyDescent="0.35">
      <c r="A457">
        <v>32</v>
      </c>
      <c r="B457">
        <v>101.71</v>
      </c>
      <c r="C457">
        <v>1</v>
      </c>
      <c r="D457">
        <v>3254.72</v>
      </c>
      <c r="E457" s="53" t="s">
        <v>471</v>
      </c>
      <c r="F457" s="84">
        <v>21</v>
      </c>
      <c r="G457" s="84">
        <v>5</v>
      </c>
      <c r="H457" s="85" t="str">
        <f t="shared" si="42"/>
        <v>May</v>
      </c>
      <c r="I457" s="84">
        <v>2018</v>
      </c>
      <c r="J457" s="85" t="str">
        <f t="shared" si="43"/>
        <v>5/21/2018</v>
      </c>
      <c r="K457" s="86">
        <f t="shared" si="44"/>
        <v>2</v>
      </c>
      <c r="L457" t="str">
        <f t="shared" si="45"/>
        <v>Monday</v>
      </c>
      <c r="M457">
        <v>1197</v>
      </c>
      <c r="N457" t="s">
        <v>207</v>
      </c>
      <c r="O457" t="s">
        <v>470</v>
      </c>
      <c r="P457">
        <v>102</v>
      </c>
      <c r="Q457" t="s">
        <v>567</v>
      </c>
      <c r="R457" t="s">
        <v>270</v>
      </c>
      <c r="S457" t="s">
        <v>271</v>
      </c>
      <c r="T457" t="s">
        <v>232</v>
      </c>
      <c r="U457" t="s">
        <v>691</v>
      </c>
      <c r="V457" t="s">
        <v>260</v>
      </c>
      <c r="W457">
        <f t="shared" si="46"/>
        <v>-0.29000000000000625</v>
      </c>
      <c r="X457">
        <f t="shared" si="47"/>
        <v>-9.2800000000002001</v>
      </c>
    </row>
    <row r="458" spans="1:24" x14ac:dyDescent="0.35">
      <c r="A458">
        <v>31</v>
      </c>
      <c r="B458">
        <v>102.74</v>
      </c>
      <c r="C458">
        <v>7</v>
      </c>
      <c r="D458">
        <v>3184.94</v>
      </c>
      <c r="E458" s="53" t="s">
        <v>472</v>
      </c>
      <c r="F458" s="84">
        <v>16</v>
      </c>
      <c r="G458" s="84">
        <v>7</v>
      </c>
      <c r="H458" s="85" t="str">
        <f t="shared" si="42"/>
        <v>July</v>
      </c>
      <c r="I458" s="84">
        <v>2018</v>
      </c>
      <c r="J458" s="85" t="str">
        <f t="shared" si="43"/>
        <v>7/16/2018</v>
      </c>
      <c r="K458" s="86">
        <f t="shared" si="44"/>
        <v>2</v>
      </c>
      <c r="L458" t="str">
        <f t="shared" si="45"/>
        <v>Monday</v>
      </c>
      <c r="M458">
        <v>1142</v>
      </c>
      <c r="N458" t="s">
        <v>207</v>
      </c>
      <c r="O458" t="s">
        <v>470</v>
      </c>
      <c r="P458">
        <v>102</v>
      </c>
      <c r="Q458" t="s">
        <v>567</v>
      </c>
      <c r="R458" t="s">
        <v>290</v>
      </c>
      <c r="S458" t="s">
        <v>291</v>
      </c>
      <c r="T458" t="s">
        <v>232</v>
      </c>
      <c r="U458" t="s">
        <v>701</v>
      </c>
      <c r="V458" t="s">
        <v>260</v>
      </c>
      <c r="W458">
        <f t="shared" si="46"/>
        <v>0.73999999999999488</v>
      </c>
      <c r="X458">
        <f t="shared" si="47"/>
        <v>22.939999999999841</v>
      </c>
    </row>
    <row r="459" spans="1:24" x14ac:dyDescent="0.35">
      <c r="A459">
        <v>50</v>
      </c>
      <c r="B459">
        <v>118.15</v>
      </c>
      <c r="C459">
        <v>4</v>
      </c>
      <c r="D459">
        <v>5907.5</v>
      </c>
      <c r="E459" s="53">
        <v>43443</v>
      </c>
      <c r="F459" s="84">
        <v>12</v>
      </c>
      <c r="G459" s="84">
        <v>9</v>
      </c>
      <c r="H459" s="85" t="str">
        <f t="shared" si="42"/>
        <v>September</v>
      </c>
      <c r="I459" s="84">
        <v>2018</v>
      </c>
      <c r="J459" s="85" t="str">
        <f t="shared" si="43"/>
        <v>9/12/2018</v>
      </c>
      <c r="K459" s="86">
        <f t="shared" si="44"/>
        <v>4</v>
      </c>
      <c r="L459" t="str">
        <f t="shared" si="45"/>
        <v>Wednesday</v>
      </c>
      <c r="M459">
        <v>1085</v>
      </c>
      <c r="N459" t="s">
        <v>207</v>
      </c>
      <c r="O459" t="s">
        <v>470</v>
      </c>
      <c r="P459">
        <v>102</v>
      </c>
      <c r="Q459" t="s">
        <v>567</v>
      </c>
      <c r="R459" t="s">
        <v>456</v>
      </c>
      <c r="S459" t="s">
        <v>457</v>
      </c>
      <c r="T459" t="s">
        <v>229</v>
      </c>
      <c r="U459" t="s">
        <v>762</v>
      </c>
      <c r="V459" t="s">
        <v>260</v>
      </c>
      <c r="W459">
        <f t="shared" si="46"/>
        <v>16.150000000000006</v>
      </c>
      <c r="X459">
        <f t="shared" si="47"/>
        <v>807.50000000000023</v>
      </c>
    </row>
    <row r="460" spans="1:24" x14ac:dyDescent="0.35">
      <c r="A460">
        <v>43</v>
      </c>
      <c r="B460">
        <v>117.12</v>
      </c>
      <c r="C460">
        <v>6</v>
      </c>
      <c r="D460">
        <v>5036.16</v>
      </c>
      <c r="E460" s="53">
        <v>43231</v>
      </c>
      <c r="F460" s="84">
        <v>5</v>
      </c>
      <c r="G460" s="84">
        <v>11</v>
      </c>
      <c r="H460" s="85" t="str">
        <f t="shared" si="42"/>
        <v>November</v>
      </c>
      <c r="I460" s="84">
        <v>2018</v>
      </c>
      <c r="J460" s="85" t="str">
        <f t="shared" si="43"/>
        <v>11/5/2018</v>
      </c>
      <c r="K460" s="86">
        <f t="shared" si="44"/>
        <v>2</v>
      </c>
      <c r="L460" t="str">
        <f t="shared" si="45"/>
        <v>Monday</v>
      </c>
      <c r="M460">
        <v>1032</v>
      </c>
      <c r="N460" t="s">
        <v>207</v>
      </c>
      <c r="O460" t="s">
        <v>470</v>
      </c>
      <c r="P460">
        <v>102</v>
      </c>
      <c r="Q460" t="s">
        <v>567</v>
      </c>
      <c r="R460" t="s">
        <v>473</v>
      </c>
      <c r="S460" t="s">
        <v>474</v>
      </c>
      <c r="T460" t="s">
        <v>239</v>
      </c>
      <c r="U460" t="s">
        <v>766</v>
      </c>
      <c r="V460" t="s">
        <v>260</v>
      </c>
      <c r="W460">
        <f t="shared" si="46"/>
        <v>15.120000000000005</v>
      </c>
      <c r="X460">
        <f t="shared" si="47"/>
        <v>650.1600000000002</v>
      </c>
    </row>
    <row r="461" spans="1:24" x14ac:dyDescent="0.35">
      <c r="A461">
        <v>25</v>
      </c>
      <c r="B461">
        <v>87.33</v>
      </c>
      <c r="C461">
        <v>3</v>
      </c>
      <c r="D461">
        <v>2183.25</v>
      </c>
      <c r="E461" s="53">
        <v>43445</v>
      </c>
      <c r="F461" s="84">
        <v>12</v>
      </c>
      <c r="G461" s="84">
        <v>11</v>
      </c>
      <c r="H461" s="85" t="str">
        <f t="shared" si="42"/>
        <v>November</v>
      </c>
      <c r="I461" s="84">
        <v>2018</v>
      </c>
      <c r="J461" s="85" t="str">
        <f t="shared" si="43"/>
        <v>11/12/2018</v>
      </c>
      <c r="K461" s="86">
        <f t="shared" si="44"/>
        <v>2</v>
      </c>
      <c r="L461" t="str">
        <f t="shared" si="45"/>
        <v>Monday</v>
      </c>
      <c r="M461">
        <v>1026</v>
      </c>
      <c r="N461" t="s">
        <v>207</v>
      </c>
      <c r="O461" t="s">
        <v>470</v>
      </c>
      <c r="P461">
        <v>102</v>
      </c>
      <c r="Q461" t="s">
        <v>567</v>
      </c>
      <c r="R461" t="s">
        <v>335</v>
      </c>
      <c r="S461" t="s">
        <v>336</v>
      </c>
      <c r="T461" t="s">
        <v>229</v>
      </c>
      <c r="U461" t="s">
        <v>720</v>
      </c>
      <c r="V461" t="s">
        <v>255</v>
      </c>
      <c r="W461">
        <f t="shared" si="46"/>
        <v>-14.670000000000002</v>
      </c>
      <c r="X461">
        <f t="shared" si="47"/>
        <v>-366.75000000000006</v>
      </c>
    </row>
    <row r="462" spans="1:24" x14ac:dyDescent="0.35">
      <c r="A462">
        <v>28</v>
      </c>
      <c r="B462">
        <v>110.96</v>
      </c>
      <c r="C462">
        <v>7</v>
      </c>
      <c r="D462">
        <v>3106.88</v>
      </c>
      <c r="E462" s="53" t="s">
        <v>475</v>
      </c>
      <c r="F462" s="84">
        <v>21</v>
      </c>
      <c r="G462" s="84">
        <v>11</v>
      </c>
      <c r="H462" s="85" t="str">
        <f t="shared" si="42"/>
        <v>November</v>
      </c>
      <c r="I462" s="84">
        <v>2018</v>
      </c>
      <c r="J462" s="85" t="str">
        <f t="shared" si="43"/>
        <v>11/21/2018</v>
      </c>
      <c r="K462" s="86">
        <f t="shared" si="44"/>
        <v>4</v>
      </c>
      <c r="L462" t="str">
        <f t="shared" si="45"/>
        <v>Wednesday</v>
      </c>
      <c r="M462">
        <v>1018</v>
      </c>
      <c r="N462" t="s">
        <v>207</v>
      </c>
      <c r="O462" t="s">
        <v>470</v>
      </c>
      <c r="P462">
        <v>102</v>
      </c>
      <c r="Q462" t="s">
        <v>567</v>
      </c>
      <c r="R462" t="s">
        <v>476</v>
      </c>
      <c r="S462" t="s">
        <v>477</v>
      </c>
      <c r="T462" t="s">
        <v>232</v>
      </c>
      <c r="U462" t="s">
        <v>767</v>
      </c>
      <c r="V462" t="s">
        <v>260</v>
      </c>
      <c r="W462">
        <f t="shared" si="46"/>
        <v>8.9599999999999937</v>
      </c>
      <c r="X462">
        <f t="shared" si="47"/>
        <v>250.87999999999982</v>
      </c>
    </row>
    <row r="463" spans="1:24" x14ac:dyDescent="0.35">
      <c r="A463">
        <v>36</v>
      </c>
      <c r="B463">
        <v>103.77</v>
      </c>
      <c r="C463">
        <v>2</v>
      </c>
      <c r="D463">
        <v>3735.72</v>
      </c>
      <c r="E463" s="53">
        <v>43171</v>
      </c>
      <c r="F463" s="84">
        <v>3</v>
      </c>
      <c r="G463" s="84">
        <v>12</v>
      </c>
      <c r="H463" s="85" t="str">
        <f t="shared" si="42"/>
        <v>December</v>
      </c>
      <c r="I463" s="84">
        <v>2018</v>
      </c>
      <c r="J463" s="85" t="str">
        <f t="shared" si="43"/>
        <v>12/3/2018</v>
      </c>
      <c r="K463" s="86">
        <f t="shared" si="44"/>
        <v>2</v>
      </c>
      <c r="L463" t="str">
        <f t="shared" si="45"/>
        <v>Monday</v>
      </c>
      <c r="M463">
        <v>1007</v>
      </c>
      <c r="N463" t="s">
        <v>207</v>
      </c>
      <c r="O463" t="s">
        <v>470</v>
      </c>
      <c r="P463">
        <v>102</v>
      </c>
      <c r="Q463" t="s">
        <v>567</v>
      </c>
      <c r="R463" t="s">
        <v>296</v>
      </c>
      <c r="S463" t="s">
        <v>297</v>
      </c>
      <c r="T463" t="s">
        <v>236</v>
      </c>
      <c r="U463" t="s">
        <v>704</v>
      </c>
      <c r="V463" t="s">
        <v>260</v>
      </c>
      <c r="W463">
        <f t="shared" si="46"/>
        <v>1.769999999999996</v>
      </c>
      <c r="X463">
        <f t="shared" si="47"/>
        <v>63.719999999999857</v>
      </c>
    </row>
    <row r="464" spans="1:24" x14ac:dyDescent="0.35">
      <c r="A464">
        <v>27</v>
      </c>
      <c r="B464">
        <v>89.38</v>
      </c>
      <c r="C464">
        <v>10</v>
      </c>
      <c r="D464">
        <v>2413.2600000000002</v>
      </c>
      <c r="E464" s="53" t="s">
        <v>317</v>
      </c>
      <c r="F464" s="84">
        <v>29</v>
      </c>
      <c r="G464" s="84">
        <v>1</v>
      </c>
      <c r="H464" s="85" t="str">
        <f t="shared" si="42"/>
        <v>January</v>
      </c>
      <c r="I464" s="84">
        <v>2019</v>
      </c>
      <c r="J464" s="85" t="str">
        <f t="shared" si="43"/>
        <v>1/29/2019</v>
      </c>
      <c r="K464" s="86">
        <f t="shared" si="44"/>
        <v>3</v>
      </c>
      <c r="L464" t="str">
        <f t="shared" si="45"/>
        <v>Tuesday</v>
      </c>
      <c r="M464">
        <v>951</v>
      </c>
      <c r="N464" t="s">
        <v>207</v>
      </c>
      <c r="O464" t="s">
        <v>470</v>
      </c>
      <c r="P464">
        <v>102</v>
      </c>
      <c r="Q464" t="s">
        <v>567</v>
      </c>
      <c r="R464" t="s">
        <v>318</v>
      </c>
      <c r="S464" t="s">
        <v>319</v>
      </c>
      <c r="T464" t="s">
        <v>229</v>
      </c>
      <c r="U464" t="s">
        <v>713</v>
      </c>
      <c r="V464" t="s">
        <v>255</v>
      </c>
      <c r="W464">
        <f t="shared" si="46"/>
        <v>-12.620000000000005</v>
      </c>
      <c r="X464">
        <f t="shared" si="47"/>
        <v>-340.74000000000012</v>
      </c>
    </row>
    <row r="465" spans="1:24" x14ac:dyDescent="0.35">
      <c r="A465">
        <v>25</v>
      </c>
      <c r="B465">
        <v>118.15</v>
      </c>
      <c r="C465">
        <v>3</v>
      </c>
      <c r="D465">
        <v>2953.75</v>
      </c>
      <c r="E465" s="53">
        <v>43499</v>
      </c>
      <c r="F465" s="84">
        <v>2</v>
      </c>
      <c r="G465" s="84">
        <v>3</v>
      </c>
      <c r="H465" s="85" t="str">
        <f t="shared" si="42"/>
        <v>March</v>
      </c>
      <c r="I465" s="84">
        <v>2019</v>
      </c>
      <c r="J465" s="85" t="str">
        <f t="shared" si="43"/>
        <v>3/2/2019</v>
      </c>
      <c r="K465" s="86">
        <f t="shared" si="44"/>
        <v>7</v>
      </c>
      <c r="L465" t="str">
        <f t="shared" si="45"/>
        <v>Saturday</v>
      </c>
      <c r="M465">
        <v>920</v>
      </c>
      <c r="N465" t="s">
        <v>207</v>
      </c>
      <c r="O465" t="s">
        <v>470</v>
      </c>
      <c r="P465">
        <v>102</v>
      </c>
      <c r="Q465" t="s">
        <v>567</v>
      </c>
      <c r="R465" t="s">
        <v>313</v>
      </c>
      <c r="S465" t="s">
        <v>314</v>
      </c>
      <c r="T465" t="s">
        <v>230</v>
      </c>
      <c r="U465" t="s">
        <v>711</v>
      </c>
      <c r="V465" t="s">
        <v>255</v>
      </c>
      <c r="W465">
        <f t="shared" si="46"/>
        <v>16.150000000000006</v>
      </c>
      <c r="X465">
        <f t="shared" si="47"/>
        <v>403.75000000000011</v>
      </c>
    </row>
    <row r="466" spans="1:24" x14ac:dyDescent="0.35">
      <c r="A466">
        <v>40</v>
      </c>
      <c r="B466">
        <v>117.12</v>
      </c>
      <c r="C466">
        <v>7</v>
      </c>
      <c r="D466">
        <v>4684.8</v>
      </c>
      <c r="E466" s="53" t="s">
        <v>478</v>
      </c>
      <c r="F466" s="84">
        <v>29</v>
      </c>
      <c r="G466" s="84">
        <v>4</v>
      </c>
      <c r="H466" s="85" t="str">
        <f t="shared" si="42"/>
        <v>April</v>
      </c>
      <c r="I466" s="84">
        <v>2019</v>
      </c>
      <c r="J466" s="85" t="str">
        <f t="shared" si="43"/>
        <v>4/29/2019</v>
      </c>
      <c r="K466" s="86">
        <f t="shared" si="44"/>
        <v>2</v>
      </c>
      <c r="L466" t="str">
        <f t="shared" si="45"/>
        <v>Monday</v>
      </c>
      <c r="M466">
        <v>863</v>
      </c>
      <c r="N466" t="s">
        <v>207</v>
      </c>
      <c r="O466" t="s">
        <v>470</v>
      </c>
      <c r="P466">
        <v>102</v>
      </c>
      <c r="Q466" t="s">
        <v>567</v>
      </c>
      <c r="R466" t="s">
        <v>296</v>
      </c>
      <c r="S466" t="s">
        <v>297</v>
      </c>
      <c r="T466" t="s">
        <v>236</v>
      </c>
      <c r="U466" t="s">
        <v>704</v>
      </c>
      <c r="V466" t="s">
        <v>260</v>
      </c>
      <c r="W466">
        <f t="shared" si="46"/>
        <v>15.120000000000005</v>
      </c>
      <c r="X466">
        <f t="shared" si="47"/>
        <v>604.80000000000018</v>
      </c>
    </row>
    <row r="467" spans="1:24" x14ac:dyDescent="0.35">
      <c r="A467">
        <v>34</v>
      </c>
      <c r="B467">
        <v>95.55</v>
      </c>
      <c r="C467">
        <v>2</v>
      </c>
      <c r="D467">
        <v>3248.7</v>
      </c>
      <c r="E467" s="53">
        <v>43683</v>
      </c>
      <c r="F467" s="84">
        <v>8</v>
      </c>
      <c r="G467" s="84">
        <v>6</v>
      </c>
      <c r="H467" s="85" t="str">
        <f t="shared" si="42"/>
        <v>June</v>
      </c>
      <c r="I467" s="84">
        <v>2019</v>
      </c>
      <c r="J467" s="85" t="str">
        <f t="shared" si="43"/>
        <v>6/8/2019</v>
      </c>
      <c r="K467" s="86">
        <f t="shared" si="44"/>
        <v>7</v>
      </c>
      <c r="L467" t="str">
        <f t="shared" si="45"/>
        <v>Saturday</v>
      </c>
      <c r="M467">
        <v>824</v>
      </c>
      <c r="N467" t="s">
        <v>207</v>
      </c>
      <c r="O467" t="s">
        <v>470</v>
      </c>
      <c r="P467">
        <v>102</v>
      </c>
      <c r="Q467" t="s">
        <v>567</v>
      </c>
      <c r="R467" t="s">
        <v>357</v>
      </c>
      <c r="S467" t="s">
        <v>358</v>
      </c>
      <c r="T467" t="s">
        <v>243</v>
      </c>
      <c r="U467" t="s">
        <v>729</v>
      </c>
      <c r="V467" t="s">
        <v>260</v>
      </c>
      <c r="W467">
        <f t="shared" si="46"/>
        <v>-6.4500000000000028</v>
      </c>
      <c r="X467">
        <f t="shared" si="47"/>
        <v>-219.3000000000001</v>
      </c>
    </row>
    <row r="468" spans="1:24" x14ac:dyDescent="0.35">
      <c r="A468">
        <v>50</v>
      </c>
      <c r="B468">
        <v>104.79</v>
      </c>
      <c r="C468">
        <v>9</v>
      </c>
      <c r="D468">
        <v>5239.5</v>
      </c>
      <c r="E468" s="53" t="s">
        <v>327</v>
      </c>
      <c r="F468" s="84">
        <v>17</v>
      </c>
      <c r="G468" s="84">
        <v>8</v>
      </c>
      <c r="H468" s="85" t="str">
        <f t="shared" si="42"/>
        <v>August</v>
      </c>
      <c r="I468" s="84">
        <v>2019</v>
      </c>
      <c r="J468" s="85" t="str">
        <f t="shared" si="43"/>
        <v>8/17/2019</v>
      </c>
      <c r="K468" s="86">
        <f t="shared" si="44"/>
        <v>7</v>
      </c>
      <c r="L468" t="str">
        <f t="shared" si="45"/>
        <v>Saturday</v>
      </c>
      <c r="M468">
        <v>755</v>
      </c>
      <c r="N468" t="s">
        <v>207</v>
      </c>
      <c r="O468" t="s">
        <v>470</v>
      </c>
      <c r="P468">
        <v>102</v>
      </c>
      <c r="Q468" t="s">
        <v>567</v>
      </c>
      <c r="R468" t="s">
        <v>328</v>
      </c>
      <c r="S468" t="s">
        <v>329</v>
      </c>
      <c r="T468" t="s">
        <v>239</v>
      </c>
      <c r="U468" t="s">
        <v>717</v>
      </c>
      <c r="V468" t="s">
        <v>260</v>
      </c>
      <c r="W468">
        <f t="shared" si="46"/>
        <v>2.7900000000000063</v>
      </c>
      <c r="X468">
        <f t="shared" si="47"/>
        <v>139.50000000000031</v>
      </c>
    </row>
    <row r="469" spans="1:24" x14ac:dyDescent="0.35">
      <c r="A469">
        <v>38</v>
      </c>
      <c r="B469">
        <v>120.21</v>
      </c>
      <c r="C469">
        <v>2</v>
      </c>
      <c r="D469">
        <v>4567.9799999999996</v>
      </c>
      <c r="E469" s="53">
        <v>43533</v>
      </c>
      <c r="F469" s="84">
        <v>3</v>
      </c>
      <c r="G469" s="84">
        <v>9</v>
      </c>
      <c r="H469" s="85" t="str">
        <f t="shared" si="42"/>
        <v>September</v>
      </c>
      <c r="I469" s="84">
        <v>2019</v>
      </c>
      <c r="J469" s="85" t="str">
        <f t="shared" si="43"/>
        <v>9/3/2019</v>
      </c>
      <c r="K469" s="86">
        <f t="shared" si="44"/>
        <v>3</v>
      </c>
      <c r="L469" t="str">
        <f t="shared" si="45"/>
        <v>Tuesday</v>
      </c>
      <c r="M469">
        <v>739</v>
      </c>
      <c r="N469" t="s">
        <v>207</v>
      </c>
      <c r="O469" t="s">
        <v>470</v>
      </c>
      <c r="P469">
        <v>102</v>
      </c>
      <c r="Q469" t="s">
        <v>567</v>
      </c>
      <c r="R469" t="s">
        <v>267</v>
      </c>
      <c r="S469" t="s">
        <v>268</v>
      </c>
      <c r="T469" t="s">
        <v>231</v>
      </c>
      <c r="U469" t="s">
        <v>689</v>
      </c>
      <c r="V469" t="s">
        <v>260</v>
      </c>
      <c r="W469">
        <f t="shared" si="46"/>
        <v>18.209999999999994</v>
      </c>
      <c r="X469">
        <f t="shared" si="47"/>
        <v>691.97999999999979</v>
      </c>
    </row>
    <row r="470" spans="1:24" x14ac:dyDescent="0.35">
      <c r="A470">
        <v>37</v>
      </c>
      <c r="B470">
        <v>95.55</v>
      </c>
      <c r="C470">
        <v>13</v>
      </c>
      <c r="D470">
        <v>3535.35</v>
      </c>
      <c r="E470" s="53">
        <v>43779</v>
      </c>
      <c r="F470" s="84">
        <v>11</v>
      </c>
      <c r="G470" s="84">
        <v>10</v>
      </c>
      <c r="H470" s="85" t="str">
        <f t="shared" si="42"/>
        <v>October</v>
      </c>
      <c r="I470" s="84">
        <v>2019</v>
      </c>
      <c r="J470" s="85" t="str">
        <f t="shared" si="43"/>
        <v>10/11/2019</v>
      </c>
      <c r="K470" s="86">
        <f t="shared" si="44"/>
        <v>6</v>
      </c>
      <c r="L470" t="str">
        <f t="shared" si="45"/>
        <v>Friday</v>
      </c>
      <c r="M470">
        <v>702</v>
      </c>
      <c r="N470" t="s">
        <v>207</v>
      </c>
      <c r="O470" t="s">
        <v>470</v>
      </c>
      <c r="P470">
        <v>102</v>
      </c>
      <c r="Q470" t="s">
        <v>567</v>
      </c>
      <c r="R470" t="s">
        <v>332</v>
      </c>
      <c r="S470" t="s">
        <v>333</v>
      </c>
      <c r="T470" t="s">
        <v>230</v>
      </c>
      <c r="U470" t="s">
        <v>719</v>
      </c>
      <c r="V470" t="s">
        <v>260</v>
      </c>
      <c r="W470">
        <f t="shared" si="46"/>
        <v>-6.4500000000000028</v>
      </c>
      <c r="X470">
        <f t="shared" si="47"/>
        <v>-238.65000000000009</v>
      </c>
    </row>
    <row r="471" spans="1:24" x14ac:dyDescent="0.35">
      <c r="A471">
        <v>43</v>
      </c>
      <c r="B471">
        <v>89.38</v>
      </c>
      <c r="C471">
        <v>10</v>
      </c>
      <c r="D471">
        <v>3843.34</v>
      </c>
      <c r="E471" s="53" t="s">
        <v>334</v>
      </c>
      <c r="F471" s="84">
        <v>21</v>
      </c>
      <c r="G471" s="84">
        <v>10</v>
      </c>
      <c r="H471" s="85" t="str">
        <f t="shared" si="42"/>
        <v>October</v>
      </c>
      <c r="I471" s="84">
        <v>2019</v>
      </c>
      <c r="J471" s="85" t="str">
        <f t="shared" si="43"/>
        <v>10/21/2019</v>
      </c>
      <c r="K471" s="86">
        <f t="shared" si="44"/>
        <v>2</v>
      </c>
      <c r="L471" t="str">
        <f t="shared" si="45"/>
        <v>Monday</v>
      </c>
      <c r="M471">
        <v>693</v>
      </c>
      <c r="N471" t="s">
        <v>207</v>
      </c>
      <c r="O471" t="s">
        <v>470</v>
      </c>
      <c r="P471">
        <v>102</v>
      </c>
      <c r="Q471" t="s">
        <v>567</v>
      </c>
      <c r="R471" t="s">
        <v>335</v>
      </c>
      <c r="S471" t="s">
        <v>336</v>
      </c>
      <c r="T471" t="s">
        <v>229</v>
      </c>
      <c r="U471" t="s">
        <v>720</v>
      </c>
      <c r="V471" t="s">
        <v>260</v>
      </c>
      <c r="W471">
        <f t="shared" si="46"/>
        <v>-12.620000000000005</v>
      </c>
      <c r="X471">
        <f t="shared" si="47"/>
        <v>-542.6600000000002</v>
      </c>
    </row>
    <row r="472" spans="1:24" x14ac:dyDescent="0.35">
      <c r="A472">
        <v>43</v>
      </c>
      <c r="B472">
        <v>86.3</v>
      </c>
      <c r="C472">
        <v>14</v>
      </c>
      <c r="D472">
        <v>3710.9</v>
      </c>
      <c r="E472" s="53">
        <v>43566</v>
      </c>
      <c r="F472" s="84">
        <v>4</v>
      </c>
      <c r="G472" s="84">
        <v>11</v>
      </c>
      <c r="H472" s="85" t="str">
        <f t="shared" si="42"/>
        <v>November</v>
      </c>
      <c r="I472" s="84">
        <v>2019</v>
      </c>
      <c r="J472" s="85" t="str">
        <f t="shared" si="43"/>
        <v>11/4/2019</v>
      </c>
      <c r="K472" s="86">
        <f t="shared" si="44"/>
        <v>2</v>
      </c>
      <c r="L472" t="str">
        <f t="shared" si="45"/>
        <v>Monday</v>
      </c>
      <c r="M472">
        <v>680</v>
      </c>
      <c r="N472" t="s">
        <v>207</v>
      </c>
      <c r="O472" t="s">
        <v>470</v>
      </c>
      <c r="P472">
        <v>102</v>
      </c>
      <c r="Q472" t="s">
        <v>567</v>
      </c>
      <c r="R472" t="s">
        <v>337</v>
      </c>
      <c r="S472" t="s">
        <v>338</v>
      </c>
      <c r="T472" t="s">
        <v>229</v>
      </c>
      <c r="U472" t="s">
        <v>721</v>
      </c>
      <c r="V472" t="s">
        <v>260</v>
      </c>
      <c r="W472">
        <f t="shared" si="46"/>
        <v>-15.700000000000003</v>
      </c>
      <c r="X472">
        <f t="shared" si="47"/>
        <v>-675.10000000000014</v>
      </c>
    </row>
    <row r="473" spans="1:24" x14ac:dyDescent="0.35">
      <c r="A473">
        <v>46</v>
      </c>
      <c r="B473">
        <v>95.13</v>
      </c>
      <c r="C473">
        <v>15</v>
      </c>
      <c r="D473">
        <v>4375.9799999999996</v>
      </c>
      <c r="E473" s="53" t="s">
        <v>468</v>
      </c>
      <c r="F473" s="84">
        <v>17</v>
      </c>
      <c r="G473" s="84">
        <v>11</v>
      </c>
      <c r="H473" s="85" t="str">
        <f t="shared" si="42"/>
        <v>November</v>
      </c>
      <c r="I473" s="84">
        <v>2019</v>
      </c>
      <c r="J473" s="85" t="str">
        <f t="shared" si="43"/>
        <v>11/17/2019</v>
      </c>
      <c r="K473" s="86">
        <f t="shared" si="44"/>
        <v>1</v>
      </c>
      <c r="L473" t="str">
        <f t="shared" si="45"/>
        <v>Sunday</v>
      </c>
      <c r="M473">
        <v>668</v>
      </c>
      <c r="N473" t="s">
        <v>207</v>
      </c>
      <c r="O473" t="s">
        <v>470</v>
      </c>
      <c r="P473">
        <v>102</v>
      </c>
      <c r="Q473" t="s">
        <v>567</v>
      </c>
      <c r="R473" t="s">
        <v>435</v>
      </c>
      <c r="S473" t="s">
        <v>436</v>
      </c>
      <c r="T473" t="s">
        <v>235</v>
      </c>
      <c r="U473" t="s">
        <v>757</v>
      </c>
      <c r="V473" t="s">
        <v>260</v>
      </c>
      <c r="W473">
        <f t="shared" si="46"/>
        <v>-6.8700000000000045</v>
      </c>
      <c r="X473">
        <f t="shared" si="47"/>
        <v>-316.02000000000021</v>
      </c>
    </row>
    <row r="474" spans="1:24" x14ac:dyDescent="0.35">
      <c r="A474">
        <v>42</v>
      </c>
      <c r="B474">
        <v>36.11</v>
      </c>
      <c r="C474">
        <v>3</v>
      </c>
      <c r="D474">
        <v>1516.62</v>
      </c>
      <c r="E474" s="53" t="s">
        <v>339</v>
      </c>
      <c r="F474" s="84">
        <v>29</v>
      </c>
      <c r="G474" s="84">
        <v>11</v>
      </c>
      <c r="H474" s="85" t="str">
        <f t="shared" si="42"/>
        <v>November</v>
      </c>
      <c r="I474" s="84">
        <v>2019</v>
      </c>
      <c r="J474" s="85" t="str">
        <f t="shared" si="43"/>
        <v>11/29/2019</v>
      </c>
      <c r="K474" s="86">
        <f t="shared" si="44"/>
        <v>6</v>
      </c>
      <c r="L474" t="str">
        <f t="shared" si="45"/>
        <v>Friday</v>
      </c>
      <c r="M474">
        <v>657</v>
      </c>
      <c r="N474" t="s">
        <v>207</v>
      </c>
      <c r="O474" t="s">
        <v>470</v>
      </c>
      <c r="P474">
        <v>102</v>
      </c>
      <c r="Q474" t="s">
        <v>567</v>
      </c>
      <c r="R474" t="s">
        <v>463</v>
      </c>
      <c r="S474" t="s">
        <v>464</v>
      </c>
      <c r="T474" t="s">
        <v>229</v>
      </c>
      <c r="U474" t="s">
        <v>764</v>
      </c>
      <c r="V474" t="s">
        <v>255</v>
      </c>
      <c r="W474">
        <f t="shared" si="46"/>
        <v>-65.89</v>
      </c>
      <c r="X474">
        <f t="shared" si="47"/>
        <v>-2767.38</v>
      </c>
    </row>
    <row r="475" spans="1:24" x14ac:dyDescent="0.35">
      <c r="A475">
        <v>50</v>
      </c>
      <c r="B475">
        <v>50.18</v>
      </c>
      <c r="C475">
        <v>9</v>
      </c>
      <c r="D475">
        <v>2509</v>
      </c>
      <c r="E475" s="53">
        <v>43720</v>
      </c>
      <c r="F475" s="84">
        <v>9</v>
      </c>
      <c r="G475" s="84">
        <v>12</v>
      </c>
      <c r="H475" s="85" t="str">
        <f t="shared" si="42"/>
        <v>December</v>
      </c>
      <c r="I475" s="84">
        <v>2019</v>
      </c>
      <c r="J475" s="85" t="str">
        <f t="shared" si="43"/>
        <v>12/9/2019</v>
      </c>
      <c r="K475" s="86">
        <f t="shared" si="44"/>
        <v>2</v>
      </c>
      <c r="L475" t="str">
        <f t="shared" si="45"/>
        <v>Monday</v>
      </c>
      <c r="M475">
        <v>648</v>
      </c>
      <c r="N475" t="s">
        <v>207</v>
      </c>
      <c r="O475" t="s">
        <v>470</v>
      </c>
      <c r="P475">
        <v>102</v>
      </c>
      <c r="Q475" t="s">
        <v>567</v>
      </c>
      <c r="R475" t="s">
        <v>258</v>
      </c>
      <c r="S475" t="s">
        <v>259</v>
      </c>
      <c r="T475" t="s">
        <v>230</v>
      </c>
      <c r="U475" t="s">
        <v>685</v>
      </c>
      <c r="V475" t="s">
        <v>255</v>
      </c>
      <c r="W475">
        <f t="shared" si="46"/>
        <v>-51.82</v>
      </c>
      <c r="X475">
        <f t="shared" si="47"/>
        <v>-2591</v>
      </c>
    </row>
    <row r="476" spans="1:24" x14ac:dyDescent="0.35">
      <c r="A476">
        <v>44</v>
      </c>
      <c r="B476">
        <v>210.01</v>
      </c>
      <c r="C476">
        <v>8</v>
      </c>
      <c r="D476">
        <v>9240.44</v>
      </c>
      <c r="E476" s="53" t="s">
        <v>340</v>
      </c>
      <c r="F476" s="84">
        <v>20</v>
      </c>
      <c r="G476" s="84">
        <v>1</v>
      </c>
      <c r="H476" s="85" t="str">
        <f t="shared" si="42"/>
        <v>January</v>
      </c>
      <c r="I476" s="84">
        <v>2020</v>
      </c>
      <c r="J476" s="85" t="str">
        <f t="shared" si="43"/>
        <v>1/20/2020</v>
      </c>
      <c r="K476" s="86">
        <f t="shared" si="44"/>
        <v>2</v>
      </c>
      <c r="L476" t="str">
        <f t="shared" si="45"/>
        <v>Monday</v>
      </c>
      <c r="M476">
        <v>607</v>
      </c>
      <c r="N476" t="s">
        <v>207</v>
      </c>
      <c r="O476" t="s">
        <v>470</v>
      </c>
      <c r="P476">
        <v>102</v>
      </c>
      <c r="Q476" t="s">
        <v>567</v>
      </c>
      <c r="R476" t="s">
        <v>341</v>
      </c>
      <c r="S476" t="s">
        <v>342</v>
      </c>
      <c r="T476" t="s">
        <v>229</v>
      </c>
      <c r="U476" t="s">
        <v>722</v>
      </c>
      <c r="V476" t="s">
        <v>289</v>
      </c>
      <c r="W476">
        <f t="shared" si="46"/>
        <v>108.00999999999999</v>
      </c>
      <c r="X476">
        <f t="shared" si="47"/>
        <v>4752.4399999999996</v>
      </c>
    </row>
    <row r="477" spans="1:24" x14ac:dyDescent="0.35">
      <c r="A477">
        <v>27</v>
      </c>
      <c r="B477">
        <v>93.16</v>
      </c>
      <c r="C477">
        <v>13</v>
      </c>
      <c r="D477">
        <v>2515.3200000000002</v>
      </c>
      <c r="E477" s="53" t="s">
        <v>479</v>
      </c>
      <c r="F477" s="84">
        <v>16</v>
      </c>
      <c r="G477" s="84">
        <v>2</v>
      </c>
      <c r="H477" s="85" t="str">
        <f t="shared" si="42"/>
        <v>Febuary</v>
      </c>
      <c r="I477" s="84">
        <v>2020</v>
      </c>
      <c r="J477" s="85" t="str">
        <f t="shared" si="43"/>
        <v>2/16/2020</v>
      </c>
      <c r="K477" s="86">
        <f t="shared" si="44"/>
        <v>1</v>
      </c>
      <c r="L477" t="str">
        <f t="shared" si="45"/>
        <v>Sunday</v>
      </c>
      <c r="M477">
        <v>581</v>
      </c>
      <c r="N477" t="s">
        <v>207</v>
      </c>
      <c r="O477" t="s">
        <v>470</v>
      </c>
      <c r="P477">
        <v>102</v>
      </c>
      <c r="Q477" t="s">
        <v>567</v>
      </c>
      <c r="R477" t="s">
        <v>296</v>
      </c>
      <c r="S477" t="s">
        <v>297</v>
      </c>
      <c r="T477" t="s">
        <v>236</v>
      </c>
      <c r="U477" t="s">
        <v>704</v>
      </c>
      <c r="V477" t="s">
        <v>255</v>
      </c>
      <c r="W477">
        <f t="shared" si="46"/>
        <v>-8.8400000000000034</v>
      </c>
      <c r="X477">
        <f t="shared" si="47"/>
        <v>-238.68000000000009</v>
      </c>
    </row>
    <row r="478" spans="1:24" x14ac:dyDescent="0.35">
      <c r="A478">
        <v>35</v>
      </c>
      <c r="B478">
        <v>158.54</v>
      </c>
      <c r="C478">
        <v>2</v>
      </c>
      <c r="D478">
        <v>5548.9</v>
      </c>
      <c r="E478" s="53">
        <v>44077</v>
      </c>
      <c r="F478" s="84">
        <v>9</v>
      </c>
      <c r="G478" s="84">
        <v>3</v>
      </c>
      <c r="H478" s="85" t="str">
        <f t="shared" si="42"/>
        <v>March</v>
      </c>
      <c r="I478" s="84">
        <v>2020</v>
      </c>
      <c r="J478" s="85" t="str">
        <f t="shared" si="43"/>
        <v>3/9/2020</v>
      </c>
      <c r="K478" s="86">
        <f t="shared" si="44"/>
        <v>2</v>
      </c>
      <c r="L478" t="str">
        <f t="shared" si="45"/>
        <v>Monday</v>
      </c>
      <c r="M478">
        <v>560</v>
      </c>
      <c r="N478" t="s">
        <v>207</v>
      </c>
      <c r="O478" t="s">
        <v>470</v>
      </c>
      <c r="P478">
        <v>102</v>
      </c>
      <c r="Q478" t="s">
        <v>567</v>
      </c>
      <c r="R478" t="s">
        <v>343</v>
      </c>
      <c r="S478" t="s">
        <v>344</v>
      </c>
      <c r="T478" t="s">
        <v>232</v>
      </c>
      <c r="U478" t="s">
        <v>723</v>
      </c>
      <c r="V478" t="s">
        <v>260</v>
      </c>
      <c r="W478">
        <f t="shared" si="46"/>
        <v>56.539999999999992</v>
      </c>
      <c r="X478">
        <f t="shared" si="47"/>
        <v>1978.8999999999996</v>
      </c>
    </row>
    <row r="479" spans="1:24" x14ac:dyDescent="0.35">
      <c r="A479">
        <v>51</v>
      </c>
      <c r="B479">
        <v>95.55</v>
      </c>
      <c r="C479">
        <v>2</v>
      </c>
      <c r="D479">
        <v>4873.05</v>
      </c>
      <c r="E479" s="53" t="s">
        <v>480</v>
      </c>
      <c r="F479" s="84">
        <v>30</v>
      </c>
      <c r="G479" s="84">
        <v>5</v>
      </c>
      <c r="H479" s="85" t="str">
        <f t="shared" si="42"/>
        <v>May</v>
      </c>
      <c r="I479" s="84">
        <v>2020</v>
      </c>
      <c r="J479" s="85" t="str">
        <f t="shared" si="43"/>
        <v>5/30/2020</v>
      </c>
      <c r="K479" s="86">
        <f t="shared" si="44"/>
        <v>7</v>
      </c>
      <c r="L479" t="str">
        <f t="shared" si="45"/>
        <v>Saturday</v>
      </c>
      <c r="M479">
        <v>479</v>
      </c>
      <c r="N479" t="s">
        <v>347</v>
      </c>
      <c r="O479" t="s">
        <v>470</v>
      </c>
      <c r="P479">
        <v>102</v>
      </c>
      <c r="Q479" t="s">
        <v>567</v>
      </c>
      <c r="R479" t="s">
        <v>285</v>
      </c>
      <c r="S479" t="s">
        <v>286</v>
      </c>
      <c r="T479" t="s">
        <v>229</v>
      </c>
      <c r="U479" t="s">
        <v>699</v>
      </c>
      <c r="V479" t="s">
        <v>260</v>
      </c>
      <c r="W479">
        <f t="shared" si="46"/>
        <v>-6.4500000000000028</v>
      </c>
      <c r="X479">
        <f t="shared" si="47"/>
        <v>-328.95000000000016</v>
      </c>
    </row>
    <row r="480" spans="1:24" x14ac:dyDescent="0.35">
      <c r="A480">
        <v>41</v>
      </c>
      <c r="B480">
        <v>50.14</v>
      </c>
      <c r="C480">
        <v>1</v>
      </c>
      <c r="D480">
        <v>2055.7399999999998</v>
      </c>
      <c r="E480" s="53">
        <v>43374</v>
      </c>
      <c r="F480" s="84">
        <v>10</v>
      </c>
      <c r="G480" s="84">
        <v>1</v>
      </c>
      <c r="H480" s="85" t="str">
        <f t="shared" si="42"/>
        <v>January</v>
      </c>
      <c r="I480" s="84">
        <v>2018</v>
      </c>
      <c r="J480" s="85" t="str">
        <f t="shared" si="43"/>
        <v>1/10/2018</v>
      </c>
      <c r="K480" s="86">
        <f t="shared" si="44"/>
        <v>4</v>
      </c>
      <c r="L480" t="str">
        <f t="shared" si="45"/>
        <v>Wednesday</v>
      </c>
      <c r="M480">
        <v>1351</v>
      </c>
      <c r="N480" t="s">
        <v>207</v>
      </c>
      <c r="O480" t="s">
        <v>470</v>
      </c>
      <c r="P480">
        <v>53</v>
      </c>
      <c r="Q480" t="s">
        <v>568</v>
      </c>
      <c r="R480" t="s">
        <v>272</v>
      </c>
      <c r="S480" t="s">
        <v>254</v>
      </c>
      <c r="T480" t="s">
        <v>229</v>
      </c>
      <c r="U480" t="s">
        <v>692</v>
      </c>
      <c r="V480" t="s">
        <v>255</v>
      </c>
      <c r="W480">
        <f t="shared" si="46"/>
        <v>-2.8599999999999994</v>
      </c>
      <c r="X480">
        <f t="shared" si="47"/>
        <v>-117.25999999999998</v>
      </c>
    </row>
    <row r="481" spans="1:24" x14ac:dyDescent="0.35">
      <c r="A481">
        <v>42</v>
      </c>
      <c r="B481">
        <v>54.99</v>
      </c>
      <c r="C481">
        <v>17</v>
      </c>
      <c r="D481">
        <v>2309.58</v>
      </c>
      <c r="E481" s="53" t="s">
        <v>300</v>
      </c>
      <c r="F481" s="84">
        <v>28</v>
      </c>
      <c r="G481" s="84">
        <v>5</v>
      </c>
      <c r="H481" s="85" t="str">
        <f t="shared" si="42"/>
        <v>May</v>
      </c>
      <c r="I481" s="84">
        <v>2018</v>
      </c>
      <c r="J481" s="85" t="str">
        <f t="shared" si="43"/>
        <v>5/28/2018</v>
      </c>
      <c r="K481" s="86">
        <f t="shared" si="44"/>
        <v>2</v>
      </c>
      <c r="L481" t="str">
        <f t="shared" si="45"/>
        <v>Monday</v>
      </c>
      <c r="M481">
        <v>1214</v>
      </c>
      <c r="N481" t="s">
        <v>207</v>
      </c>
      <c r="O481" t="s">
        <v>470</v>
      </c>
      <c r="P481">
        <v>53</v>
      </c>
      <c r="Q481" t="s">
        <v>568</v>
      </c>
      <c r="R481" t="s">
        <v>301</v>
      </c>
      <c r="S481" t="s">
        <v>297</v>
      </c>
      <c r="T481" t="s">
        <v>236</v>
      </c>
      <c r="U481" t="s">
        <v>706</v>
      </c>
      <c r="V481" t="s">
        <v>255</v>
      </c>
      <c r="W481">
        <f t="shared" si="46"/>
        <v>1.990000000000002</v>
      </c>
      <c r="X481">
        <f t="shared" si="47"/>
        <v>83.580000000000084</v>
      </c>
    </row>
    <row r="482" spans="1:24" x14ac:dyDescent="0.35">
      <c r="A482">
        <v>49</v>
      </c>
      <c r="B482">
        <v>43.13</v>
      </c>
      <c r="C482">
        <v>6</v>
      </c>
      <c r="D482">
        <v>2113.37</v>
      </c>
      <c r="E482" s="53" t="s">
        <v>472</v>
      </c>
      <c r="F482" s="84">
        <v>16</v>
      </c>
      <c r="G482" s="84">
        <v>7</v>
      </c>
      <c r="H482" s="85" t="str">
        <f t="shared" si="42"/>
        <v>July</v>
      </c>
      <c r="I482" s="84">
        <v>2018</v>
      </c>
      <c r="J482" s="85" t="str">
        <f t="shared" si="43"/>
        <v>7/16/2018</v>
      </c>
      <c r="K482" s="86">
        <f t="shared" si="44"/>
        <v>2</v>
      </c>
      <c r="L482" t="str">
        <f t="shared" si="45"/>
        <v>Monday</v>
      </c>
      <c r="M482">
        <v>1166</v>
      </c>
      <c r="N482" t="s">
        <v>207</v>
      </c>
      <c r="O482" t="s">
        <v>470</v>
      </c>
      <c r="P482">
        <v>53</v>
      </c>
      <c r="Q482" t="s">
        <v>568</v>
      </c>
      <c r="R482" t="s">
        <v>290</v>
      </c>
      <c r="S482" t="s">
        <v>291</v>
      </c>
      <c r="T482" t="s">
        <v>232</v>
      </c>
      <c r="U482" t="s">
        <v>701</v>
      </c>
      <c r="V482" t="s">
        <v>255</v>
      </c>
      <c r="W482">
        <f t="shared" si="46"/>
        <v>-9.8699999999999974</v>
      </c>
      <c r="X482">
        <f t="shared" si="47"/>
        <v>-483.62999999999988</v>
      </c>
    </row>
    <row r="483" spans="1:24" x14ac:dyDescent="0.35">
      <c r="A483">
        <v>30</v>
      </c>
      <c r="B483">
        <v>58.22</v>
      </c>
      <c r="C483">
        <v>3</v>
      </c>
      <c r="D483">
        <v>1746.6</v>
      </c>
      <c r="E483" s="53">
        <v>43443</v>
      </c>
      <c r="F483" s="84">
        <v>12</v>
      </c>
      <c r="G483" s="84">
        <v>9</v>
      </c>
      <c r="H483" s="85" t="str">
        <f t="shared" si="42"/>
        <v>September</v>
      </c>
      <c r="I483" s="84">
        <v>2018</v>
      </c>
      <c r="J483" s="85" t="str">
        <f t="shared" si="43"/>
        <v>9/12/2018</v>
      </c>
      <c r="K483" s="86">
        <f t="shared" si="44"/>
        <v>4</v>
      </c>
      <c r="L483" t="str">
        <f t="shared" si="45"/>
        <v>Wednesday</v>
      </c>
      <c r="M483">
        <v>1109</v>
      </c>
      <c r="N483" t="s">
        <v>207</v>
      </c>
      <c r="O483" t="s">
        <v>470</v>
      </c>
      <c r="P483">
        <v>53</v>
      </c>
      <c r="Q483" t="s">
        <v>568</v>
      </c>
      <c r="R483" t="s">
        <v>456</v>
      </c>
      <c r="S483" t="s">
        <v>457</v>
      </c>
      <c r="T483" t="s">
        <v>229</v>
      </c>
      <c r="U483" t="s">
        <v>762</v>
      </c>
      <c r="V483" t="s">
        <v>255</v>
      </c>
      <c r="W483">
        <f t="shared" si="46"/>
        <v>5.2199999999999989</v>
      </c>
      <c r="X483">
        <f t="shared" si="47"/>
        <v>156.59999999999997</v>
      </c>
    </row>
    <row r="484" spans="1:24" x14ac:dyDescent="0.35">
      <c r="A484">
        <v>48</v>
      </c>
      <c r="B484">
        <v>44.21</v>
      </c>
      <c r="C484">
        <v>5</v>
      </c>
      <c r="D484">
        <v>2122.08</v>
      </c>
      <c r="E484" s="53">
        <v>43231</v>
      </c>
      <c r="F484" s="84">
        <v>5</v>
      </c>
      <c r="G484" s="84">
        <v>11</v>
      </c>
      <c r="H484" s="85" t="str">
        <f t="shared" si="42"/>
        <v>November</v>
      </c>
      <c r="I484" s="84">
        <v>2018</v>
      </c>
      <c r="J484" s="85" t="str">
        <f t="shared" si="43"/>
        <v>11/5/2018</v>
      </c>
      <c r="K484" s="86">
        <f t="shared" si="44"/>
        <v>2</v>
      </c>
      <c r="L484" t="str">
        <f t="shared" si="45"/>
        <v>Monday</v>
      </c>
      <c r="M484">
        <v>1056</v>
      </c>
      <c r="N484" t="s">
        <v>207</v>
      </c>
      <c r="O484" t="s">
        <v>470</v>
      </c>
      <c r="P484">
        <v>53</v>
      </c>
      <c r="Q484" t="s">
        <v>568</v>
      </c>
      <c r="R484" t="s">
        <v>473</v>
      </c>
      <c r="S484" t="s">
        <v>474</v>
      </c>
      <c r="T484" t="s">
        <v>239</v>
      </c>
      <c r="U484" t="s">
        <v>766</v>
      </c>
      <c r="V484" t="s">
        <v>255</v>
      </c>
      <c r="W484">
        <f t="shared" si="46"/>
        <v>-8.7899999999999991</v>
      </c>
      <c r="X484">
        <f t="shared" si="47"/>
        <v>-421.91999999999996</v>
      </c>
    </row>
    <row r="485" spans="1:24" x14ac:dyDescent="0.35">
      <c r="A485">
        <v>32</v>
      </c>
      <c r="B485">
        <v>54.45</v>
      </c>
      <c r="C485">
        <v>2</v>
      </c>
      <c r="D485">
        <v>1742.4</v>
      </c>
      <c r="E485" s="53">
        <v>43445</v>
      </c>
      <c r="F485" s="84">
        <v>12</v>
      </c>
      <c r="G485" s="84">
        <v>11</v>
      </c>
      <c r="H485" s="85" t="str">
        <f t="shared" si="42"/>
        <v>November</v>
      </c>
      <c r="I485" s="84">
        <v>2018</v>
      </c>
      <c r="J485" s="85" t="str">
        <f t="shared" si="43"/>
        <v>11/12/2018</v>
      </c>
      <c r="K485" s="86">
        <f t="shared" si="44"/>
        <v>2</v>
      </c>
      <c r="L485" t="str">
        <f t="shared" si="45"/>
        <v>Monday</v>
      </c>
      <c r="M485">
        <v>1050</v>
      </c>
      <c r="N485" t="s">
        <v>207</v>
      </c>
      <c r="O485" t="s">
        <v>470</v>
      </c>
      <c r="P485">
        <v>53</v>
      </c>
      <c r="Q485" t="s">
        <v>568</v>
      </c>
      <c r="R485" t="s">
        <v>335</v>
      </c>
      <c r="S485" t="s">
        <v>336</v>
      </c>
      <c r="T485" t="s">
        <v>229</v>
      </c>
      <c r="U485" t="s">
        <v>720</v>
      </c>
      <c r="V485" t="s">
        <v>255</v>
      </c>
      <c r="W485">
        <f t="shared" si="46"/>
        <v>1.4500000000000028</v>
      </c>
      <c r="X485">
        <f t="shared" si="47"/>
        <v>46.400000000000091</v>
      </c>
    </row>
    <row r="486" spans="1:24" x14ac:dyDescent="0.35">
      <c r="A486">
        <v>46</v>
      </c>
      <c r="B486">
        <v>53.37</v>
      </c>
      <c r="C486">
        <v>6</v>
      </c>
      <c r="D486">
        <v>2455.02</v>
      </c>
      <c r="E486" s="53" t="s">
        <v>475</v>
      </c>
      <c r="F486" s="84">
        <v>21</v>
      </c>
      <c r="G486" s="84">
        <v>11</v>
      </c>
      <c r="H486" s="85" t="str">
        <f t="shared" si="42"/>
        <v>November</v>
      </c>
      <c r="I486" s="84">
        <v>2018</v>
      </c>
      <c r="J486" s="85" t="str">
        <f t="shared" si="43"/>
        <v>11/21/2018</v>
      </c>
      <c r="K486" s="86">
        <f t="shared" si="44"/>
        <v>4</v>
      </c>
      <c r="L486" t="str">
        <f t="shared" si="45"/>
        <v>Wednesday</v>
      </c>
      <c r="M486">
        <v>1042</v>
      </c>
      <c r="N486" t="s">
        <v>207</v>
      </c>
      <c r="O486" t="s">
        <v>470</v>
      </c>
      <c r="P486">
        <v>53</v>
      </c>
      <c r="Q486" t="s">
        <v>568</v>
      </c>
      <c r="R486" t="s">
        <v>476</v>
      </c>
      <c r="S486" t="s">
        <v>477</v>
      </c>
      <c r="T486" t="s">
        <v>232</v>
      </c>
      <c r="U486" t="s">
        <v>767</v>
      </c>
      <c r="V486" t="s">
        <v>255</v>
      </c>
      <c r="W486">
        <f t="shared" si="46"/>
        <v>0.36999999999999744</v>
      </c>
      <c r="X486">
        <f t="shared" si="47"/>
        <v>17.019999999999882</v>
      </c>
    </row>
    <row r="487" spans="1:24" x14ac:dyDescent="0.35">
      <c r="A487">
        <v>48</v>
      </c>
      <c r="B487">
        <v>63.61</v>
      </c>
      <c r="C487">
        <v>1</v>
      </c>
      <c r="D487">
        <v>3053.28</v>
      </c>
      <c r="E487" s="53">
        <v>43171</v>
      </c>
      <c r="F487" s="84">
        <v>3</v>
      </c>
      <c r="G487" s="84">
        <v>12</v>
      </c>
      <c r="H487" s="85" t="str">
        <f t="shared" si="42"/>
        <v>December</v>
      </c>
      <c r="I487" s="84">
        <v>2018</v>
      </c>
      <c r="J487" s="85" t="str">
        <f t="shared" si="43"/>
        <v>12/3/2018</v>
      </c>
      <c r="K487" s="86">
        <f t="shared" si="44"/>
        <v>2</v>
      </c>
      <c r="L487" t="str">
        <f t="shared" si="45"/>
        <v>Monday</v>
      </c>
      <c r="M487">
        <v>1031</v>
      </c>
      <c r="N487" t="s">
        <v>207</v>
      </c>
      <c r="O487" t="s">
        <v>470</v>
      </c>
      <c r="P487">
        <v>53</v>
      </c>
      <c r="Q487" t="s">
        <v>568</v>
      </c>
      <c r="R487" t="s">
        <v>296</v>
      </c>
      <c r="S487" t="s">
        <v>297</v>
      </c>
      <c r="T487" t="s">
        <v>236</v>
      </c>
      <c r="U487" t="s">
        <v>704</v>
      </c>
      <c r="V487" t="s">
        <v>260</v>
      </c>
      <c r="W487">
        <f t="shared" si="46"/>
        <v>10.61</v>
      </c>
      <c r="X487">
        <f t="shared" si="47"/>
        <v>509.28</v>
      </c>
    </row>
    <row r="488" spans="1:24" x14ac:dyDescent="0.35">
      <c r="A488">
        <v>33</v>
      </c>
      <c r="B488">
        <v>43.13</v>
      </c>
      <c r="C488">
        <v>9</v>
      </c>
      <c r="D488">
        <v>1423.29</v>
      </c>
      <c r="E488" s="53" t="s">
        <v>317</v>
      </c>
      <c r="F488" s="84">
        <v>29</v>
      </c>
      <c r="G488" s="84">
        <v>1</v>
      </c>
      <c r="H488" s="85" t="str">
        <f t="shared" si="42"/>
        <v>January</v>
      </c>
      <c r="I488" s="84">
        <v>2019</v>
      </c>
      <c r="J488" s="85" t="str">
        <f t="shared" si="43"/>
        <v>1/29/2019</v>
      </c>
      <c r="K488" s="86">
        <f t="shared" si="44"/>
        <v>3</v>
      </c>
      <c r="L488" t="str">
        <f t="shared" si="45"/>
        <v>Tuesday</v>
      </c>
      <c r="M488">
        <v>975</v>
      </c>
      <c r="N488" t="s">
        <v>207</v>
      </c>
      <c r="O488" t="s">
        <v>470</v>
      </c>
      <c r="P488">
        <v>53</v>
      </c>
      <c r="Q488" t="s">
        <v>568</v>
      </c>
      <c r="R488" t="s">
        <v>318</v>
      </c>
      <c r="S488" t="s">
        <v>319</v>
      </c>
      <c r="T488" t="s">
        <v>229</v>
      </c>
      <c r="U488" t="s">
        <v>713</v>
      </c>
      <c r="V488" t="s">
        <v>255</v>
      </c>
      <c r="W488">
        <f t="shared" si="46"/>
        <v>-9.8699999999999974</v>
      </c>
      <c r="X488">
        <f t="shared" si="47"/>
        <v>-325.70999999999992</v>
      </c>
    </row>
    <row r="489" spans="1:24" x14ac:dyDescent="0.35">
      <c r="A489">
        <v>31</v>
      </c>
      <c r="B489">
        <v>48.52</v>
      </c>
      <c r="C489">
        <v>2</v>
      </c>
      <c r="D489">
        <v>1504.12</v>
      </c>
      <c r="E489" s="53">
        <v>43499</v>
      </c>
      <c r="F489" s="84">
        <v>2</v>
      </c>
      <c r="G489" s="84">
        <v>3</v>
      </c>
      <c r="H489" s="85" t="str">
        <f t="shared" si="42"/>
        <v>March</v>
      </c>
      <c r="I489" s="84">
        <v>2019</v>
      </c>
      <c r="J489" s="85" t="str">
        <f t="shared" si="43"/>
        <v>3/2/2019</v>
      </c>
      <c r="K489" s="86">
        <f t="shared" si="44"/>
        <v>7</v>
      </c>
      <c r="L489" t="str">
        <f t="shared" si="45"/>
        <v>Saturday</v>
      </c>
      <c r="M489">
        <v>944</v>
      </c>
      <c r="N489" t="s">
        <v>207</v>
      </c>
      <c r="O489" t="s">
        <v>470</v>
      </c>
      <c r="P489">
        <v>53</v>
      </c>
      <c r="Q489" t="s">
        <v>568</v>
      </c>
      <c r="R489" t="s">
        <v>313</v>
      </c>
      <c r="S489" t="s">
        <v>314</v>
      </c>
      <c r="T489" t="s">
        <v>230</v>
      </c>
      <c r="U489" t="s">
        <v>711</v>
      </c>
      <c r="V489" t="s">
        <v>255</v>
      </c>
      <c r="W489">
        <f t="shared" si="46"/>
        <v>-4.4799999999999969</v>
      </c>
      <c r="X489">
        <f t="shared" si="47"/>
        <v>-138.87999999999991</v>
      </c>
    </row>
    <row r="490" spans="1:24" x14ac:dyDescent="0.35">
      <c r="A490">
        <v>20</v>
      </c>
      <c r="B490">
        <v>58.22</v>
      </c>
      <c r="C490">
        <v>6</v>
      </c>
      <c r="D490">
        <v>1164.4000000000001</v>
      </c>
      <c r="E490" s="53" t="s">
        <v>478</v>
      </c>
      <c r="F490" s="84">
        <v>29</v>
      </c>
      <c r="G490" s="84">
        <v>4</v>
      </c>
      <c r="H490" s="85" t="str">
        <f t="shared" si="42"/>
        <v>April</v>
      </c>
      <c r="I490" s="84">
        <v>2019</v>
      </c>
      <c r="J490" s="85" t="str">
        <f t="shared" si="43"/>
        <v>4/29/2019</v>
      </c>
      <c r="K490" s="86">
        <f t="shared" si="44"/>
        <v>2</v>
      </c>
      <c r="L490" t="str">
        <f t="shared" si="45"/>
        <v>Monday</v>
      </c>
      <c r="M490">
        <v>887</v>
      </c>
      <c r="N490" t="s">
        <v>207</v>
      </c>
      <c r="O490" t="s">
        <v>470</v>
      </c>
      <c r="P490">
        <v>53</v>
      </c>
      <c r="Q490" t="s">
        <v>568</v>
      </c>
      <c r="R490" t="s">
        <v>296</v>
      </c>
      <c r="S490" t="s">
        <v>297</v>
      </c>
      <c r="T490" t="s">
        <v>236</v>
      </c>
      <c r="U490" t="s">
        <v>704</v>
      </c>
      <c r="V490" t="s">
        <v>255</v>
      </c>
      <c r="W490">
        <f t="shared" si="46"/>
        <v>5.2199999999999989</v>
      </c>
      <c r="X490">
        <f t="shared" si="47"/>
        <v>104.39999999999998</v>
      </c>
    </row>
    <row r="491" spans="1:24" x14ac:dyDescent="0.35">
      <c r="A491">
        <v>29</v>
      </c>
      <c r="B491">
        <v>51.75</v>
      </c>
      <c r="C491">
        <v>1</v>
      </c>
      <c r="D491">
        <v>1500.75</v>
      </c>
      <c r="E491" s="53">
        <v>43683</v>
      </c>
      <c r="F491" s="84">
        <v>8</v>
      </c>
      <c r="G491" s="84">
        <v>6</v>
      </c>
      <c r="H491" s="85" t="str">
        <f t="shared" si="42"/>
        <v>June</v>
      </c>
      <c r="I491" s="84">
        <v>2019</v>
      </c>
      <c r="J491" s="85" t="str">
        <f t="shared" si="43"/>
        <v>6/8/2019</v>
      </c>
      <c r="K491" s="86">
        <f t="shared" si="44"/>
        <v>7</v>
      </c>
      <c r="L491" t="str">
        <f t="shared" si="45"/>
        <v>Saturday</v>
      </c>
      <c r="M491">
        <v>848</v>
      </c>
      <c r="N491" t="s">
        <v>207</v>
      </c>
      <c r="O491" t="s">
        <v>470</v>
      </c>
      <c r="P491">
        <v>53</v>
      </c>
      <c r="Q491" t="s">
        <v>568</v>
      </c>
      <c r="R491" t="s">
        <v>357</v>
      </c>
      <c r="S491" t="s">
        <v>358</v>
      </c>
      <c r="T491" t="s">
        <v>243</v>
      </c>
      <c r="U491" t="s">
        <v>729</v>
      </c>
      <c r="V491" t="s">
        <v>255</v>
      </c>
      <c r="W491">
        <f t="shared" si="46"/>
        <v>-1.25</v>
      </c>
      <c r="X491">
        <f t="shared" si="47"/>
        <v>-36.25</v>
      </c>
    </row>
    <row r="492" spans="1:24" x14ac:dyDescent="0.35">
      <c r="A492">
        <v>27</v>
      </c>
      <c r="B492">
        <v>57.68</v>
      </c>
      <c r="C492">
        <v>8</v>
      </c>
      <c r="D492">
        <v>1557.36</v>
      </c>
      <c r="E492" s="53" t="s">
        <v>327</v>
      </c>
      <c r="F492" s="84">
        <v>17</v>
      </c>
      <c r="G492" s="84">
        <v>8</v>
      </c>
      <c r="H492" s="85" t="str">
        <f t="shared" si="42"/>
        <v>August</v>
      </c>
      <c r="I492" s="84">
        <v>2019</v>
      </c>
      <c r="J492" s="85" t="str">
        <f t="shared" si="43"/>
        <v>8/17/2019</v>
      </c>
      <c r="K492" s="86">
        <f t="shared" si="44"/>
        <v>7</v>
      </c>
      <c r="L492" t="str">
        <f t="shared" si="45"/>
        <v>Saturday</v>
      </c>
      <c r="M492">
        <v>779</v>
      </c>
      <c r="N492" t="s">
        <v>207</v>
      </c>
      <c r="O492" t="s">
        <v>470</v>
      </c>
      <c r="P492">
        <v>53</v>
      </c>
      <c r="Q492" t="s">
        <v>568</v>
      </c>
      <c r="R492" t="s">
        <v>328</v>
      </c>
      <c r="S492" t="s">
        <v>329</v>
      </c>
      <c r="T492" t="s">
        <v>239</v>
      </c>
      <c r="U492" t="s">
        <v>717</v>
      </c>
      <c r="V492" t="s">
        <v>255</v>
      </c>
      <c r="W492">
        <f t="shared" si="46"/>
        <v>4.68</v>
      </c>
      <c r="X492">
        <f t="shared" si="47"/>
        <v>126.35999999999999</v>
      </c>
    </row>
    <row r="493" spans="1:24" x14ac:dyDescent="0.35">
      <c r="A493">
        <v>24</v>
      </c>
      <c r="B493">
        <v>56.07</v>
      </c>
      <c r="C493">
        <v>1</v>
      </c>
      <c r="D493">
        <v>1345.68</v>
      </c>
      <c r="E493" s="53">
        <v>43533</v>
      </c>
      <c r="F493" s="84">
        <v>3</v>
      </c>
      <c r="G493" s="84">
        <v>9</v>
      </c>
      <c r="H493" s="85" t="str">
        <f t="shared" si="42"/>
        <v>September</v>
      </c>
      <c r="I493" s="84">
        <v>2019</v>
      </c>
      <c r="J493" s="85" t="str">
        <f t="shared" si="43"/>
        <v>9/3/2019</v>
      </c>
      <c r="K493" s="86">
        <f t="shared" si="44"/>
        <v>3</v>
      </c>
      <c r="L493" t="str">
        <f t="shared" si="45"/>
        <v>Tuesday</v>
      </c>
      <c r="M493">
        <v>763</v>
      </c>
      <c r="N493" t="s">
        <v>207</v>
      </c>
      <c r="O493" t="s">
        <v>470</v>
      </c>
      <c r="P493">
        <v>53</v>
      </c>
      <c r="Q493" t="s">
        <v>568</v>
      </c>
      <c r="R493" t="s">
        <v>267</v>
      </c>
      <c r="S493" t="s">
        <v>268</v>
      </c>
      <c r="T493" t="s">
        <v>231</v>
      </c>
      <c r="U493" t="s">
        <v>689</v>
      </c>
      <c r="V493" t="s">
        <v>255</v>
      </c>
      <c r="W493">
        <f t="shared" si="46"/>
        <v>3.0700000000000003</v>
      </c>
      <c r="X493">
        <f t="shared" si="47"/>
        <v>73.680000000000007</v>
      </c>
    </row>
    <row r="494" spans="1:24" x14ac:dyDescent="0.35">
      <c r="A494">
        <v>37</v>
      </c>
      <c r="B494">
        <v>48.52</v>
      </c>
      <c r="C494">
        <v>12</v>
      </c>
      <c r="D494">
        <v>1795.24</v>
      </c>
      <c r="E494" s="53">
        <v>43779</v>
      </c>
      <c r="F494" s="84">
        <v>11</v>
      </c>
      <c r="G494" s="84">
        <v>10</v>
      </c>
      <c r="H494" s="85" t="str">
        <f t="shared" si="42"/>
        <v>October</v>
      </c>
      <c r="I494" s="84">
        <v>2019</v>
      </c>
      <c r="J494" s="85" t="str">
        <f t="shared" si="43"/>
        <v>10/11/2019</v>
      </c>
      <c r="K494" s="86">
        <f t="shared" si="44"/>
        <v>6</v>
      </c>
      <c r="L494" t="str">
        <f t="shared" si="45"/>
        <v>Friday</v>
      </c>
      <c r="M494">
        <v>726</v>
      </c>
      <c r="N494" t="s">
        <v>207</v>
      </c>
      <c r="O494" t="s">
        <v>470</v>
      </c>
      <c r="P494">
        <v>53</v>
      </c>
      <c r="Q494" t="s">
        <v>568</v>
      </c>
      <c r="R494" t="s">
        <v>332</v>
      </c>
      <c r="S494" t="s">
        <v>333</v>
      </c>
      <c r="T494" t="s">
        <v>230</v>
      </c>
      <c r="U494" t="s">
        <v>719</v>
      </c>
      <c r="V494" t="s">
        <v>255</v>
      </c>
      <c r="W494">
        <f t="shared" si="46"/>
        <v>-4.4799999999999969</v>
      </c>
      <c r="X494">
        <f t="shared" si="47"/>
        <v>-165.75999999999988</v>
      </c>
    </row>
    <row r="495" spans="1:24" x14ac:dyDescent="0.35">
      <c r="A495">
        <v>25</v>
      </c>
      <c r="B495">
        <v>44.21</v>
      </c>
      <c r="C495">
        <v>9</v>
      </c>
      <c r="D495">
        <v>1105.25</v>
      </c>
      <c r="E495" s="53" t="s">
        <v>334</v>
      </c>
      <c r="F495" s="84">
        <v>21</v>
      </c>
      <c r="G495" s="84">
        <v>10</v>
      </c>
      <c r="H495" s="85" t="str">
        <f t="shared" si="42"/>
        <v>October</v>
      </c>
      <c r="I495" s="84">
        <v>2019</v>
      </c>
      <c r="J495" s="85" t="str">
        <f t="shared" si="43"/>
        <v>10/21/2019</v>
      </c>
      <c r="K495" s="86">
        <f t="shared" si="44"/>
        <v>2</v>
      </c>
      <c r="L495" t="str">
        <f t="shared" si="45"/>
        <v>Monday</v>
      </c>
      <c r="M495">
        <v>717</v>
      </c>
      <c r="N495" t="s">
        <v>207</v>
      </c>
      <c r="O495" t="s">
        <v>470</v>
      </c>
      <c r="P495">
        <v>53</v>
      </c>
      <c r="Q495" t="s">
        <v>568</v>
      </c>
      <c r="R495" t="s">
        <v>335</v>
      </c>
      <c r="S495" t="s">
        <v>336</v>
      </c>
      <c r="T495" t="s">
        <v>229</v>
      </c>
      <c r="U495" t="s">
        <v>720</v>
      </c>
      <c r="V495" t="s">
        <v>255</v>
      </c>
      <c r="W495">
        <f t="shared" si="46"/>
        <v>-8.7899999999999991</v>
      </c>
      <c r="X495">
        <f t="shared" si="47"/>
        <v>-219.74999999999997</v>
      </c>
    </row>
    <row r="496" spans="1:24" x14ac:dyDescent="0.35">
      <c r="A496">
        <v>41</v>
      </c>
      <c r="B496">
        <v>57.68</v>
      </c>
      <c r="C496">
        <v>5</v>
      </c>
      <c r="D496">
        <v>2364.88</v>
      </c>
      <c r="E496" s="53">
        <v>43566</v>
      </c>
      <c r="F496" s="84">
        <v>4</v>
      </c>
      <c r="G496" s="84">
        <v>11</v>
      </c>
      <c r="H496" s="85" t="str">
        <f t="shared" si="42"/>
        <v>November</v>
      </c>
      <c r="I496" s="84">
        <v>2019</v>
      </c>
      <c r="J496" s="85" t="str">
        <f t="shared" si="43"/>
        <v>11/4/2019</v>
      </c>
      <c r="K496" s="86">
        <f t="shared" si="44"/>
        <v>2</v>
      </c>
      <c r="L496" t="str">
        <f t="shared" si="45"/>
        <v>Monday</v>
      </c>
      <c r="M496">
        <v>704</v>
      </c>
      <c r="N496" t="s">
        <v>207</v>
      </c>
      <c r="O496" t="s">
        <v>470</v>
      </c>
      <c r="P496">
        <v>53</v>
      </c>
      <c r="Q496" t="s">
        <v>568</v>
      </c>
      <c r="R496" t="s">
        <v>337</v>
      </c>
      <c r="S496" t="s">
        <v>338</v>
      </c>
      <c r="T496" t="s">
        <v>229</v>
      </c>
      <c r="U496" t="s">
        <v>721</v>
      </c>
      <c r="V496" t="s">
        <v>255</v>
      </c>
      <c r="W496">
        <f t="shared" si="46"/>
        <v>4.68</v>
      </c>
      <c r="X496">
        <f t="shared" si="47"/>
        <v>191.88</v>
      </c>
    </row>
    <row r="497" spans="1:24" x14ac:dyDescent="0.35">
      <c r="A497">
        <v>27</v>
      </c>
      <c r="B497">
        <v>89.89</v>
      </c>
      <c r="C497">
        <v>16</v>
      </c>
      <c r="D497">
        <v>2427.0300000000002</v>
      </c>
      <c r="E497" s="53" t="s">
        <v>468</v>
      </c>
      <c r="F497" s="84">
        <v>17</v>
      </c>
      <c r="G497" s="84">
        <v>11</v>
      </c>
      <c r="H497" s="85" t="str">
        <f t="shared" si="42"/>
        <v>November</v>
      </c>
      <c r="I497" s="84">
        <v>2019</v>
      </c>
      <c r="J497" s="85" t="str">
        <f t="shared" si="43"/>
        <v>11/17/2019</v>
      </c>
      <c r="K497" s="86">
        <f t="shared" si="44"/>
        <v>1</v>
      </c>
      <c r="L497" t="str">
        <f t="shared" si="45"/>
        <v>Sunday</v>
      </c>
      <c r="M497">
        <v>692</v>
      </c>
      <c r="N497" t="s">
        <v>207</v>
      </c>
      <c r="O497" t="s">
        <v>470</v>
      </c>
      <c r="P497">
        <v>53</v>
      </c>
      <c r="Q497" t="s">
        <v>568</v>
      </c>
      <c r="R497" t="s">
        <v>435</v>
      </c>
      <c r="S497" t="s">
        <v>436</v>
      </c>
      <c r="T497" t="s">
        <v>235</v>
      </c>
      <c r="U497" t="s">
        <v>757</v>
      </c>
      <c r="V497" t="s">
        <v>255</v>
      </c>
      <c r="W497">
        <f t="shared" si="46"/>
        <v>36.89</v>
      </c>
      <c r="X497">
        <f t="shared" si="47"/>
        <v>996.03</v>
      </c>
    </row>
    <row r="498" spans="1:24" x14ac:dyDescent="0.35">
      <c r="A498">
        <v>21</v>
      </c>
      <c r="B498">
        <v>58.95</v>
      </c>
      <c r="C498">
        <v>7</v>
      </c>
      <c r="D498">
        <v>1237.95</v>
      </c>
      <c r="E498" s="53" t="s">
        <v>339</v>
      </c>
      <c r="F498" s="84">
        <v>29</v>
      </c>
      <c r="G498" s="84">
        <v>11</v>
      </c>
      <c r="H498" s="85" t="str">
        <f t="shared" si="42"/>
        <v>November</v>
      </c>
      <c r="I498" s="84">
        <v>2019</v>
      </c>
      <c r="J498" s="85" t="str">
        <f t="shared" si="43"/>
        <v>11/29/2019</v>
      </c>
      <c r="K498" s="86">
        <f t="shared" si="44"/>
        <v>6</v>
      </c>
      <c r="L498" t="str">
        <f t="shared" si="45"/>
        <v>Friday</v>
      </c>
      <c r="M498">
        <v>681</v>
      </c>
      <c r="N498" t="s">
        <v>207</v>
      </c>
      <c r="O498" t="s">
        <v>470</v>
      </c>
      <c r="P498">
        <v>53</v>
      </c>
      <c r="Q498" t="s">
        <v>568</v>
      </c>
      <c r="R498" t="s">
        <v>270</v>
      </c>
      <c r="S498" t="s">
        <v>271</v>
      </c>
      <c r="T498" t="s">
        <v>232</v>
      </c>
      <c r="U498" t="s">
        <v>691</v>
      </c>
      <c r="V498" t="s">
        <v>255</v>
      </c>
      <c r="W498">
        <f t="shared" si="46"/>
        <v>5.9500000000000028</v>
      </c>
      <c r="X498">
        <f t="shared" si="47"/>
        <v>124.95000000000006</v>
      </c>
    </row>
    <row r="499" spans="1:24" x14ac:dyDescent="0.35">
      <c r="A499">
        <v>22</v>
      </c>
      <c r="B499">
        <v>72.41</v>
      </c>
      <c r="C499">
        <v>6</v>
      </c>
      <c r="D499">
        <v>1593.02</v>
      </c>
      <c r="E499" s="53">
        <v>43720</v>
      </c>
      <c r="F499" s="84">
        <v>9</v>
      </c>
      <c r="G499" s="84">
        <v>12</v>
      </c>
      <c r="H499" s="85" t="str">
        <f t="shared" si="42"/>
        <v>December</v>
      </c>
      <c r="I499" s="84">
        <v>2019</v>
      </c>
      <c r="J499" s="85" t="str">
        <f t="shared" si="43"/>
        <v>12/9/2019</v>
      </c>
      <c r="K499" s="86">
        <f t="shared" si="44"/>
        <v>2</v>
      </c>
      <c r="L499" t="str">
        <f t="shared" si="45"/>
        <v>Monday</v>
      </c>
      <c r="M499">
        <v>672</v>
      </c>
      <c r="N499" t="s">
        <v>207</v>
      </c>
      <c r="O499" t="s">
        <v>470</v>
      </c>
      <c r="P499">
        <v>53</v>
      </c>
      <c r="Q499" t="s">
        <v>568</v>
      </c>
      <c r="R499" t="s">
        <v>258</v>
      </c>
      <c r="S499" t="s">
        <v>259</v>
      </c>
      <c r="T499" t="s">
        <v>230</v>
      </c>
      <c r="U499" t="s">
        <v>685</v>
      </c>
      <c r="V499" t="s">
        <v>255</v>
      </c>
      <c r="W499">
        <f t="shared" si="46"/>
        <v>19.409999999999997</v>
      </c>
      <c r="X499">
        <f t="shared" si="47"/>
        <v>427.01999999999992</v>
      </c>
    </row>
    <row r="500" spans="1:24" x14ac:dyDescent="0.35">
      <c r="A500">
        <v>32</v>
      </c>
      <c r="B500">
        <v>98.63</v>
      </c>
      <c r="C500">
        <v>7</v>
      </c>
      <c r="D500">
        <v>3156.16</v>
      </c>
      <c r="E500" s="53" t="s">
        <v>340</v>
      </c>
      <c r="F500" s="84">
        <v>20</v>
      </c>
      <c r="G500" s="84">
        <v>1</v>
      </c>
      <c r="H500" s="85" t="str">
        <f t="shared" si="42"/>
        <v>January</v>
      </c>
      <c r="I500" s="84">
        <v>2020</v>
      </c>
      <c r="J500" s="85" t="str">
        <f t="shared" si="43"/>
        <v>1/20/2020</v>
      </c>
      <c r="K500" s="86">
        <f t="shared" si="44"/>
        <v>2</v>
      </c>
      <c r="L500" t="str">
        <f t="shared" si="45"/>
        <v>Monday</v>
      </c>
      <c r="M500">
        <v>631</v>
      </c>
      <c r="N500" t="s">
        <v>207</v>
      </c>
      <c r="O500" t="s">
        <v>470</v>
      </c>
      <c r="P500">
        <v>53</v>
      </c>
      <c r="Q500" t="s">
        <v>568</v>
      </c>
      <c r="R500" t="s">
        <v>341</v>
      </c>
      <c r="S500" t="s">
        <v>342</v>
      </c>
      <c r="T500" t="s">
        <v>229</v>
      </c>
      <c r="U500" t="s">
        <v>722</v>
      </c>
      <c r="V500" t="s">
        <v>260</v>
      </c>
      <c r="W500">
        <f t="shared" si="46"/>
        <v>45.629999999999995</v>
      </c>
      <c r="X500">
        <f t="shared" si="47"/>
        <v>1460.1599999999999</v>
      </c>
    </row>
    <row r="501" spans="1:24" x14ac:dyDescent="0.35">
      <c r="A501">
        <v>42</v>
      </c>
      <c r="B501">
        <v>119</v>
      </c>
      <c r="C501">
        <v>3</v>
      </c>
      <c r="D501">
        <v>4998</v>
      </c>
      <c r="E501" s="53">
        <v>44077</v>
      </c>
      <c r="F501" s="84">
        <v>9</v>
      </c>
      <c r="G501" s="84">
        <v>3</v>
      </c>
      <c r="H501" s="85" t="str">
        <f t="shared" si="42"/>
        <v>March</v>
      </c>
      <c r="I501" s="84">
        <v>2020</v>
      </c>
      <c r="J501" s="85" t="str">
        <f t="shared" si="43"/>
        <v>3/9/2020</v>
      </c>
      <c r="K501" s="86">
        <f t="shared" si="44"/>
        <v>2</v>
      </c>
      <c r="L501" t="str">
        <f t="shared" si="45"/>
        <v>Monday</v>
      </c>
      <c r="M501">
        <v>583</v>
      </c>
      <c r="N501" t="s">
        <v>207</v>
      </c>
      <c r="O501" t="s">
        <v>470</v>
      </c>
      <c r="P501">
        <v>53</v>
      </c>
      <c r="Q501" t="s">
        <v>568</v>
      </c>
      <c r="R501" t="s">
        <v>343</v>
      </c>
      <c r="S501" t="s">
        <v>344</v>
      </c>
      <c r="T501" t="s">
        <v>232</v>
      </c>
      <c r="U501" t="s">
        <v>723</v>
      </c>
      <c r="V501" t="s">
        <v>260</v>
      </c>
      <c r="W501">
        <f t="shared" si="46"/>
        <v>66</v>
      </c>
      <c r="X501">
        <f t="shared" si="47"/>
        <v>2772</v>
      </c>
    </row>
    <row r="502" spans="1:24" x14ac:dyDescent="0.35">
      <c r="A502">
        <v>25</v>
      </c>
      <c r="B502">
        <v>51.75</v>
      </c>
      <c r="C502">
        <v>1</v>
      </c>
      <c r="D502">
        <v>1293.75</v>
      </c>
      <c r="E502" s="53" t="s">
        <v>480</v>
      </c>
      <c r="F502" s="84">
        <v>30</v>
      </c>
      <c r="G502" s="84">
        <v>5</v>
      </c>
      <c r="H502" s="85" t="str">
        <f t="shared" si="42"/>
        <v>May</v>
      </c>
      <c r="I502" s="84">
        <v>2020</v>
      </c>
      <c r="J502" s="85" t="str">
        <f t="shared" si="43"/>
        <v>5/30/2020</v>
      </c>
      <c r="K502" s="86">
        <f t="shared" si="44"/>
        <v>7</v>
      </c>
      <c r="L502" t="str">
        <f t="shared" si="45"/>
        <v>Saturday</v>
      </c>
      <c r="M502">
        <v>502</v>
      </c>
      <c r="N502" t="s">
        <v>347</v>
      </c>
      <c r="O502" t="s">
        <v>470</v>
      </c>
      <c r="P502">
        <v>53</v>
      </c>
      <c r="Q502" t="s">
        <v>568</v>
      </c>
      <c r="R502" t="s">
        <v>285</v>
      </c>
      <c r="S502" t="s">
        <v>286</v>
      </c>
      <c r="T502" t="s">
        <v>229</v>
      </c>
      <c r="U502" t="s">
        <v>699</v>
      </c>
      <c r="V502" t="s">
        <v>255</v>
      </c>
      <c r="W502">
        <f t="shared" si="46"/>
        <v>-1.25</v>
      </c>
      <c r="X502">
        <f t="shared" si="47"/>
        <v>-31.25</v>
      </c>
    </row>
    <row r="503" spans="1:24" x14ac:dyDescent="0.35">
      <c r="A503">
        <v>37</v>
      </c>
      <c r="B503">
        <v>146.84</v>
      </c>
      <c r="C503">
        <v>16</v>
      </c>
      <c r="D503">
        <v>5433.08</v>
      </c>
      <c r="E503" s="53" t="s">
        <v>481</v>
      </c>
      <c r="F503" s="84">
        <v>18</v>
      </c>
      <c r="G503" s="84">
        <v>3</v>
      </c>
      <c r="H503" s="85" t="str">
        <f t="shared" si="42"/>
        <v>March</v>
      </c>
      <c r="I503" s="84">
        <v>2018</v>
      </c>
      <c r="J503" s="85" t="str">
        <f t="shared" si="43"/>
        <v>3/18/2018</v>
      </c>
      <c r="K503" s="86">
        <f t="shared" si="44"/>
        <v>1</v>
      </c>
      <c r="L503" t="str">
        <f t="shared" si="45"/>
        <v>Sunday</v>
      </c>
      <c r="M503">
        <v>1307</v>
      </c>
      <c r="N503" t="s">
        <v>207</v>
      </c>
      <c r="O503" t="s">
        <v>226</v>
      </c>
      <c r="P503">
        <v>124</v>
      </c>
      <c r="Q503" t="s">
        <v>569</v>
      </c>
      <c r="R503" t="s">
        <v>435</v>
      </c>
      <c r="S503" t="s">
        <v>436</v>
      </c>
      <c r="T503" t="s">
        <v>235</v>
      </c>
      <c r="U503" t="s">
        <v>757</v>
      </c>
      <c r="V503" t="s">
        <v>260</v>
      </c>
      <c r="W503">
        <f t="shared" si="46"/>
        <v>22.840000000000003</v>
      </c>
      <c r="X503">
        <f t="shared" si="47"/>
        <v>845.08000000000015</v>
      </c>
    </row>
    <row r="504" spans="1:24" x14ac:dyDescent="0.35">
      <c r="A504">
        <v>26</v>
      </c>
      <c r="B504">
        <v>118.22</v>
      </c>
      <c r="C504">
        <v>2</v>
      </c>
      <c r="D504">
        <v>3073.72</v>
      </c>
      <c r="E504" s="53" t="s">
        <v>482</v>
      </c>
      <c r="F504" s="84">
        <v>20</v>
      </c>
      <c r="G504" s="84">
        <v>5</v>
      </c>
      <c r="H504" s="85" t="str">
        <f t="shared" si="42"/>
        <v>May</v>
      </c>
      <c r="I504" s="84">
        <v>2018</v>
      </c>
      <c r="J504" s="85" t="str">
        <f t="shared" si="43"/>
        <v>5/20/2018</v>
      </c>
      <c r="K504" s="86">
        <f t="shared" si="44"/>
        <v>1</v>
      </c>
      <c r="L504" t="str">
        <f t="shared" si="45"/>
        <v>Sunday</v>
      </c>
      <c r="M504">
        <v>1245</v>
      </c>
      <c r="N504" t="s">
        <v>207</v>
      </c>
      <c r="O504" t="s">
        <v>226</v>
      </c>
      <c r="P504">
        <v>124</v>
      </c>
      <c r="Q504" t="s">
        <v>569</v>
      </c>
      <c r="R504" t="s">
        <v>353</v>
      </c>
      <c r="S504" t="s">
        <v>278</v>
      </c>
      <c r="T504" t="s">
        <v>230</v>
      </c>
      <c r="U504" t="s">
        <v>727</v>
      </c>
      <c r="V504" t="s">
        <v>260</v>
      </c>
      <c r="W504">
        <f t="shared" si="46"/>
        <v>-5.7800000000000011</v>
      </c>
      <c r="X504">
        <f t="shared" si="47"/>
        <v>-150.28000000000003</v>
      </c>
    </row>
    <row r="505" spans="1:24" x14ac:dyDescent="0.35">
      <c r="A505">
        <v>44</v>
      </c>
      <c r="B505">
        <v>99.55</v>
      </c>
      <c r="C505">
        <v>2</v>
      </c>
      <c r="D505">
        <v>4380.2</v>
      </c>
      <c r="E505" s="53">
        <v>43380</v>
      </c>
      <c r="F505" s="84">
        <v>10</v>
      </c>
      <c r="G505" s="84">
        <v>7</v>
      </c>
      <c r="H505" s="85" t="str">
        <f t="shared" si="42"/>
        <v>July</v>
      </c>
      <c r="I505" s="84">
        <v>2018</v>
      </c>
      <c r="J505" s="85" t="str">
        <f t="shared" si="43"/>
        <v>7/10/2018</v>
      </c>
      <c r="K505" s="86">
        <f t="shared" si="44"/>
        <v>3</v>
      </c>
      <c r="L505" t="str">
        <f t="shared" si="45"/>
        <v>Tuesday</v>
      </c>
      <c r="M505">
        <v>1195</v>
      </c>
      <c r="N505" t="s">
        <v>207</v>
      </c>
      <c r="O505" t="s">
        <v>226</v>
      </c>
      <c r="P505">
        <v>124</v>
      </c>
      <c r="Q505" t="s">
        <v>569</v>
      </c>
      <c r="R505" t="s">
        <v>256</v>
      </c>
      <c r="S505" t="s">
        <v>257</v>
      </c>
      <c r="T505" t="s">
        <v>230</v>
      </c>
      <c r="U505" t="s">
        <v>684</v>
      </c>
      <c r="V505" t="s">
        <v>260</v>
      </c>
      <c r="W505">
        <f t="shared" si="46"/>
        <v>-24.450000000000003</v>
      </c>
      <c r="X505">
        <f t="shared" si="47"/>
        <v>-1075.8000000000002</v>
      </c>
    </row>
    <row r="506" spans="1:24" x14ac:dyDescent="0.35">
      <c r="A506">
        <v>47</v>
      </c>
      <c r="B506">
        <v>124.44</v>
      </c>
      <c r="C506">
        <v>9</v>
      </c>
      <c r="D506">
        <v>5848.68</v>
      </c>
      <c r="E506" s="53">
        <v>43413</v>
      </c>
      <c r="F506" s="84">
        <v>11</v>
      </c>
      <c r="G506" s="84">
        <v>9</v>
      </c>
      <c r="H506" s="85" t="str">
        <f t="shared" si="42"/>
        <v>September</v>
      </c>
      <c r="I506" s="84">
        <v>2018</v>
      </c>
      <c r="J506" s="85" t="str">
        <f t="shared" si="43"/>
        <v>9/11/2018</v>
      </c>
      <c r="K506" s="86">
        <f t="shared" si="44"/>
        <v>3</v>
      </c>
      <c r="L506" t="str">
        <f t="shared" si="45"/>
        <v>Tuesday</v>
      </c>
      <c r="M506">
        <v>1133</v>
      </c>
      <c r="N506" t="s">
        <v>207</v>
      </c>
      <c r="O506" t="s">
        <v>226</v>
      </c>
      <c r="P506">
        <v>124</v>
      </c>
      <c r="Q506" t="s">
        <v>569</v>
      </c>
      <c r="R506" t="s">
        <v>343</v>
      </c>
      <c r="S506" t="s">
        <v>344</v>
      </c>
      <c r="T506" t="s">
        <v>232</v>
      </c>
      <c r="U506" t="s">
        <v>723</v>
      </c>
      <c r="V506" t="s">
        <v>260</v>
      </c>
      <c r="W506">
        <f t="shared" si="46"/>
        <v>0.43999999999999773</v>
      </c>
      <c r="X506">
        <f t="shared" si="47"/>
        <v>20.679999999999893</v>
      </c>
    </row>
    <row r="507" spans="1:24" x14ac:dyDescent="0.35">
      <c r="A507">
        <v>43</v>
      </c>
      <c r="B507">
        <v>143.11000000000001</v>
      </c>
      <c r="C507">
        <v>8</v>
      </c>
      <c r="D507">
        <v>6153.73</v>
      </c>
      <c r="E507" s="53" t="s">
        <v>461</v>
      </c>
      <c r="F507" s="84">
        <v>17</v>
      </c>
      <c r="G507" s="84">
        <v>10</v>
      </c>
      <c r="H507" s="85" t="str">
        <f t="shared" si="42"/>
        <v>October</v>
      </c>
      <c r="I507" s="84">
        <v>2018</v>
      </c>
      <c r="J507" s="85" t="str">
        <f t="shared" si="43"/>
        <v>10/17/2018</v>
      </c>
      <c r="K507" s="86">
        <f t="shared" si="44"/>
        <v>4</v>
      </c>
      <c r="L507" t="str">
        <f t="shared" si="45"/>
        <v>Wednesday</v>
      </c>
      <c r="M507">
        <v>1098</v>
      </c>
      <c r="N507" t="s">
        <v>207</v>
      </c>
      <c r="O507" t="s">
        <v>226</v>
      </c>
      <c r="P507">
        <v>124</v>
      </c>
      <c r="Q507" t="s">
        <v>569</v>
      </c>
      <c r="R507" t="s">
        <v>437</v>
      </c>
      <c r="S507" t="s">
        <v>438</v>
      </c>
      <c r="T507" t="s">
        <v>243</v>
      </c>
      <c r="U507" t="s">
        <v>758</v>
      </c>
      <c r="V507" t="s">
        <v>260</v>
      </c>
      <c r="W507">
        <f t="shared" si="46"/>
        <v>19.110000000000014</v>
      </c>
      <c r="X507">
        <f t="shared" si="47"/>
        <v>821.73000000000059</v>
      </c>
    </row>
    <row r="508" spans="1:24" x14ac:dyDescent="0.35">
      <c r="A508">
        <v>42</v>
      </c>
      <c r="B508">
        <v>118.22</v>
      </c>
      <c r="C508">
        <v>6</v>
      </c>
      <c r="D508">
        <v>4965.24</v>
      </c>
      <c r="E508" s="53">
        <v>43231</v>
      </c>
      <c r="F508" s="84">
        <v>5</v>
      </c>
      <c r="G508" s="84">
        <v>11</v>
      </c>
      <c r="H508" s="85" t="str">
        <f t="shared" si="42"/>
        <v>November</v>
      </c>
      <c r="I508" s="84">
        <v>2018</v>
      </c>
      <c r="J508" s="85" t="str">
        <f t="shared" si="43"/>
        <v>11/5/2018</v>
      </c>
      <c r="K508" s="86">
        <f t="shared" si="44"/>
        <v>2</v>
      </c>
      <c r="L508" t="str">
        <f t="shared" si="45"/>
        <v>Monday</v>
      </c>
      <c r="M508">
        <v>1080</v>
      </c>
      <c r="N508" t="s">
        <v>207</v>
      </c>
      <c r="O508" t="s">
        <v>226</v>
      </c>
      <c r="P508">
        <v>124</v>
      </c>
      <c r="Q508" t="s">
        <v>569</v>
      </c>
      <c r="R508" t="s">
        <v>275</v>
      </c>
      <c r="S508" t="s">
        <v>276</v>
      </c>
      <c r="T508" t="s">
        <v>229</v>
      </c>
      <c r="U508" t="s">
        <v>694</v>
      </c>
      <c r="V508" t="s">
        <v>260</v>
      </c>
      <c r="W508">
        <f t="shared" si="46"/>
        <v>-5.7800000000000011</v>
      </c>
      <c r="X508">
        <f t="shared" si="47"/>
        <v>-242.76000000000005</v>
      </c>
    </row>
    <row r="509" spans="1:24" x14ac:dyDescent="0.35">
      <c r="A509">
        <v>42</v>
      </c>
      <c r="B509">
        <v>129.41999999999999</v>
      </c>
      <c r="C509">
        <v>2</v>
      </c>
      <c r="D509">
        <v>5435.64</v>
      </c>
      <c r="E509" s="53">
        <v>43445</v>
      </c>
      <c r="F509" s="84">
        <v>12</v>
      </c>
      <c r="G509" s="84">
        <v>11</v>
      </c>
      <c r="H509" s="85" t="str">
        <f t="shared" si="42"/>
        <v>November</v>
      </c>
      <c r="I509" s="84">
        <v>2018</v>
      </c>
      <c r="J509" s="85" t="str">
        <f t="shared" si="43"/>
        <v>11/12/2018</v>
      </c>
      <c r="K509" s="86">
        <f t="shared" si="44"/>
        <v>2</v>
      </c>
      <c r="L509" t="str">
        <f t="shared" si="45"/>
        <v>Monday</v>
      </c>
      <c r="M509">
        <v>1074</v>
      </c>
      <c r="N509" t="s">
        <v>207</v>
      </c>
      <c r="O509" t="s">
        <v>226</v>
      </c>
      <c r="P509">
        <v>124</v>
      </c>
      <c r="Q509" t="s">
        <v>569</v>
      </c>
      <c r="R509" t="s">
        <v>267</v>
      </c>
      <c r="S509" t="s">
        <v>268</v>
      </c>
      <c r="T509" t="s">
        <v>231</v>
      </c>
      <c r="U509" t="s">
        <v>689</v>
      </c>
      <c r="V509" t="s">
        <v>260</v>
      </c>
      <c r="W509">
        <f t="shared" si="46"/>
        <v>5.4199999999999875</v>
      </c>
      <c r="X509">
        <f t="shared" si="47"/>
        <v>227.63999999999947</v>
      </c>
    </row>
    <row r="510" spans="1:24" x14ac:dyDescent="0.35">
      <c r="A510">
        <v>29</v>
      </c>
      <c r="B510">
        <v>146.84</v>
      </c>
      <c r="C510">
        <v>7</v>
      </c>
      <c r="D510">
        <v>4258.3599999999997</v>
      </c>
      <c r="E510" s="53" t="s">
        <v>410</v>
      </c>
      <c r="F510" s="84">
        <v>20</v>
      </c>
      <c r="G510" s="84">
        <v>11</v>
      </c>
      <c r="H510" s="85" t="str">
        <f t="shared" si="42"/>
        <v>November</v>
      </c>
      <c r="I510" s="84">
        <v>2018</v>
      </c>
      <c r="J510" s="85" t="str">
        <f t="shared" si="43"/>
        <v>11/20/2018</v>
      </c>
      <c r="K510" s="86">
        <f t="shared" si="44"/>
        <v>3</v>
      </c>
      <c r="L510" t="str">
        <f t="shared" si="45"/>
        <v>Tuesday</v>
      </c>
      <c r="M510">
        <v>1067</v>
      </c>
      <c r="N510" t="s">
        <v>207</v>
      </c>
      <c r="O510" t="s">
        <v>226</v>
      </c>
      <c r="P510">
        <v>124</v>
      </c>
      <c r="Q510" t="s">
        <v>569</v>
      </c>
      <c r="R510" t="s">
        <v>337</v>
      </c>
      <c r="S510" t="s">
        <v>338</v>
      </c>
      <c r="T510" t="s">
        <v>229</v>
      </c>
      <c r="U510" t="s">
        <v>721</v>
      </c>
      <c r="V510" t="s">
        <v>260</v>
      </c>
      <c r="W510">
        <f t="shared" si="46"/>
        <v>22.840000000000003</v>
      </c>
      <c r="X510">
        <f t="shared" si="47"/>
        <v>662.36000000000013</v>
      </c>
    </row>
    <row r="511" spans="1:24" x14ac:dyDescent="0.35">
      <c r="A511">
        <v>40</v>
      </c>
      <c r="B511">
        <v>100.8</v>
      </c>
      <c r="C511">
        <v>13</v>
      </c>
      <c r="D511">
        <v>4032</v>
      </c>
      <c r="E511" s="53">
        <v>43143</v>
      </c>
      <c r="F511" s="84">
        <v>2</v>
      </c>
      <c r="G511" s="84">
        <v>12</v>
      </c>
      <c r="H511" s="85" t="str">
        <f t="shared" si="42"/>
        <v>December</v>
      </c>
      <c r="I511" s="84">
        <v>2018</v>
      </c>
      <c r="J511" s="85" t="str">
        <f t="shared" si="43"/>
        <v>12/2/2018</v>
      </c>
      <c r="K511" s="86">
        <f t="shared" si="44"/>
        <v>1</v>
      </c>
      <c r="L511" t="str">
        <f t="shared" si="45"/>
        <v>Sunday</v>
      </c>
      <c r="M511">
        <v>1056</v>
      </c>
      <c r="N511" t="s">
        <v>207</v>
      </c>
      <c r="O511" t="s">
        <v>226</v>
      </c>
      <c r="P511">
        <v>124</v>
      </c>
      <c r="Q511" t="s">
        <v>569</v>
      </c>
      <c r="R511" t="s">
        <v>427</v>
      </c>
      <c r="S511" t="s">
        <v>254</v>
      </c>
      <c r="T511" t="s">
        <v>229</v>
      </c>
      <c r="U511" t="s">
        <v>754</v>
      </c>
      <c r="V511" t="s">
        <v>260</v>
      </c>
      <c r="W511">
        <f t="shared" si="46"/>
        <v>-23.200000000000003</v>
      </c>
      <c r="X511">
        <f t="shared" si="47"/>
        <v>-928.00000000000011</v>
      </c>
    </row>
    <row r="512" spans="1:24" x14ac:dyDescent="0.35">
      <c r="A512">
        <v>38</v>
      </c>
      <c r="B512">
        <v>118.22</v>
      </c>
      <c r="C512">
        <v>6</v>
      </c>
      <c r="D512">
        <v>4492.3599999999997</v>
      </c>
      <c r="E512" s="53" t="s">
        <v>449</v>
      </c>
      <c r="F512" s="84">
        <v>16</v>
      </c>
      <c r="G512" s="84">
        <v>1</v>
      </c>
      <c r="H512" s="85" t="str">
        <f t="shared" si="42"/>
        <v>January</v>
      </c>
      <c r="I512" s="84">
        <v>2019</v>
      </c>
      <c r="J512" s="85" t="str">
        <f t="shared" si="43"/>
        <v>1/16/2019</v>
      </c>
      <c r="K512" s="86">
        <f t="shared" si="44"/>
        <v>4</v>
      </c>
      <c r="L512" t="str">
        <f t="shared" si="45"/>
        <v>Wednesday</v>
      </c>
      <c r="M512">
        <v>1012</v>
      </c>
      <c r="N512" t="s">
        <v>207</v>
      </c>
      <c r="O512" t="s">
        <v>226</v>
      </c>
      <c r="P512">
        <v>124</v>
      </c>
      <c r="Q512" t="s">
        <v>569</v>
      </c>
      <c r="R512" t="s">
        <v>296</v>
      </c>
      <c r="S512" t="s">
        <v>297</v>
      </c>
      <c r="T512" t="s">
        <v>236</v>
      </c>
      <c r="U512" t="s">
        <v>704</v>
      </c>
      <c r="V512" t="s">
        <v>260</v>
      </c>
      <c r="W512">
        <f t="shared" si="46"/>
        <v>-5.7800000000000011</v>
      </c>
      <c r="X512">
        <f t="shared" si="47"/>
        <v>-219.64000000000004</v>
      </c>
    </row>
    <row r="513" spans="1:24" x14ac:dyDescent="0.35">
      <c r="A513">
        <v>38</v>
      </c>
      <c r="B513">
        <v>109.51</v>
      </c>
      <c r="C513">
        <v>4</v>
      </c>
      <c r="D513">
        <v>4161.38</v>
      </c>
      <c r="E513" s="53" t="s">
        <v>483</v>
      </c>
      <c r="F513" s="84">
        <v>26</v>
      </c>
      <c r="G513" s="84">
        <v>2</v>
      </c>
      <c r="H513" s="85" t="str">
        <f t="shared" si="42"/>
        <v>Febuary</v>
      </c>
      <c r="I513" s="84">
        <v>2019</v>
      </c>
      <c r="J513" s="85" t="str">
        <f t="shared" si="43"/>
        <v>2/26/2019</v>
      </c>
      <c r="K513" s="86">
        <f t="shared" si="44"/>
        <v>3</v>
      </c>
      <c r="L513" t="str">
        <f t="shared" si="45"/>
        <v>Tuesday</v>
      </c>
      <c r="M513">
        <v>972</v>
      </c>
      <c r="N513" t="s">
        <v>207</v>
      </c>
      <c r="O513" t="s">
        <v>226</v>
      </c>
      <c r="P513">
        <v>124</v>
      </c>
      <c r="Q513" t="s">
        <v>569</v>
      </c>
      <c r="R513" t="s">
        <v>372</v>
      </c>
      <c r="S513" t="s">
        <v>373</v>
      </c>
      <c r="T513" t="s">
        <v>229</v>
      </c>
      <c r="U513" t="s">
        <v>735</v>
      </c>
      <c r="V513" t="s">
        <v>260</v>
      </c>
      <c r="W513">
        <f t="shared" si="46"/>
        <v>-14.489999999999995</v>
      </c>
      <c r="X513">
        <f t="shared" si="47"/>
        <v>-550.61999999999978</v>
      </c>
    </row>
    <row r="514" spans="1:24" x14ac:dyDescent="0.35">
      <c r="A514">
        <v>21</v>
      </c>
      <c r="B514">
        <v>119.46</v>
      </c>
      <c r="C514">
        <v>11</v>
      </c>
      <c r="D514">
        <v>2508.66</v>
      </c>
      <c r="E514" s="53" t="s">
        <v>462</v>
      </c>
      <c r="F514" s="84">
        <v>13</v>
      </c>
      <c r="G514" s="84">
        <v>4</v>
      </c>
      <c r="H514" s="85" t="str">
        <f t="shared" si="42"/>
        <v>April</v>
      </c>
      <c r="I514" s="84">
        <v>2019</v>
      </c>
      <c r="J514" s="85" t="str">
        <f t="shared" si="43"/>
        <v>4/13/2019</v>
      </c>
      <c r="K514" s="86">
        <f t="shared" si="44"/>
        <v>7</v>
      </c>
      <c r="L514" t="str">
        <f t="shared" si="45"/>
        <v>Saturday</v>
      </c>
      <c r="M514">
        <v>927</v>
      </c>
      <c r="N514" t="s">
        <v>207</v>
      </c>
      <c r="O514" t="s">
        <v>226</v>
      </c>
      <c r="P514">
        <v>124</v>
      </c>
      <c r="Q514" t="s">
        <v>569</v>
      </c>
      <c r="R514" t="s">
        <v>459</v>
      </c>
      <c r="S514" t="s">
        <v>460</v>
      </c>
      <c r="T514" t="s">
        <v>230</v>
      </c>
      <c r="U514" t="s">
        <v>763</v>
      </c>
      <c r="V514" t="s">
        <v>255</v>
      </c>
      <c r="W514">
        <f t="shared" si="46"/>
        <v>-4.5400000000000063</v>
      </c>
      <c r="X514">
        <f t="shared" si="47"/>
        <v>-95.340000000000131</v>
      </c>
    </row>
    <row r="515" spans="1:24" x14ac:dyDescent="0.35">
      <c r="A515">
        <v>24</v>
      </c>
      <c r="B515">
        <v>140.62</v>
      </c>
      <c r="C515">
        <v>1</v>
      </c>
      <c r="D515">
        <v>3374.88</v>
      </c>
      <c r="E515" s="53">
        <v>43471</v>
      </c>
      <c r="F515" s="84">
        <v>1</v>
      </c>
      <c r="G515" s="84">
        <v>6</v>
      </c>
      <c r="H515" s="85" t="str">
        <f t="shared" ref="H515:H578" si="48">IF(G515=1,"January",IF(G515=2,"Febuary",IF(G515=3,"March",IF(G515=4,"April",IF(G515=5,"May",IF(G515=6,"June",IF(G515=7,"July",IF(G515=8,"August",IF(G515=9,"September",IF(G515=10,"October",IF(G515=11,"November","December")))))))))))</f>
        <v>June</v>
      </c>
      <c r="I515" s="84">
        <v>2019</v>
      </c>
      <c r="J515" s="85" t="str">
        <f t="shared" ref="J515:J578" si="49">CONCATENATE(G515,"/",F515,"/",I515)</f>
        <v>6/1/2019</v>
      </c>
      <c r="K515" s="86">
        <f t="shared" ref="K515:K578" si="50">WEEKDAY(J515)</f>
        <v>7</v>
      </c>
      <c r="L515" t="str">
        <f t="shared" ref="L515:L578" si="51">IF(K515=7,"Saturday",IF(K515=6,"Friday",IF(K515=5,"Thursday",IF(K515=4,"Wednesday",IF(K515=3,"Tuesday",IF(K515=2,"Monday","Sunday"))))))</f>
        <v>Saturday</v>
      </c>
      <c r="M515">
        <v>879</v>
      </c>
      <c r="N515" t="s">
        <v>364</v>
      </c>
      <c r="O515" t="s">
        <v>226</v>
      </c>
      <c r="P515">
        <v>124</v>
      </c>
      <c r="Q515" t="s">
        <v>569</v>
      </c>
      <c r="R515" t="s">
        <v>294</v>
      </c>
      <c r="S515" t="s">
        <v>295</v>
      </c>
      <c r="T515" t="s">
        <v>235</v>
      </c>
      <c r="U515" t="s">
        <v>703</v>
      </c>
      <c r="V515" t="s">
        <v>260</v>
      </c>
      <c r="W515">
        <f t="shared" ref="W515:W578" si="52">B515-P515</f>
        <v>16.620000000000005</v>
      </c>
      <c r="X515">
        <f t="shared" ref="X515:X578" si="53">W515*A515</f>
        <v>398.88000000000011</v>
      </c>
    </row>
    <row r="516" spans="1:24" x14ac:dyDescent="0.35">
      <c r="A516">
        <v>36</v>
      </c>
      <c r="B516">
        <v>144.35</v>
      </c>
      <c r="C516">
        <v>2</v>
      </c>
      <c r="D516">
        <v>5196.6000000000004</v>
      </c>
      <c r="E516" s="53">
        <v>43623</v>
      </c>
      <c r="F516" s="84">
        <v>6</v>
      </c>
      <c r="G516" s="84">
        <v>7</v>
      </c>
      <c r="H516" s="85" t="str">
        <f t="shared" si="48"/>
        <v>July</v>
      </c>
      <c r="I516" s="84">
        <v>2019</v>
      </c>
      <c r="J516" s="85" t="str">
        <f t="shared" si="49"/>
        <v>7/6/2019</v>
      </c>
      <c r="K516" s="86">
        <f t="shared" si="50"/>
        <v>7</v>
      </c>
      <c r="L516" t="str">
        <f t="shared" si="51"/>
        <v>Saturday</v>
      </c>
      <c r="M516">
        <v>845</v>
      </c>
      <c r="N516" t="s">
        <v>207</v>
      </c>
      <c r="O516" t="s">
        <v>226</v>
      </c>
      <c r="P516">
        <v>124</v>
      </c>
      <c r="Q516" t="s">
        <v>569</v>
      </c>
      <c r="R516" t="s">
        <v>416</v>
      </c>
      <c r="S516" t="s">
        <v>417</v>
      </c>
      <c r="T516" t="s">
        <v>239</v>
      </c>
      <c r="U516" t="s">
        <v>750</v>
      </c>
      <c r="V516" t="s">
        <v>260</v>
      </c>
      <c r="W516">
        <f t="shared" si="52"/>
        <v>20.349999999999994</v>
      </c>
      <c r="X516">
        <f t="shared" si="53"/>
        <v>732.5999999999998</v>
      </c>
    </row>
    <row r="517" spans="1:24" x14ac:dyDescent="0.35">
      <c r="A517">
        <v>23</v>
      </c>
      <c r="B517">
        <v>113.24</v>
      </c>
      <c r="C517">
        <v>2</v>
      </c>
      <c r="D517">
        <v>2604.52</v>
      </c>
      <c r="E517" s="53">
        <v>43624</v>
      </c>
      <c r="F517" s="84">
        <v>6</v>
      </c>
      <c r="G517" s="84">
        <v>8</v>
      </c>
      <c r="H517" s="85" t="str">
        <f t="shared" si="48"/>
        <v>August</v>
      </c>
      <c r="I517" s="84">
        <v>2019</v>
      </c>
      <c r="J517" s="85" t="str">
        <f t="shared" si="49"/>
        <v>8/6/2019</v>
      </c>
      <c r="K517" s="86">
        <f t="shared" si="50"/>
        <v>3</v>
      </c>
      <c r="L517" t="str">
        <f t="shared" si="51"/>
        <v>Tuesday</v>
      </c>
      <c r="M517">
        <v>815</v>
      </c>
      <c r="N517" t="s">
        <v>207</v>
      </c>
      <c r="O517" t="s">
        <v>226</v>
      </c>
      <c r="P517">
        <v>124</v>
      </c>
      <c r="Q517" t="s">
        <v>569</v>
      </c>
      <c r="R517" t="s">
        <v>463</v>
      </c>
      <c r="S517" t="s">
        <v>464</v>
      </c>
      <c r="T517" t="s">
        <v>229</v>
      </c>
      <c r="U517" t="s">
        <v>764</v>
      </c>
      <c r="V517" t="s">
        <v>255</v>
      </c>
      <c r="W517">
        <f t="shared" si="52"/>
        <v>-10.760000000000005</v>
      </c>
      <c r="X517">
        <f t="shared" si="53"/>
        <v>-247.48000000000013</v>
      </c>
    </row>
    <row r="518" spans="1:24" x14ac:dyDescent="0.35">
      <c r="A518">
        <v>20</v>
      </c>
      <c r="B518">
        <v>146.84</v>
      </c>
      <c r="C518">
        <v>14</v>
      </c>
      <c r="D518">
        <v>2936.8</v>
      </c>
      <c r="E518" s="53">
        <v>43474</v>
      </c>
      <c r="F518" s="84">
        <v>1</v>
      </c>
      <c r="G518" s="84">
        <v>9</v>
      </c>
      <c r="H518" s="85" t="str">
        <f t="shared" si="48"/>
        <v>September</v>
      </c>
      <c r="I518" s="84">
        <v>2019</v>
      </c>
      <c r="J518" s="85" t="str">
        <f t="shared" si="49"/>
        <v>9/1/2019</v>
      </c>
      <c r="K518" s="86">
        <f t="shared" si="50"/>
        <v>1</v>
      </c>
      <c r="L518" t="str">
        <f t="shared" si="51"/>
        <v>Sunday</v>
      </c>
      <c r="M518">
        <v>790</v>
      </c>
      <c r="N518" t="s">
        <v>207</v>
      </c>
      <c r="O518" t="s">
        <v>226</v>
      </c>
      <c r="P518">
        <v>124</v>
      </c>
      <c r="Q518" t="s">
        <v>569</v>
      </c>
      <c r="R518" t="s">
        <v>401</v>
      </c>
      <c r="S518" t="s">
        <v>249</v>
      </c>
      <c r="T518" t="s">
        <v>249</v>
      </c>
      <c r="U518" t="s">
        <v>745</v>
      </c>
      <c r="V518" t="s">
        <v>255</v>
      </c>
      <c r="W518">
        <f t="shared" si="52"/>
        <v>22.840000000000003</v>
      </c>
      <c r="X518">
        <f t="shared" si="53"/>
        <v>456.80000000000007</v>
      </c>
    </row>
    <row r="519" spans="1:24" x14ac:dyDescent="0.35">
      <c r="A519">
        <v>32</v>
      </c>
      <c r="B519">
        <v>107.02</v>
      </c>
      <c r="C519">
        <v>4</v>
      </c>
      <c r="D519">
        <v>3424.64</v>
      </c>
      <c r="E519" s="53">
        <v>43230</v>
      </c>
      <c r="F519" s="84">
        <v>5</v>
      </c>
      <c r="G519" s="84">
        <v>10</v>
      </c>
      <c r="H519" s="85" t="str">
        <f t="shared" si="48"/>
        <v>October</v>
      </c>
      <c r="I519" s="84">
        <v>2018</v>
      </c>
      <c r="J519" s="85" t="str">
        <f t="shared" si="49"/>
        <v>10/5/2018</v>
      </c>
      <c r="K519" s="86">
        <f t="shared" si="50"/>
        <v>6</v>
      </c>
      <c r="L519" t="str">
        <f t="shared" si="51"/>
        <v>Friday</v>
      </c>
      <c r="M519">
        <v>1122</v>
      </c>
      <c r="N519" t="s">
        <v>207</v>
      </c>
      <c r="O519" t="s">
        <v>226</v>
      </c>
      <c r="P519">
        <v>124</v>
      </c>
      <c r="Q519" t="s">
        <v>569</v>
      </c>
      <c r="R519" t="s">
        <v>465</v>
      </c>
      <c r="S519" t="s">
        <v>466</v>
      </c>
      <c r="T519" t="s">
        <v>231</v>
      </c>
      <c r="U519" t="s">
        <v>765</v>
      </c>
      <c r="V519" t="s">
        <v>260</v>
      </c>
      <c r="W519">
        <f t="shared" si="52"/>
        <v>-16.980000000000004</v>
      </c>
      <c r="X519">
        <f t="shared" si="53"/>
        <v>-543.36000000000013</v>
      </c>
    </row>
    <row r="520" spans="1:24" x14ac:dyDescent="0.35">
      <c r="A520">
        <v>29</v>
      </c>
      <c r="B520">
        <v>100.8</v>
      </c>
      <c r="C520">
        <v>9</v>
      </c>
      <c r="D520">
        <v>2923.2</v>
      </c>
      <c r="E520" s="53" t="s">
        <v>422</v>
      </c>
      <c r="F520" s="84">
        <v>16</v>
      </c>
      <c r="G520" s="84">
        <v>10</v>
      </c>
      <c r="H520" s="85" t="str">
        <f t="shared" si="48"/>
        <v>October</v>
      </c>
      <c r="I520" s="84">
        <v>2019</v>
      </c>
      <c r="J520" s="85" t="str">
        <f t="shared" si="49"/>
        <v>10/16/2019</v>
      </c>
      <c r="K520" s="86">
        <f t="shared" si="50"/>
        <v>4</v>
      </c>
      <c r="L520" t="str">
        <f t="shared" si="51"/>
        <v>Wednesday</v>
      </c>
      <c r="M520">
        <v>747</v>
      </c>
      <c r="N520" t="s">
        <v>207</v>
      </c>
      <c r="O520" t="s">
        <v>226</v>
      </c>
      <c r="P520">
        <v>124</v>
      </c>
      <c r="Q520" t="s">
        <v>569</v>
      </c>
      <c r="R520" t="s">
        <v>296</v>
      </c>
      <c r="S520" t="s">
        <v>297</v>
      </c>
      <c r="T520" t="s">
        <v>236</v>
      </c>
      <c r="U520" t="s">
        <v>704</v>
      </c>
      <c r="V520" t="s">
        <v>255</v>
      </c>
      <c r="W520">
        <f t="shared" si="52"/>
        <v>-23.200000000000003</v>
      </c>
      <c r="X520">
        <f t="shared" si="53"/>
        <v>-672.80000000000007</v>
      </c>
    </row>
    <row r="521" spans="1:24" x14ac:dyDescent="0.35">
      <c r="A521">
        <v>44</v>
      </c>
      <c r="B521">
        <v>102.04</v>
      </c>
      <c r="C521">
        <v>6</v>
      </c>
      <c r="D521">
        <v>4489.76</v>
      </c>
      <c r="E521" s="53">
        <v>43566</v>
      </c>
      <c r="F521" s="84">
        <v>4</v>
      </c>
      <c r="G521" s="84">
        <v>11</v>
      </c>
      <c r="H521" s="85" t="str">
        <f t="shared" si="48"/>
        <v>November</v>
      </c>
      <c r="I521" s="84">
        <v>2019</v>
      </c>
      <c r="J521" s="85" t="str">
        <f t="shared" si="49"/>
        <v>11/4/2019</v>
      </c>
      <c r="K521" s="86">
        <f t="shared" si="50"/>
        <v>2</v>
      </c>
      <c r="L521" t="str">
        <f t="shared" si="51"/>
        <v>Monday</v>
      </c>
      <c r="M521">
        <v>729</v>
      </c>
      <c r="N521" t="s">
        <v>207</v>
      </c>
      <c r="O521" t="s">
        <v>226</v>
      </c>
      <c r="P521">
        <v>124</v>
      </c>
      <c r="Q521" t="s">
        <v>569</v>
      </c>
      <c r="R521" t="s">
        <v>292</v>
      </c>
      <c r="S521" t="s">
        <v>293</v>
      </c>
      <c r="T521" t="s">
        <v>229</v>
      </c>
      <c r="U521" t="s">
        <v>702</v>
      </c>
      <c r="V521" t="s">
        <v>260</v>
      </c>
      <c r="W521">
        <f t="shared" si="52"/>
        <v>-21.959999999999994</v>
      </c>
      <c r="X521">
        <f t="shared" si="53"/>
        <v>-966.23999999999978</v>
      </c>
    </row>
    <row r="522" spans="1:24" x14ac:dyDescent="0.35">
      <c r="A522">
        <v>44</v>
      </c>
      <c r="B522">
        <v>110.21</v>
      </c>
      <c r="C522">
        <v>14</v>
      </c>
      <c r="D522">
        <v>4849.24</v>
      </c>
      <c r="E522" s="53" t="s">
        <v>468</v>
      </c>
      <c r="F522" s="84">
        <v>17</v>
      </c>
      <c r="G522" s="84">
        <v>11</v>
      </c>
      <c r="H522" s="85" t="str">
        <f t="shared" si="48"/>
        <v>November</v>
      </c>
      <c r="I522" s="84">
        <v>2019</v>
      </c>
      <c r="J522" s="85" t="str">
        <f t="shared" si="49"/>
        <v>11/17/2019</v>
      </c>
      <c r="K522" s="86">
        <f t="shared" si="50"/>
        <v>1</v>
      </c>
      <c r="L522" t="str">
        <f t="shared" si="51"/>
        <v>Sunday</v>
      </c>
      <c r="M522">
        <v>717</v>
      </c>
      <c r="N522" t="s">
        <v>207</v>
      </c>
      <c r="O522" t="s">
        <v>226</v>
      </c>
      <c r="P522">
        <v>124</v>
      </c>
      <c r="Q522" t="s">
        <v>569</v>
      </c>
      <c r="R522" t="s">
        <v>351</v>
      </c>
      <c r="S522" t="s">
        <v>311</v>
      </c>
      <c r="T522" t="s">
        <v>229</v>
      </c>
      <c r="U522" t="s">
        <v>726</v>
      </c>
      <c r="V522" t="s">
        <v>260</v>
      </c>
      <c r="W522">
        <f t="shared" si="52"/>
        <v>-13.790000000000006</v>
      </c>
      <c r="X522">
        <f t="shared" si="53"/>
        <v>-606.76000000000022</v>
      </c>
    </row>
    <row r="523" spans="1:24" x14ac:dyDescent="0.35">
      <c r="A523">
        <v>36</v>
      </c>
      <c r="B523">
        <v>162.47</v>
      </c>
      <c r="C523">
        <v>4</v>
      </c>
      <c r="D523">
        <v>5848.92</v>
      </c>
      <c r="E523" s="53" t="s">
        <v>221</v>
      </c>
      <c r="F523" s="84">
        <v>24</v>
      </c>
      <c r="G523" s="84">
        <v>11</v>
      </c>
      <c r="H523" s="85" t="str">
        <f t="shared" si="48"/>
        <v>November</v>
      </c>
      <c r="I523" s="84">
        <v>2019</v>
      </c>
      <c r="J523" s="85" t="str">
        <f t="shared" si="49"/>
        <v>11/24/2019</v>
      </c>
      <c r="K523" s="86">
        <f t="shared" si="50"/>
        <v>1</v>
      </c>
      <c r="L523" t="str">
        <f t="shared" si="51"/>
        <v>Sunday</v>
      </c>
      <c r="M523">
        <v>711</v>
      </c>
      <c r="N523" t="s">
        <v>207</v>
      </c>
      <c r="O523" t="s">
        <v>226</v>
      </c>
      <c r="P523">
        <v>124</v>
      </c>
      <c r="Q523" t="s">
        <v>569</v>
      </c>
      <c r="R523" t="s">
        <v>256</v>
      </c>
      <c r="S523" t="s">
        <v>257</v>
      </c>
      <c r="T523" t="s">
        <v>230</v>
      </c>
      <c r="U523" t="s">
        <v>684</v>
      </c>
      <c r="V523" t="s">
        <v>260</v>
      </c>
      <c r="W523">
        <f t="shared" si="52"/>
        <v>38.47</v>
      </c>
      <c r="X523">
        <f t="shared" si="53"/>
        <v>1384.92</v>
      </c>
    </row>
    <row r="524" spans="1:24" x14ac:dyDescent="0.35">
      <c r="A524">
        <v>49</v>
      </c>
      <c r="B524">
        <v>56.3</v>
      </c>
      <c r="C524">
        <v>1</v>
      </c>
      <c r="D524">
        <v>2758.7</v>
      </c>
      <c r="E524" s="53">
        <v>44166</v>
      </c>
      <c r="F524" s="84">
        <v>12</v>
      </c>
      <c r="G524" s="84">
        <v>1</v>
      </c>
      <c r="H524" s="85" t="str">
        <f t="shared" si="48"/>
        <v>January</v>
      </c>
      <c r="I524" s="84">
        <v>2020</v>
      </c>
      <c r="J524" s="85" t="str">
        <f t="shared" si="49"/>
        <v>1/12/2020</v>
      </c>
      <c r="K524" s="86">
        <f t="shared" si="50"/>
        <v>1</v>
      </c>
      <c r="L524" t="str">
        <f t="shared" si="51"/>
        <v>Sunday</v>
      </c>
      <c r="M524">
        <v>663</v>
      </c>
      <c r="N524" t="s">
        <v>397</v>
      </c>
      <c r="O524" t="s">
        <v>226</v>
      </c>
      <c r="P524">
        <v>124</v>
      </c>
      <c r="Q524" t="s">
        <v>569</v>
      </c>
      <c r="R524" t="s">
        <v>261</v>
      </c>
      <c r="S524" t="s">
        <v>262</v>
      </c>
      <c r="T524" t="s">
        <v>229</v>
      </c>
      <c r="U524" t="s">
        <v>686</v>
      </c>
      <c r="V524" t="s">
        <v>255</v>
      </c>
      <c r="W524">
        <f t="shared" si="52"/>
        <v>-67.7</v>
      </c>
      <c r="X524">
        <f t="shared" si="53"/>
        <v>-3317.3</v>
      </c>
    </row>
    <row r="525" spans="1:24" x14ac:dyDescent="0.35">
      <c r="A525">
        <v>34</v>
      </c>
      <c r="B525">
        <v>42.64</v>
      </c>
      <c r="C525">
        <v>5</v>
      </c>
      <c r="D525">
        <v>1449.76</v>
      </c>
      <c r="E525" s="53">
        <v>44106</v>
      </c>
      <c r="F525" s="84">
        <v>10</v>
      </c>
      <c r="G525" s="84">
        <v>2</v>
      </c>
      <c r="H525" s="85" t="str">
        <f t="shared" si="48"/>
        <v>Febuary</v>
      </c>
      <c r="I525" s="84">
        <v>2020</v>
      </c>
      <c r="J525" s="85" t="str">
        <f t="shared" si="49"/>
        <v>2/10/2020</v>
      </c>
      <c r="K525" s="86">
        <f t="shared" si="50"/>
        <v>2</v>
      </c>
      <c r="L525" t="str">
        <f t="shared" si="51"/>
        <v>Monday</v>
      </c>
      <c r="M525">
        <v>635</v>
      </c>
      <c r="N525" t="s">
        <v>207</v>
      </c>
      <c r="O525" t="s">
        <v>226</v>
      </c>
      <c r="P525">
        <v>124</v>
      </c>
      <c r="Q525" t="s">
        <v>569</v>
      </c>
      <c r="R525" t="s">
        <v>296</v>
      </c>
      <c r="S525" t="s">
        <v>297</v>
      </c>
      <c r="T525" t="s">
        <v>236</v>
      </c>
      <c r="U525" t="s">
        <v>704</v>
      </c>
      <c r="V525" t="s">
        <v>255</v>
      </c>
      <c r="W525">
        <f t="shared" si="52"/>
        <v>-81.36</v>
      </c>
      <c r="X525">
        <f t="shared" si="53"/>
        <v>-2766.24</v>
      </c>
    </row>
    <row r="526" spans="1:24" x14ac:dyDescent="0.35">
      <c r="A526">
        <v>59</v>
      </c>
      <c r="B526">
        <v>119.46</v>
      </c>
      <c r="C526">
        <v>11</v>
      </c>
      <c r="D526">
        <v>7048.14</v>
      </c>
      <c r="E526" s="53" t="s">
        <v>484</v>
      </c>
      <c r="F526" s="84">
        <v>22</v>
      </c>
      <c r="G526" s="84">
        <v>4</v>
      </c>
      <c r="H526" s="85" t="str">
        <f t="shared" si="48"/>
        <v>April</v>
      </c>
      <c r="I526" s="84">
        <v>2020</v>
      </c>
      <c r="J526" s="85" t="str">
        <f t="shared" si="49"/>
        <v>4/22/2020</v>
      </c>
      <c r="K526" s="86">
        <f t="shared" si="50"/>
        <v>4</v>
      </c>
      <c r="L526" t="str">
        <f t="shared" si="51"/>
        <v>Wednesday</v>
      </c>
      <c r="M526">
        <v>564</v>
      </c>
      <c r="N526" t="s">
        <v>394</v>
      </c>
      <c r="O526" t="s">
        <v>226</v>
      </c>
      <c r="P526">
        <v>124</v>
      </c>
      <c r="Q526" t="s">
        <v>569</v>
      </c>
      <c r="R526" t="s">
        <v>392</v>
      </c>
      <c r="S526" t="s">
        <v>393</v>
      </c>
      <c r="T526" t="s">
        <v>229</v>
      </c>
      <c r="U526" t="s">
        <v>741</v>
      </c>
      <c r="V526" t="s">
        <v>289</v>
      </c>
      <c r="W526">
        <f t="shared" si="52"/>
        <v>-4.5400000000000063</v>
      </c>
      <c r="X526">
        <f t="shared" si="53"/>
        <v>-267.86000000000035</v>
      </c>
    </row>
    <row r="527" spans="1:24" x14ac:dyDescent="0.35">
      <c r="A527">
        <v>37</v>
      </c>
      <c r="B527">
        <v>140.62</v>
      </c>
      <c r="C527">
        <v>1</v>
      </c>
      <c r="D527">
        <v>5202.9399999999996</v>
      </c>
      <c r="E527" s="53" t="s">
        <v>425</v>
      </c>
      <c r="F527" s="84">
        <v>17</v>
      </c>
      <c r="G527" s="84">
        <v>5</v>
      </c>
      <c r="H527" s="85" t="str">
        <f t="shared" si="48"/>
        <v>May</v>
      </c>
      <c r="I527" s="84">
        <v>2020</v>
      </c>
      <c r="J527" s="85" t="str">
        <f t="shared" si="49"/>
        <v>5/17/2020</v>
      </c>
      <c r="K527" s="86">
        <f t="shared" si="50"/>
        <v>1</v>
      </c>
      <c r="L527" t="str">
        <f t="shared" si="51"/>
        <v>Sunday</v>
      </c>
      <c r="M527">
        <v>540</v>
      </c>
      <c r="N527" t="s">
        <v>207</v>
      </c>
      <c r="O527" t="s">
        <v>226</v>
      </c>
      <c r="P527">
        <v>124</v>
      </c>
      <c r="Q527" t="s">
        <v>569</v>
      </c>
      <c r="R527" t="s">
        <v>287</v>
      </c>
      <c r="S527" t="s">
        <v>288</v>
      </c>
      <c r="T527" t="s">
        <v>234</v>
      </c>
      <c r="U527" t="s">
        <v>700</v>
      </c>
      <c r="V527" t="s">
        <v>260</v>
      </c>
      <c r="W527">
        <f t="shared" si="52"/>
        <v>16.620000000000005</v>
      </c>
      <c r="X527">
        <f t="shared" si="53"/>
        <v>614.94000000000017</v>
      </c>
    </row>
    <row r="528" spans="1:24" x14ac:dyDescent="0.35">
      <c r="A528">
        <v>36</v>
      </c>
      <c r="B528">
        <v>146.65</v>
      </c>
      <c r="C528">
        <v>12</v>
      </c>
      <c r="D528">
        <v>5279.4</v>
      </c>
      <c r="E528" s="53" t="s">
        <v>485</v>
      </c>
      <c r="F528" s="84">
        <v>17</v>
      </c>
      <c r="G528" s="84">
        <v>2</v>
      </c>
      <c r="H528" s="85" t="str">
        <f t="shared" si="48"/>
        <v>Febuary</v>
      </c>
      <c r="I528" s="84">
        <v>2018</v>
      </c>
      <c r="J528" s="85" t="str">
        <f t="shared" si="49"/>
        <v>2/17/2018</v>
      </c>
      <c r="K528" s="86">
        <f t="shared" si="50"/>
        <v>7</v>
      </c>
      <c r="L528" t="str">
        <f t="shared" si="51"/>
        <v>Saturday</v>
      </c>
      <c r="M528">
        <v>1361</v>
      </c>
      <c r="N528" t="s">
        <v>207</v>
      </c>
      <c r="O528" t="s">
        <v>486</v>
      </c>
      <c r="P528">
        <v>157</v>
      </c>
      <c r="Q528" t="s">
        <v>570</v>
      </c>
      <c r="R528" t="s">
        <v>473</v>
      </c>
      <c r="S528" t="s">
        <v>474</v>
      </c>
      <c r="T528" t="s">
        <v>239</v>
      </c>
      <c r="U528" t="s">
        <v>766</v>
      </c>
      <c r="V528" t="s">
        <v>260</v>
      </c>
      <c r="W528">
        <f t="shared" si="52"/>
        <v>-10.349999999999994</v>
      </c>
      <c r="X528">
        <f t="shared" si="53"/>
        <v>-372.5999999999998</v>
      </c>
    </row>
    <row r="529" spans="1:24" x14ac:dyDescent="0.35">
      <c r="A529">
        <v>43</v>
      </c>
      <c r="B529">
        <v>160.84</v>
      </c>
      <c r="C529">
        <v>3</v>
      </c>
      <c r="D529">
        <v>6916.12</v>
      </c>
      <c r="E529" s="53" t="s">
        <v>359</v>
      </c>
      <c r="F529" s="84">
        <v>28</v>
      </c>
      <c r="G529" s="84">
        <v>4</v>
      </c>
      <c r="H529" s="85" t="str">
        <f t="shared" si="48"/>
        <v>April</v>
      </c>
      <c r="I529" s="84">
        <v>2018</v>
      </c>
      <c r="J529" s="85" t="str">
        <f t="shared" si="49"/>
        <v>4/28/2018</v>
      </c>
      <c r="K529" s="86">
        <f t="shared" si="50"/>
        <v>7</v>
      </c>
      <c r="L529" t="str">
        <f t="shared" si="51"/>
        <v>Saturday</v>
      </c>
      <c r="M529">
        <v>1292</v>
      </c>
      <c r="N529" t="s">
        <v>207</v>
      </c>
      <c r="O529" t="s">
        <v>486</v>
      </c>
      <c r="P529">
        <v>157</v>
      </c>
      <c r="Q529" t="s">
        <v>570</v>
      </c>
      <c r="R529" t="s">
        <v>287</v>
      </c>
      <c r="S529" t="s">
        <v>288</v>
      </c>
      <c r="T529" t="s">
        <v>234</v>
      </c>
      <c r="U529" t="s">
        <v>700</v>
      </c>
      <c r="V529" t="s">
        <v>260</v>
      </c>
      <c r="W529">
        <f t="shared" si="52"/>
        <v>3.8400000000000034</v>
      </c>
      <c r="X529">
        <f t="shared" si="53"/>
        <v>165.12000000000015</v>
      </c>
    </row>
    <row r="530" spans="1:24" x14ac:dyDescent="0.35">
      <c r="A530">
        <v>21</v>
      </c>
      <c r="B530">
        <v>132.46</v>
      </c>
      <c r="C530">
        <v>4</v>
      </c>
      <c r="D530">
        <v>2781.66</v>
      </c>
      <c r="E530" s="53" t="s">
        <v>487</v>
      </c>
      <c r="F530" s="84">
        <v>16</v>
      </c>
      <c r="G530" s="84">
        <v>6</v>
      </c>
      <c r="H530" s="85" t="str">
        <f t="shared" si="48"/>
        <v>June</v>
      </c>
      <c r="I530" s="84">
        <v>2018</v>
      </c>
      <c r="J530" s="85" t="str">
        <f t="shared" si="49"/>
        <v>6/16/2018</v>
      </c>
      <c r="K530" s="86">
        <f t="shared" si="50"/>
        <v>7</v>
      </c>
      <c r="L530" t="str">
        <f t="shared" si="51"/>
        <v>Saturday</v>
      </c>
      <c r="M530">
        <v>1244</v>
      </c>
      <c r="N530" t="s">
        <v>207</v>
      </c>
      <c r="O530" t="s">
        <v>486</v>
      </c>
      <c r="P530">
        <v>157</v>
      </c>
      <c r="Q530" t="s">
        <v>570</v>
      </c>
      <c r="R530" t="s">
        <v>488</v>
      </c>
      <c r="S530" t="s">
        <v>451</v>
      </c>
      <c r="T530" t="s">
        <v>229</v>
      </c>
      <c r="U530" t="s">
        <v>768</v>
      </c>
      <c r="V530" t="s">
        <v>255</v>
      </c>
      <c r="W530">
        <f t="shared" si="52"/>
        <v>-24.539999999999992</v>
      </c>
      <c r="X530">
        <f t="shared" si="53"/>
        <v>-515.3399999999998</v>
      </c>
    </row>
    <row r="531" spans="1:24" x14ac:dyDescent="0.35">
      <c r="A531">
        <v>32</v>
      </c>
      <c r="B531">
        <v>164</v>
      </c>
      <c r="C531">
        <v>7</v>
      </c>
      <c r="D531">
        <v>5248</v>
      </c>
      <c r="E531" s="53">
        <v>43381</v>
      </c>
      <c r="F531" s="84">
        <v>10</v>
      </c>
      <c r="G531" s="84">
        <v>8</v>
      </c>
      <c r="H531" s="85" t="str">
        <f t="shared" si="48"/>
        <v>August</v>
      </c>
      <c r="I531" s="84">
        <v>2018</v>
      </c>
      <c r="J531" s="85" t="str">
        <f t="shared" si="49"/>
        <v>8/10/2018</v>
      </c>
      <c r="K531" s="86">
        <f t="shared" si="50"/>
        <v>6</v>
      </c>
      <c r="L531" t="str">
        <f t="shared" si="51"/>
        <v>Friday</v>
      </c>
      <c r="M531">
        <v>1190</v>
      </c>
      <c r="N531" t="s">
        <v>207</v>
      </c>
      <c r="O531" t="s">
        <v>486</v>
      </c>
      <c r="P531">
        <v>157</v>
      </c>
      <c r="Q531" t="s">
        <v>570</v>
      </c>
      <c r="R531" t="s">
        <v>362</v>
      </c>
      <c r="S531" t="s">
        <v>293</v>
      </c>
      <c r="T531" t="s">
        <v>229</v>
      </c>
      <c r="U531" t="s">
        <v>731</v>
      </c>
      <c r="V531" t="s">
        <v>260</v>
      </c>
      <c r="W531">
        <f t="shared" si="52"/>
        <v>7</v>
      </c>
      <c r="X531">
        <f t="shared" si="53"/>
        <v>224</v>
      </c>
    </row>
    <row r="532" spans="1:24" x14ac:dyDescent="0.35">
      <c r="A532">
        <v>38</v>
      </c>
      <c r="B532">
        <v>171.88</v>
      </c>
      <c r="C532">
        <v>5</v>
      </c>
      <c r="D532">
        <v>6531.44</v>
      </c>
      <c r="E532" s="53">
        <v>43261</v>
      </c>
      <c r="F532" s="84">
        <v>6</v>
      </c>
      <c r="G532" s="84">
        <v>10</v>
      </c>
      <c r="H532" s="85" t="str">
        <f t="shared" si="48"/>
        <v>October</v>
      </c>
      <c r="I532" s="84">
        <v>2018</v>
      </c>
      <c r="J532" s="85" t="str">
        <f t="shared" si="49"/>
        <v>10/6/2018</v>
      </c>
      <c r="K532" s="86">
        <f t="shared" si="50"/>
        <v>7</v>
      </c>
      <c r="L532" t="str">
        <f t="shared" si="51"/>
        <v>Saturday</v>
      </c>
      <c r="M532">
        <v>1134</v>
      </c>
      <c r="N532" t="s">
        <v>207</v>
      </c>
      <c r="O532" t="s">
        <v>486</v>
      </c>
      <c r="P532">
        <v>157</v>
      </c>
      <c r="Q532" t="s">
        <v>570</v>
      </c>
      <c r="R532" t="s">
        <v>281</v>
      </c>
      <c r="S532" t="s">
        <v>282</v>
      </c>
      <c r="T532" t="s">
        <v>233</v>
      </c>
      <c r="U532" t="s">
        <v>697</v>
      </c>
      <c r="V532" t="s">
        <v>260</v>
      </c>
      <c r="W532">
        <f t="shared" si="52"/>
        <v>14.879999999999995</v>
      </c>
      <c r="X532">
        <f t="shared" si="53"/>
        <v>565.43999999999983</v>
      </c>
    </row>
    <row r="533" spans="1:24" x14ac:dyDescent="0.35">
      <c r="A533">
        <v>43</v>
      </c>
      <c r="B533">
        <v>134.04</v>
      </c>
      <c r="C533">
        <v>1</v>
      </c>
      <c r="D533">
        <v>5763.72</v>
      </c>
      <c r="E533" s="53" t="s">
        <v>363</v>
      </c>
      <c r="F533" s="84">
        <v>23</v>
      </c>
      <c r="G533" s="84">
        <v>10</v>
      </c>
      <c r="H533" s="85" t="str">
        <f t="shared" si="48"/>
        <v>October</v>
      </c>
      <c r="I533" s="84">
        <v>2018</v>
      </c>
      <c r="J533" s="85" t="str">
        <f t="shared" si="49"/>
        <v>10/23/2018</v>
      </c>
      <c r="K533" s="86">
        <f t="shared" si="50"/>
        <v>3</v>
      </c>
      <c r="L533" t="str">
        <f t="shared" si="51"/>
        <v>Tuesday</v>
      </c>
      <c r="M533">
        <v>1118</v>
      </c>
      <c r="N533" t="s">
        <v>364</v>
      </c>
      <c r="O533" t="s">
        <v>486</v>
      </c>
      <c r="P533">
        <v>157</v>
      </c>
      <c r="Q533" t="s">
        <v>570</v>
      </c>
      <c r="R533" t="s">
        <v>330</v>
      </c>
      <c r="S533" t="s">
        <v>331</v>
      </c>
      <c r="T533" t="s">
        <v>237</v>
      </c>
      <c r="U533" t="s">
        <v>718</v>
      </c>
      <c r="V533" t="s">
        <v>260</v>
      </c>
      <c r="W533">
        <f t="shared" si="52"/>
        <v>-22.960000000000008</v>
      </c>
      <c r="X533">
        <f t="shared" si="53"/>
        <v>-987.28000000000031</v>
      </c>
    </row>
    <row r="534" spans="1:24" x14ac:dyDescent="0.35">
      <c r="A534">
        <v>42</v>
      </c>
      <c r="B534">
        <v>154.54</v>
      </c>
      <c r="C534">
        <v>4</v>
      </c>
      <c r="D534">
        <v>6490.68</v>
      </c>
      <c r="E534" s="53">
        <v>43323</v>
      </c>
      <c r="F534" s="84">
        <v>8</v>
      </c>
      <c r="G534" s="84">
        <v>11</v>
      </c>
      <c r="H534" s="85" t="str">
        <f t="shared" si="48"/>
        <v>November</v>
      </c>
      <c r="I534" s="84">
        <v>2018</v>
      </c>
      <c r="J534" s="85" t="str">
        <f t="shared" si="49"/>
        <v>11/8/2018</v>
      </c>
      <c r="K534" s="86">
        <f t="shared" si="50"/>
        <v>5</v>
      </c>
      <c r="L534" t="str">
        <f t="shared" si="51"/>
        <v>Thursday</v>
      </c>
      <c r="M534">
        <v>1103</v>
      </c>
      <c r="N534" t="s">
        <v>207</v>
      </c>
      <c r="O534" t="s">
        <v>486</v>
      </c>
      <c r="P534">
        <v>157</v>
      </c>
      <c r="Q534" t="s">
        <v>570</v>
      </c>
      <c r="R534" t="s">
        <v>365</v>
      </c>
      <c r="S534" t="s">
        <v>366</v>
      </c>
      <c r="T534" t="s">
        <v>230</v>
      </c>
      <c r="U534" t="s">
        <v>732</v>
      </c>
      <c r="V534" t="s">
        <v>260</v>
      </c>
      <c r="W534">
        <f t="shared" si="52"/>
        <v>-2.460000000000008</v>
      </c>
      <c r="X534">
        <f t="shared" si="53"/>
        <v>-103.32000000000033</v>
      </c>
    </row>
    <row r="535" spans="1:24" x14ac:dyDescent="0.35">
      <c r="A535">
        <v>32</v>
      </c>
      <c r="B535">
        <v>187.65</v>
      </c>
      <c r="C535">
        <v>1</v>
      </c>
      <c r="D535">
        <v>6004.8</v>
      </c>
      <c r="E535" s="53" t="s">
        <v>367</v>
      </c>
      <c r="F535" s="84">
        <v>14</v>
      </c>
      <c r="G535" s="84">
        <v>11</v>
      </c>
      <c r="H535" s="85" t="str">
        <f t="shared" si="48"/>
        <v>November</v>
      </c>
      <c r="I535" s="84">
        <v>2018</v>
      </c>
      <c r="J535" s="85" t="str">
        <f t="shared" si="49"/>
        <v>11/14/2018</v>
      </c>
      <c r="K535" s="86">
        <f t="shared" si="50"/>
        <v>4</v>
      </c>
      <c r="L535" t="str">
        <f t="shared" si="51"/>
        <v>Wednesday</v>
      </c>
      <c r="M535">
        <v>1098</v>
      </c>
      <c r="N535" t="s">
        <v>207</v>
      </c>
      <c r="O535" t="s">
        <v>486</v>
      </c>
      <c r="P535">
        <v>157</v>
      </c>
      <c r="Q535" t="s">
        <v>570</v>
      </c>
      <c r="R535" t="s">
        <v>368</v>
      </c>
      <c r="S535" t="s">
        <v>361</v>
      </c>
      <c r="T535" t="s">
        <v>235</v>
      </c>
      <c r="U535" t="s">
        <v>733</v>
      </c>
      <c r="V535" t="s">
        <v>260</v>
      </c>
      <c r="W535">
        <f t="shared" si="52"/>
        <v>30.650000000000006</v>
      </c>
      <c r="X535">
        <f t="shared" si="53"/>
        <v>980.80000000000018</v>
      </c>
    </row>
    <row r="536" spans="1:24" x14ac:dyDescent="0.35">
      <c r="A536">
        <v>42</v>
      </c>
      <c r="B536">
        <v>178.19</v>
      </c>
      <c r="C536">
        <v>4</v>
      </c>
      <c r="D536">
        <v>7483.98</v>
      </c>
      <c r="E536" s="53" t="s">
        <v>489</v>
      </c>
      <c r="F536" s="84">
        <v>27</v>
      </c>
      <c r="G536" s="84">
        <v>11</v>
      </c>
      <c r="H536" s="85" t="str">
        <f t="shared" si="48"/>
        <v>November</v>
      </c>
      <c r="I536" s="84">
        <v>2018</v>
      </c>
      <c r="J536" s="85" t="str">
        <f t="shared" si="49"/>
        <v>11/27/2018</v>
      </c>
      <c r="K536" s="86">
        <f t="shared" si="50"/>
        <v>3</v>
      </c>
      <c r="L536" t="str">
        <f t="shared" si="51"/>
        <v>Tuesday</v>
      </c>
      <c r="M536">
        <v>1086</v>
      </c>
      <c r="N536" t="s">
        <v>207</v>
      </c>
      <c r="O536" t="s">
        <v>486</v>
      </c>
      <c r="P536">
        <v>157</v>
      </c>
      <c r="Q536" t="s">
        <v>570</v>
      </c>
      <c r="R536" t="s">
        <v>406</v>
      </c>
      <c r="S536" t="s">
        <v>407</v>
      </c>
      <c r="T536" t="s">
        <v>246</v>
      </c>
      <c r="U536" t="s">
        <v>746</v>
      </c>
      <c r="V536" t="s">
        <v>289</v>
      </c>
      <c r="W536">
        <f t="shared" si="52"/>
        <v>21.189999999999998</v>
      </c>
      <c r="X536">
        <f t="shared" si="53"/>
        <v>889.9799999999999</v>
      </c>
    </row>
    <row r="537" spans="1:24" x14ac:dyDescent="0.35">
      <c r="A537">
        <v>31</v>
      </c>
      <c r="B537">
        <v>184.5</v>
      </c>
      <c r="C537">
        <v>17</v>
      </c>
      <c r="D537">
        <v>5719.5</v>
      </c>
      <c r="E537" s="53">
        <v>43800</v>
      </c>
      <c r="F537" s="84">
        <v>12</v>
      </c>
      <c r="G537" s="84">
        <v>1</v>
      </c>
      <c r="H537" s="85" t="str">
        <f t="shared" si="48"/>
        <v>January</v>
      </c>
      <c r="I537" s="84">
        <v>2019</v>
      </c>
      <c r="J537" s="85" t="str">
        <f t="shared" si="49"/>
        <v>1/12/2019</v>
      </c>
      <c r="K537" s="86">
        <f t="shared" si="50"/>
        <v>7</v>
      </c>
      <c r="L537" t="str">
        <f t="shared" si="51"/>
        <v>Saturday</v>
      </c>
      <c r="M537">
        <v>1041</v>
      </c>
      <c r="N537" t="s">
        <v>207</v>
      </c>
      <c r="O537" t="s">
        <v>486</v>
      </c>
      <c r="P537">
        <v>157</v>
      </c>
      <c r="Q537" t="s">
        <v>570</v>
      </c>
      <c r="R537" t="s">
        <v>349</v>
      </c>
      <c r="S537" t="s">
        <v>350</v>
      </c>
      <c r="T537" t="s">
        <v>241</v>
      </c>
      <c r="U537" t="s">
        <v>725</v>
      </c>
      <c r="V537" t="s">
        <v>260</v>
      </c>
      <c r="W537">
        <f t="shared" si="52"/>
        <v>27.5</v>
      </c>
      <c r="X537">
        <f t="shared" si="53"/>
        <v>852.5</v>
      </c>
    </row>
    <row r="538" spans="1:24" x14ac:dyDescent="0.35">
      <c r="A538">
        <v>49</v>
      </c>
      <c r="B538">
        <v>141.91999999999999</v>
      </c>
      <c r="C538">
        <v>4</v>
      </c>
      <c r="D538">
        <v>6954.08</v>
      </c>
      <c r="E538" s="53" t="s">
        <v>371</v>
      </c>
      <c r="F538" s="84">
        <v>19</v>
      </c>
      <c r="G538" s="84">
        <v>2</v>
      </c>
      <c r="H538" s="85" t="str">
        <f t="shared" si="48"/>
        <v>Febuary</v>
      </c>
      <c r="I538" s="84">
        <v>2019</v>
      </c>
      <c r="J538" s="85" t="str">
        <f t="shared" si="49"/>
        <v>2/19/2019</v>
      </c>
      <c r="K538" s="86">
        <f t="shared" si="50"/>
        <v>3</v>
      </c>
      <c r="L538" t="str">
        <f t="shared" si="51"/>
        <v>Tuesday</v>
      </c>
      <c r="M538">
        <v>1004</v>
      </c>
      <c r="N538" t="s">
        <v>207</v>
      </c>
      <c r="O538" t="s">
        <v>486</v>
      </c>
      <c r="P538">
        <v>157</v>
      </c>
      <c r="Q538" t="s">
        <v>570</v>
      </c>
      <c r="R538" t="s">
        <v>372</v>
      </c>
      <c r="S538" t="s">
        <v>373</v>
      </c>
      <c r="T538" t="s">
        <v>229</v>
      </c>
      <c r="U538" t="s">
        <v>735</v>
      </c>
      <c r="V538" t="s">
        <v>260</v>
      </c>
      <c r="W538">
        <f t="shared" si="52"/>
        <v>-15.080000000000013</v>
      </c>
      <c r="X538">
        <f t="shared" si="53"/>
        <v>-738.92000000000064</v>
      </c>
    </row>
    <row r="539" spans="1:24" x14ac:dyDescent="0.35">
      <c r="A539">
        <v>45</v>
      </c>
      <c r="B539">
        <v>181.34</v>
      </c>
      <c r="C539">
        <v>14</v>
      </c>
      <c r="D539">
        <v>8160.3</v>
      </c>
      <c r="E539" s="53">
        <v>43774</v>
      </c>
      <c r="F539" s="84">
        <v>11</v>
      </c>
      <c r="G539" s="84">
        <v>5</v>
      </c>
      <c r="H539" s="85" t="str">
        <f t="shared" si="48"/>
        <v>May</v>
      </c>
      <c r="I539" s="84">
        <v>2019</v>
      </c>
      <c r="J539" s="85" t="str">
        <f t="shared" si="49"/>
        <v>5/11/2019</v>
      </c>
      <c r="K539" s="86">
        <f t="shared" si="50"/>
        <v>7</v>
      </c>
      <c r="L539" t="str">
        <f t="shared" si="51"/>
        <v>Saturday</v>
      </c>
      <c r="M539">
        <v>924</v>
      </c>
      <c r="N539" t="s">
        <v>207</v>
      </c>
      <c r="O539" t="s">
        <v>486</v>
      </c>
      <c r="P539">
        <v>157</v>
      </c>
      <c r="Q539" t="s">
        <v>570</v>
      </c>
      <c r="R539" t="s">
        <v>392</v>
      </c>
      <c r="S539" t="s">
        <v>393</v>
      </c>
      <c r="T539" t="s">
        <v>229</v>
      </c>
      <c r="U539" t="s">
        <v>741</v>
      </c>
      <c r="V539" t="s">
        <v>289</v>
      </c>
      <c r="W539">
        <f t="shared" si="52"/>
        <v>24.340000000000003</v>
      </c>
      <c r="X539">
        <f t="shared" si="53"/>
        <v>1095.3000000000002</v>
      </c>
    </row>
    <row r="540" spans="1:24" x14ac:dyDescent="0.35">
      <c r="A540">
        <v>49</v>
      </c>
      <c r="B540">
        <v>134.04</v>
      </c>
      <c r="C540">
        <v>9</v>
      </c>
      <c r="D540">
        <v>6567.96</v>
      </c>
      <c r="E540" s="53" t="s">
        <v>490</v>
      </c>
      <c r="F540" s="84">
        <v>24</v>
      </c>
      <c r="G540" s="84">
        <v>6</v>
      </c>
      <c r="H540" s="85" t="str">
        <f t="shared" si="48"/>
        <v>June</v>
      </c>
      <c r="I540" s="84">
        <v>2019</v>
      </c>
      <c r="J540" s="85" t="str">
        <f t="shared" si="49"/>
        <v>6/24/2019</v>
      </c>
      <c r="K540" s="86">
        <f t="shared" si="50"/>
        <v>2</v>
      </c>
      <c r="L540" t="str">
        <f t="shared" si="51"/>
        <v>Monday</v>
      </c>
      <c r="M540">
        <v>881</v>
      </c>
      <c r="N540" t="s">
        <v>364</v>
      </c>
      <c r="O540" t="s">
        <v>486</v>
      </c>
      <c r="P540">
        <v>157</v>
      </c>
      <c r="Q540" t="s">
        <v>570</v>
      </c>
      <c r="R540" t="s">
        <v>296</v>
      </c>
      <c r="S540" t="s">
        <v>297</v>
      </c>
      <c r="T540" t="s">
        <v>236</v>
      </c>
      <c r="U540" t="s">
        <v>704</v>
      </c>
      <c r="V540" t="s">
        <v>260</v>
      </c>
      <c r="W540">
        <f t="shared" si="52"/>
        <v>-22.960000000000008</v>
      </c>
      <c r="X540">
        <f t="shared" si="53"/>
        <v>-1125.0400000000004</v>
      </c>
    </row>
    <row r="541" spans="1:24" x14ac:dyDescent="0.35">
      <c r="A541">
        <v>41</v>
      </c>
      <c r="B541">
        <v>164</v>
      </c>
      <c r="C541">
        <v>1</v>
      </c>
      <c r="D541">
        <v>6724</v>
      </c>
      <c r="E541" s="53" t="s">
        <v>375</v>
      </c>
      <c r="F541" s="84">
        <v>21</v>
      </c>
      <c r="G541" s="84">
        <v>7</v>
      </c>
      <c r="H541" s="85" t="str">
        <f t="shared" si="48"/>
        <v>July</v>
      </c>
      <c r="I541" s="84">
        <v>2019</v>
      </c>
      <c r="J541" s="85" t="str">
        <f t="shared" si="49"/>
        <v>7/21/2019</v>
      </c>
      <c r="K541" s="86">
        <f t="shared" si="50"/>
        <v>1</v>
      </c>
      <c r="L541" t="str">
        <f t="shared" si="51"/>
        <v>Sunday</v>
      </c>
      <c r="M541">
        <v>855</v>
      </c>
      <c r="N541" t="s">
        <v>207</v>
      </c>
      <c r="O541" t="s">
        <v>486</v>
      </c>
      <c r="P541">
        <v>157</v>
      </c>
      <c r="Q541" t="s">
        <v>570</v>
      </c>
      <c r="R541" t="s">
        <v>341</v>
      </c>
      <c r="S541" t="s">
        <v>342</v>
      </c>
      <c r="T541" t="s">
        <v>229</v>
      </c>
      <c r="U541" t="s">
        <v>722</v>
      </c>
      <c r="V541" t="s">
        <v>260</v>
      </c>
      <c r="W541">
        <f t="shared" si="52"/>
        <v>7</v>
      </c>
      <c r="X541">
        <f t="shared" si="53"/>
        <v>287</v>
      </c>
    </row>
    <row r="542" spans="1:24" x14ac:dyDescent="0.35">
      <c r="A542">
        <v>45</v>
      </c>
      <c r="B542">
        <v>127.73</v>
      </c>
      <c r="C542">
        <v>11</v>
      </c>
      <c r="D542">
        <v>5747.85</v>
      </c>
      <c r="E542" s="53" t="s">
        <v>491</v>
      </c>
      <c r="F542" s="84">
        <v>21</v>
      </c>
      <c r="G542" s="84">
        <v>8</v>
      </c>
      <c r="H542" s="85" t="str">
        <f t="shared" si="48"/>
        <v>August</v>
      </c>
      <c r="I542" s="84">
        <v>2019</v>
      </c>
      <c r="J542" s="85" t="str">
        <f t="shared" si="49"/>
        <v>8/21/2019</v>
      </c>
      <c r="K542" s="86">
        <f t="shared" si="50"/>
        <v>4</v>
      </c>
      <c r="L542" t="str">
        <f t="shared" si="51"/>
        <v>Wednesday</v>
      </c>
      <c r="M542">
        <v>825</v>
      </c>
      <c r="N542" t="s">
        <v>207</v>
      </c>
      <c r="O542" t="s">
        <v>486</v>
      </c>
      <c r="P542">
        <v>157</v>
      </c>
      <c r="Q542" t="s">
        <v>570</v>
      </c>
      <c r="R542" t="s">
        <v>465</v>
      </c>
      <c r="S542" t="s">
        <v>466</v>
      </c>
      <c r="T542" t="s">
        <v>231</v>
      </c>
      <c r="U542" t="s">
        <v>765</v>
      </c>
      <c r="V542" t="s">
        <v>260</v>
      </c>
      <c r="W542">
        <f t="shared" si="52"/>
        <v>-29.269999999999996</v>
      </c>
      <c r="X542">
        <f t="shared" si="53"/>
        <v>-1317.1499999999999</v>
      </c>
    </row>
    <row r="543" spans="1:24" x14ac:dyDescent="0.35">
      <c r="A543">
        <v>36</v>
      </c>
      <c r="B543">
        <v>157.69</v>
      </c>
      <c r="C543">
        <v>7</v>
      </c>
      <c r="D543">
        <v>5676.84</v>
      </c>
      <c r="E543" s="53" t="s">
        <v>492</v>
      </c>
      <c r="F543" s="84">
        <v>15</v>
      </c>
      <c r="G543" s="84">
        <v>9</v>
      </c>
      <c r="H543" s="85" t="str">
        <f t="shared" si="48"/>
        <v>September</v>
      </c>
      <c r="I543" s="84">
        <v>2019</v>
      </c>
      <c r="J543" s="85" t="str">
        <f t="shared" si="49"/>
        <v>9/15/2019</v>
      </c>
      <c r="K543" s="86">
        <f t="shared" si="50"/>
        <v>1</v>
      </c>
      <c r="L543" t="str">
        <f t="shared" si="51"/>
        <v>Sunday</v>
      </c>
      <c r="M543">
        <v>801</v>
      </c>
      <c r="N543" t="s">
        <v>207</v>
      </c>
      <c r="O543" t="s">
        <v>486</v>
      </c>
      <c r="P543">
        <v>157</v>
      </c>
      <c r="Q543" t="s">
        <v>570</v>
      </c>
      <c r="R543" t="s">
        <v>493</v>
      </c>
      <c r="S543" t="s">
        <v>494</v>
      </c>
      <c r="T543" t="s">
        <v>248</v>
      </c>
      <c r="U543" t="s">
        <v>769</v>
      </c>
      <c r="V543" t="s">
        <v>260</v>
      </c>
      <c r="W543">
        <f t="shared" si="52"/>
        <v>0.68999999999999773</v>
      </c>
      <c r="X543">
        <f t="shared" si="53"/>
        <v>24.839999999999918</v>
      </c>
    </row>
    <row r="544" spans="1:24" x14ac:dyDescent="0.35">
      <c r="A544">
        <v>39</v>
      </c>
      <c r="B544">
        <v>189.23</v>
      </c>
      <c r="C544">
        <v>1</v>
      </c>
      <c r="D544">
        <v>7379.97</v>
      </c>
      <c r="E544" s="53" t="s">
        <v>383</v>
      </c>
      <c r="F544" s="84">
        <v>14</v>
      </c>
      <c r="G544" s="84">
        <v>10</v>
      </c>
      <c r="H544" s="85" t="str">
        <f t="shared" si="48"/>
        <v>October</v>
      </c>
      <c r="I544" s="84">
        <v>2019</v>
      </c>
      <c r="J544" s="85" t="str">
        <f t="shared" si="49"/>
        <v>10/14/2019</v>
      </c>
      <c r="K544" s="86">
        <f t="shared" si="50"/>
        <v>2</v>
      </c>
      <c r="L544" t="str">
        <f t="shared" si="51"/>
        <v>Monday</v>
      </c>
      <c r="M544">
        <v>773</v>
      </c>
      <c r="N544" t="s">
        <v>207</v>
      </c>
      <c r="O544" t="s">
        <v>486</v>
      </c>
      <c r="P544">
        <v>157</v>
      </c>
      <c r="Q544" t="s">
        <v>570</v>
      </c>
      <c r="R544" t="s">
        <v>310</v>
      </c>
      <c r="S544" t="s">
        <v>311</v>
      </c>
      <c r="T544" t="s">
        <v>229</v>
      </c>
      <c r="U544" t="s">
        <v>710</v>
      </c>
      <c r="V544" t="s">
        <v>289</v>
      </c>
      <c r="W544">
        <f t="shared" si="52"/>
        <v>32.22999999999999</v>
      </c>
      <c r="X544">
        <f t="shared" si="53"/>
        <v>1256.9699999999996</v>
      </c>
    </row>
    <row r="545" spans="1:24" x14ac:dyDescent="0.35">
      <c r="A545">
        <v>27</v>
      </c>
      <c r="B545">
        <v>137.19</v>
      </c>
      <c r="C545">
        <v>9</v>
      </c>
      <c r="D545">
        <v>3704.13</v>
      </c>
      <c r="E545" s="53">
        <v>43476</v>
      </c>
      <c r="F545" s="84">
        <v>1</v>
      </c>
      <c r="G545" s="84">
        <v>11</v>
      </c>
      <c r="H545" s="85" t="str">
        <f t="shared" si="48"/>
        <v>November</v>
      </c>
      <c r="I545" s="84">
        <v>2019</v>
      </c>
      <c r="J545" s="85" t="str">
        <f t="shared" si="49"/>
        <v>11/1/2019</v>
      </c>
      <c r="K545" s="86">
        <f t="shared" si="50"/>
        <v>6</v>
      </c>
      <c r="L545" t="str">
        <f t="shared" si="51"/>
        <v>Friday</v>
      </c>
      <c r="M545">
        <v>756</v>
      </c>
      <c r="N545" t="s">
        <v>207</v>
      </c>
      <c r="O545" t="s">
        <v>486</v>
      </c>
      <c r="P545">
        <v>157</v>
      </c>
      <c r="Q545" t="s">
        <v>570</v>
      </c>
      <c r="R545" t="s">
        <v>384</v>
      </c>
      <c r="S545" t="s">
        <v>385</v>
      </c>
      <c r="T545" t="s">
        <v>235</v>
      </c>
      <c r="U545" t="s">
        <v>739</v>
      </c>
      <c r="V545" t="s">
        <v>260</v>
      </c>
      <c r="W545">
        <f t="shared" si="52"/>
        <v>-19.810000000000002</v>
      </c>
      <c r="X545">
        <f t="shared" si="53"/>
        <v>-534.87000000000012</v>
      </c>
    </row>
    <row r="546" spans="1:24" x14ac:dyDescent="0.35">
      <c r="A546">
        <v>25</v>
      </c>
      <c r="B546">
        <v>112.19</v>
      </c>
      <c r="C546">
        <v>6</v>
      </c>
      <c r="D546">
        <v>2804.75</v>
      </c>
      <c r="E546" s="53">
        <v>43749</v>
      </c>
      <c r="F546" s="84">
        <v>10</v>
      </c>
      <c r="G546" s="84">
        <v>11</v>
      </c>
      <c r="H546" s="85" t="str">
        <f t="shared" si="48"/>
        <v>November</v>
      </c>
      <c r="I546" s="84">
        <v>2019</v>
      </c>
      <c r="J546" s="85" t="str">
        <f t="shared" si="49"/>
        <v>11/10/2019</v>
      </c>
      <c r="K546" s="86">
        <f t="shared" si="50"/>
        <v>1</v>
      </c>
      <c r="L546" t="str">
        <f t="shared" si="51"/>
        <v>Sunday</v>
      </c>
      <c r="M546">
        <v>748</v>
      </c>
      <c r="N546" t="s">
        <v>397</v>
      </c>
      <c r="O546" t="s">
        <v>486</v>
      </c>
      <c r="P546">
        <v>157</v>
      </c>
      <c r="Q546" t="s">
        <v>570</v>
      </c>
      <c r="R546" t="s">
        <v>357</v>
      </c>
      <c r="S546" t="s">
        <v>358</v>
      </c>
      <c r="T546" t="s">
        <v>243</v>
      </c>
      <c r="U546" t="s">
        <v>729</v>
      </c>
      <c r="V546" t="s">
        <v>255</v>
      </c>
      <c r="W546">
        <f t="shared" si="52"/>
        <v>-44.81</v>
      </c>
      <c r="X546">
        <f t="shared" si="53"/>
        <v>-1120.25</v>
      </c>
    </row>
    <row r="547" spans="1:24" x14ac:dyDescent="0.35">
      <c r="A547">
        <v>41</v>
      </c>
      <c r="B547">
        <v>137.19</v>
      </c>
      <c r="C547">
        <v>1</v>
      </c>
      <c r="D547">
        <v>5624.79</v>
      </c>
      <c r="E547" s="53" t="s">
        <v>495</v>
      </c>
      <c r="F547" s="84">
        <v>22</v>
      </c>
      <c r="G547" s="84">
        <v>11</v>
      </c>
      <c r="H547" s="85" t="str">
        <f t="shared" si="48"/>
        <v>November</v>
      </c>
      <c r="I547" s="84">
        <v>2019</v>
      </c>
      <c r="J547" s="85" t="str">
        <f t="shared" si="49"/>
        <v>11/22/2019</v>
      </c>
      <c r="K547" s="86">
        <f t="shared" si="50"/>
        <v>6</v>
      </c>
      <c r="L547" t="str">
        <f t="shared" si="51"/>
        <v>Friday</v>
      </c>
      <c r="M547">
        <v>737</v>
      </c>
      <c r="N547" t="s">
        <v>207</v>
      </c>
      <c r="O547" t="s">
        <v>486</v>
      </c>
      <c r="P547">
        <v>157</v>
      </c>
      <c r="Q547" t="s">
        <v>570</v>
      </c>
      <c r="R547" t="s">
        <v>496</v>
      </c>
      <c r="S547" t="s">
        <v>497</v>
      </c>
      <c r="T547" t="s">
        <v>242</v>
      </c>
      <c r="U547" t="s">
        <v>770</v>
      </c>
      <c r="V547" t="s">
        <v>260</v>
      </c>
      <c r="W547">
        <f t="shared" si="52"/>
        <v>-19.810000000000002</v>
      </c>
      <c r="X547">
        <f t="shared" si="53"/>
        <v>-812.21</v>
      </c>
    </row>
    <row r="548" spans="1:24" x14ac:dyDescent="0.35">
      <c r="A548">
        <v>39</v>
      </c>
      <c r="B548">
        <v>99.52</v>
      </c>
      <c r="C548">
        <v>1</v>
      </c>
      <c r="D548">
        <v>3881.28</v>
      </c>
      <c r="E548" s="53">
        <v>43536</v>
      </c>
      <c r="F548" s="84">
        <v>3</v>
      </c>
      <c r="G548" s="84">
        <v>12</v>
      </c>
      <c r="H548" s="85" t="str">
        <f t="shared" si="48"/>
        <v>December</v>
      </c>
      <c r="I548" s="84">
        <v>2019</v>
      </c>
      <c r="J548" s="85" t="str">
        <f t="shared" si="49"/>
        <v>12/3/2019</v>
      </c>
      <c r="K548" s="86">
        <f t="shared" si="50"/>
        <v>3</v>
      </c>
      <c r="L548" t="str">
        <f t="shared" si="51"/>
        <v>Tuesday</v>
      </c>
      <c r="M548">
        <v>727</v>
      </c>
      <c r="N548" t="s">
        <v>207</v>
      </c>
      <c r="O548" t="s">
        <v>486</v>
      </c>
      <c r="P548">
        <v>157</v>
      </c>
      <c r="Q548" t="s">
        <v>570</v>
      </c>
      <c r="R548" t="s">
        <v>360</v>
      </c>
      <c r="S548" t="s">
        <v>361</v>
      </c>
      <c r="T548" t="s">
        <v>235</v>
      </c>
      <c r="U548" t="s">
        <v>730</v>
      </c>
      <c r="V548" t="s">
        <v>260</v>
      </c>
      <c r="W548">
        <f t="shared" si="52"/>
        <v>-57.480000000000004</v>
      </c>
      <c r="X548">
        <f t="shared" si="53"/>
        <v>-2241.7200000000003</v>
      </c>
    </row>
    <row r="549" spans="1:24" x14ac:dyDescent="0.35">
      <c r="A549">
        <v>28</v>
      </c>
      <c r="B549">
        <v>57.55</v>
      </c>
      <c r="C549">
        <v>4</v>
      </c>
      <c r="D549">
        <v>1611.4</v>
      </c>
      <c r="E549" s="53" t="s">
        <v>388</v>
      </c>
      <c r="F549" s="84">
        <v>31</v>
      </c>
      <c r="G549" s="84">
        <v>1</v>
      </c>
      <c r="H549" s="85" t="str">
        <f t="shared" si="48"/>
        <v>January</v>
      </c>
      <c r="I549" s="84">
        <v>2020</v>
      </c>
      <c r="J549" s="85" t="str">
        <f t="shared" si="49"/>
        <v>1/31/2020</v>
      </c>
      <c r="K549" s="86">
        <f t="shared" si="50"/>
        <v>6</v>
      </c>
      <c r="L549" t="str">
        <f t="shared" si="51"/>
        <v>Friday</v>
      </c>
      <c r="M549">
        <v>669</v>
      </c>
      <c r="N549" t="s">
        <v>207</v>
      </c>
      <c r="O549" t="s">
        <v>486</v>
      </c>
      <c r="P549">
        <v>157</v>
      </c>
      <c r="Q549" t="s">
        <v>570</v>
      </c>
      <c r="R549" t="s">
        <v>389</v>
      </c>
      <c r="S549" t="s">
        <v>390</v>
      </c>
      <c r="T549" t="s">
        <v>233</v>
      </c>
      <c r="U549" t="s">
        <v>740</v>
      </c>
      <c r="V549" t="s">
        <v>255</v>
      </c>
      <c r="W549">
        <f t="shared" si="52"/>
        <v>-99.45</v>
      </c>
      <c r="X549">
        <f t="shared" si="53"/>
        <v>-2784.6</v>
      </c>
    </row>
    <row r="550" spans="1:24" x14ac:dyDescent="0.35">
      <c r="A550">
        <v>25</v>
      </c>
      <c r="B550">
        <v>54.57</v>
      </c>
      <c r="C550">
        <v>7</v>
      </c>
      <c r="D550">
        <v>1364.25</v>
      </c>
      <c r="E550" s="53">
        <v>43833</v>
      </c>
      <c r="F550" s="84">
        <v>1</v>
      </c>
      <c r="G550" s="84">
        <v>3</v>
      </c>
      <c r="H550" s="85" t="str">
        <f t="shared" si="48"/>
        <v>March</v>
      </c>
      <c r="I550" s="84">
        <v>2020</v>
      </c>
      <c r="J550" s="85" t="str">
        <f t="shared" si="49"/>
        <v>3/1/2020</v>
      </c>
      <c r="K550" s="86">
        <f t="shared" si="50"/>
        <v>1</v>
      </c>
      <c r="L550" t="str">
        <f t="shared" si="51"/>
        <v>Sunday</v>
      </c>
      <c r="M550">
        <v>640</v>
      </c>
      <c r="N550" t="s">
        <v>397</v>
      </c>
      <c r="O550" t="s">
        <v>486</v>
      </c>
      <c r="P550">
        <v>157</v>
      </c>
      <c r="Q550" t="s">
        <v>570</v>
      </c>
      <c r="R550" t="s">
        <v>296</v>
      </c>
      <c r="S550" t="s">
        <v>297</v>
      </c>
      <c r="T550" t="s">
        <v>236</v>
      </c>
      <c r="U550" t="s">
        <v>704</v>
      </c>
      <c r="V550" t="s">
        <v>255</v>
      </c>
      <c r="W550">
        <f t="shared" si="52"/>
        <v>-102.43</v>
      </c>
      <c r="X550">
        <f t="shared" si="53"/>
        <v>-2560.75</v>
      </c>
    </row>
    <row r="551" spans="1:24" x14ac:dyDescent="0.35">
      <c r="A551">
        <v>33</v>
      </c>
      <c r="B551">
        <v>127.73</v>
      </c>
      <c r="C551">
        <v>11</v>
      </c>
      <c r="D551">
        <v>4215.09</v>
      </c>
      <c r="E551" s="53" t="s">
        <v>498</v>
      </c>
      <c r="F551" s="84">
        <v>30</v>
      </c>
      <c r="G551" s="84">
        <v>3</v>
      </c>
      <c r="H551" s="85" t="str">
        <f t="shared" si="48"/>
        <v>March</v>
      </c>
      <c r="I551" s="84">
        <v>2020</v>
      </c>
      <c r="J551" s="85" t="str">
        <f t="shared" si="49"/>
        <v>3/30/2020</v>
      </c>
      <c r="K551" s="86">
        <f t="shared" si="50"/>
        <v>2</v>
      </c>
      <c r="L551" t="str">
        <f t="shared" si="51"/>
        <v>Monday</v>
      </c>
      <c r="M551">
        <v>612</v>
      </c>
      <c r="N551" t="s">
        <v>207</v>
      </c>
      <c r="O551" t="s">
        <v>486</v>
      </c>
      <c r="P551">
        <v>157</v>
      </c>
      <c r="Q551" t="s">
        <v>570</v>
      </c>
      <c r="R551" t="s">
        <v>256</v>
      </c>
      <c r="S551" t="s">
        <v>257</v>
      </c>
      <c r="T551" t="s">
        <v>230</v>
      </c>
      <c r="U551" t="s">
        <v>684</v>
      </c>
      <c r="V551" t="s">
        <v>260</v>
      </c>
      <c r="W551">
        <f t="shared" si="52"/>
        <v>-29.269999999999996</v>
      </c>
      <c r="X551">
        <f t="shared" si="53"/>
        <v>-965.90999999999985</v>
      </c>
    </row>
    <row r="552" spans="1:24" x14ac:dyDescent="0.35">
      <c r="A552">
        <v>34</v>
      </c>
      <c r="B552">
        <v>189.23</v>
      </c>
      <c r="C552">
        <v>1</v>
      </c>
      <c r="D552">
        <v>6433.82</v>
      </c>
      <c r="E552" s="53">
        <v>43834</v>
      </c>
      <c r="F552" s="84">
        <v>1</v>
      </c>
      <c r="G552" s="84">
        <v>4</v>
      </c>
      <c r="H552" s="85" t="str">
        <f t="shared" si="48"/>
        <v>April</v>
      </c>
      <c r="I552" s="84">
        <v>2020</v>
      </c>
      <c r="J552" s="85" t="str">
        <f t="shared" si="49"/>
        <v>4/1/2020</v>
      </c>
      <c r="K552" s="86">
        <f t="shared" si="50"/>
        <v>4</v>
      </c>
      <c r="L552" t="str">
        <f t="shared" si="51"/>
        <v>Wednesday</v>
      </c>
      <c r="M552">
        <v>611</v>
      </c>
      <c r="N552" t="s">
        <v>207</v>
      </c>
      <c r="O552" t="s">
        <v>486</v>
      </c>
      <c r="P552">
        <v>157</v>
      </c>
      <c r="Q552" t="s">
        <v>570</v>
      </c>
      <c r="R552" t="s">
        <v>392</v>
      </c>
      <c r="S552" t="s">
        <v>393</v>
      </c>
      <c r="T552" t="s">
        <v>229</v>
      </c>
      <c r="U552" t="s">
        <v>741</v>
      </c>
      <c r="V552" t="s">
        <v>260</v>
      </c>
      <c r="W552">
        <f t="shared" si="52"/>
        <v>32.22999999999999</v>
      </c>
      <c r="X552">
        <f t="shared" si="53"/>
        <v>1095.8199999999997</v>
      </c>
    </row>
    <row r="553" spans="1:24" x14ac:dyDescent="0.35">
      <c r="A553">
        <v>24</v>
      </c>
      <c r="B553">
        <v>181.34</v>
      </c>
      <c r="C553">
        <v>14</v>
      </c>
      <c r="D553">
        <v>4352.16</v>
      </c>
      <c r="E553" s="53">
        <v>44109</v>
      </c>
      <c r="F553" s="84">
        <v>10</v>
      </c>
      <c r="G553" s="84">
        <v>5</v>
      </c>
      <c r="H553" s="85" t="str">
        <f t="shared" si="48"/>
        <v>May</v>
      </c>
      <c r="I553" s="84">
        <v>2020</v>
      </c>
      <c r="J553" s="85" t="str">
        <f t="shared" si="49"/>
        <v>5/10/2020</v>
      </c>
      <c r="K553" s="86">
        <f t="shared" si="50"/>
        <v>1</v>
      </c>
      <c r="L553" t="str">
        <f t="shared" si="51"/>
        <v>Sunday</v>
      </c>
      <c r="M553">
        <v>573</v>
      </c>
      <c r="N553" t="s">
        <v>207</v>
      </c>
      <c r="O553" t="s">
        <v>486</v>
      </c>
      <c r="P553">
        <v>157</v>
      </c>
      <c r="Q553" t="s">
        <v>570</v>
      </c>
      <c r="R553" t="s">
        <v>416</v>
      </c>
      <c r="S553" t="s">
        <v>417</v>
      </c>
      <c r="T553" t="s">
        <v>239</v>
      </c>
      <c r="U553" t="s">
        <v>750</v>
      </c>
      <c r="V553" t="s">
        <v>260</v>
      </c>
      <c r="W553">
        <f t="shared" si="52"/>
        <v>24.340000000000003</v>
      </c>
      <c r="X553">
        <f t="shared" si="53"/>
        <v>584.16000000000008</v>
      </c>
    </row>
    <row r="554" spans="1:24" x14ac:dyDescent="0.35">
      <c r="A554">
        <v>30</v>
      </c>
      <c r="B554">
        <v>171.7</v>
      </c>
      <c r="C554">
        <v>3</v>
      </c>
      <c r="D554">
        <v>5151</v>
      </c>
      <c r="E554" s="53">
        <v>43252</v>
      </c>
      <c r="F554" s="84">
        <v>6</v>
      </c>
      <c r="G554" s="84">
        <v>1</v>
      </c>
      <c r="H554" s="85" t="str">
        <f t="shared" si="48"/>
        <v>January</v>
      </c>
      <c r="I554" s="84">
        <v>2018</v>
      </c>
      <c r="J554" s="85" t="str">
        <f t="shared" si="49"/>
        <v>1/6/2018</v>
      </c>
      <c r="K554" s="86">
        <f t="shared" si="50"/>
        <v>7</v>
      </c>
      <c r="L554" t="str">
        <f t="shared" si="51"/>
        <v>Saturday</v>
      </c>
      <c r="M554">
        <v>1429</v>
      </c>
      <c r="N554" t="s">
        <v>207</v>
      </c>
      <c r="O554" t="s">
        <v>470</v>
      </c>
      <c r="P554">
        <v>170</v>
      </c>
      <c r="Q554" t="s">
        <v>571</v>
      </c>
      <c r="R554" t="s">
        <v>337</v>
      </c>
      <c r="S554" t="s">
        <v>338</v>
      </c>
      <c r="T554" t="s">
        <v>229</v>
      </c>
      <c r="U554" t="s">
        <v>721</v>
      </c>
      <c r="V554" t="s">
        <v>260</v>
      </c>
      <c r="W554">
        <f t="shared" si="52"/>
        <v>1.6999999999999886</v>
      </c>
      <c r="X554">
        <f t="shared" si="53"/>
        <v>50.999999999999659</v>
      </c>
    </row>
    <row r="555" spans="1:24" x14ac:dyDescent="0.35">
      <c r="A555">
        <v>42</v>
      </c>
      <c r="B555">
        <v>144.5</v>
      </c>
      <c r="C555">
        <v>7</v>
      </c>
      <c r="D555">
        <v>6069</v>
      </c>
      <c r="E555" s="53" t="s">
        <v>481</v>
      </c>
      <c r="F555" s="84">
        <v>18</v>
      </c>
      <c r="G555" s="84">
        <v>3</v>
      </c>
      <c r="H555" s="85" t="str">
        <f t="shared" si="48"/>
        <v>March</v>
      </c>
      <c r="I555" s="84">
        <v>2018</v>
      </c>
      <c r="J555" s="85" t="str">
        <f t="shared" si="49"/>
        <v>3/18/2018</v>
      </c>
      <c r="K555" s="86">
        <f t="shared" si="50"/>
        <v>1</v>
      </c>
      <c r="L555" t="str">
        <f t="shared" si="51"/>
        <v>Sunday</v>
      </c>
      <c r="M555">
        <v>1359</v>
      </c>
      <c r="N555" t="s">
        <v>207</v>
      </c>
      <c r="O555" t="s">
        <v>470</v>
      </c>
      <c r="P555">
        <v>170</v>
      </c>
      <c r="Q555" t="s">
        <v>571</v>
      </c>
      <c r="R555" t="s">
        <v>435</v>
      </c>
      <c r="S555" t="s">
        <v>436</v>
      </c>
      <c r="T555" t="s">
        <v>235</v>
      </c>
      <c r="U555" t="s">
        <v>757</v>
      </c>
      <c r="V555" t="s">
        <v>260</v>
      </c>
      <c r="W555">
        <f t="shared" si="52"/>
        <v>-25.5</v>
      </c>
      <c r="X555">
        <f t="shared" si="53"/>
        <v>-1071</v>
      </c>
    </row>
    <row r="556" spans="1:24" x14ac:dyDescent="0.35">
      <c r="A556">
        <v>21</v>
      </c>
      <c r="B556">
        <v>136</v>
      </c>
      <c r="C556">
        <v>6</v>
      </c>
      <c r="D556">
        <v>2856</v>
      </c>
      <c r="E556" s="53" t="s">
        <v>471</v>
      </c>
      <c r="F556" s="84">
        <v>21</v>
      </c>
      <c r="G556" s="84">
        <v>5</v>
      </c>
      <c r="H556" s="85" t="str">
        <f t="shared" si="48"/>
        <v>May</v>
      </c>
      <c r="I556" s="84">
        <v>2018</v>
      </c>
      <c r="J556" s="85" t="str">
        <f t="shared" si="49"/>
        <v>5/21/2018</v>
      </c>
      <c r="K556" s="86">
        <f t="shared" si="50"/>
        <v>2</v>
      </c>
      <c r="L556" t="str">
        <f t="shared" si="51"/>
        <v>Monday</v>
      </c>
      <c r="M556">
        <v>1296</v>
      </c>
      <c r="N556" t="s">
        <v>207</v>
      </c>
      <c r="O556" t="s">
        <v>470</v>
      </c>
      <c r="P556">
        <v>170</v>
      </c>
      <c r="Q556" t="s">
        <v>571</v>
      </c>
      <c r="R556" t="s">
        <v>463</v>
      </c>
      <c r="S556" t="s">
        <v>464</v>
      </c>
      <c r="T556" t="s">
        <v>229</v>
      </c>
      <c r="U556" t="s">
        <v>764</v>
      </c>
      <c r="V556" t="s">
        <v>255</v>
      </c>
      <c r="W556">
        <f t="shared" si="52"/>
        <v>-34</v>
      </c>
      <c r="X556">
        <f t="shared" si="53"/>
        <v>-714</v>
      </c>
    </row>
    <row r="557" spans="1:24" x14ac:dyDescent="0.35">
      <c r="A557">
        <v>34</v>
      </c>
      <c r="B557">
        <v>158.1</v>
      </c>
      <c r="C557">
        <v>11</v>
      </c>
      <c r="D557">
        <v>5375.4</v>
      </c>
      <c r="E557" s="53">
        <v>43443</v>
      </c>
      <c r="F557" s="84">
        <v>12</v>
      </c>
      <c r="G557" s="84">
        <v>9</v>
      </c>
      <c r="H557" s="85" t="str">
        <f t="shared" si="48"/>
        <v>September</v>
      </c>
      <c r="I557" s="84">
        <v>2018</v>
      </c>
      <c r="J557" s="85" t="str">
        <f t="shared" si="49"/>
        <v>9/12/2018</v>
      </c>
      <c r="K557" s="86">
        <f t="shared" si="50"/>
        <v>4</v>
      </c>
      <c r="L557" t="str">
        <f t="shared" si="51"/>
        <v>Wednesday</v>
      </c>
      <c r="M557">
        <v>1183</v>
      </c>
      <c r="N557" t="s">
        <v>207</v>
      </c>
      <c r="O557" t="s">
        <v>470</v>
      </c>
      <c r="P557">
        <v>170</v>
      </c>
      <c r="Q557" t="s">
        <v>571</v>
      </c>
      <c r="R557" t="s">
        <v>456</v>
      </c>
      <c r="S557" t="s">
        <v>457</v>
      </c>
      <c r="T557" t="s">
        <v>229</v>
      </c>
      <c r="U557" t="s">
        <v>762</v>
      </c>
      <c r="V557" t="s">
        <v>260</v>
      </c>
      <c r="W557">
        <f t="shared" si="52"/>
        <v>-11.900000000000006</v>
      </c>
      <c r="X557">
        <f t="shared" si="53"/>
        <v>-404.60000000000019</v>
      </c>
    </row>
    <row r="558" spans="1:24" x14ac:dyDescent="0.35">
      <c r="A558">
        <v>24</v>
      </c>
      <c r="B558">
        <v>146.19999999999999</v>
      </c>
      <c r="C558">
        <v>13</v>
      </c>
      <c r="D558">
        <v>3508.8</v>
      </c>
      <c r="E558" s="53">
        <v>43231</v>
      </c>
      <c r="F558" s="84">
        <v>5</v>
      </c>
      <c r="G558" s="84">
        <v>11</v>
      </c>
      <c r="H558" s="85" t="str">
        <f t="shared" si="48"/>
        <v>November</v>
      </c>
      <c r="I558" s="84">
        <v>2018</v>
      </c>
      <c r="J558" s="85" t="str">
        <f t="shared" si="49"/>
        <v>11/5/2018</v>
      </c>
      <c r="K558" s="86">
        <f t="shared" si="50"/>
        <v>2</v>
      </c>
      <c r="L558" t="str">
        <f t="shared" si="51"/>
        <v>Monday</v>
      </c>
      <c r="M558">
        <v>1130</v>
      </c>
      <c r="N558" t="s">
        <v>207</v>
      </c>
      <c r="O558" t="s">
        <v>470</v>
      </c>
      <c r="P558">
        <v>170</v>
      </c>
      <c r="Q558" t="s">
        <v>571</v>
      </c>
      <c r="R558" t="s">
        <v>473</v>
      </c>
      <c r="S558" t="s">
        <v>474</v>
      </c>
      <c r="T558" t="s">
        <v>239</v>
      </c>
      <c r="U558" t="s">
        <v>766</v>
      </c>
      <c r="V558" t="s">
        <v>260</v>
      </c>
      <c r="W558">
        <f t="shared" si="52"/>
        <v>-23.800000000000011</v>
      </c>
      <c r="X558">
        <f t="shared" si="53"/>
        <v>-571.20000000000027</v>
      </c>
    </row>
    <row r="559" spans="1:24" x14ac:dyDescent="0.35">
      <c r="A559">
        <v>44</v>
      </c>
      <c r="B559">
        <v>171.7</v>
      </c>
      <c r="C559">
        <v>10</v>
      </c>
      <c r="D559">
        <v>7554.8</v>
      </c>
      <c r="E559" s="53">
        <v>43445</v>
      </c>
      <c r="F559" s="84">
        <v>12</v>
      </c>
      <c r="G559" s="84">
        <v>11</v>
      </c>
      <c r="H559" s="85" t="str">
        <f t="shared" si="48"/>
        <v>November</v>
      </c>
      <c r="I559" s="84">
        <v>2018</v>
      </c>
      <c r="J559" s="85" t="str">
        <f t="shared" si="49"/>
        <v>11/12/2018</v>
      </c>
      <c r="K559" s="86">
        <f t="shared" si="50"/>
        <v>2</v>
      </c>
      <c r="L559" t="str">
        <f t="shared" si="51"/>
        <v>Monday</v>
      </c>
      <c r="M559">
        <v>1124</v>
      </c>
      <c r="N559" t="s">
        <v>207</v>
      </c>
      <c r="O559" t="s">
        <v>470</v>
      </c>
      <c r="P559">
        <v>170</v>
      </c>
      <c r="Q559" t="s">
        <v>571</v>
      </c>
      <c r="R559" t="s">
        <v>335</v>
      </c>
      <c r="S559" t="s">
        <v>336</v>
      </c>
      <c r="T559" t="s">
        <v>229</v>
      </c>
      <c r="U559" t="s">
        <v>720</v>
      </c>
      <c r="V559" t="s">
        <v>289</v>
      </c>
      <c r="W559">
        <f t="shared" si="52"/>
        <v>1.6999999999999886</v>
      </c>
      <c r="X559">
        <f t="shared" si="53"/>
        <v>74.7999999999995</v>
      </c>
    </row>
    <row r="560" spans="1:24" x14ac:dyDescent="0.35">
      <c r="A560">
        <v>21</v>
      </c>
      <c r="B560">
        <v>149.6</v>
      </c>
      <c r="C560">
        <v>14</v>
      </c>
      <c r="D560">
        <v>3141.6</v>
      </c>
      <c r="E560" s="53" t="s">
        <v>475</v>
      </c>
      <c r="F560" s="84">
        <v>21</v>
      </c>
      <c r="G560" s="84">
        <v>11</v>
      </c>
      <c r="H560" s="85" t="str">
        <f t="shared" si="48"/>
        <v>November</v>
      </c>
      <c r="I560" s="84">
        <v>2018</v>
      </c>
      <c r="J560" s="85" t="str">
        <f t="shared" si="49"/>
        <v>11/21/2018</v>
      </c>
      <c r="K560" s="86">
        <f t="shared" si="50"/>
        <v>4</v>
      </c>
      <c r="L560" t="str">
        <f t="shared" si="51"/>
        <v>Wednesday</v>
      </c>
      <c r="M560">
        <v>1116</v>
      </c>
      <c r="N560" t="s">
        <v>207</v>
      </c>
      <c r="O560" t="s">
        <v>470</v>
      </c>
      <c r="P560">
        <v>170</v>
      </c>
      <c r="Q560" t="s">
        <v>571</v>
      </c>
      <c r="R560" t="s">
        <v>476</v>
      </c>
      <c r="S560" t="s">
        <v>477</v>
      </c>
      <c r="T560" t="s">
        <v>232</v>
      </c>
      <c r="U560" t="s">
        <v>767</v>
      </c>
      <c r="V560" t="s">
        <v>260</v>
      </c>
      <c r="W560">
        <f t="shared" si="52"/>
        <v>-20.400000000000006</v>
      </c>
      <c r="X560">
        <f t="shared" si="53"/>
        <v>-428.40000000000009</v>
      </c>
    </row>
    <row r="561" spans="1:24" x14ac:dyDescent="0.35">
      <c r="A561">
        <v>33</v>
      </c>
      <c r="B561">
        <v>178.5</v>
      </c>
      <c r="C561">
        <v>4</v>
      </c>
      <c r="D561">
        <v>5890.5</v>
      </c>
      <c r="E561" s="53">
        <v>43143</v>
      </c>
      <c r="F561" s="84">
        <v>2</v>
      </c>
      <c r="G561" s="84">
        <v>12</v>
      </c>
      <c r="H561" s="85" t="str">
        <f t="shared" si="48"/>
        <v>December</v>
      </c>
      <c r="I561" s="84">
        <v>2018</v>
      </c>
      <c r="J561" s="85" t="str">
        <f t="shared" si="49"/>
        <v>12/2/2018</v>
      </c>
      <c r="K561" s="86">
        <f t="shared" si="50"/>
        <v>1</v>
      </c>
      <c r="L561" t="str">
        <f t="shared" si="51"/>
        <v>Sunday</v>
      </c>
      <c r="M561">
        <v>1106</v>
      </c>
      <c r="N561" t="s">
        <v>207</v>
      </c>
      <c r="O561" t="s">
        <v>470</v>
      </c>
      <c r="P561">
        <v>170</v>
      </c>
      <c r="Q561" t="s">
        <v>571</v>
      </c>
      <c r="R561" t="s">
        <v>427</v>
      </c>
      <c r="S561" t="s">
        <v>254</v>
      </c>
      <c r="T561" t="s">
        <v>229</v>
      </c>
      <c r="U561" t="s">
        <v>754</v>
      </c>
      <c r="V561" t="s">
        <v>260</v>
      </c>
      <c r="W561">
        <f t="shared" si="52"/>
        <v>8.5</v>
      </c>
      <c r="X561">
        <f t="shared" si="53"/>
        <v>280.5</v>
      </c>
    </row>
    <row r="562" spans="1:24" x14ac:dyDescent="0.35">
      <c r="A562">
        <v>30</v>
      </c>
      <c r="B562">
        <v>198.9</v>
      </c>
      <c r="C562">
        <v>7</v>
      </c>
      <c r="D562">
        <v>5967</v>
      </c>
      <c r="E562" s="53" t="s">
        <v>499</v>
      </c>
      <c r="F562" s="84">
        <v>26</v>
      </c>
      <c r="G562" s="84">
        <v>1</v>
      </c>
      <c r="H562" s="85" t="str">
        <f t="shared" si="48"/>
        <v>January</v>
      </c>
      <c r="I562" s="84">
        <v>2019</v>
      </c>
      <c r="J562" s="85" t="str">
        <f t="shared" si="49"/>
        <v>1/26/2019</v>
      </c>
      <c r="K562" s="86">
        <f t="shared" si="50"/>
        <v>7</v>
      </c>
      <c r="L562" t="str">
        <f t="shared" si="51"/>
        <v>Saturday</v>
      </c>
      <c r="M562">
        <v>1052</v>
      </c>
      <c r="N562" t="s">
        <v>207</v>
      </c>
      <c r="O562" t="s">
        <v>470</v>
      </c>
      <c r="P562">
        <v>170</v>
      </c>
      <c r="Q562" t="s">
        <v>571</v>
      </c>
      <c r="R562" t="s">
        <v>301</v>
      </c>
      <c r="S562" t="s">
        <v>297</v>
      </c>
      <c r="T562" t="s">
        <v>236</v>
      </c>
      <c r="U562" t="s">
        <v>706</v>
      </c>
      <c r="V562" t="s">
        <v>260</v>
      </c>
      <c r="W562">
        <f t="shared" si="52"/>
        <v>28.900000000000006</v>
      </c>
      <c r="X562">
        <f t="shared" si="53"/>
        <v>867.00000000000023</v>
      </c>
    </row>
    <row r="563" spans="1:24" x14ac:dyDescent="0.35">
      <c r="A563">
        <v>26</v>
      </c>
      <c r="B563">
        <v>142.80000000000001</v>
      </c>
      <c r="C563">
        <v>10</v>
      </c>
      <c r="D563">
        <v>3712.8</v>
      </c>
      <c r="E563" s="53">
        <v>43499</v>
      </c>
      <c r="F563" s="84">
        <v>2</v>
      </c>
      <c r="G563" s="84">
        <v>3</v>
      </c>
      <c r="H563" s="85" t="str">
        <f t="shared" si="48"/>
        <v>March</v>
      </c>
      <c r="I563" s="84">
        <v>2019</v>
      </c>
      <c r="J563" s="85" t="str">
        <f t="shared" si="49"/>
        <v>3/2/2019</v>
      </c>
      <c r="K563" s="86">
        <f t="shared" si="50"/>
        <v>7</v>
      </c>
      <c r="L563" t="str">
        <f t="shared" si="51"/>
        <v>Saturday</v>
      </c>
      <c r="M563">
        <v>1018</v>
      </c>
      <c r="N563" t="s">
        <v>207</v>
      </c>
      <c r="O563" t="s">
        <v>470</v>
      </c>
      <c r="P563">
        <v>170</v>
      </c>
      <c r="Q563" t="s">
        <v>571</v>
      </c>
      <c r="R563" t="s">
        <v>313</v>
      </c>
      <c r="S563" t="s">
        <v>314</v>
      </c>
      <c r="T563" t="s">
        <v>230</v>
      </c>
      <c r="U563" t="s">
        <v>711</v>
      </c>
      <c r="V563" t="s">
        <v>260</v>
      </c>
      <c r="W563">
        <f t="shared" si="52"/>
        <v>-27.199999999999989</v>
      </c>
      <c r="X563">
        <f t="shared" si="53"/>
        <v>-707.1999999999997</v>
      </c>
    </row>
    <row r="564" spans="1:24" x14ac:dyDescent="0.35">
      <c r="A564">
        <v>41</v>
      </c>
      <c r="B564">
        <v>185.3</v>
      </c>
      <c r="C564">
        <v>2</v>
      </c>
      <c r="D564">
        <v>7597.3</v>
      </c>
      <c r="E564" s="53" t="s">
        <v>462</v>
      </c>
      <c r="F564" s="84">
        <v>13</v>
      </c>
      <c r="G564" s="84">
        <v>4</v>
      </c>
      <c r="H564" s="85" t="str">
        <f t="shared" si="48"/>
        <v>April</v>
      </c>
      <c r="I564" s="84">
        <v>2019</v>
      </c>
      <c r="J564" s="85" t="str">
        <f t="shared" si="49"/>
        <v>4/13/2019</v>
      </c>
      <c r="K564" s="86">
        <f t="shared" si="50"/>
        <v>7</v>
      </c>
      <c r="L564" t="str">
        <f t="shared" si="51"/>
        <v>Saturday</v>
      </c>
      <c r="M564">
        <v>977</v>
      </c>
      <c r="N564" t="s">
        <v>207</v>
      </c>
      <c r="O564" t="s">
        <v>470</v>
      </c>
      <c r="P564">
        <v>170</v>
      </c>
      <c r="Q564" t="s">
        <v>571</v>
      </c>
      <c r="R564" t="s">
        <v>459</v>
      </c>
      <c r="S564" t="s">
        <v>460</v>
      </c>
      <c r="T564" t="s">
        <v>230</v>
      </c>
      <c r="U564" t="s">
        <v>763</v>
      </c>
      <c r="V564" t="s">
        <v>289</v>
      </c>
      <c r="W564">
        <f t="shared" si="52"/>
        <v>15.300000000000011</v>
      </c>
      <c r="X564">
        <f t="shared" si="53"/>
        <v>627.30000000000041</v>
      </c>
    </row>
    <row r="565" spans="1:24" x14ac:dyDescent="0.35">
      <c r="A565">
        <v>26</v>
      </c>
      <c r="B565">
        <v>141.1</v>
      </c>
      <c r="C565">
        <v>16</v>
      </c>
      <c r="D565">
        <v>3668.6</v>
      </c>
      <c r="E565" s="53" t="s">
        <v>327</v>
      </c>
      <c r="F565" s="84">
        <v>17</v>
      </c>
      <c r="G565" s="84">
        <v>8</v>
      </c>
      <c r="H565" s="85" t="str">
        <f t="shared" si="48"/>
        <v>August</v>
      </c>
      <c r="I565" s="84">
        <v>2019</v>
      </c>
      <c r="J565" s="85" t="str">
        <f t="shared" si="49"/>
        <v>8/17/2019</v>
      </c>
      <c r="K565" s="86">
        <f t="shared" si="50"/>
        <v>7</v>
      </c>
      <c r="L565" t="str">
        <f t="shared" si="51"/>
        <v>Saturday</v>
      </c>
      <c r="M565">
        <v>852</v>
      </c>
      <c r="N565" t="s">
        <v>207</v>
      </c>
      <c r="O565" t="s">
        <v>470</v>
      </c>
      <c r="P565">
        <v>170</v>
      </c>
      <c r="Q565" t="s">
        <v>571</v>
      </c>
      <c r="R565" t="s">
        <v>328</v>
      </c>
      <c r="S565" t="s">
        <v>329</v>
      </c>
      <c r="T565" t="s">
        <v>239</v>
      </c>
      <c r="U565" t="s">
        <v>717</v>
      </c>
      <c r="V565" t="s">
        <v>260</v>
      </c>
      <c r="W565">
        <f t="shared" si="52"/>
        <v>-28.900000000000006</v>
      </c>
      <c r="X565">
        <f t="shared" si="53"/>
        <v>-751.40000000000009</v>
      </c>
    </row>
    <row r="566" spans="1:24" x14ac:dyDescent="0.35">
      <c r="A566">
        <v>32</v>
      </c>
      <c r="B566">
        <v>183.6</v>
      </c>
      <c r="C566">
        <v>5</v>
      </c>
      <c r="D566">
        <v>5875.2</v>
      </c>
      <c r="E566" s="53">
        <v>43474</v>
      </c>
      <c r="F566" s="84">
        <v>1</v>
      </c>
      <c r="G566" s="84">
        <v>9</v>
      </c>
      <c r="H566" s="85" t="str">
        <f t="shared" si="48"/>
        <v>September</v>
      </c>
      <c r="I566" s="84">
        <v>2019</v>
      </c>
      <c r="J566" s="85" t="str">
        <f t="shared" si="49"/>
        <v>9/1/2019</v>
      </c>
      <c r="K566" s="86">
        <f t="shared" si="50"/>
        <v>1</v>
      </c>
      <c r="L566" t="str">
        <f t="shared" si="51"/>
        <v>Sunday</v>
      </c>
      <c r="M566">
        <v>838</v>
      </c>
      <c r="N566" t="s">
        <v>207</v>
      </c>
      <c r="O566" t="s">
        <v>470</v>
      </c>
      <c r="P566">
        <v>170</v>
      </c>
      <c r="Q566" t="s">
        <v>571</v>
      </c>
      <c r="R566" t="s">
        <v>401</v>
      </c>
      <c r="S566" t="s">
        <v>249</v>
      </c>
      <c r="T566" t="s">
        <v>249</v>
      </c>
      <c r="U566" t="s">
        <v>745</v>
      </c>
      <c r="V566" t="s">
        <v>260</v>
      </c>
      <c r="W566">
        <f t="shared" si="52"/>
        <v>13.599999999999994</v>
      </c>
      <c r="X566">
        <f t="shared" si="53"/>
        <v>435.19999999999982</v>
      </c>
    </row>
    <row r="567" spans="1:24" x14ac:dyDescent="0.35">
      <c r="A567">
        <v>43</v>
      </c>
      <c r="B567">
        <v>170</v>
      </c>
      <c r="C567">
        <v>1</v>
      </c>
      <c r="D567">
        <v>7310</v>
      </c>
      <c r="E567" s="53">
        <v>43261</v>
      </c>
      <c r="F567" s="84">
        <v>6</v>
      </c>
      <c r="G567" s="84">
        <v>10</v>
      </c>
      <c r="H567" s="85" t="str">
        <f t="shared" si="48"/>
        <v>October</v>
      </c>
      <c r="I567" s="84">
        <v>2018</v>
      </c>
      <c r="J567" s="85" t="str">
        <f t="shared" si="49"/>
        <v>10/6/2018</v>
      </c>
      <c r="K567" s="86">
        <f t="shared" si="50"/>
        <v>7</v>
      </c>
      <c r="L567" t="str">
        <f t="shared" si="51"/>
        <v>Saturday</v>
      </c>
      <c r="M567">
        <v>1169</v>
      </c>
      <c r="N567" t="s">
        <v>207</v>
      </c>
      <c r="O567" t="s">
        <v>470</v>
      </c>
      <c r="P567">
        <v>170</v>
      </c>
      <c r="Q567" t="s">
        <v>571</v>
      </c>
      <c r="R567" t="s">
        <v>294</v>
      </c>
      <c r="S567" t="s">
        <v>295</v>
      </c>
      <c r="T567" t="s">
        <v>235</v>
      </c>
      <c r="U567" t="s">
        <v>703</v>
      </c>
      <c r="V567" t="s">
        <v>289</v>
      </c>
      <c r="W567">
        <f t="shared" si="52"/>
        <v>0</v>
      </c>
      <c r="X567">
        <f t="shared" si="53"/>
        <v>0</v>
      </c>
    </row>
    <row r="568" spans="1:24" x14ac:dyDescent="0.35">
      <c r="A568">
        <v>48</v>
      </c>
      <c r="B568">
        <v>168.3</v>
      </c>
      <c r="C568">
        <v>17</v>
      </c>
      <c r="D568">
        <v>8078.4</v>
      </c>
      <c r="E568" s="53" t="s">
        <v>334</v>
      </c>
      <c r="F568" s="84">
        <v>21</v>
      </c>
      <c r="G568" s="84">
        <v>10</v>
      </c>
      <c r="H568" s="85" t="str">
        <f t="shared" si="48"/>
        <v>October</v>
      </c>
      <c r="I568" s="84">
        <v>2019</v>
      </c>
      <c r="J568" s="85" t="str">
        <f t="shared" si="49"/>
        <v>10/21/2019</v>
      </c>
      <c r="K568" s="86">
        <f t="shared" si="50"/>
        <v>2</v>
      </c>
      <c r="L568" t="str">
        <f t="shared" si="51"/>
        <v>Monday</v>
      </c>
      <c r="M568">
        <v>790</v>
      </c>
      <c r="N568" t="s">
        <v>207</v>
      </c>
      <c r="O568" t="s">
        <v>470</v>
      </c>
      <c r="P568">
        <v>170</v>
      </c>
      <c r="Q568" t="s">
        <v>571</v>
      </c>
      <c r="R568" t="s">
        <v>335</v>
      </c>
      <c r="S568" t="s">
        <v>336</v>
      </c>
      <c r="T568" t="s">
        <v>229</v>
      </c>
      <c r="U568" t="s">
        <v>720</v>
      </c>
      <c r="V568" t="s">
        <v>289</v>
      </c>
      <c r="W568">
        <f t="shared" si="52"/>
        <v>-1.6999999999999886</v>
      </c>
      <c r="X568">
        <f t="shared" si="53"/>
        <v>-81.599999999999454</v>
      </c>
    </row>
    <row r="569" spans="1:24" x14ac:dyDescent="0.35">
      <c r="A569">
        <v>44</v>
      </c>
      <c r="B569">
        <v>74.040000000000006</v>
      </c>
      <c r="C569">
        <v>7</v>
      </c>
      <c r="D569">
        <v>3257.76</v>
      </c>
      <c r="E569" s="53" t="s">
        <v>468</v>
      </c>
      <c r="F569" s="84">
        <v>17</v>
      </c>
      <c r="G569" s="84">
        <v>11</v>
      </c>
      <c r="H569" s="85" t="str">
        <f t="shared" si="48"/>
        <v>November</v>
      </c>
      <c r="I569" s="84">
        <v>2019</v>
      </c>
      <c r="J569" s="85" t="str">
        <f t="shared" si="49"/>
        <v>11/17/2019</v>
      </c>
      <c r="K569" s="86">
        <f t="shared" si="50"/>
        <v>1</v>
      </c>
      <c r="L569" t="str">
        <f t="shared" si="51"/>
        <v>Sunday</v>
      </c>
      <c r="M569">
        <v>764</v>
      </c>
      <c r="N569" t="s">
        <v>207</v>
      </c>
      <c r="O569" t="s">
        <v>470</v>
      </c>
      <c r="P569">
        <v>170</v>
      </c>
      <c r="Q569" t="s">
        <v>571</v>
      </c>
      <c r="R569" t="s">
        <v>351</v>
      </c>
      <c r="S569" t="s">
        <v>311</v>
      </c>
      <c r="T569" t="s">
        <v>229</v>
      </c>
      <c r="U569" t="s">
        <v>726</v>
      </c>
      <c r="V569" t="s">
        <v>260</v>
      </c>
      <c r="W569">
        <f t="shared" si="52"/>
        <v>-95.96</v>
      </c>
      <c r="X569">
        <f t="shared" si="53"/>
        <v>-4222.24</v>
      </c>
    </row>
    <row r="570" spans="1:24" x14ac:dyDescent="0.35">
      <c r="A570">
        <v>45</v>
      </c>
      <c r="B570">
        <v>170</v>
      </c>
      <c r="C570">
        <v>1</v>
      </c>
      <c r="D570">
        <v>7650</v>
      </c>
      <c r="E570" s="53" t="s">
        <v>500</v>
      </c>
      <c r="F570" s="84">
        <v>25</v>
      </c>
      <c r="G570" s="84">
        <v>11</v>
      </c>
      <c r="H570" s="85" t="str">
        <f t="shared" si="48"/>
        <v>November</v>
      </c>
      <c r="I570" s="84">
        <v>2019</v>
      </c>
      <c r="J570" s="85" t="str">
        <f t="shared" si="49"/>
        <v>11/25/2019</v>
      </c>
      <c r="K570" s="86">
        <f t="shared" si="50"/>
        <v>2</v>
      </c>
      <c r="L570" t="str">
        <f t="shared" si="51"/>
        <v>Monday</v>
      </c>
      <c r="M570">
        <v>757</v>
      </c>
      <c r="N570" t="s">
        <v>207</v>
      </c>
      <c r="O570" t="s">
        <v>470</v>
      </c>
      <c r="P570">
        <v>170</v>
      </c>
      <c r="Q570" t="s">
        <v>571</v>
      </c>
      <c r="R570" t="s">
        <v>408</v>
      </c>
      <c r="S570" t="s">
        <v>409</v>
      </c>
      <c r="T570" t="s">
        <v>230</v>
      </c>
      <c r="U570" t="s">
        <v>747</v>
      </c>
      <c r="V570" t="s">
        <v>289</v>
      </c>
      <c r="W570">
        <f t="shared" si="52"/>
        <v>0</v>
      </c>
      <c r="X570">
        <f t="shared" si="53"/>
        <v>0</v>
      </c>
    </row>
    <row r="571" spans="1:24" x14ac:dyDescent="0.35">
      <c r="A571">
        <v>37</v>
      </c>
      <c r="B571">
        <v>127.13</v>
      </c>
      <c r="C571">
        <v>3</v>
      </c>
      <c r="D571">
        <v>4703.8100000000004</v>
      </c>
      <c r="E571" s="53">
        <v>44166</v>
      </c>
      <c r="F571" s="84">
        <v>12</v>
      </c>
      <c r="G571" s="84">
        <v>1</v>
      </c>
      <c r="H571" s="85" t="str">
        <f t="shared" si="48"/>
        <v>January</v>
      </c>
      <c r="I571" s="84">
        <v>2020</v>
      </c>
      <c r="J571" s="85" t="str">
        <f t="shared" si="49"/>
        <v>1/12/2020</v>
      </c>
      <c r="K571" s="86">
        <f t="shared" si="50"/>
        <v>1</v>
      </c>
      <c r="L571" t="str">
        <f t="shared" si="51"/>
        <v>Sunday</v>
      </c>
      <c r="M571">
        <v>710</v>
      </c>
      <c r="N571" t="s">
        <v>397</v>
      </c>
      <c r="O571" t="s">
        <v>470</v>
      </c>
      <c r="P571">
        <v>170</v>
      </c>
      <c r="Q571" t="s">
        <v>571</v>
      </c>
      <c r="R571" t="s">
        <v>261</v>
      </c>
      <c r="S571" t="s">
        <v>262</v>
      </c>
      <c r="T571" t="s">
        <v>229</v>
      </c>
      <c r="U571" t="s">
        <v>686</v>
      </c>
      <c r="V571" t="s">
        <v>260</v>
      </c>
      <c r="W571">
        <f t="shared" si="52"/>
        <v>-42.870000000000005</v>
      </c>
      <c r="X571">
        <f t="shared" si="53"/>
        <v>-1586.19</v>
      </c>
    </row>
    <row r="572" spans="1:24" x14ac:dyDescent="0.35">
      <c r="A572">
        <v>39</v>
      </c>
      <c r="B572">
        <v>138.44999999999999</v>
      </c>
      <c r="C572">
        <v>2</v>
      </c>
      <c r="D572">
        <v>5399.55</v>
      </c>
      <c r="E572" s="53">
        <v>44106</v>
      </c>
      <c r="F572" s="84">
        <v>10</v>
      </c>
      <c r="G572" s="84">
        <v>2</v>
      </c>
      <c r="H572" s="85" t="str">
        <f t="shared" si="48"/>
        <v>Febuary</v>
      </c>
      <c r="I572" s="84">
        <v>2020</v>
      </c>
      <c r="J572" s="85" t="str">
        <f t="shared" si="49"/>
        <v>2/10/2020</v>
      </c>
      <c r="K572" s="86">
        <f t="shared" si="50"/>
        <v>2</v>
      </c>
      <c r="L572" t="str">
        <f t="shared" si="51"/>
        <v>Monday</v>
      </c>
      <c r="M572">
        <v>682</v>
      </c>
      <c r="N572" t="s">
        <v>207</v>
      </c>
      <c r="O572" t="s">
        <v>470</v>
      </c>
      <c r="P572">
        <v>170</v>
      </c>
      <c r="Q572" t="s">
        <v>571</v>
      </c>
      <c r="R572" t="s">
        <v>296</v>
      </c>
      <c r="S572" t="s">
        <v>297</v>
      </c>
      <c r="T572" t="s">
        <v>236</v>
      </c>
      <c r="U572" t="s">
        <v>704</v>
      </c>
      <c r="V572" t="s">
        <v>260</v>
      </c>
      <c r="W572">
        <f t="shared" si="52"/>
        <v>-31.550000000000011</v>
      </c>
      <c r="X572">
        <f t="shared" si="53"/>
        <v>-1230.4500000000005</v>
      </c>
    </row>
    <row r="573" spans="1:24" x14ac:dyDescent="0.35">
      <c r="A573">
        <v>76</v>
      </c>
      <c r="B573">
        <v>185.3</v>
      </c>
      <c r="C573">
        <v>2</v>
      </c>
      <c r="D573">
        <v>14082.8</v>
      </c>
      <c r="E573" s="53" t="s">
        <v>484</v>
      </c>
      <c r="F573" s="84">
        <v>22</v>
      </c>
      <c r="G573" s="84">
        <v>4</v>
      </c>
      <c r="H573" s="85" t="str">
        <f t="shared" si="48"/>
        <v>April</v>
      </c>
      <c r="I573" s="84">
        <v>2020</v>
      </c>
      <c r="J573" s="85" t="str">
        <f t="shared" si="49"/>
        <v>4/22/2020</v>
      </c>
      <c r="K573" s="86">
        <f t="shared" si="50"/>
        <v>4</v>
      </c>
      <c r="L573" t="str">
        <f t="shared" si="51"/>
        <v>Wednesday</v>
      </c>
      <c r="M573">
        <v>611</v>
      </c>
      <c r="N573" t="s">
        <v>394</v>
      </c>
      <c r="O573" t="s">
        <v>470</v>
      </c>
      <c r="P573">
        <v>170</v>
      </c>
      <c r="Q573" t="s">
        <v>571</v>
      </c>
      <c r="R573" t="s">
        <v>392</v>
      </c>
      <c r="S573" t="s">
        <v>393</v>
      </c>
      <c r="T573" t="s">
        <v>229</v>
      </c>
      <c r="U573" t="s">
        <v>741</v>
      </c>
      <c r="V573" t="s">
        <v>289</v>
      </c>
      <c r="W573">
        <f t="shared" si="52"/>
        <v>15.300000000000011</v>
      </c>
      <c r="X573">
        <f t="shared" si="53"/>
        <v>1162.8000000000009</v>
      </c>
    </row>
    <row r="574" spans="1:24" x14ac:dyDescent="0.35">
      <c r="A574">
        <v>37</v>
      </c>
      <c r="B574">
        <v>142.80000000000001</v>
      </c>
      <c r="C574">
        <v>5</v>
      </c>
      <c r="D574">
        <v>5283.6</v>
      </c>
      <c r="E574" s="53" t="s">
        <v>501</v>
      </c>
      <c r="F574" s="84">
        <v>29</v>
      </c>
      <c r="G574" s="84">
        <v>5</v>
      </c>
      <c r="H574" s="85" t="str">
        <f t="shared" si="48"/>
        <v>May</v>
      </c>
      <c r="I574" s="84">
        <v>2020</v>
      </c>
      <c r="J574" s="85" t="str">
        <f t="shared" si="49"/>
        <v>5/29/2020</v>
      </c>
      <c r="K574" s="86">
        <f t="shared" si="50"/>
        <v>6</v>
      </c>
      <c r="L574" t="str">
        <f t="shared" si="51"/>
        <v>Friday</v>
      </c>
      <c r="M574">
        <v>575</v>
      </c>
      <c r="N574" t="s">
        <v>347</v>
      </c>
      <c r="O574" t="s">
        <v>470</v>
      </c>
      <c r="P574">
        <v>170</v>
      </c>
      <c r="Q574" t="s">
        <v>571</v>
      </c>
      <c r="R574" t="s">
        <v>290</v>
      </c>
      <c r="S574" t="s">
        <v>291</v>
      </c>
      <c r="T574" t="s">
        <v>232</v>
      </c>
      <c r="U574" t="s">
        <v>701</v>
      </c>
      <c r="V574" t="s">
        <v>260</v>
      </c>
      <c r="W574">
        <f t="shared" si="52"/>
        <v>-27.199999999999989</v>
      </c>
      <c r="X574">
        <f t="shared" si="53"/>
        <v>-1006.3999999999996</v>
      </c>
    </row>
    <row r="575" spans="1:24" x14ac:dyDescent="0.35">
      <c r="A575">
        <v>38</v>
      </c>
      <c r="B575">
        <v>82.39</v>
      </c>
      <c r="C575">
        <v>2</v>
      </c>
      <c r="D575">
        <v>3130.82</v>
      </c>
      <c r="E575" s="53">
        <v>43162</v>
      </c>
      <c r="F575" s="84">
        <v>3</v>
      </c>
      <c r="G575" s="84">
        <v>3</v>
      </c>
      <c r="H575" s="85" t="str">
        <f t="shared" si="48"/>
        <v>March</v>
      </c>
      <c r="I575" s="84">
        <v>2018</v>
      </c>
      <c r="J575" s="85" t="str">
        <f t="shared" si="49"/>
        <v>3/3/2018</v>
      </c>
      <c r="K575" s="86">
        <f t="shared" si="50"/>
        <v>7</v>
      </c>
      <c r="L575" t="str">
        <f t="shared" si="51"/>
        <v>Saturday</v>
      </c>
      <c r="M575">
        <v>1394</v>
      </c>
      <c r="N575" t="s">
        <v>207</v>
      </c>
      <c r="O575" t="s">
        <v>226</v>
      </c>
      <c r="P575">
        <v>77</v>
      </c>
      <c r="Q575" t="s">
        <v>572</v>
      </c>
      <c r="R575" t="s">
        <v>406</v>
      </c>
      <c r="S575" t="s">
        <v>407</v>
      </c>
      <c r="T575" t="s">
        <v>246</v>
      </c>
      <c r="U575" t="s">
        <v>746</v>
      </c>
      <c r="V575" t="s">
        <v>260</v>
      </c>
      <c r="W575">
        <f t="shared" si="52"/>
        <v>5.3900000000000006</v>
      </c>
      <c r="X575">
        <f t="shared" si="53"/>
        <v>204.82000000000002</v>
      </c>
    </row>
    <row r="576" spans="1:24" x14ac:dyDescent="0.35">
      <c r="A576">
        <v>43</v>
      </c>
      <c r="B576">
        <v>72.38</v>
      </c>
      <c r="C576">
        <v>6</v>
      </c>
      <c r="D576">
        <v>3112.34</v>
      </c>
      <c r="E576" s="53">
        <v>43317</v>
      </c>
      <c r="F576" s="84">
        <v>8</v>
      </c>
      <c r="G576" s="84">
        <v>5</v>
      </c>
      <c r="H576" s="85" t="str">
        <f t="shared" si="48"/>
        <v>May</v>
      </c>
      <c r="I576" s="84">
        <v>2018</v>
      </c>
      <c r="J576" s="85" t="str">
        <f t="shared" si="49"/>
        <v>5/8/2018</v>
      </c>
      <c r="K576" s="86">
        <f t="shared" si="50"/>
        <v>3</v>
      </c>
      <c r="L576" t="str">
        <f t="shared" si="51"/>
        <v>Tuesday</v>
      </c>
      <c r="M576">
        <v>1329</v>
      </c>
      <c r="N576" t="s">
        <v>207</v>
      </c>
      <c r="O576" t="s">
        <v>226</v>
      </c>
      <c r="P576">
        <v>77</v>
      </c>
      <c r="Q576" t="s">
        <v>572</v>
      </c>
      <c r="R576" t="s">
        <v>408</v>
      </c>
      <c r="S576" t="s">
        <v>409</v>
      </c>
      <c r="T576" t="s">
        <v>230</v>
      </c>
      <c r="U576" t="s">
        <v>747</v>
      </c>
      <c r="V576" t="s">
        <v>260</v>
      </c>
      <c r="W576">
        <f t="shared" si="52"/>
        <v>-4.6200000000000045</v>
      </c>
      <c r="X576">
        <f t="shared" si="53"/>
        <v>-198.6600000000002</v>
      </c>
    </row>
    <row r="577" spans="1:24" x14ac:dyDescent="0.35">
      <c r="A577">
        <v>48</v>
      </c>
      <c r="B577">
        <v>79.31</v>
      </c>
      <c r="C577">
        <v>3</v>
      </c>
      <c r="D577">
        <v>3806.88</v>
      </c>
      <c r="E577" s="53">
        <v>43138</v>
      </c>
      <c r="F577" s="84">
        <v>2</v>
      </c>
      <c r="G577" s="84">
        <v>7</v>
      </c>
      <c r="H577" s="85" t="str">
        <f t="shared" si="48"/>
        <v>July</v>
      </c>
      <c r="I577" s="84">
        <v>2018</v>
      </c>
      <c r="J577" s="85" t="str">
        <f t="shared" si="49"/>
        <v>7/2/2018</v>
      </c>
      <c r="K577" s="86">
        <f t="shared" si="50"/>
        <v>2</v>
      </c>
      <c r="L577" t="str">
        <f t="shared" si="51"/>
        <v>Monday</v>
      </c>
      <c r="M577">
        <v>1275</v>
      </c>
      <c r="N577" t="s">
        <v>207</v>
      </c>
      <c r="O577" t="s">
        <v>226</v>
      </c>
      <c r="P577">
        <v>77</v>
      </c>
      <c r="Q577" t="s">
        <v>572</v>
      </c>
      <c r="R577" t="s">
        <v>335</v>
      </c>
      <c r="S577" t="s">
        <v>336</v>
      </c>
      <c r="T577" t="s">
        <v>229</v>
      </c>
      <c r="U577" t="s">
        <v>720</v>
      </c>
      <c r="V577" t="s">
        <v>260</v>
      </c>
      <c r="W577">
        <f t="shared" si="52"/>
        <v>2.3100000000000023</v>
      </c>
      <c r="X577">
        <f t="shared" si="53"/>
        <v>110.88000000000011</v>
      </c>
    </row>
    <row r="578" spans="1:24" x14ac:dyDescent="0.35">
      <c r="A578">
        <v>26</v>
      </c>
      <c r="B578">
        <v>82.39</v>
      </c>
      <c r="C578">
        <v>3</v>
      </c>
      <c r="D578">
        <v>2142.14</v>
      </c>
      <c r="E578" s="53">
        <v>43229</v>
      </c>
      <c r="F578" s="84">
        <v>5</v>
      </c>
      <c r="G578" s="84">
        <v>9</v>
      </c>
      <c r="H578" s="85" t="str">
        <f t="shared" si="48"/>
        <v>September</v>
      </c>
      <c r="I578" s="84">
        <v>2018</v>
      </c>
      <c r="J578" s="85" t="str">
        <f t="shared" si="49"/>
        <v>9/5/2018</v>
      </c>
      <c r="K578" s="86">
        <f t="shared" si="50"/>
        <v>4</v>
      </c>
      <c r="L578" t="str">
        <f t="shared" si="51"/>
        <v>Wednesday</v>
      </c>
      <c r="M578">
        <v>1211</v>
      </c>
      <c r="N578" t="s">
        <v>207</v>
      </c>
      <c r="O578" t="s">
        <v>226</v>
      </c>
      <c r="P578">
        <v>77</v>
      </c>
      <c r="Q578" t="s">
        <v>572</v>
      </c>
      <c r="R578" t="s">
        <v>341</v>
      </c>
      <c r="S578" t="s">
        <v>342</v>
      </c>
      <c r="T578" t="s">
        <v>229</v>
      </c>
      <c r="U578" t="s">
        <v>722</v>
      </c>
      <c r="V578" t="s">
        <v>255</v>
      </c>
      <c r="W578">
        <f t="shared" si="52"/>
        <v>5.3900000000000006</v>
      </c>
      <c r="X578">
        <f t="shared" si="53"/>
        <v>140.14000000000001</v>
      </c>
    </row>
    <row r="579" spans="1:24" x14ac:dyDescent="0.35">
      <c r="A579">
        <v>20</v>
      </c>
      <c r="B579">
        <v>63.14</v>
      </c>
      <c r="C579">
        <v>2</v>
      </c>
      <c r="D579">
        <v>1262.8</v>
      </c>
      <c r="E579" s="53">
        <v>43201</v>
      </c>
      <c r="F579" s="84">
        <v>4</v>
      </c>
      <c r="G579" s="84">
        <v>11</v>
      </c>
      <c r="H579" s="85" t="str">
        <f t="shared" ref="H579:H642" si="54">IF(G579=1,"January",IF(G579=2,"Febuary",IF(G579=3,"March",IF(G579=4,"April",IF(G579=5,"May",IF(G579=6,"June",IF(G579=7,"July",IF(G579=8,"August",IF(G579=9,"September",IF(G579=10,"October",IF(G579=11,"November","December")))))))))))</f>
        <v>November</v>
      </c>
      <c r="I579" s="84">
        <v>2018</v>
      </c>
      <c r="J579" s="85" t="str">
        <f t="shared" ref="J579:J642" si="55">CONCATENATE(G579,"/",F579,"/",I579)</f>
        <v>11/4/2018</v>
      </c>
      <c r="K579" s="86">
        <f t="shared" ref="K579:K642" si="56">WEEKDAY(J579)</f>
        <v>1</v>
      </c>
      <c r="L579" t="str">
        <f t="shared" ref="L579:L642" si="57">IF(K579=7,"Saturday",IF(K579=6,"Friday",IF(K579=5,"Thursday",IF(K579=4,"Wednesday",IF(K579=3,"Tuesday",IF(K579=2,"Monday","Sunday"))))))</f>
        <v>Sunday</v>
      </c>
      <c r="M579">
        <v>1152</v>
      </c>
      <c r="N579" t="s">
        <v>207</v>
      </c>
      <c r="O579" t="s">
        <v>226</v>
      </c>
      <c r="P579">
        <v>77</v>
      </c>
      <c r="Q579" t="s">
        <v>572</v>
      </c>
      <c r="R579" t="s">
        <v>398</v>
      </c>
      <c r="S579" t="s">
        <v>399</v>
      </c>
      <c r="T579" t="s">
        <v>234</v>
      </c>
      <c r="U579" t="s">
        <v>743</v>
      </c>
      <c r="V579" t="s">
        <v>255</v>
      </c>
      <c r="W579">
        <f t="shared" ref="W579:W642" si="58">B579-P579</f>
        <v>-13.86</v>
      </c>
      <c r="X579">
        <f t="shared" ref="X579:X642" si="59">W579*A579</f>
        <v>-277.2</v>
      </c>
    </row>
    <row r="580" spans="1:24" x14ac:dyDescent="0.35">
      <c r="A580">
        <v>22</v>
      </c>
      <c r="B580">
        <v>73.92</v>
      </c>
      <c r="C580">
        <v>10</v>
      </c>
      <c r="D580">
        <v>1626.24</v>
      </c>
      <c r="E580" s="53">
        <v>43445</v>
      </c>
      <c r="F580" s="84">
        <v>12</v>
      </c>
      <c r="G580" s="84">
        <v>11</v>
      </c>
      <c r="H580" s="85" t="str">
        <f t="shared" si="54"/>
        <v>November</v>
      </c>
      <c r="I580" s="84">
        <v>2018</v>
      </c>
      <c r="J580" s="85" t="str">
        <f t="shared" si="55"/>
        <v>11/12/2018</v>
      </c>
      <c r="K580" s="86">
        <f t="shared" si="56"/>
        <v>2</v>
      </c>
      <c r="L580" t="str">
        <f t="shared" si="57"/>
        <v>Monday</v>
      </c>
      <c r="M580">
        <v>1145</v>
      </c>
      <c r="N580" t="s">
        <v>207</v>
      </c>
      <c r="O580" t="s">
        <v>226</v>
      </c>
      <c r="P580">
        <v>77</v>
      </c>
      <c r="Q580" t="s">
        <v>572</v>
      </c>
      <c r="R580" t="s">
        <v>267</v>
      </c>
      <c r="S580" t="s">
        <v>268</v>
      </c>
      <c r="T580" t="s">
        <v>231</v>
      </c>
      <c r="U580" t="s">
        <v>689</v>
      </c>
      <c r="V580" t="s">
        <v>255</v>
      </c>
      <c r="W580">
        <f t="shared" si="58"/>
        <v>-3.0799999999999983</v>
      </c>
      <c r="X580">
        <f t="shared" si="59"/>
        <v>-67.759999999999962</v>
      </c>
    </row>
    <row r="581" spans="1:24" x14ac:dyDescent="0.35">
      <c r="A581">
        <v>45</v>
      </c>
      <c r="B581">
        <v>90.86</v>
      </c>
      <c r="C581">
        <v>15</v>
      </c>
      <c r="D581">
        <v>4088.7</v>
      </c>
      <c r="E581" s="53" t="s">
        <v>410</v>
      </c>
      <c r="F581" s="84">
        <v>20</v>
      </c>
      <c r="G581" s="84">
        <v>11</v>
      </c>
      <c r="H581" s="85" t="str">
        <f t="shared" si="54"/>
        <v>November</v>
      </c>
      <c r="I581" s="84">
        <v>2018</v>
      </c>
      <c r="J581" s="85" t="str">
        <f t="shared" si="55"/>
        <v>11/20/2018</v>
      </c>
      <c r="K581" s="86">
        <f t="shared" si="56"/>
        <v>3</v>
      </c>
      <c r="L581" t="str">
        <f t="shared" si="57"/>
        <v>Tuesday</v>
      </c>
      <c r="M581">
        <v>1138</v>
      </c>
      <c r="N581" t="s">
        <v>207</v>
      </c>
      <c r="O581" t="s">
        <v>226</v>
      </c>
      <c r="P581">
        <v>77</v>
      </c>
      <c r="Q581" t="s">
        <v>572</v>
      </c>
      <c r="R581" t="s">
        <v>337</v>
      </c>
      <c r="S581" t="s">
        <v>338</v>
      </c>
      <c r="T581" t="s">
        <v>229</v>
      </c>
      <c r="U581" t="s">
        <v>721</v>
      </c>
      <c r="V581" t="s">
        <v>260</v>
      </c>
      <c r="W581">
        <f t="shared" si="58"/>
        <v>13.86</v>
      </c>
      <c r="X581">
        <f t="shared" si="59"/>
        <v>623.69999999999993</v>
      </c>
    </row>
    <row r="582" spans="1:24" x14ac:dyDescent="0.35">
      <c r="A582">
        <v>45</v>
      </c>
      <c r="B582">
        <v>85.47</v>
      </c>
      <c r="C582">
        <v>4</v>
      </c>
      <c r="D582">
        <v>3846.15</v>
      </c>
      <c r="E582" s="53">
        <v>43143</v>
      </c>
      <c r="F582" s="84">
        <v>2</v>
      </c>
      <c r="G582" s="84">
        <v>12</v>
      </c>
      <c r="H582" s="85" t="str">
        <f t="shared" si="54"/>
        <v>December</v>
      </c>
      <c r="I582" s="84">
        <v>2018</v>
      </c>
      <c r="J582" s="85" t="str">
        <f t="shared" si="55"/>
        <v>12/2/2018</v>
      </c>
      <c r="K582" s="86">
        <f t="shared" si="56"/>
        <v>1</v>
      </c>
      <c r="L582" t="str">
        <f t="shared" si="57"/>
        <v>Sunday</v>
      </c>
      <c r="M582">
        <v>1127</v>
      </c>
      <c r="N582" t="s">
        <v>207</v>
      </c>
      <c r="O582" t="s">
        <v>226</v>
      </c>
      <c r="P582">
        <v>77</v>
      </c>
      <c r="Q582" t="s">
        <v>572</v>
      </c>
      <c r="R582" t="s">
        <v>296</v>
      </c>
      <c r="S582" t="s">
        <v>297</v>
      </c>
      <c r="T582" t="s">
        <v>236</v>
      </c>
      <c r="U582" t="s">
        <v>704</v>
      </c>
      <c r="V582" t="s">
        <v>260</v>
      </c>
      <c r="W582">
        <f t="shared" si="58"/>
        <v>8.4699999999999989</v>
      </c>
      <c r="X582">
        <f t="shared" si="59"/>
        <v>381.15</v>
      </c>
    </row>
    <row r="583" spans="1:24" x14ac:dyDescent="0.35">
      <c r="A583">
        <v>20</v>
      </c>
      <c r="B583">
        <v>66.989999999999995</v>
      </c>
      <c r="C583">
        <v>14</v>
      </c>
      <c r="D583">
        <v>1339.8</v>
      </c>
      <c r="E583" s="53" t="s">
        <v>449</v>
      </c>
      <c r="F583" s="84">
        <v>16</v>
      </c>
      <c r="G583" s="84">
        <v>1</v>
      </c>
      <c r="H583" s="85" t="str">
        <f t="shared" si="54"/>
        <v>January</v>
      </c>
      <c r="I583" s="84">
        <v>2019</v>
      </c>
      <c r="J583" s="85" t="str">
        <f t="shared" si="55"/>
        <v>1/16/2019</v>
      </c>
      <c r="K583" s="86">
        <f t="shared" si="56"/>
        <v>4</v>
      </c>
      <c r="L583" t="str">
        <f t="shared" si="57"/>
        <v>Wednesday</v>
      </c>
      <c r="M583">
        <v>1083</v>
      </c>
      <c r="N583" t="s">
        <v>207</v>
      </c>
      <c r="O583" t="s">
        <v>226</v>
      </c>
      <c r="P583">
        <v>77</v>
      </c>
      <c r="Q583" t="s">
        <v>572</v>
      </c>
      <c r="R583" t="s">
        <v>296</v>
      </c>
      <c r="S583" t="s">
        <v>297</v>
      </c>
      <c r="T583" t="s">
        <v>236</v>
      </c>
      <c r="U583" t="s">
        <v>704</v>
      </c>
      <c r="V583" t="s">
        <v>255</v>
      </c>
      <c r="W583">
        <f t="shared" si="58"/>
        <v>-10.010000000000005</v>
      </c>
      <c r="X583">
        <f t="shared" si="59"/>
        <v>-200.2000000000001</v>
      </c>
    </row>
    <row r="584" spans="1:24" x14ac:dyDescent="0.35">
      <c r="A584">
        <v>47</v>
      </c>
      <c r="B584">
        <v>64.680000000000007</v>
      </c>
      <c r="C584">
        <v>5</v>
      </c>
      <c r="D584">
        <v>3039.96</v>
      </c>
      <c r="E584" s="53" t="s">
        <v>413</v>
      </c>
      <c r="F584" s="84">
        <v>22</v>
      </c>
      <c r="G584" s="84">
        <v>2</v>
      </c>
      <c r="H584" s="85" t="str">
        <f t="shared" si="54"/>
        <v>Febuary</v>
      </c>
      <c r="I584" s="84">
        <v>2019</v>
      </c>
      <c r="J584" s="85" t="str">
        <f t="shared" si="55"/>
        <v>2/22/2019</v>
      </c>
      <c r="K584" s="86">
        <f t="shared" si="56"/>
        <v>6</v>
      </c>
      <c r="L584" t="str">
        <f t="shared" si="57"/>
        <v>Friday</v>
      </c>
      <c r="M584">
        <v>1047</v>
      </c>
      <c r="N584" t="s">
        <v>207</v>
      </c>
      <c r="O584" t="s">
        <v>226</v>
      </c>
      <c r="P584">
        <v>77</v>
      </c>
      <c r="Q584" t="s">
        <v>572</v>
      </c>
      <c r="R584" t="s">
        <v>414</v>
      </c>
      <c r="S584" t="s">
        <v>415</v>
      </c>
      <c r="T584" t="s">
        <v>244</v>
      </c>
      <c r="U584" t="s">
        <v>749</v>
      </c>
      <c r="V584" t="s">
        <v>260</v>
      </c>
      <c r="W584">
        <f t="shared" si="58"/>
        <v>-12.319999999999993</v>
      </c>
      <c r="X584">
        <f t="shared" si="59"/>
        <v>-579.03999999999974</v>
      </c>
    </row>
    <row r="585" spans="1:24" x14ac:dyDescent="0.35">
      <c r="A585">
        <v>46</v>
      </c>
      <c r="B585">
        <v>73.92</v>
      </c>
      <c r="C585">
        <v>4</v>
      </c>
      <c r="D585">
        <v>3400.32</v>
      </c>
      <c r="E585" s="53">
        <v>43803</v>
      </c>
      <c r="F585" s="84">
        <v>12</v>
      </c>
      <c r="G585" s="84">
        <v>4</v>
      </c>
      <c r="H585" s="85" t="str">
        <f t="shared" si="54"/>
        <v>April</v>
      </c>
      <c r="I585" s="84">
        <v>2019</v>
      </c>
      <c r="J585" s="85" t="str">
        <f t="shared" si="55"/>
        <v>4/12/2019</v>
      </c>
      <c r="K585" s="86">
        <f t="shared" si="56"/>
        <v>6</v>
      </c>
      <c r="L585" t="str">
        <f t="shared" si="57"/>
        <v>Friday</v>
      </c>
      <c r="M585">
        <v>999</v>
      </c>
      <c r="N585" t="s">
        <v>207</v>
      </c>
      <c r="O585" t="s">
        <v>226</v>
      </c>
      <c r="P585">
        <v>77</v>
      </c>
      <c r="Q585" t="s">
        <v>572</v>
      </c>
      <c r="R585" t="s">
        <v>389</v>
      </c>
      <c r="S585" t="s">
        <v>390</v>
      </c>
      <c r="T585" t="s">
        <v>233</v>
      </c>
      <c r="U585" t="s">
        <v>740</v>
      </c>
      <c r="V585" t="s">
        <v>260</v>
      </c>
      <c r="W585">
        <f t="shared" si="58"/>
        <v>-3.0799999999999983</v>
      </c>
      <c r="X585">
        <f t="shared" si="59"/>
        <v>-141.67999999999992</v>
      </c>
    </row>
    <row r="586" spans="1:24" x14ac:dyDescent="0.35">
      <c r="A586">
        <v>23</v>
      </c>
      <c r="B586">
        <v>83.93</v>
      </c>
      <c r="C586">
        <v>9</v>
      </c>
      <c r="D586">
        <v>1930.39</v>
      </c>
      <c r="E586" s="53">
        <v>43471</v>
      </c>
      <c r="F586" s="84">
        <v>1</v>
      </c>
      <c r="G586" s="84">
        <v>6</v>
      </c>
      <c r="H586" s="85" t="str">
        <f t="shared" si="54"/>
        <v>June</v>
      </c>
      <c r="I586" s="84">
        <v>2019</v>
      </c>
      <c r="J586" s="85" t="str">
        <f t="shared" si="55"/>
        <v>6/1/2019</v>
      </c>
      <c r="K586" s="86">
        <f t="shared" si="56"/>
        <v>7</v>
      </c>
      <c r="L586" t="str">
        <f t="shared" si="57"/>
        <v>Saturday</v>
      </c>
      <c r="M586">
        <v>950</v>
      </c>
      <c r="N586" t="s">
        <v>364</v>
      </c>
      <c r="O586" t="s">
        <v>226</v>
      </c>
      <c r="P586">
        <v>77</v>
      </c>
      <c r="Q586" t="s">
        <v>572</v>
      </c>
      <c r="R586" t="s">
        <v>294</v>
      </c>
      <c r="S586" t="s">
        <v>295</v>
      </c>
      <c r="T586" t="s">
        <v>235</v>
      </c>
      <c r="U586" t="s">
        <v>703</v>
      </c>
      <c r="V586" t="s">
        <v>255</v>
      </c>
      <c r="W586">
        <f t="shared" si="58"/>
        <v>6.9300000000000068</v>
      </c>
      <c r="X586">
        <f t="shared" si="59"/>
        <v>159.39000000000016</v>
      </c>
    </row>
    <row r="587" spans="1:24" x14ac:dyDescent="0.35">
      <c r="A587">
        <v>33</v>
      </c>
      <c r="B587">
        <v>74.69</v>
      </c>
      <c r="C587">
        <v>10</v>
      </c>
      <c r="D587">
        <v>2464.77</v>
      </c>
      <c r="E587" s="53">
        <v>43623</v>
      </c>
      <c r="F587" s="84">
        <v>6</v>
      </c>
      <c r="G587" s="84">
        <v>7</v>
      </c>
      <c r="H587" s="85" t="str">
        <f t="shared" si="54"/>
        <v>July</v>
      </c>
      <c r="I587" s="84">
        <v>2019</v>
      </c>
      <c r="J587" s="85" t="str">
        <f t="shared" si="55"/>
        <v>7/6/2019</v>
      </c>
      <c r="K587" s="86">
        <f t="shared" si="56"/>
        <v>7</v>
      </c>
      <c r="L587" t="str">
        <f t="shared" si="57"/>
        <v>Saturday</v>
      </c>
      <c r="M587">
        <v>916</v>
      </c>
      <c r="N587" t="s">
        <v>207</v>
      </c>
      <c r="O587" t="s">
        <v>226</v>
      </c>
      <c r="P587">
        <v>77</v>
      </c>
      <c r="Q587" t="s">
        <v>572</v>
      </c>
      <c r="R587" t="s">
        <v>416</v>
      </c>
      <c r="S587" t="s">
        <v>417</v>
      </c>
      <c r="T587" t="s">
        <v>239</v>
      </c>
      <c r="U587" t="s">
        <v>750</v>
      </c>
      <c r="V587" t="s">
        <v>255</v>
      </c>
      <c r="W587">
        <f t="shared" si="58"/>
        <v>-2.3100000000000023</v>
      </c>
      <c r="X587">
        <f t="shared" si="59"/>
        <v>-76.230000000000075</v>
      </c>
    </row>
    <row r="588" spans="1:24" x14ac:dyDescent="0.35">
      <c r="A588">
        <v>29</v>
      </c>
      <c r="B588">
        <v>90.86</v>
      </c>
      <c r="C588">
        <v>10</v>
      </c>
      <c r="D588">
        <v>2634.94</v>
      </c>
      <c r="E588" s="53">
        <v>43624</v>
      </c>
      <c r="F588" s="84">
        <v>6</v>
      </c>
      <c r="G588" s="84">
        <v>8</v>
      </c>
      <c r="H588" s="85" t="str">
        <f t="shared" si="54"/>
        <v>August</v>
      </c>
      <c r="I588" s="84">
        <v>2019</v>
      </c>
      <c r="J588" s="85" t="str">
        <f t="shared" si="55"/>
        <v>8/6/2019</v>
      </c>
      <c r="K588" s="86">
        <f t="shared" si="56"/>
        <v>3</v>
      </c>
      <c r="L588" t="str">
        <f t="shared" si="57"/>
        <v>Tuesday</v>
      </c>
      <c r="M588">
        <v>886</v>
      </c>
      <c r="N588" t="s">
        <v>207</v>
      </c>
      <c r="O588" t="s">
        <v>226</v>
      </c>
      <c r="P588">
        <v>77</v>
      </c>
      <c r="Q588" t="s">
        <v>572</v>
      </c>
      <c r="R588" t="s">
        <v>463</v>
      </c>
      <c r="S588" t="s">
        <v>464</v>
      </c>
      <c r="T588" t="s">
        <v>229</v>
      </c>
      <c r="U588" t="s">
        <v>764</v>
      </c>
      <c r="V588" t="s">
        <v>255</v>
      </c>
      <c r="W588">
        <f t="shared" si="58"/>
        <v>13.86</v>
      </c>
      <c r="X588">
        <f t="shared" si="59"/>
        <v>401.94</v>
      </c>
    </row>
    <row r="589" spans="1:24" x14ac:dyDescent="0.35">
      <c r="A589">
        <v>44</v>
      </c>
      <c r="B589">
        <v>82.39</v>
      </c>
      <c r="C589">
        <v>8</v>
      </c>
      <c r="D589">
        <v>3625.16</v>
      </c>
      <c r="E589" s="53" t="s">
        <v>419</v>
      </c>
      <c r="F589" s="84">
        <v>30</v>
      </c>
      <c r="G589" s="84">
        <v>8</v>
      </c>
      <c r="H589" s="85" t="str">
        <f t="shared" si="54"/>
        <v>August</v>
      </c>
      <c r="I589" s="84">
        <v>2019</v>
      </c>
      <c r="J589" s="85" t="str">
        <f t="shared" si="55"/>
        <v>8/30/2019</v>
      </c>
      <c r="K589" s="86">
        <f t="shared" si="56"/>
        <v>6</v>
      </c>
      <c r="L589" t="str">
        <f t="shared" si="57"/>
        <v>Friday</v>
      </c>
      <c r="M589">
        <v>863</v>
      </c>
      <c r="N589" t="s">
        <v>207</v>
      </c>
      <c r="O589" t="s">
        <v>226</v>
      </c>
      <c r="P589">
        <v>77</v>
      </c>
      <c r="Q589" t="s">
        <v>572</v>
      </c>
      <c r="R589" t="s">
        <v>414</v>
      </c>
      <c r="S589" t="s">
        <v>415</v>
      </c>
      <c r="T589" t="s">
        <v>244</v>
      </c>
      <c r="U589" t="s">
        <v>749</v>
      </c>
      <c r="V589" t="s">
        <v>260</v>
      </c>
      <c r="W589">
        <f t="shared" si="58"/>
        <v>5.3900000000000006</v>
      </c>
      <c r="X589">
        <f t="shared" si="59"/>
        <v>237.16000000000003</v>
      </c>
    </row>
    <row r="590" spans="1:24" x14ac:dyDescent="0.35">
      <c r="A590">
        <v>41</v>
      </c>
      <c r="B590">
        <v>92.4</v>
      </c>
      <c r="C590">
        <v>1</v>
      </c>
      <c r="D590">
        <v>3788.4</v>
      </c>
      <c r="E590" s="53">
        <v>43200</v>
      </c>
      <c r="F590" s="84">
        <v>4</v>
      </c>
      <c r="G590" s="84">
        <v>10</v>
      </c>
      <c r="H590" s="85" t="str">
        <f t="shared" si="54"/>
        <v>October</v>
      </c>
      <c r="I590" s="84">
        <v>2018</v>
      </c>
      <c r="J590" s="85" t="str">
        <f t="shared" si="55"/>
        <v>10/4/2018</v>
      </c>
      <c r="K590" s="86">
        <f t="shared" si="56"/>
        <v>5</v>
      </c>
      <c r="L590" t="str">
        <f t="shared" si="57"/>
        <v>Thursday</v>
      </c>
      <c r="M590">
        <v>1194</v>
      </c>
      <c r="N590" t="s">
        <v>207</v>
      </c>
      <c r="O590" t="s">
        <v>226</v>
      </c>
      <c r="P590">
        <v>77</v>
      </c>
      <c r="Q590" t="s">
        <v>572</v>
      </c>
      <c r="R590" t="s">
        <v>420</v>
      </c>
      <c r="S590" t="s">
        <v>421</v>
      </c>
      <c r="T590" t="s">
        <v>248</v>
      </c>
      <c r="U590" t="s">
        <v>752</v>
      </c>
      <c r="V590" t="s">
        <v>260</v>
      </c>
      <c r="W590">
        <f t="shared" si="58"/>
        <v>15.400000000000006</v>
      </c>
      <c r="X590">
        <f t="shared" si="59"/>
        <v>631.4000000000002</v>
      </c>
    </row>
    <row r="591" spans="1:24" x14ac:dyDescent="0.35">
      <c r="A591">
        <v>20</v>
      </c>
      <c r="B591">
        <v>91.63</v>
      </c>
      <c r="C591">
        <v>6</v>
      </c>
      <c r="D591">
        <v>1832.6</v>
      </c>
      <c r="E591" s="53" t="s">
        <v>422</v>
      </c>
      <c r="F591" s="84">
        <v>16</v>
      </c>
      <c r="G591" s="84">
        <v>10</v>
      </c>
      <c r="H591" s="85" t="str">
        <f t="shared" si="54"/>
        <v>October</v>
      </c>
      <c r="I591" s="84">
        <v>2019</v>
      </c>
      <c r="J591" s="85" t="str">
        <f t="shared" si="55"/>
        <v>10/16/2019</v>
      </c>
      <c r="K591" s="86">
        <f t="shared" si="56"/>
        <v>4</v>
      </c>
      <c r="L591" t="str">
        <f t="shared" si="57"/>
        <v>Wednesday</v>
      </c>
      <c r="M591">
        <v>818</v>
      </c>
      <c r="N591" t="s">
        <v>207</v>
      </c>
      <c r="O591" t="s">
        <v>226</v>
      </c>
      <c r="P591">
        <v>77</v>
      </c>
      <c r="Q591" t="s">
        <v>572</v>
      </c>
      <c r="R591" t="s">
        <v>411</v>
      </c>
      <c r="S591" t="s">
        <v>412</v>
      </c>
      <c r="T591" t="s">
        <v>248</v>
      </c>
      <c r="U591" t="s">
        <v>748</v>
      </c>
      <c r="V591" t="s">
        <v>255</v>
      </c>
      <c r="W591">
        <f t="shared" si="58"/>
        <v>14.629999999999995</v>
      </c>
      <c r="X591">
        <f t="shared" si="59"/>
        <v>292.59999999999991</v>
      </c>
    </row>
    <row r="592" spans="1:24" x14ac:dyDescent="0.35">
      <c r="A592">
        <v>37</v>
      </c>
      <c r="B592">
        <v>78.540000000000006</v>
      </c>
      <c r="C592">
        <v>14</v>
      </c>
      <c r="D592">
        <v>2905.98</v>
      </c>
      <c r="E592" s="53">
        <v>43566</v>
      </c>
      <c r="F592" s="84">
        <v>4</v>
      </c>
      <c r="G592" s="84">
        <v>11</v>
      </c>
      <c r="H592" s="85" t="str">
        <f t="shared" si="54"/>
        <v>November</v>
      </c>
      <c r="I592" s="84">
        <v>2019</v>
      </c>
      <c r="J592" s="85" t="str">
        <f t="shared" si="55"/>
        <v>11/4/2019</v>
      </c>
      <c r="K592" s="86">
        <f t="shared" si="56"/>
        <v>2</v>
      </c>
      <c r="L592" t="str">
        <f t="shared" si="57"/>
        <v>Monday</v>
      </c>
      <c r="M592">
        <v>800</v>
      </c>
      <c r="N592" t="s">
        <v>207</v>
      </c>
      <c r="O592" t="s">
        <v>226</v>
      </c>
      <c r="P592">
        <v>77</v>
      </c>
      <c r="Q592" t="s">
        <v>572</v>
      </c>
      <c r="R592" t="s">
        <v>292</v>
      </c>
      <c r="S592" t="s">
        <v>293</v>
      </c>
      <c r="T592" t="s">
        <v>229</v>
      </c>
      <c r="U592" t="s">
        <v>702</v>
      </c>
      <c r="V592" t="s">
        <v>255</v>
      </c>
      <c r="W592">
        <f t="shared" si="58"/>
        <v>1.5400000000000063</v>
      </c>
      <c r="X592">
        <f t="shared" si="59"/>
        <v>56.980000000000231</v>
      </c>
    </row>
    <row r="593" spans="1:24" x14ac:dyDescent="0.35">
      <c r="A593">
        <v>29</v>
      </c>
      <c r="B593">
        <v>101.89</v>
      </c>
      <c r="C593">
        <v>9</v>
      </c>
      <c r="D593">
        <v>2954.81</v>
      </c>
      <c r="E593" s="53" t="s">
        <v>220</v>
      </c>
      <c r="F593" s="84">
        <v>15</v>
      </c>
      <c r="G593" s="84">
        <v>11</v>
      </c>
      <c r="H593" s="85" t="str">
        <f t="shared" si="54"/>
        <v>November</v>
      </c>
      <c r="I593" s="84">
        <v>2019</v>
      </c>
      <c r="J593" s="85" t="str">
        <f t="shared" si="55"/>
        <v>11/15/2019</v>
      </c>
      <c r="K593" s="86">
        <f t="shared" si="56"/>
        <v>6</v>
      </c>
      <c r="L593" t="str">
        <f t="shared" si="57"/>
        <v>Friday</v>
      </c>
      <c r="M593">
        <v>790</v>
      </c>
      <c r="N593" t="s">
        <v>207</v>
      </c>
      <c r="O593" t="s">
        <v>226</v>
      </c>
      <c r="P593">
        <v>77</v>
      </c>
      <c r="Q593" t="s">
        <v>572</v>
      </c>
      <c r="R593" t="s">
        <v>253</v>
      </c>
      <c r="S593" t="s">
        <v>254</v>
      </c>
      <c r="T593" t="s">
        <v>229</v>
      </c>
      <c r="U593" t="s">
        <v>683</v>
      </c>
      <c r="V593" t="s">
        <v>255</v>
      </c>
      <c r="W593">
        <f t="shared" si="58"/>
        <v>24.89</v>
      </c>
      <c r="X593">
        <f t="shared" si="59"/>
        <v>721.81000000000006</v>
      </c>
    </row>
    <row r="594" spans="1:24" x14ac:dyDescent="0.35">
      <c r="A594">
        <v>55</v>
      </c>
      <c r="B594">
        <v>65.45</v>
      </c>
      <c r="C594">
        <v>1</v>
      </c>
      <c r="D594">
        <v>3599.75</v>
      </c>
      <c r="E594" s="53" t="s">
        <v>221</v>
      </c>
      <c r="F594" s="84">
        <v>24</v>
      </c>
      <c r="G594" s="84">
        <v>11</v>
      </c>
      <c r="H594" s="85" t="str">
        <f t="shared" si="54"/>
        <v>November</v>
      </c>
      <c r="I594" s="84">
        <v>2019</v>
      </c>
      <c r="J594" s="85" t="str">
        <f t="shared" si="55"/>
        <v>11/24/2019</v>
      </c>
      <c r="K594" s="86">
        <f t="shared" si="56"/>
        <v>1</v>
      </c>
      <c r="L594" t="str">
        <f t="shared" si="57"/>
        <v>Sunday</v>
      </c>
      <c r="M594">
        <v>782</v>
      </c>
      <c r="N594" t="s">
        <v>207</v>
      </c>
      <c r="O594" t="s">
        <v>226</v>
      </c>
      <c r="P594">
        <v>77</v>
      </c>
      <c r="Q594" t="s">
        <v>572</v>
      </c>
      <c r="R594" t="s">
        <v>270</v>
      </c>
      <c r="S594" t="s">
        <v>271</v>
      </c>
      <c r="T594" t="s">
        <v>232</v>
      </c>
      <c r="U594" t="s">
        <v>691</v>
      </c>
      <c r="V594" t="s">
        <v>260</v>
      </c>
      <c r="W594">
        <f t="shared" si="58"/>
        <v>-11.549999999999997</v>
      </c>
      <c r="X594">
        <f t="shared" si="59"/>
        <v>-635.24999999999989</v>
      </c>
    </row>
    <row r="595" spans="1:24" x14ac:dyDescent="0.35">
      <c r="A595">
        <v>22</v>
      </c>
      <c r="B595">
        <v>167.57</v>
      </c>
      <c r="C595">
        <v>7</v>
      </c>
      <c r="D595">
        <v>3686.54</v>
      </c>
      <c r="E595" s="53">
        <v>43983</v>
      </c>
      <c r="F595" s="84">
        <v>6</v>
      </c>
      <c r="G595" s="84">
        <v>1</v>
      </c>
      <c r="H595" s="85" t="str">
        <f t="shared" si="54"/>
        <v>January</v>
      </c>
      <c r="I595" s="84">
        <v>2020</v>
      </c>
      <c r="J595" s="85" t="str">
        <f t="shared" si="55"/>
        <v>1/6/2020</v>
      </c>
      <c r="K595" s="86">
        <f t="shared" si="56"/>
        <v>2</v>
      </c>
      <c r="L595" t="str">
        <f t="shared" si="57"/>
        <v>Monday</v>
      </c>
      <c r="M595">
        <v>740</v>
      </c>
      <c r="N595" t="s">
        <v>207</v>
      </c>
      <c r="O595" t="s">
        <v>226</v>
      </c>
      <c r="P595">
        <v>77</v>
      </c>
      <c r="Q595" t="s">
        <v>572</v>
      </c>
      <c r="R595" t="s">
        <v>423</v>
      </c>
      <c r="S595" t="s">
        <v>424</v>
      </c>
      <c r="T595" t="s">
        <v>233</v>
      </c>
      <c r="U595" t="s">
        <v>753</v>
      </c>
      <c r="V595" t="s">
        <v>260</v>
      </c>
      <c r="W595">
        <f t="shared" si="58"/>
        <v>90.57</v>
      </c>
      <c r="X595">
        <f t="shared" si="59"/>
        <v>1992.54</v>
      </c>
    </row>
    <row r="596" spans="1:24" x14ac:dyDescent="0.35">
      <c r="A596">
        <v>31</v>
      </c>
      <c r="B596">
        <v>67.760000000000005</v>
      </c>
      <c r="C596">
        <v>4</v>
      </c>
      <c r="D596">
        <v>2100.56</v>
      </c>
      <c r="E596" s="53">
        <v>44076</v>
      </c>
      <c r="F596" s="84">
        <v>9</v>
      </c>
      <c r="G596" s="84">
        <v>2</v>
      </c>
      <c r="H596" s="85" t="str">
        <f t="shared" si="54"/>
        <v>Febuary</v>
      </c>
      <c r="I596" s="84">
        <v>2020</v>
      </c>
      <c r="J596" s="85" t="str">
        <f t="shared" si="55"/>
        <v>2/9/2020</v>
      </c>
      <c r="K596" s="86">
        <f t="shared" si="56"/>
        <v>1</v>
      </c>
      <c r="L596" t="str">
        <f t="shared" si="57"/>
        <v>Sunday</v>
      </c>
      <c r="M596">
        <v>707</v>
      </c>
      <c r="N596" t="s">
        <v>207</v>
      </c>
      <c r="O596" t="s">
        <v>226</v>
      </c>
      <c r="P596">
        <v>77</v>
      </c>
      <c r="Q596" t="s">
        <v>572</v>
      </c>
      <c r="R596" t="s">
        <v>281</v>
      </c>
      <c r="S596" t="s">
        <v>282</v>
      </c>
      <c r="T596" t="s">
        <v>233</v>
      </c>
      <c r="U596" t="s">
        <v>697</v>
      </c>
      <c r="V596" t="s">
        <v>255</v>
      </c>
      <c r="W596">
        <f t="shared" si="58"/>
        <v>-9.2399999999999949</v>
      </c>
      <c r="X596">
        <f t="shared" si="59"/>
        <v>-286.43999999999983</v>
      </c>
    </row>
    <row r="597" spans="1:24" x14ac:dyDescent="0.35">
      <c r="A597">
        <v>49</v>
      </c>
      <c r="B597">
        <v>79.22</v>
      </c>
      <c r="C597">
        <v>3</v>
      </c>
      <c r="D597">
        <v>3881.78</v>
      </c>
      <c r="E597" s="53">
        <v>43893</v>
      </c>
      <c r="F597" s="84">
        <v>3</v>
      </c>
      <c r="G597" s="84">
        <v>3</v>
      </c>
      <c r="H597" s="85" t="str">
        <f t="shared" si="54"/>
        <v>March</v>
      </c>
      <c r="I597" s="84">
        <v>2020</v>
      </c>
      <c r="J597" s="85" t="str">
        <f t="shared" si="55"/>
        <v>3/3/2020</v>
      </c>
      <c r="K597" s="86">
        <f t="shared" si="56"/>
        <v>3</v>
      </c>
      <c r="L597" t="str">
        <f t="shared" si="57"/>
        <v>Tuesday</v>
      </c>
      <c r="M597">
        <v>685</v>
      </c>
      <c r="N597" t="s">
        <v>207</v>
      </c>
      <c r="O597" t="s">
        <v>226</v>
      </c>
      <c r="P597">
        <v>77</v>
      </c>
      <c r="Q597" t="s">
        <v>572</v>
      </c>
      <c r="R597" t="s">
        <v>330</v>
      </c>
      <c r="S597" t="s">
        <v>331</v>
      </c>
      <c r="T597" t="s">
        <v>237</v>
      </c>
      <c r="U597" t="s">
        <v>718</v>
      </c>
      <c r="V597" t="s">
        <v>260</v>
      </c>
      <c r="W597">
        <f t="shared" si="58"/>
        <v>2.2199999999999989</v>
      </c>
      <c r="X597">
        <f t="shared" si="59"/>
        <v>108.77999999999994</v>
      </c>
    </row>
    <row r="598" spans="1:24" x14ac:dyDescent="0.35">
      <c r="A598">
        <v>61</v>
      </c>
      <c r="B598">
        <v>73.92</v>
      </c>
      <c r="C598">
        <v>4</v>
      </c>
      <c r="D598">
        <v>4509.12</v>
      </c>
      <c r="E598" s="53" t="s">
        <v>458</v>
      </c>
      <c r="F598" s="84">
        <v>14</v>
      </c>
      <c r="G598" s="84">
        <v>4</v>
      </c>
      <c r="H598" s="85" t="str">
        <f t="shared" si="54"/>
        <v>April</v>
      </c>
      <c r="I598" s="84">
        <v>2020</v>
      </c>
      <c r="J598" s="85" t="str">
        <f t="shared" si="55"/>
        <v>4/14/2020</v>
      </c>
      <c r="K598" s="86">
        <f t="shared" si="56"/>
        <v>3</v>
      </c>
      <c r="L598" t="str">
        <f t="shared" si="57"/>
        <v>Tuesday</v>
      </c>
      <c r="M598">
        <v>644</v>
      </c>
      <c r="N598" t="s">
        <v>207</v>
      </c>
      <c r="O598" t="s">
        <v>226</v>
      </c>
      <c r="P598">
        <v>77</v>
      </c>
      <c r="Q598" t="s">
        <v>572</v>
      </c>
      <c r="R598" t="s">
        <v>459</v>
      </c>
      <c r="S598" t="s">
        <v>460</v>
      </c>
      <c r="T598" t="s">
        <v>230</v>
      </c>
      <c r="U598" t="s">
        <v>763</v>
      </c>
      <c r="V598" t="s">
        <v>260</v>
      </c>
      <c r="W598">
        <f t="shared" si="58"/>
        <v>-3.0799999999999983</v>
      </c>
      <c r="X598">
        <f t="shared" si="59"/>
        <v>-187.87999999999988</v>
      </c>
    </row>
    <row r="599" spans="1:24" x14ac:dyDescent="0.35">
      <c r="A599">
        <v>39</v>
      </c>
      <c r="B599">
        <v>83.93</v>
      </c>
      <c r="C599">
        <v>9</v>
      </c>
      <c r="D599">
        <v>3273.27</v>
      </c>
      <c r="E599" s="53" t="s">
        <v>425</v>
      </c>
      <c r="F599" s="84">
        <v>17</v>
      </c>
      <c r="G599" s="84">
        <v>5</v>
      </c>
      <c r="H599" s="85" t="str">
        <f t="shared" si="54"/>
        <v>May</v>
      </c>
      <c r="I599" s="84">
        <v>2020</v>
      </c>
      <c r="J599" s="85" t="str">
        <f t="shared" si="55"/>
        <v>5/17/2020</v>
      </c>
      <c r="K599" s="86">
        <f t="shared" si="56"/>
        <v>1</v>
      </c>
      <c r="L599" t="str">
        <f t="shared" si="57"/>
        <v>Sunday</v>
      </c>
      <c r="M599">
        <v>612</v>
      </c>
      <c r="N599" t="s">
        <v>207</v>
      </c>
      <c r="O599" t="s">
        <v>226</v>
      </c>
      <c r="P599">
        <v>77</v>
      </c>
      <c r="Q599" t="s">
        <v>572</v>
      </c>
      <c r="R599" t="s">
        <v>287</v>
      </c>
      <c r="S599" t="s">
        <v>288</v>
      </c>
      <c r="T599" t="s">
        <v>234</v>
      </c>
      <c r="U599" t="s">
        <v>700</v>
      </c>
      <c r="V599" t="s">
        <v>260</v>
      </c>
      <c r="W599">
        <f t="shared" si="58"/>
        <v>6.9300000000000068</v>
      </c>
      <c r="X599">
        <f t="shared" si="59"/>
        <v>270.27000000000027</v>
      </c>
    </row>
    <row r="600" spans="1:24" x14ac:dyDescent="0.35">
      <c r="A600">
        <v>38</v>
      </c>
      <c r="B600">
        <v>116.65</v>
      </c>
      <c r="C600">
        <v>3</v>
      </c>
      <c r="D600">
        <v>4432.7</v>
      </c>
      <c r="E600" s="53">
        <v>43376</v>
      </c>
      <c r="F600" s="84">
        <v>10</v>
      </c>
      <c r="G600" s="84">
        <v>3</v>
      </c>
      <c r="H600" s="85" t="str">
        <f t="shared" si="54"/>
        <v>March</v>
      </c>
      <c r="I600" s="84">
        <v>2018</v>
      </c>
      <c r="J600" s="85" t="str">
        <f t="shared" si="55"/>
        <v>3/10/2018</v>
      </c>
      <c r="K600" s="86">
        <f t="shared" si="56"/>
        <v>7</v>
      </c>
      <c r="L600" t="str">
        <f t="shared" si="57"/>
        <v>Saturday</v>
      </c>
      <c r="M600">
        <v>1412</v>
      </c>
      <c r="N600" t="s">
        <v>207</v>
      </c>
      <c r="O600" t="s">
        <v>226</v>
      </c>
      <c r="P600">
        <v>142</v>
      </c>
      <c r="Q600" t="s">
        <v>573</v>
      </c>
      <c r="R600" t="s">
        <v>351</v>
      </c>
      <c r="S600" t="s">
        <v>311</v>
      </c>
      <c r="T600" t="s">
        <v>229</v>
      </c>
      <c r="U600" t="s">
        <v>726</v>
      </c>
      <c r="V600" t="s">
        <v>260</v>
      </c>
      <c r="W600">
        <f t="shared" si="58"/>
        <v>-25.349999999999994</v>
      </c>
      <c r="X600">
        <f t="shared" si="59"/>
        <v>-963.29999999999973</v>
      </c>
    </row>
    <row r="601" spans="1:24" x14ac:dyDescent="0.35">
      <c r="A601">
        <v>31</v>
      </c>
      <c r="B601">
        <v>132.29</v>
      </c>
      <c r="C601">
        <v>1</v>
      </c>
      <c r="D601">
        <v>4100.99</v>
      </c>
      <c r="E601" s="53">
        <v>43317</v>
      </c>
      <c r="F601" s="84">
        <v>8</v>
      </c>
      <c r="G601" s="84">
        <v>5</v>
      </c>
      <c r="H601" s="85" t="str">
        <f t="shared" si="54"/>
        <v>May</v>
      </c>
      <c r="I601" s="84">
        <v>2018</v>
      </c>
      <c r="J601" s="85" t="str">
        <f t="shared" si="55"/>
        <v>5/8/2018</v>
      </c>
      <c r="K601" s="86">
        <f t="shared" si="56"/>
        <v>3</v>
      </c>
      <c r="L601" t="str">
        <f t="shared" si="57"/>
        <v>Tuesday</v>
      </c>
      <c r="M601">
        <v>1354</v>
      </c>
      <c r="N601" t="s">
        <v>207</v>
      </c>
      <c r="O601" t="s">
        <v>226</v>
      </c>
      <c r="P601">
        <v>142</v>
      </c>
      <c r="Q601" t="s">
        <v>573</v>
      </c>
      <c r="R601" t="s">
        <v>408</v>
      </c>
      <c r="S601" t="s">
        <v>409</v>
      </c>
      <c r="T601" t="s">
        <v>230</v>
      </c>
      <c r="U601" t="s">
        <v>747</v>
      </c>
      <c r="V601" t="s">
        <v>260</v>
      </c>
      <c r="W601">
        <f t="shared" si="58"/>
        <v>-9.710000000000008</v>
      </c>
      <c r="X601">
        <f t="shared" si="59"/>
        <v>-301.01000000000022</v>
      </c>
    </row>
    <row r="602" spans="1:24" x14ac:dyDescent="0.35">
      <c r="A602">
        <v>36</v>
      </c>
      <c r="B602">
        <v>146.52000000000001</v>
      </c>
      <c r="C602">
        <v>1</v>
      </c>
      <c r="D602">
        <v>5274.72</v>
      </c>
      <c r="E602" s="53">
        <v>43197</v>
      </c>
      <c r="F602" s="84">
        <v>4</v>
      </c>
      <c r="G602" s="84">
        <v>7</v>
      </c>
      <c r="H602" s="85" t="str">
        <f t="shared" si="54"/>
        <v>July</v>
      </c>
      <c r="I602" s="84">
        <v>2018</v>
      </c>
      <c r="J602" s="85" t="str">
        <f t="shared" si="55"/>
        <v>7/4/2018</v>
      </c>
      <c r="K602" s="86">
        <f t="shared" si="56"/>
        <v>4</v>
      </c>
      <c r="L602" t="str">
        <f t="shared" si="57"/>
        <v>Wednesday</v>
      </c>
      <c r="M602">
        <v>1298</v>
      </c>
      <c r="N602" t="s">
        <v>207</v>
      </c>
      <c r="O602" t="s">
        <v>226</v>
      </c>
      <c r="P602">
        <v>142</v>
      </c>
      <c r="Q602" t="s">
        <v>573</v>
      </c>
      <c r="R602" t="s">
        <v>365</v>
      </c>
      <c r="S602" t="s">
        <v>366</v>
      </c>
      <c r="T602" t="s">
        <v>230</v>
      </c>
      <c r="U602" t="s">
        <v>732</v>
      </c>
      <c r="V602" t="s">
        <v>260</v>
      </c>
      <c r="W602">
        <f t="shared" si="58"/>
        <v>4.5200000000000102</v>
      </c>
      <c r="X602">
        <f t="shared" si="59"/>
        <v>162.72000000000037</v>
      </c>
    </row>
    <row r="603" spans="1:24" x14ac:dyDescent="0.35">
      <c r="A603">
        <v>25</v>
      </c>
      <c r="B603">
        <v>169.28</v>
      </c>
      <c r="C603">
        <v>12</v>
      </c>
      <c r="D603">
        <v>4232</v>
      </c>
      <c r="E603" s="53">
        <v>43413</v>
      </c>
      <c r="F603" s="84">
        <v>11</v>
      </c>
      <c r="G603" s="84">
        <v>9</v>
      </c>
      <c r="H603" s="85" t="str">
        <f t="shared" si="54"/>
        <v>September</v>
      </c>
      <c r="I603" s="84">
        <v>2018</v>
      </c>
      <c r="J603" s="85" t="str">
        <f t="shared" si="55"/>
        <v>9/11/2018</v>
      </c>
      <c r="K603" s="86">
        <f t="shared" si="56"/>
        <v>3</v>
      </c>
      <c r="L603" t="str">
        <f t="shared" si="57"/>
        <v>Tuesday</v>
      </c>
      <c r="M603">
        <v>1230</v>
      </c>
      <c r="N603" t="s">
        <v>207</v>
      </c>
      <c r="O603" t="s">
        <v>226</v>
      </c>
      <c r="P603">
        <v>142</v>
      </c>
      <c r="Q603" t="s">
        <v>573</v>
      </c>
      <c r="R603" t="s">
        <v>343</v>
      </c>
      <c r="S603" t="s">
        <v>344</v>
      </c>
      <c r="T603" t="s">
        <v>232</v>
      </c>
      <c r="U603" t="s">
        <v>723</v>
      </c>
      <c r="V603" t="s">
        <v>260</v>
      </c>
      <c r="W603">
        <f t="shared" si="58"/>
        <v>27.28</v>
      </c>
      <c r="X603">
        <f t="shared" si="59"/>
        <v>682</v>
      </c>
    </row>
    <row r="604" spans="1:24" x14ac:dyDescent="0.35">
      <c r="A604">
        <v>48</v>
      </c>
      <c r="B604">
        <v>128.03</v>
      </c>
      <c r="C604">
        <v>11</v>
      </c>
      <c r="D604">
        <v>6145.44</v>
      </c>
      <c r="E604" s="53" t="s">
        <v>461</v>
      </c>
      <c r="F604" s="84">
        <v>17</v>
      </c>
      <c r="G604" s="84">
        <v>10</v>
      </c>
      <c r="H604" s="85" t="str">
        <f t="shared" si="54"/>
        <v>October</v>
      </c>
      <c r="I604" s="84">
        <v>2018</v>
      </c>
      <c r="J604" s="85" t="str">
        <f t="shared" si="55"/>
        <v>10/17/2018</v>
      </c>
      <c r="K604" s="86">
        <f t="shared" si="56"/>
        <v>4</v>
      </c>
      <c r="L604" t="str">
        <f t="shared" si="57"/>
        <v>Wednesday</v>
      </c>
      <c r="M604">
        <v>1195</v>
      </c>
      <c r="N604" t="s">
        <v>207</v>
      </c>
      <c r="O604" t="s">
        <v>226</v>
      </c>
      <c r="P604">
        <v>142</v>
      </c>
      <c r="Q604" t="s">
        <v>573</v>
      </c>
      <c r="R604" t="s">
        <v>437</v>
      </c>
      <c r="S604" t="s">
        <v>438</v>
      </c>
      <c r="T604" t="s">
        <v>243</v>
      </c>
      <c r="U604" t="s">
        <v>758</v>
      </c>
      <c r="V604" t="s">
        <v>260</v>
      </c>
      <c r="W604">
        <f t="shared" si="58"/>
        <v>-13.969999999999999</v>
      </c>
      <c r="X604">
        <f t="shared" si="59"/>
        <v>-670.56</v>
      </c>
    </row>
    <row r="605" spans="1:24" x14ac:dyDescent="0.35">
      <c r="A605">
        <v>35</v>
      </c>
      <c r="B605">
        <v>133.72</v>
      </c>
      <c r="C605">
        <v>1</v>
      </c>
      <c r="D605">
        <v>4680.2</v>
      </c>
      <c r="E605" s="53">
        <v>43231</v>
      </c>
      <c r="F605" s="84">
        <v>5</v>
      </c>
      <c r="G605" s="84">
        <v>11</v>
      </c>
      <c r="H605" s="85" t="str">
        <f t="shared" si="54"/>
        <v>November</v>
      </c>
      <c r="I605" s="84">
        <v>2018</v>
      </c>
      <c r="J605" s="85" t="str">
        <f t="shared" si="55"/>
        <v>11/5/2018</v>
      </c>
      <c r="K605" s="86">
        <f t="shared" si="56"/>
        <v>2</v>
      </c>
      <c r="L605" t="str">
        <f t="shared" si="57"/>
        <v>Monday</v>
      </c>
      <c r="M605">
        <v>1177</v>
      </c>
      <c r="N605" t="s">
        <v>207</v>
      </c>
      <c r="O605" t="s">
        <v>226</v>
      </c>
      <c r="P605">
        <v>142</v>
      </c>
      <c r="Q605" t="s">
        <v>573</v>
      </c>
      <c r="R605" t="s">
        <v>345</v>
      </c>
      <c r="S605" t="s">
        <v>238</v>
      </c>
      <c r="T605" t="s">
        <v>240</v>
      </c>
      <c r="U605" t="s">
        <v>724</v>
      </c>
      <c r="V605" t="s">
        <v>260</v>
      </c>
      <c r="W605">
        <f t="shared" si="58"/>
        <v>-8.2800000000000011</v>
      </c>
      <c r="X605">
        <f t="shared" si="59"/>
        <v>-289.80000000000007</v>
      </c>
    </row>
    <row r="606" spans="1:24" x14ac:dyDescent="0.35">
      <c r="A606">
        <v>21</v>
      </c>
      <c r="B606">
        <v>156.47999999999999</v>
      </c>
      <c r="C606">
        <v>5</v>
      </c>
      <c r="D606">
        <v>3286.08</v>
      </c>
      <c r="E606" s="53">
        <v>43445</v>
      </c>
      <c r="F606" s="84">
        <v>12</v>
      </c>
      <c r="G606" s="84">
        <v>11</v>
      </c>
      <c r="H606" s="85" t="str">
        <f t="shared" si="54"/>
        <v>November</v>
      </c>
      <c r="I606" s="84">
        <v>2018</v>
      </c>
      <c r="J606" s="85" t="str">
        <f t="shared" si="55"/>
        <v>11/12/2018</v>
      </c>
      <c r="K606" s="86">
        <f t="shared" si="56"/>
        <v>2</v>
      </c>
      <c r="L606" t="str">
        <f t="shared" si="57"/>
        <v>Monday</v>
      </c>
      <c r="M606">
        <v>1171</v>
      </c>
      <c r="N606" t="s">
        <v>207</v>
      </c>
      <c r="O606" t="s">
        <v>226</v>
      </c>
      <c r="P606">
        <v>142</v>
      </c>
      <c r="Q606" t="s">
        <v>573</v>
      </c>
      <c r="R606" t="s">
        <v>267</v>
      </c>
      <c r="S606" t="s">
        <v>268</v>
      </c>
      <c r="T606" t="s">
        <v>231</v>
      </c>
      <c r="U606" t="s">
        <v>689</v>
      </c>
      <c r="V606" t="s">
        <v>260</v>
      </c>
      <c r="W606">
        <f t="shared" si="58"/>
        <v>14.47999999999999</v>
      </c>
      <c r="X606">
        <f t="shared" si="59"/>
        <v>304.07999999999981</v>
      </c>
    </row>
    <row r="607" spans="1:24" x14ac:dyDescent="0.35">
      <c r="A607">
        <v>47</v>
      </c>
      <c r="B607">
        <v>157.9</v>
      </c>
      <c r="C607">
        <v>10</v>
      </c>
      <c r="D607">
        <v>7421.3</v>
      </c>
      <c r="E607" s="53" t="s">
        <v>410</v>
      </c>
      <c r="F607" s="84">
        <v>20</v>
      </c>
      <c r="G607" s="84">
        <v>11</v>
      </c>
      <c r="H607" s="85" t="str">
        <f t="shared" si="54"/>
        <v>November</v>
      </c>
      <c r="I607" s="84">
        <v>2018</v>
      </c>
      <c r="J607" s="85" t="str">
        <f t="shared" si="55"/>
        <v>11/20/2018</v>
      </c>
      <c r="K607" s="86">
        <f t="shared" si="56"/>
        <v>3</v>
      </c>
      <c r="L607" t="str">
        <f t="shared" si="57"/>
        <v>Tuesday</v>
      </c>
      <c r="M607">
        <v>1164</v>
      </c>
      <c r="N607" t="s">
        <v>207</v>
      </c>
      <c r="O607" t="s">
        <v>226</v>
      </c>
      <c r="P607">
        <v>142</v>
      </c>
      <c r="Q607" t="s">
        <v>573</v>
      </c>
      <c r="R607" t="s">
        <v>337</v>
      </c>
      <c r="S607" t="s">
        <v>338</v>
      </c>
      <c r="T607" t="s">
        <v>229</v>
      </c>
      <c r="U607" t="s">
        <v>721</v>
      </c>
      <c r="V607" t="s">
        <v>289</v>
      </c>
      <c r="W607">
        <f t="shared" si="58"/>
        <v>15.900000000000006</v>
      </c>
      <c r="X607">
        <f t="shared" si="59"/>
        <v>747.3000000000003</v>
      </c>
    </row>
    <row r="608" spans="1:24" x14ac:dyDescent="0.35">
      <c r="A608">
        <v>38</v>
      </c>
      <c r="B608">
        <v>169.28</v>
      </c>
      <c r="C608">
        <v>16</v>
      </c>
      <c r="D608">
        <v>6432.64</v>
      </c>
      <c r="E608" s="53">
        <v>43143</v>
      </c>
      <c r="F608" s="84">
        <v>2</v>
      </c>
      <c r="G608" s="84">
        <v>12</v>
      </c>
      <c r="H608" s="85" t="str">
        <f t="shared" si="54"/>
        <v>December</v>
      </c>
      <c r="I608" s="84">
        <v>2018</v>
      </c>
      <c r="J608" s="85" t="str">
        <f t="shared" si="55"/>
        <v>12/2/2018</v>
      </c>
      <c r="K608" s="86">
        <f t="shared" si="56"/>
        <v>1</v>
      </c>
      <c r="L608" t="str">
        <f t="shared" si="57"/>
        <v>Sunday</v>
      </c>
      <c r="M608">
        <v>1153</v>
      </c>
      <c r="N608" t="s">
        <v>207</v>
      </c>
      <c r="O608" t="s">
        <v>226</v>
      </c>
      <c r="P608">
        <v>142</v>
      </c>
      <c r="Q608" t="s">
        <v>573</v>
      </c>
      <c r="R608" t="s">
        <v>427</v>
      </c>
      <c r="S608" t="s">
        <v>254</v>
      </c>
      <c r="T608" t="s">
        <v>229</v>
      </c>
      <c r="U608" t="s">
        <v>754</v>
      </c>
      <c r="V608" t="s">
        <v>260</v>
      </c>
      <c r="W608">
        <f t="shared" si="58"/>
        <v>27.28</v>
      </c>
      <c r="X608">
        <f t="shared" si="59"/>
        <v>1036.6400000000001</v>
      </c>
    </row>
    <row r="609" spans="1:24" x14ac:dyDescent="0.35">
      <c r="A609">
        <v>41</v>
      </c>
      <c r="B609">
        <v>118.07</v>
      </c>
      <c r="C609">
        <v>9</v>
      </c>
      <c r="D609">
        <v>4840.87</v>
      </c>
      <c r="E609" s="53" t="s">
        <v>449</v>
      </c>
      <c r="F609" s="84">
        <v>16</v>
      </c>
      <c r="G609" s="84">
        <v>1</v>
      </c>
      <c r="H609" s="85" t="str">
        <f t="shared" si="54"/>
        <v>January</v>
      </c>
      <c r="I609" s="84">
        <v>2019</v>
      </c>
      <c r="J609" s="85" t="str">
        <f t="shared" si="55"/>
        <v>1/16/2019</v>
      </c>
      <c r="K609" s="86">
        <f t="shared" si="56"/>
        <v>4</v>
      </c>
      <c r="L609" t="str">
        <f t="shared" si="57"/>
        <v>Wednesday</v>
      </c>
      <c r="M609">
        <v>1109</v>
      </c>
      <c r="N609" t="s">
        <v>207</v>
      </c>
      <c r="O609" t="s">
        <v>226</v>
      </c>
      <c r="P609">
        <v>142</v>
      </c>
      <c r="Q609" t="s">
        <v>573</v>
      </c>
      <c r="R609" t="s">
        <v>296</v>
      </c>
      <c r="S609" t="s">
        <v>297</v>
      </c>
      <c r="T609" t="s">
        <v>236</v>
      </c>
      <c r="U609" t="s">
        <v>704</v>
      </c>
      <c r="V609" t="s">
        <v>260</v>
      </c>
      <c r="W609">
        <f t="shared" si="58"/>
        <v>-23.930000000000007</v>
      </c>
      <c r="X609">
        <f t="shared" si="59"/>
        <v>-981.13000000000034</v>
      </c>
    </row>
    <row r="610" spans="1:24" x14ac:dyDescent="0.35">
      <c r="A610">
        <v>24</v>
      </c>
      <c r="B610">
        <v>162.16999999999999</v>
      </c>
      <c r="C610">
        <v>7</v>
      </c>
      <c r="D610">
        <v>3892.08</v>
      </c>
      <c r="E610" s="53" t="s">
        <v>483</v>
      </c>
      <c r="F610" s="84">
        <v>26</v>
      </c>
      <c r="G610" s="84">
        <v>2</v>
      </c>
      <c r="H610" s="85" t="str">
        <f t="shared" si="54"/>
        <v>Febuary</v>
      </c>
      <c r="I610" s="84">
        <v>2019</v>
      </c>
      <c r="J610" s="85" t="str">
        <f t="shared" si="55"/>
        <v>2/26/2019</v>
      </c>
      <c r="K610" s="86">
        <f t="shared" si="56"/>
        <v>3</v>
      </c>
      <c r="L610" t="str">
        <f t="shared" si="57"/>
        <v>Tuesday</v>
      </c>
      <c r="M610">
        <v>1069</v>
      </c>
      <c r="N610" t="s">
        <v>207</v>
      </c>
      <c r="O610" t="s">
        <v>226</v>
      </c>
      <c r="P610">
        <v>142</v>
      </c>
      <c r="Q610" t="s">
        <v>573</v>
      </c>
      <c r="R610" t="s">
        <v>372</v>
      </c>
      <c r="S610" t="s">
        <v>373</v>
      </c>
      <c r="T610" t="s">
        <v>229</v>
      </c>
      <c r="U610" t="s">
        <v>735</v>
      </c>
      <c r="V610" t="s">
        <v>260</v>
      </c>
      <c r="W610">
        <f t="shared" si="58"/>
        <v>20.169999999999987</v>
      </c>
      <c r="X610">
        <f t="shared" si="59"/>
        <v>484.0799999999997</v>
      </c>
    </row>
    <row r="611" spans="1:24" x14ac:dyDescent="0.35">
      <c r="A611">
        <v>37</v>
      </c>
      <c r="B611">
        <v>149.36000000000001</v>
      </c>
      <c r="C611">
        <v>2</v>
      </c>
      <c r="D611">
        <v>5526.32</v>
      </c>
      <c r="E611" s="53" t="s">
        <v>462</v>
      </c>
      <c r="F611" s="84">
        <v>13</v>
      </c>
      <c r="G611" s="84">
        <v>4</v>
      </c>
      <c r="H611" s="85" t="str">
        <f t="shared" si="54"/>
        <v>April</v>
      </c>
      <c r="I611" s="84">
        <v>2019</v>
      </c>
      <c r="J611" s="85" t="str">
        <f t="shared" si="55"/>
        <v>4/13/2019</v>
      </c>
      <c r="K611" s="86">
        <f t="shared" si="56"/>
        <v>7</v>
      </c>
      <c r="L611" t="str">
        <f t="shared" si="57"/>
        <v>Saturday</v>
      </c>
      <c r="M611">
        <v>1024</v>
      </c>
      <c r="N611" t="s">
        <v>207</v>
      </c>
      <c r="O611" t="s">
        <v>226</v>
      </c>
      <c r="P611">
        <v>142</v>
      </c>
      <c r="Q611" t="s">
        <v>573</v>
      </c>
      <c r="R611" t="s">
        <v>349</v>
      </c>
      <c r="S611" t="s">
        <v>350</v>
      </c>
      <c r="T611" t="s">
        <v>241</v>
      </c>
      <c r="U611" t="s">
        <v>725</v>
      </c>
      <c r="V611" t="s">
        <v>260</v>
      </c>
      <c r="W611">
        <f t="shared" si="58"/>
        <v>7.3600000000000136</v>
      </c>
      <c r="X611">
        <f t="shared" si="59"/>
        <v>272.3200000000005</v>
      </c>
    </row>
    <row r="612" spans="1:24" x14ac:dyDescent="0.35">
      <c r="A612">
        <v>33</v>
      </c>
      <c r="B612">
        <v>135.13999999999999</v>
      </c>
      <c r="C612">
        <v>4</v>
      </c>
      <c r="D612">
        <v>4459.62</v>
      </c>
      <c r="E612" s="53">
        <v>43471</v>
      </c>
      <c r="F612" s="84">
        <v>1</v>
      </c>
      <c r="G612" s="84">
        <v>6</v>
      </c>
      <c r="H612" s="85" t="str">
        <f t="shared" si="54"/>
        <v>June</v>
      </c>
      <c r="I612" s="84">
        <v>2019</v>
      </c>
      <c r="J612" s="85" t="str">
        <f t="shared" si="55"/>
        <v>6/1/2019</v>
      </c>
      <c r="K612" s="86">
        <f t="shared" si="56"/>
        <v>7</v>
      </c>
      <c r="L612" t="str">
        <f t="shared" si="57"/>
        <v>Saturday</v>
      </c>
      <c r="M612">
        <v>976</v>
      </c>
      <c r="N612" t="s">
        <v>364</v>
      </c>
      <c r="O612" t="s">
        <v>226</v>
      </c>
      <c r="P612">
        <v>142</v>
      </c>
      <c r="Q612" t="s">
        <v>573</v>
      </c>
      <c r="R612" t="s">
        <v>294</v>
      </c>
      <c r="S612" t="s">
        <v>295</v>
      </c>
      <c r="T612" t="s">
        <v>235</v>
      </c>
      <c r="U612" t="s">
        <v>703</v>
      </c>
      <c r="V612" t="s">
        <v>260</v>
      </c>
      <c r="W612">
        <f t="shared" si="58"/>
        <v>-6.8600000000000136</v>
      </c>
      <c r="X612">
        <f t="shared" si="59"/>
        <v>-226.38000000000045</v>
      </c>
    </row>
    <row r="613" spans="1:24" x14ac:dyDescent="0.35">
      <c r="A613">
        <v>49</v>
      </c>
      <c r="B613">
        <v>126.6</v>
      </c>
      <c r="C613">
        <v>5</v>
      </c>
      <c r="D613">
        <v>6203.4</v>
      </c>
      <c r="E613" s="53">
        <v>43623</v>
      </c>
      <c r="F613" s="84">
        <v>6</v>
      </c>
      <c r="G613" s="84">
        <v>7</v>
      </c>
      <c r="H613" s="85" t="str">
        <f t="shared" si="54"/>
        <v>July</v>
      </c>
      <c r="I613" s="84">
        <v>2019</v>
      </c>
      <c r="J613" s="85" t="str">
        <f t="shared" si="55"/>
        <v>7/6/2019</v>
      </c>
      <c r="K613" s="86">
        <f t="shared" si="56"/>
        <v>7</v>
      </c>
      <c r="L613" t="str">
        <f t="shared" si="57"/>
        <v>Saturday</v>
      </c>
      <c r="M613">
        <v>942</v>
      </c>
      <c r="N613" t="s">
        <v>207</v>
      </c>
      <c r="O613" t="s">
        <v>226</v>
      </c>
      <c r="P613">
        <v>142</v>
      </c>
      <c r="Q613" t="s">
        <v>573</v>
      </c>
      <c r="R613" t="s">
        <v>416</v>
      </c>
      <c r="S613" t="s">
        <v>417</v>
      </c>
      <c r="T613" t="s">
        <v>239</v>
      </c>
      <c r="U613" t="s">
        <v>750</v>
      </c>
      <c r="V613" t="s">
        <v>260</v>
      </c>
      <c r="W613">
        <f t="shared" si="58"/>
        <v>-15.400000000000006</v>
      </c>
      <c r="X613">
        <f t="shared" si="59"/>
        <v>-754.60000000000025</v>
      </c>
    </row>
    <row r="614" spans="1:24" x14ac:dyDescent="0.35">
      <c r="A614">
        <v>29</v>
      </c>
      <c r="B614">
        <v>129.44999999999999</v>
      </c>
      <c r="C614">
        <v>5</v>
      </c>
      <c r="D614">
        <v>3754.05</v>
      </c>
      <c r="E614" s="53">
        <v>43624</v>
      </c>
      <c r="F614" s="84">
        <v>6</v>
      </c>
      <c r="G614" s="84">
        <v>8</v>
      </c>
      <c r="H614" s="85" t="str">
        <f t="shared" si="54"/>
        <v>August</v>
      </c>
      <c r="I614" s="84">
        <v>2019</v>
      </c>
      <c r="J614" s="85" t="str">
        <f t="shared" si="55"/>
        <v>8/6/2019</v>
      </c>
      <c r="K614" s="86">
        <f t="shared" si="56"/>
        <v>3</v>
      </c>
      <c r="L614" t="str">
        <f t="shared" si="57"/>
        <v>Tuesday</v>
      </c>
      <c r="M614">
        <v>912</v>
      </c>
      <c r="N614" t="s">
        <v>207</v>
      </c>
      <c r="O614" t="s">
        <v>226</v>
      </c>
      <c r="P614">
        <v>142</v>
      </c>
      <c r="Q614" t="s">
        <v>573</v>
      </c>
      <c r="R614" t="s">
        <v>463</v>
      </c>
      <c r="S614" t="s">
        <v>464</v>
      </c>
      <c r="T614" t="s">
        <v>229</v>
      </c>
      <c r="U614" t="s">
        <v>764</v>
      </c>
      <c r="V614" t="s">
        <v>260</v>
      </c>
      <c r="W614">
        <f t="shared" si="58"/>
        <v>-12.550000000000011</v>
      </c>
      <c r="X614">
        <f t="shared" si="59"/>
        <v>-363.95000000000033</v>
      </c>
    </row>
    <row r="615" spans="1:24" x14ac:dyDescent="0.35">
      <c r="A615">
        <v>24</v>
      </c>
      <c r="B615">
        <v>146.52000000000001</v>
      </c>
      <c r="C615">
        <v>3</v>
      </c>
      <c r="D615">
        <v>3516.48</v>
      </c>
      <c r="E615" s="53" t="s">
        <v>419</v>
      </c>
      <c r="F615" s="84">
        <v>30</v>
      </c>
      <c r="G615" s="84">
        <v>8</v>
      </c>
      <c r="H615" s="85" t="str">
        <f t="shared" si="54"/>
        <v>August</v>
      </c>
      <c r="I615" s="84">
        <v>2019</v>
      </c>
      <c r="J615" s="85" t="str">
        <f t="shared" si="55"/>
        <v>8/30/2019</v>
      </c>
      <c r="K615" s="86">
        <f t="shared" si="56"/>
        <v>6</v>
      </c>
      <c r="L615" t="str">
        <f t="shared" si="57"/>
        <v>Friday</v>
      </c>
      <c r="M615">
        <v>889</v>
      </c>
      <c r="N615" t="s">
        <v>207</v>
      </c>
      <c r="O615" t="s">
        <v>226</v>
      </c>
      <c r="P615">
        <v>142</v>
      </c>
      <c r="Q615" t="s">
        <v>573</v>
      </c>
      <c r="R615" t="s">
        <v>414</v>
      </c>
      <c r="S615" t="s">
        <v>415</v>
      </c>
      <c r="T615" t="s">
        <v>244</v>
      </c>
      <c r="U615" t="s">
        <v>749</v>
      </c>
      <c r="V615" t="s">
        <v>260</v>
      </c>
      <c r="W615">
        <f t="shared" si="58"/>
        <v>4.5200000000000102</v>
      </c>
      <c r="X615">
        <f t="shared" si="59"/>
        <v>108.48000000000025</v>
      </c>
    </row>
    <row r="616" spans="1:24" x14ac:dyDescent="0.35">
      <c r="A616">
        <v>47</v>
      </c>
      <c r="B616">
        <v>159.32</v>
      </c>
      <c r="C616">
        <v>7</v>
      </c>
      <c r="D616">
        <v>7488.04</v>
      </c>
      <c r="E616" s="53">
        <v>43230</v>
      </c>
      <c r="F616" s="84">
        <v>5</v>
      </c>
      <c r="G616" s="84">
        <v>10</v>
      </c>
      <c r="H616" s="85" t="str">
        <f t="shared" si="54"/>
        <v>October</v>
      </c>
      <c r="I616" s="84">
        <v>2018</v>
      </c>
      <c r="J616" s="85" t="str">
        <f t="shared" si="55"/>
        <v>10/5/2018</v>
      </c>
      <c r="K616" s="86">
        <f t="shared" si="56"/>
        <v>6</v>
      </c>
      <c r="L616" t="str">
        <f t="shared" si="57"/>
        <v>Friday</v>
      </c>
      <c r="M616">
        <v>1219</v>
      </c>
      <c r="N616" t="s">
        <v>207</v>
      </c>
      <c r="O616" t="s">
        <v>226</v>
      </c>
      <c r="P616">
        <v>142</v>
      </c>
      <c r="Q616" t="s">
        <v>573</v>
      </c>
      <c r="R616" t="s">
        <v>465</v>
      </c>
      <c r="S616" t="s">
        <v>466</v>
      </c>
      <c r="T616" t="s">
        <v>231</v>
      </c>
      <c r="U616" t="s">
        <v>765</v>
      </c>
      <c r="V616" t="s">
        <v>289</v>
      </c>
      <c r="W616">
        <f t="shared" si="58"/>
        <v>17.319999999999993</v>
      </c>
      <c r="X616">
        <f t="shared" si="59"/>
        <v>814.03999999999974</v>
      </c>
    </row>
    <row r="617" spans="1:24" x14ac:dyDescent="0.35">
      <c r="A617">
        <v>24</v>
      </c>
      <c r="B617">
        <v>143.66999999999999</v>
      </c>
      <c r="C617">
        <v>1</v>
      </c>
      <c r="D617">
        <v>3448.08</v>
      </c>
      <c r="E617" s="53" t="s">
        <v>422</v>
      </c>
      <c r="F617" s="84">
        <v>16</v>
      </c>
      <c r="G617" s="84">
        <v>10</v>
      </c>
      <c r="H617" s="85" t="str">
        <f t="shared" si="54"/>
        <v>October</v>
      </c>
      <c r="I617" s="84">
        <v>2019</v>
      </c>
      <c r="J617" s="85" t="str">
        <f t="shared" si="55"/>
        <v>10/16/2019</v>
      </c>
      <c r="K617" s="86">
        <f t="shared" si="56"/>
        <v>4</v>
      </c>
      <c r="L617" t="str">
        <f t="shared" si="57"/>
        <v>Wednesday</v>
      </c>
      <c r="M617">
        <v>844</v>
      </c>
      <c r="N617" t="s">
        <v>207</v>
      </c>
      <c r="O617" t="s">
        <v>226</v>
      </c>
      <c r="P617">
        <v>142</v>
      </c>
      <c r="Q617" t="s">
        <v>573</v>
      </c>
      <c r="R617" t="s">
        <v>411</v>
      </c>
      <c r="S617" t="s">
        <v>412</v>
      </c>
      <c r="T617" t="s">
        <v>248</v>
      </c>
      <c r="U617" t="s">
        <v>748</v>
      </c>
      <c r="V617" t="s">
        <v>260</v>
      </c>
      <c r="W617">
        <f t="shared" si="58"/>
        <v>1.6699999999999875</v>
      </c>
      <c r="X617">
        <f t="shared" si="59"/>
        <v>40.0799999999997</v>
      </c>
    </row>
    <row r="618" spans="1:24" x14ac:dyDescent="0.35">
      <c r="A618">
        <v>25</v>
      </c>
      <c r="B618">
        <v>149.36000000000001</v>
      </c>
      <c r="C618">
        <v>9</v>
      </c>
      <c r="D618">
        <v>3734</v>
      </c>
      <c r="E618" s="53">
        <v>43566</v>
      </c>
      <c r="F618" s="84">
        <v>4</v>
      </c>
      <c r="G618" s="84">
        <v>11</v>
      </c>
      <c r="H618" s="85" t="str">
        <f t="shared" si="54"/>
        <v>November</v>
      </c>
      <c r="I618" s="84">
        <v>2019</v>
      </c>
      <c r="J618" s="85" t="str">
        <f t="shared" si="55"/>
        <v>11/4/2019</v>
      </c>
      <c r="K618" s="86">
        <f t="shared" si="56"/>
        <v>2</v>
      </c>
      <c r="L618" t="str">
        <f t="shared" si="57"/>
        <v>Monday</v>
      </c>
      <c r="M618">
        <v>826</v>
      </c>
      <c r="N618" t="s">
        <v>207</v>
      </c>
      <c r="O618" t="s">
        <v>226</v>
      </c>
      <c r="P618">
        <v>142</v>
      </c>
      <c r="Q618" t="s">
        <v>573</v>
      </c>
      <c r="R618" t="s">
        <v>292</v>
      </c>
      <c r="S618" t="s">
        <v>293</v>
      </c>
      <c r="T618" t="s">
        <v>229</v>
      </c>
      <c r="U618" t="s">
        <v>702</v>
      </c>
      <c r="V618" t="s">
        <v>260</v>
      </c>
      <c r="W618">
        <f t="shared" si="58"/>
        <v>7.3600000000000136</v>
      </c>
      <c r="X618">
        <f t="shared" si="59"/>
        <v>184.00000000000034</v>
      </c>
    </row>
    <row r="619" spans="1:24" x14ac:dyDescent="0.35">
      <c r="A619">
        <v>30</v>
      </c>
      <c r="B619">
        <v>32.47</v>
      </c>
      <c r="C619">
        <v>8</v>
      </c>
      <c r="D619">
        <v>974.1</v>
      </c>
      <c r="E619" s="53" t="s">
        <v>468</v>
      </c>
      <c r="F619" s="84">
        <v>17</v>
      </c>
      <c r="G619" s="84">
        <v>11</v>
      </c>
      <c r="H619" s="85" t="str">
        <f t="shared" si="54"/>
        <v>November</v>
      </c>
      <c r="I619" s="84">
        <v>2019</v>
      </c>
      <c r="J619" s="85" t="str">
        <f t="shared" si="55"/>
        <v>11/17/2019</v>
      </c>
      <c r="K619" s="86">
        <f t="shared" si="56"/>
        <v>1</v>
      </c>
      <c r="L619" t="str">
        <f t="shared" si="57"/>
        <v>Sunday</v>
      </c>
      <c r="M619">
        <v>814</v>
      </c>
      <c r="N619" t="s">
        <v>207</v>
      </c>
      <c r="O619" t="s">
        <v>226</v>
      </c>
      <c r="P619">
        <v>142</v>
      </c>
      <c r="Q619" t="s">
        <v>573</v>
      </c>
      <c r="R619" t="s">
        <v>351</v>
      </c>
      <c r="S619" t="s">
        <v>311</v>
      </c>
      <c r="T619" t="s">
        <v>229</v>
      </c>
      <c r="U619" t="s">
        <v>726</v>
      </c>
      <c r="V619" t="s">
        <v>255</v>
      </c>
      <c r="W619">
        <f t="shared" si="58"/>
        <v>-109.53</v>
      </c>
      <c r="X619">
        <f t="shared" si="59"/>
        <v>-3285.9</v>
      </c>
    </row>
    <row r="620" spans="1:24" x14ac:dyDescent="0.35">
      <c r="A620">
        <v>22</v>
      </c>
      <c r="B620">
        <v>143.66999999999999</v>
      </c>
      <c r="C620">
        <v>3</v>
      </c>
      <c r="D620">
        <v>3160.74</v>
      </c>
      <c r="E620" s="53" t="s">
        <v>221</v>
      </c>
      <c r="F620" s="84">
        <v>24</v>
      </c>
      <c r="G620" s="84">
        <v>11</v>
      </c>
      <c r="H620" s="85" t="str">
        <f t="shared" si="54"/>
        <v>November</v>
      </c>
      <c r="I620" s="84">
        <v>2019</v>
      </c>
      <c r="J620" s="85" t="str">
        <f t="shared" si="55"/>
        <v>11/24/2019</v>
      </c>
      <c r="K620" s="86">
        <f t="shared" si="56"/>
        <v>1</v>
      </c>
      <c r="L620" t="str">
        <f t="shared" si="57"/>
        <v>Sunday</v>
      </c>
      <c r="M620">
        <v>808</v>
      </c>
      <c r="N620" t="s">
        <v>207</v>
      </c>
      <c r="O620" t="s">
        <v>226</v>
      </c>
      <c r="P620">
        <v>142</v>
      </c>
      <c r="Q620" t="s">
        <v>573</v>
      </c>
      <c r="R620" t="s">
        <v>270</v>
      </c>
      <c r="S620" t="s">
        <v>271</v>
      </c>
      <c r="T620" t="s">
        <v>232</v>
      </c>
      <c r="U620" t="s">
        <v>691</v>
      </c>
      <c r="V620" t="s">
        <v>260</v>
      </c>
      <c r="W620">
        <f t="shared" si="58"/>
        <v>1.6699999999999875</v>
      </c>
      <c r="X620">
        <f t="shared" si="59"/>
        <v>36.739999999999725</v>
      </c>
    </row>
    <row r="621" spans="1:24" x14ac:dyDescent="0.35">
      <c r="A621">
        <v>27</v>
      </c>
      <c r="B621">
        <v>64.69</v>
      </c>
      <c r="C621">
        <v>2</v>
      </c>
      <c r="D621">
        <v>1746.63</v>
      </c>
      <c r="E621" s="53">
        <v>43720</v>
      </c>
      <c r="F621" s="84">
        <v>9</v>
      </c>
      <c r="G621" s="84">
        <v>12</v>
      </c>
      <c r="H621" s="85" t="str">
        <f t="shared" si="54"/>
        <v>December</v>
      </c>
      <c r="I621" s="84">
        <v>2019</v>
      </c>
      <c r="J621" s="85" t="str">
        <f t="shared" si="55"/>
        <v>12/9/2019</v>
      </c>
      <c r="K621" s="86">
        <f t="shared" si="56"/>
        <v>2</v>
      </c>
      <c r="L621" t="str">
        <f t="shared" si="57"/>
        <v>Monday</v>
      </c>
      <c r="M621">
        <v>794</v>
      </c>
      <c r="N621" t="s">
        <v>207</v>
      </c>
      <c r="O621" t="s">
        <v>226</v>
      </c>
      <c r="P621">
        <v>142</v>
      </c>
      <c r="Q621" t="s">
        <v>573</v>
      </c>
      <c r="R621" t="s">
        <v>258</v>
      </c>
      <c r="S621" t="s">
        <v>259</v>
      </c>
      <c r="T621" t="s">
        <v>230</v>
      </c>
      <c r="U621" t="s">
        <v>685</v>
      </c>
      <c r="V621" t="s">
        <v>255</v>
      </c>
      <c r="W621">
        <f t="shared" si="58"/>
        <v>-77.31</v>
      </c>
      <c r="X621">
        <f t="shared" si="59"/>
        <v>-2087.37</v>
      </c>
    </row>
    <row r="622" spans="1:24" x14ac:dyDescent="0.35">
      <c r="A622">
        <v>34</v>
      </c>
      <c r="B622">
        <v>123.76</v>
      </c>
      <c r="C622">
        <v>3</v>
      </c>
      <c r="D622">
        <v>4207.84</v>
      </c>
      <c r="E622" s="53">
        <v>44105</v>
      </c>
      <c r="F622" s="84">
        <v>10</v>
      </c>
      <c r="G622" s="84">
        <v>1</v>
      </c>
      <c r="H622" s="85" t="str">
        <f t="shared" si="54"/>
        <v>January</v>
      </c>
      <c r="I622" s="84">
        <v>2020</v>
      </c>
      <c r="J622" s="85" t="str">
        <f t="shared" si="55"/>
        <v>1/10/2020</v>
      </c>
      <c r="K622" s="86">
        <f t="shared" si="56"/>
        <v>6</v>
      </c>
      <c r="L622" t="str">
        <f t="shared" si="57"/>
        <v>Friday</v>
      </c>
      <c r="M622">
        <v>763</v>
      </c>
      <c r="N622" t="s">
        <v>207</v>
      </c>
      <c r="O622" t="s">
        <v>226</v>
      </c>
      <c r="P622">
        <v>142</v>
      </c>
      <c r="Q622" t="s">
        <v>573</v>
      </c>
      <c r="R622" t="s">
        <v>496</v>
      </c>
      <c r="S622" t="s">
        <v>497</v>
      </c>
      <c r="T622" t="s">
        <v>242</v>
      </c>
      <c r="U622" t="s">
        <v>770</v>
      </c>
      <c r="V622" t="s">
        <v>260</v>
      </c>
      <c r="W622">
        <f t="shared" si="58"/>
        <v>-18.239999999999995</v>
      </c>
      <c r="X622">
        <f t="shared" si="59"/>
        <v>-620.15999999999985</v>
      </c>
    </row>
    <row r="623" spans="1:24" x14ac:dyDescent="0.35">
      <c r="A623">
        <v>36</v>
      </c>
      <c r="B623">
        <v>120.91</v>
      </c>
      <c r="C623">
        <v>6</v>
      </c>
      <c r="D623">
        <v>4352.76</v>
      </c>
      <c r="E623" s="53">
        <v>44076</v>
      </c>
      <c r="F623" s="84">
        <v>9</v>
      </c>
      <c r="G623" s="84">
        <v>2</v>
      </c>
      <c r="H623" s="85" t="str">
        <f t="shared" si="54"/>
        <v>Febuary</v>
      </c>
      <c r="I623" s="84">
        <v>2020</v>
      </c>
      <c r="J623" s="85" t="str">
        <f t="shared" si="55"/>
        <v>2/9/2020</v>
      </c>
      <c r="K623" s="86">
        <f t="shared" si="56"/>
        <v>1</v>
      </c>
      <c r="L623" t="str">
        <f t="shared" si="57"/>
        <v>Sunday</v>
      </c>
      <c r="M623">
        <v>734</v>
      </c>
      <c r="N623" t="s">
        <v>207</v>
      </c>
      <c r="O623" t="s">
        <v>226</v>
      </c>
      <c r="P623">
        <v>142</v>
      </c>
      <c r="Q623" t="s">
        <v>573</v>
      </c>
      <c r="R623" t="s">
        <v>281</v>
      </c>
      <c r="S623" t="s">
        <v>282</v>
      </c>
      <c r="T623" t="s">
        <v>233</v>
      </c>
      <c r="U623" t="s">
        <v>697</v>
      </c>
      <c r="V623" t="s">
        <v>260</v>
      </c>
      <c r="W623">
        <f t="shared" si="58"/>
        <v>-21.090000000000003</v>
      </c>
      <c r="X623">
        <f t="shared" si="59"/>
        <v>-759.24000000000012</v>
      </c>
    </row>
    <row r="624" spans="1:24" x14ac:dyDescent="0.35">
      <c r="A624">
        <v>34</v>
      </c>
      <c r="B624">
        <v>43.05</v>
      </c>
      <c r="C624">
        <v>15</v>
      </c>
      <c r="D624">
        <v>1463.7</v>
      </c>
      <c r="E624" s="53">
        <v>43924</v>
      </c>
      <c r="F624" s="84">
        <v>4</v>
      </c>
      <c r="G624" s="84">
        <v>3</v>
      </c>
      <c r="H624" s="85" t="str">
        <f t="shared" si="54"/>
        <v>March</v>
      </c>
      <c r="I624" s="84">
        <v>2020</v>
      </c>
      <c r="J624" s="85" t="str">
        <f t="shared" si="55"/>
        <v>3/4/2020</v>
      </c>
      <c r="K624" s="86">
        <f t="shared" si="56"/>
        <v>4</v>
      </c>
      <c r="L624" t="str">
        <f t="shared" si="57"/>
        <v>Wednesday</v>
      </c>
      <c r="M624">
        <v>711</v>
      </c>
      <c r="N624" t="s">
        <v>207</v>
      </c>
      <c r="O624" t="s">
        <v>226</v>
      </c>
      <c r="P624">
        <v>142</v>
      </c>
      <c r="Q624" t="s">
        <v>573</v>
      </c>
      <c r="R624" t="s">
        <v>335</v>
      </c>
      <c r="S624" t="s">
        <v>336</v>
      </c>
      <c r="T624" t="s">
        <v>229</v>
      </c>
      <c r="U624" t="s">
        <v>720</v>
      </c>
      <c r="V624" t="s">
        <v>255</v>
      </c>
      <c r="W624">
        <f t="shared" si="58"/>
        <v>-98.95</v>
      </c>
      <c r="X624">
        <f t="shared" si="59"/>
        <v>-3364.3</v>
      </c>
    </row>
    <row r="625" spans="1:24" x14ac:dyDescent="0.35">
      <c r="A625">
        <v>48</v>
      </c>
      <c r="B625">
        <v>149.36000000000001</v>
      </c>
      <c r="C625">
        <v>2</v>
      </c>
      <c r="D625">
        <v>7169.28</v>
      </c>
      <c r="E625" s="53" t="s">
        <v>469</v>
      </c>
      <c r="F625" s="84">
        <v>15</v>
      </c>
      <c r="G625" s="84">
        <v>4</v>
      </c>
      <c r="H625" s="85" t="str">
        <f t="shared" si="54"/>
        <v>April</v>
      </c>
      <c r="I625" s="84">
        <v>2020</v>
      </c>
      <c r="J625" s="85" t="str">
        <f t="shared" si="55"/>
        <v>4/15/2020</v>
      </c>
      <c r="K625" s="86">
        <f t="shared" si="56"/>
        <v>4</v>
      </c>
      <c r="L625" t="str">
        <f t="shared" si="57"/>
        <v>Wednesday</v>
      </c>
      <c r="M625">
        <v>670</v>
      </c>
      <c r="N625" t="s">
        <v>224</v>
      </c>
      <c r="O625" t="s">
        <v>226</v>
      </c>
      <c r="P625">
        <v>142</v>
      </c>
      <c r="Q625" t="s">
        <v>573</v>
      </c>
      <c r="R625" t="s">
        <v>357</v>
      </c>
      <c r="S625" t="s">
        <v>358</v>
      </c>
      <c r="T625" t="s">
        <v>243</v>
      </c>
      <c r="U625" t="s">
        <v>729</v>
      </c>
      <c r="V625" t="s">
        <v>289</v>
      </c>
      <c r="W625">
        <f t="shared" si="58"/>
        <v>7.3600000000000136</v>
      </c>
      <c r="X625">
        <f t="shared" si="59"/>
        <v>353.28000000000065</v>
      </c>
    </row>
    <row r="626" spans="1:24" x14ac:dyDescent="0.35">
      <c r="A626">
        <v>34</v>
      </c>
      <c r="B626">
        <v>135.13999999999999</v>
      </c>
      <c r="C626">
        <v>4</v>
      </c>
      <c r="D626">
        <v>4594.76</v>
      </c>
      <c r="E626" s="53" t="s">
        <v>425</v>
      </c>
      <c r="F626" s="84">
        <v>17</v>
      </c>
      <c r="G626" s="84">
        <v>5</v>
      </c>
      <c r="H626" s="85" t="str">
        <f t="shared" si="54"/>
        <v>May</v>
      </c>
      <c r="I626" s="84">
        <v>2020</v>
      </c>
      <c r="J626" s="85" t="str">
        <f t="shared" si="55"/>
        <v>5/17/2020</v>
      </c>
      <c r="K626" s="86">
        <f t="shared" si="56"/>
        <v>1</v>
      </c>
      <c r="L626" t="str">
        <f t="shared" si="57"/>
        <v>Sunday</v>
      </c>
      <c r="M626">
        <v>639</v>
      </c>
      <c r="N626" t="s">
        <v>207</v>
      </c>
      <c r="O626" t="s">
        <v>226</v>
      </c>
      <c r="P626">
        <v>142</v>
      </c>
      <c r="Q626" t="s">
        <v>573</v>
      </c>
      <c r="R626" t="s">
        <v>287</v>
      </c>
      <c r="S626" t="s">
        <v>288</v>
      </c>
      <c r="T626" t="s">
        <v>234</v>
      </c>
      <c r="U626" t="s">
        <v>700</v>
      </c>
      <c r="V626" t="s">
        <v>260</v>
      </c>
      <c r="W626">
        <f t="shared" si="58"/>
        <v>-6.8600000000000136</v>
      </c>
      <c r="X626">
        <f t="shared" si="59"/>
        <v>-233.24000000000046</v>
      </c>
    </row>
    <row r="627" spans="1:24" x14ac:dyDescent="0.35">
      <c r="A627">
        <v>24</v>
      </c>
      <c r="B627">
        <v>144.08000000000001</v>
      </c>
      <c r="C627">
        <v>8</v>
      </c>
      <c r="D627">
        <v>3457.92</v>
      </c>
      <c r="E627" s="53" t="s">
        <v>446</v>
      </c>
      <c r="F627" s="84">
        <v>31</v>
      </c>
      <c r="G627" s="84">
        <v>1</v>
      </c>
      <c r="H627" s="85" t="str">
        <f t="shared" si="54"/>
        <v>January</v>
      </c>
      <c r="I627" s="84">
        <v>2018</v>
      </c>
      <c r="J627" s="85" t="str">
        <f t="shared" si="55"/>
        <v>1/31/2018</v>
      </c>
      <c r="K627" s="86">
        <f t="shared" si="56"/>
        <v>4</v>
      </c>
      <c r="L627" t="str">
        <f t="shared" si="57"/>
        <v>Wednesday</v>
      </c>
      <c r="M627">
        <v>1477</v>
      </c>
      <c r="N627" t="s">
        <v>207</v>
      </c>
      <c r="O627" t="s">
        <v>226</v>
      </c>
      <c r="P627">
        <v>163</v>
      </c>
      <c r="Q627" t="s">
        <v>574</v>
      </c>
      <c r="R627" t="s">
        <v>296</v>
      </c>
      <c r="S627" t="s">
        <v>297</v>
      </c>
      <c r="T627" t="s">
        <v>236</v>
      </c>
      <c r="U627" t="s">
        <v>704</v>
      </c>
      <c r="V627" t="s">
        <v>260</v>
      </c>
      <c r="W627">
        <f t="shared" si="58"/>
        <v>-18.919999999999987</v>
      </c>
      <c r="X627">
        <f t="shared" si="59"/>
        <v>-454.0799999999997</v>
      </c>
    </row>
    <row r="628" spans="1:24" x14ac:dyDescent="0.35">
      <c r="A628">
        <v>46</v>
      </c>
      <c r="B628">
        <v>160.46</v>
      </c>
      <c r="C628">
        <v>4</v>
      </c>
      <c r="D628">
        <v>7381.16</v>
      </c>
      <c r="E628" s="53">
        <v>43194</v>
      </c>
      <c r="F628" s="84">
        <v>4</v>
      </c>
      <c r="G628" s="84">
        <v>4</v>
      </c>
      <c r="H628" s="85" t="str">
        <f t="shared" si="54"/>
        <v>April</v>
      </c>
      <c r="I628" s="84">
        <v>2018</v>
      </c>
      <c r="J628" s="85" t="str">
        <f t="shared" si="55"/>
        <v>4/4/2018</v>
      </c>
      <c r="K628" s="86">
        <f t="shared" si="56"/>
        <v>4</v>
      </c>
      <c r="L628" t="str">
        <f t="shared" si="57"/>
        <v>Wednesday</v>
      </c>
      <c r="M628">
        <v>1415</v>
      </c>
      <c r="N628" t="s">
        <v>207</v>
      </c>
      <c r="O628" t="s">
        <v>226</v>
      </c>
      <c r="P628">
        <v>163</v>
      </c>
      <c r="Q628" t="s">
        <v>574</v>
      </c>
      <c r="R628" t="s">
        <v>306</v>
      </c>
      <c r="S628" t="s">
        <v>254</v>
      </c>
      <c r="T628" t="s">
        <v>229</v>
      </c>
      <c r="U628" t="s">
        <v>708</v>
      </c>
      <c r="V628" t="s">
        <v>289</v>
      </c>
      <c r="W628">
        <f t="shared" si="58"/>
        <v>-2.539999999999992</v>
      </c>
      <c r="X628">
        <f t="shared" si="59"/>
        <v>-116.83999999999963</v>
      </c>
    </row>
    <row r="629" spans="1:24" x14ac:dyDescent="0.35">
      <c r="A629">
        <v>45</v>
      </c>
      <c r="B629">
        <v>158.82</v>
      </c>
      <c r="C629">
        <v>10</v>
      </c>
      <c r="D629">
        <v>7146.9</v>
      </c>
      <c r="E629" s="53">
        <v>43165</v>
      </c>
      <c r="F629" s="84">
        <v>3</v>
      </c>
      <c r="G629" s="84">
        <v>6</v>
      </c>
      <c r="H629" s="85" t="str">
        <f t="shared" si="54"/>
        <v>June</v>
      </c>
      <c r="I629" s="84">
        <v>2018</v>
      </c>
      <c r="J629" s="85" t="str">
        <f t="shared" si="55"/>
        <v>6/3/2018</v>
      </c>
      <c r="K629" s="86">
        <f t="shared" si="56"/>
        <v>1</v>
      </c>
      <c r="L629" t="str">
        <f t="shared" si="57"/>
        <v>Sunday</v>
      </c>
      <c r="M629">
        <v>1356</v>
      </c>
      <c r="N629" t="s">
        <v>207</v>
      </c>
      <c r="O629" t="s">
        <v>226</v>
      </c>
      <c r="P629">
        <v>163</v>
      </c>
      <c r="Q629" t="s">
        <v>574</v>
      </c>
      <c r="R629" t="s">
        <v>427</v>
      </c>
      <c r="S629" t="s">
        <v>254</v>
      </c>
      <c r="T629" t="s">
        <v>229</v>
      </c>
      <c r="U629" t="s">
        <v>754</v>
      </c>
      <c r="V629" t="s">
        <v>289</v>
      </c>
      <c r="W629">
        <f t="shared" si="58"/>
        <v>-4.1800000000000068</v>
      </c>
      <c r="X629">
        <f t="shared" si="59"/>
        <v>-188.10000000000031</v>
      </c>
    </row>
    <row r="630" spans="1:24" x14ac:dyDescent="0.35">
      <c r="A630">
        <v>39</v>
      </c>
      <c r="B630">
        <v>152.27000000000001</v>
      </c>
      <c r="C630">
        <v>4</v>
      </c>
      <c r="D630">
        <v>5938.53</v>
      </c>
      <c r="E630" s="53">
        <v>43108</v>
      </c>
      <c r="F630" s="84">
        <v>1</v>
      </c>
      <c r="G630" s="84">
        <v>8</v>
      </c>
      <c r="H630" s="85" t="str">
        <f t="shared" si="54"/>
        <v>August</v>
      </c>
      <c r="I630" s="84">
        <v>2018</v>
      </c>
      <c r="J630" s="85" t="str">
        <f t="shared" si="55"/>
        <v>8/1/2018</v>
      </c>
      <c r="K630" s="86">
        <f t="shared" si="56"/>
        <v>4</v>
      </c>
      <c r="L630" t="str">
        <f t="shared" si="57"/>
        <v>Wednesday</v>
      </c>
      <c r="M630">
        <v>1298</v>
      </c>
      <c r="N630" t="s">
        <v>207</v>
      </c>
      <c r="O630" t="s">
        <v>226</v>
      </c>
      <c r="P630">
        <v>163</v>
      </c>
      <c r="Q630" t="s">
        <v>574</v>
      </c>
      <c r="R630" t="s">
        <v>423</v>
      </c>
      <c r="S630" t="s">
        <v>424</v>
      </c>
      <c r="T630" t="s">
        <v>233</v>
      </c>
      <c r="U630" t="s">
        <v>753</v>
      </c>
      <c r="V630" t="s">
        <v>260</v>
      </c>
      <c r="W630">
        <f t="shared" si="58"/>
        <v>-10.72999999999999</v>
      </c>
      <c r="X630">
        <f t="shared" si="59"/>
        <v>-418.46999999999957</v>
      </c>
    </row>
    <row r="631" spans="1:24" x14ac:dyDescent="0.35">
      <c r="A631">
        <v>43</v>
      </c>
      <c r="B631">
        <v>165.37</v>
      </c>
      <c r="C631">
        <v>2</v>
      </c>
      <c r="D631">
        <v>7110.91</v>
      </c>
      <c r="E631" s="53" t="s">
        <v>453</v>
      </c>
      <c r="F631" s="84">
        <v>21</v>
      </c>
      <c r="G631" s="84">
        <v>9</v>
      </c>
      <c r="H631" s="85" t="str">
        <f t="shared" si="54"/>
        <v>September</v>
      </c>
      <c r="I631" s="84">
        <v>2018</v>
      </c>
      <c r="J631" s="85" t="str">
        <f t="shared" si="55"/>
        <v>9/21/2018</v>
      </c>
      <c r="K631" s="86">
        <f t="shared" si="56"/>
        <v>6</v>
      </c>
      <c r="L631" t="str">
        <f t="shared" si="57"/>
        <v>Friday</v>
      </c>
      <c r="M631">
        <v>1248</v>
      </c>
      <c r="N631" t="s">
        <v>207</v>
      </c>
      <c r="O631" t="s">
        <v>226</v>
      </c>
      <c r="P631">
        <v>163</v>
      </c>
      <c r="Q631" t="s">
        <v>574</v>
      </c>
      <c r="R631" t="s">
        <v>389</v>
      </c>
      <c r="S631" t="s">
        <v>390</v>
      </c>
      <c r="T631" t="s">
        <v>233</v>
      </c>
      <c r="U631" t="s">
        <v>740</v>
      </c>
      <c r="V631" t="s">
        <v>289</v>
      </c>
      <c r="W631">
        <f t="shared" si="58"/>
        <v>2.3700000000000045</v>
      </c>
      <c r="X631">
        <f t="shared" si="59"/>
        <v>101.9100000000002</v>
      </c>
    </row>
    <row r="632" spans="1:24" x14ac:dyDescent="0.35">
      <c r="A632">
        <v>29</v>
      </c>
      <c r="B632">
        <v>173.55</v>
      </c>
      <c r="C632">
        <v>11</v>
      </c>
      <c r="D632">
        <v>5032.95</v>
      </c>
      <c r="E632" s="53" t="s">
        <v>429</v>
      </c>
      <c r="F632" s="84">
        <v>22</v>
      </c>
      <c r="G632" s="84">
        <v>10</v>
      </c>
      <c r="H632" s="85" t="str">
        <f t="shared" si="54"/>
        <v>October</v>
      </c>
      <c r="I632" s="84">
        <v>2018</v>
      </c>
      <c r="J632" s="85" t="str">
        <f t="shared" si="55"/>
        <v>10/22/2018</v>
      </c>
      <c r="K632" s="86">
        <f t="shared" si="56"/>
        <v>2</v>
      </c>
      <c r="L632" t="str">
        <f t="shared" si="57"/>
        <v>Monday</v>
      </c>
      <c r="M632">
        <v>1218</v>
      </c>
      <c r="N632" t="s">
        <v>207</v>
      </c>
      <c r="O632" t="s">
        <v>226</v>
      </c>
      <c r="P632">
        <v>163</v>
      </c>
      <c r="Q632" t="s">
        <v>574</v>
      </c>
      <c r="R632" t="s">
        <v>304</v>
      </c>
      <c r="S632" t="s">
        <v>249</v>
      </c>
      <c r="T632" t="s">
        <v>249</v>
      </c>
      <c r="U632" t="s">
        <v>707</v>
      </c>
      <c r="V632" t="s">
        <v>260</v>
      </c>
      <c r="W632">
        <f t="shared" si="58"/>
        <v>10.550000000000011</v>
      </c>
      <c r="X632">
        <f t="shared" si="59"/>
        <v>305.95000000000033</v>
      </c>
    </row>
    <row r="633" spans="1:24" x14ac:dyDescent="0.35">
      <c r="A633">
        <v>20</v>
      </c>
      <c r="B633">
        <v>183.38</v>
      </c>
      <c r="C633">
        <v>10</v>
      </c>
      <c r="D633">
        <v>3667.6</v>
      </c>
      <c r="E633" s="53">
        <v>43262</v>
      </c>
      <c r="F633" s="84">
        <v>6</v>
      </c>
      <c r="G633" s="84">
        <v>11</v>
      </c>
      <c r="H633" s="85" t="str">
        <f t="shared" si="54"/>
        <v>November</v>
      </c>
      <c r="I633" s="84">
        <v>2018</v>
      </c>
      <c r="J633" s="85" t="str">
        <f t="shared" si="55"/>
        <v>11/6/2018</v>
      </c>
      <c r="K633" s="86">
        <f t="shared" si="56"/>
        <v>3</v>
      </c>
      <c r="L633" t="str">
        <f t="shared" si="57"/>
        <v>Tuesday</v>
      </c>
      <c r="M633">
        <v>1204</v>
      </c>
      <c r="N633" t="s">
        <v>207</v>
      </c>
      <c r="O633" t="s">
        <v>226</v>
      </c>
      <c r="P633">
        <v>163</v>
      </c>
      <c r="Q633" t="s">
        <v>574</v>
      </c>
      <c r="R633" t="s">
        <v>416</v>
      </c>
      <c r="S633" t="s">
        <v>417</v>
      </c>
      <c r="T633" t="s">
        <v>239</v>
      </c>
      <c r="U633" t="s">
        <v>750</v>
      </c>
      <c r="V633" t="s">
        <v>260</v>
      </c>
      <c r="W633">
        <f t="shared" si="58"/>
        <v>20.379999999999995</v>
      </c>
      <c r="X633">
        <f t="shared" si="59"/>
        <v>407.59999999999991</v>
      </c>
    </row>
    <row r="634" spans="1:24" x14ac:dyDescent="0.35">
      <c r="A634">
        <v>46</v>
      </c>
      <c r="B634">
        <v>160.46</v>
      </c>
      <c r="C634">
        <v>5</v>
      </c>
      <c r="D634">
        <v>7381.16</v>
      </c>
      <c r="E634" s="53" t="s">
        <v>367</v>
      </c>
      <c r="F634" s="84">
        <v>14</v>
      </c>
      <c r="G634" s="84">
        <v>11</v>
      </c>
      <c r="H634" s="85" t="str">
        <f t="shared" si="54"/>
        <v>November</v>
      </c>
      <c r="I634" s="84">
        <v>2018</v>
      </c>
      <c r="J634" s="85" t="str">
        <f t="shared" si="55"/>
        <v>11/14/2018</v>
      </c>
      <c r="K634" s="86">
        <f t="shared" si="56"/>
        <v>4</v>
      </c>
      <c r="L634" t="str">
        <f t="shared" si="57"/>
        <v>Wednesday</v>
      </c>
      <c r="M634">
        <v>1197</v>
      </c>
      <c r="N634" t="s">
        <v>207</v>
      </c>
      <c r="O634" t="s">
        <v>226</v>
      </c>
      <c r="P634">
        <v>163</v>
      </c>
      <c r="Q634" t="s">
        <v>574</v>
      </c>
      <c r="R634" t="s">
        <v>454</v>
      </c>
      <c r="S634" t="s">
        <v>455</v>
      </c>
      <c r="T634" t="s">
        <v>236</v>
      </c>
      <c r="U634" t="s">
        <v>761</v>
      </c>
      <c r="V634" t="s">
        <v>289</v>
      </c>
      <c r="W634">
        <f t="shared" si="58"/>
        <v>-2.539999999999992</v>
      </c>
      <c r="X634">
        <f t="shared" si="59"/>
        <v>-116.83999999999963</v>
      </c>
    </row>
    <row r="635" spans="1:24" x14ac:dyDescent="0.35">
      <c r="A635">
        <v>27</v>
      </c>
      <c r="B635">
        <v>189.93</v>
      </c>
      <c r="C635">
        <v>5</v>
      </c>
      <c r="D635">
        <v>5128.1099999999997</v>
      </c>
      <c r="E635" s="53" t="s">
        <v>312</v>
      </c>
      <c r="F635" s="84">
        <v>25</v>
      </c>
      <c r="G635" s="84">
        <v>11</v>
      </c>
      <c r="H635" s="85" t="str">
        <f t="shared" si="54"/>
        <v>November</v>
      </c>
      <c r="I635" s="84">
        <v>2018</v>
      </c>
      <c r="J635" s="85" t="str">
        <f t="shared" si="55"/>
        <v>11/25/2018</v>
      </c>
      <c r="K635" s="86">
        <f t="shared" si="56"/>
        <v>1</v>
      </c>
      <c r="L635" t="str">
        <f t="shared" si="57"/>
        <v>Sunday</v>
      </c>
      <c r="M635">
        <v>1187</v>
      </c>
      <c r="N635" t="s">
        <v>207</v>
      </c>
      <c r="O635" t="s">
        <v>226</v>
      </c>
      <c r="P635">
        <v>163</v>
      </c>
      <c r="Q635" t="s">
        <v>574</v>
      </c>
      <c r="R635" t="s">
        <v>354</v>
      </c>
      <c r="S635" t="s">
        <v>355</v>
      </c>
      <c r="T635" t="s">
        <v>229</v>
      </c>
      <c r="U635" t="s">
        <v>728</v>
      </c>
      <c r="V635" t="s">
        <v>260</v>
      </c>
      <c r="W635">
        <f t="shared" si="58"/>
        <v>26.930000000000007</v>
      </c>
      <c r="X635">
        <f t="shared" si="59"/>
        <v>727.11000000000013</v>
      </c>
    </row>
    <row r="636" spans="1:24" x14ac:dyDescent="0.35">
      <c r="A636">
        <v>44</v>
      </c>
      <c r="B636">
        <v>160.46</v>
      </c>
      <c r="C636">
        <v>6</v>
      </c>
      <c r="D636">
        <v>7060.24</v>
      </c>
      <c r="E636" s="53">
        <v>43355</v>
      </c>
      <c r="F636" s="84">
        <v>9</v>
      </c>
      <c r="G636" s="84">
        <v>12</v>
      </c>
      <c r="H636" s="85" t="str">
        <f t="shared" si="54"/>
        <v>December</v>
      </c>
      <c r="I636" s="84">
        <v>2018</v>
      </c>
      <c r="J636" s="85" t="str">
        <f t="shared" si="55"/>
        <v>12/9/2018</v>
      </c>
      <c r="K636" s="86">
        <f t="shared" si="56"/>
        <v>1</v>
      </c>
      <c r="L636" t="str">
        <f t="shared" si="57"/>
        <v>Sunday</v>
      </c>
      <c r="M636">
        <v>1174</v>
      </c>
      <c r="N636" t="s">
        <v>207</v>
      </c>
      <c r="O636" t="s">
        <v>226</v>
      </c>
      <c r="P636">
        <v>163</v>
      </c>
      <c r="Q636" t="s">
        <v>574</v>
      </c>
      <c r="R636" t="s">
        <v>400</v>
      </c>
      <c r="S636" t="s">
        <v>382</v>
      </c>
      <c r="T636" t="s">
        <v>229</v>
      </c>
      <c r="U636" t="s">
        <v>744</v>
      </c>
      <c r="V636" t="s">
        <v>289</v>
      </c>
      <c r="W636">
        <f t="shared" si="58"/>
        <v>-2.539999999999992</v>
      </c>
      <c r="X636">
        <f t="shared" si="59"/>
        <v>-111.75999999999965</v>
      </c>
    </row>
    <row r="637" spans="1:24" x14ac:dyDescent="0.35">
      <c r="A637">
        <v>43</v>
      </c>
      <c r="B637">
        <v>196.48</v>
      </c>
      <c r="C637">
        <v>1</v>
      </c>
      <c r="D637">
        <v>8448.64</v>
      </c>
      <c r="E637" s="53">
        <v>43740</v>
      </c>
      <c r="F637" s="84">
        <v>10</v>
      </c>
      <c r="G637" s="84">
        <v>2</v>
      </c>
      <c r="H637" s="85" t="str">
        <f t="shared" si="54"/>
        <v>Febuary</v>
      </c>
      <c r="I637" s="84">
        <v>2019</v>
      </c>
      <c r="J637" s="85" t="str">
        <f t="shared" si="55"/>
        <v>2/10/2019</v>
      </c>
      <c r="K637" s="86">
        <f t="shared" si="56"/>
        <v>1</v>
      </c>
      <c r="L637" t="str">
        <f t="shared" si="57"/>
        <v>Sunday</v>
      </c>
      <c r="M637">
        <v>1112</v>
      </c>
      <c r="N637" t="s">
        <v>207</v>
      </c>
      <c r="O637" t="s">
        <v>226</v>
      </c>
      <c r="P637">
        <v>163</v>
      </c>
      <c r="Q637" t="s">
        <v>574</v>
      </c>
      <c r="R637" t="s">
        <v>456</v>
      </c>
      <c r="S637" t="s">
        <v>457</v>
      </c>
      <c r="T637" t="s">
        <v>229</v>
      </c>
      <c r="U637" t="s">
        <v>762</v>
      </c>
      <c r="V637" t="s">
        <v>289</v>
      </c>
      <c r="W637">
        <f t="shared" si="58"/>
        <v>33.47999999999999</v>
      </c>
      <c r="X637">
        <f t="shared" si="59"/>
        <v>1439.6399999999996</v>
      </c>
    </row>
    <row r="638" spans="1:24" x14ac:dyDescent="0.35">
      <c r="A638">
        <v>49</v>
      </c>
      <c r="B638">
        <v>148.99</v>
      </c>
      <c r="C638">
        <v>8</v>
      </c>
      <c r="D638">
        <v>7300.51</v>
      </c>
      <c r="E638" s="53" t="s">
        <v>447</v>
      </c>
      <c r="F638" s="84">
        <v>15</v>
      </c>
      <c r="G638" s="84">
        <v>3</v>
      </c>
      <c r="H638" s="85" t="str">
        <f t="shared" si="54"/>
        <v>March</v>
      </c>
      <c r="I638" s="84">
        <v>2019</v>
      </c>
      <c r="J638" s="85" t="str">
        <f t="shared" si="55"/>
        <v>3/15/2019</v>
      </c>
      <c r="K638" s="86">
        <f t="shared" si="56"/>
        <v>6</v>
      </c>
      <c r="L638" t="str">
        <f t="shared" si="57"/>
        <v>Friday</v>
      </c>
      <c r="M638">
        <v>1080</v>
      </c>
      <c r="N638" t="s">
        <v>207</v>
      </c>
      <c r="O638" t="s">
        <v>226</v>
      </c>
      <c r="P638">
        <v>163</v>
      </c>
      <c r="Q638" t="s">
        <v>574</v>
      </c>
      <c r="R638" t="s">
        <v>420</v>
      </c>
      <c r="S638" t="s">
        <v>421</v>
      </c>
      <c r="T638" t="s">
        <v>248</v>
      </c>
      <c r="U638" t="s">
        <v>752</v>
      </c>
      <c r="V638" t="s">
        <v>289</v>
      </c>
      <c r="W638">
        <f t="shared" si="58"/>
        <v>-14.009999999999991</v>
      </c>
      <c r="X638">
        <f t="shared" si="59"/>
        <v>-686.48999999999955</v>
      </c>
    </row>
    <row r="639" spans="1:24" x14ac:dyDescent="0.35">
      <c r="A639">
        <v>40</v>
      </c>
      <c r="B639">
        <v>163.72999999999999</v>
      </c>
      <c r="C639">
        <v>4</v>
      </c>
      <c r="D639">
        <v>6549.2</v>
      </c>
      <c r="E639" s="53">
        <v>43590</v>
      </c>
      <c r="F639" s="84">
        <v>5</v>
      </c>
      <c r="G639" s="84">
        <v>5</v>
      </c>
      <c r="H639" s="85" t="str">
        <f t="shared" si="54"/>
        <v>May</v>
      </c>
      <c r="I639" s="84">
        <v>2019</v>
      </c>
      <c r="J639" s="85" t="str">
        <f t="shared" si="55"/>
        <v>5/5/2019</v>
      </c>
      <c r="K639" s="86">
        <f t="shared" si="56"/>
        <v>1</v>
      </c>
      <c r="L639" t="str">
        <f t="shared" si="57"/>
        <v>Sunday</v>
      </c>
      <c r="M639">
        <v>1030</v>
      </c>
      <c r="N639" t="s">
        <v>207</v>
      </c>
      <c r="O639" t="s">
        <v>226</v>
      </c>
      <c r="P639">
        <v>163</v>
      </c>
      <c r="Q639" t="s">
        <v>574</v>
      </c>
      <c r="R639" t="s">
        <v>296</v>
      </c>
      <c r="S639" t="s">
        <v>297</v>
      </c>
      <c r="T639" t="s">
        <v>236</v>
      </c>
      <c r="U639" t="s">
        <v>704</v>
      </c>
      <c r="V639" t="s">
        <v>260</v>
      </c>
      <c r="W639">
        <f t="shared" si="58"/>
        <v>0.72999999999998977</v>
      </c>
      <c r="X639">
        <f t="shared" si="59"/>
        <v>29.199999999999591</v>
      </c>
    </row>
    <row r="640" spans="1:24" x14ac:dyDescent="0.35">
      <c r="A640">
        <v>30</v>
      </c>
      <c r="B640">
        <v>189.93</v>
      </c>
      <c r="C640">
        <v>3</v>
      </c>
      <c r="D640">
        <v>5697.9</v>
      </c>
      <c r="E640" s="53" t="s">
        <v>323</v>
      </c>
      <c r="F640" s="84">
        <v>15</v>
      </c>
      <c r="G640" s="84">
        <v>6</v>
      </c>
      <c r="H640" s="85" t="str">
        <f t="shared" si="54"/>
        <v>June</v>
      </c>
      <c r="I640" s="84">
        <v>2019</v>
      </c>
      <c r="J640" s="85" t="str">
        <f t="shared" si="55"/>
        <v>6/15/2019</v>
      </c>
      <c r="K640" s="86">
        <f t="shared" si="56"/>
        <v>7</v>
      </c>
      <c r="L640" t="str">
        <f t="shared" si="57"/>
        <v>Saturday</v>
      </c>
      <c r="M640">
        <v>990</v>
      </c>
      <c r="N640" t="s">
        <v>207</v>
      </c>
      <c r="O640" t="s">
        <v>226</v>
      </c>
      <c r="P640">
        <v>163</v>
      </c>
      <c r="Q640" t="s">
        <v>574</v>
      </c>
      <c r="R640" t="s">
        <v>401</v>
      </c>
      <c r="S640" t="s">
        <v>249</v>
      </c>
      <c r="T640" t="s">
        <v>249</v>
      </c>
      <c r="U640" t="s">
        <v>745</v>
      </c>
      <c r="V640" t="s">
        <v>260</v>
      </c>
      <c r="W640">
        <f t="shared" si="58"/>
        <v>26.930000000000007</v>
      </c>
      <c r="X640">
        <f t="shared" si="59"/>
        <v>807.9000000000002</v>
      </c>
    </row>
    <row r="641" spans="1:24" x14ac:dyDescent="0.35">
      <c r="A641">
        <v>50</v>
      </c>
      <c r="B641">
        <v>183.38</v>
      </c>
      <c r="C641">
        <v>4</v>
      </c>
      <c r="D641">
        <v>9169</v>
      </c>
      <c r="E641" s="53" t="s">
        <v>434</v>
      </c>
      <c r="F641" s="84">
        <v>20</v>
      </c>
      <c r="G641" s="84">
        <v>7</v>
      </c>
      <c r="H641" s="85" t="str">
        <f t="shared" si="54"/>
        <v>July</v>
      </c>
      <c r="I641" s="84">
        <v>2019</v>
      </c>
      <c r="J641" s="85" t="str">
        <f t="shared" si="55"/>
        <v>7/20/2019</v>
      </c>
      <c r="K641" s="86">
        <f t="shared" si="56"/>
        <v>7</v>
      </c>
      <c r="L641" t="str">
        <f t="shared" si="57"/>
        <v>Saturday</v>
      </c>
      <c r="M641">
        <v>956</v>
      </c>
      <c r="N641" t="s">
        <v>207</v>
      </c>
      <c r="O641" t="s">
        <v>226</v>
      </c>
      <c r="P641">
        <v>163</v>
      </c>
      <c r="Q641" t="s">
        <v>574</v>
      </c>
      <c r="R641" t="s">
        <v>335</v>
      </c>
      <c r="S641" t="s">
        <v>336</v>
      </c>
      <c r="T641" t="s">
        <v>229</v>
      </c>
      <c r="U641" t="s">
        <v>720</v>
      </c>
      <c r="V641" t="s">
        <v>289</v>
      </c>
      <c r="W641">
        <f t="shared" si="58"/>
        <v>20.379999999999995</v>
      </c>
      <c r="X641">
        <f t="shared" si="59"/>
        <v>1018.9999999999998</v>
      </c>
    </row>
    <row r="642" spans="1:24" x14ac:dyDescent="0.35">
      <c r="A642">
        <v>23</v>
      </c>
      <c r="B642">
        <v>140.81</v>
      </c>
      <c r="C642">
        <v>13</v>
      </c>
      <c r="D642">
        <v>3238.63</v>
      </c>
      <c r="E642" s="53" t="s">
        <v>378</v>
      </c>
      <c r="F642" s="84">
        <v>20</v>
      </c>
      <c r="G642" s="84">
        <v>8</v>
      </c>
      <c r="H642" s="85" t="str">
        <f t="shared" si="54"/>
        <v>August</v>
      </c>
      <c r="I642" s="84">
        <v>2019</v>
      </c>
      <c r="J642" s="85" t="str">
        <f t="shared" si="55"/>
        <v>8/20/2019</v>
      </c>
      <c r="K642" s="86">
        <f t="shared" si="56"/>
        <v>3</v>
      </c>
      <c r="L642" t="str">
        <f t="shared" si="57"/>
        <v>Tuesday</v>
      </c>
      <c r="M642">
        <v>926</v>
      </c>
      <c r="N642" t="s">
        <v>207</v>
      </c>
      <c r="O642" t="s">
        <v>226</v>
      </c>
      <c r="P642">
        <v>163</v>
      </c>
      <c r="Q642" t="s">
        <v>574</v>
      </c>
      <c r="R642" t="s">
        <v>335</v>
      </c>
      <c r="S642" t="s">
        <v>336</v>
      </c>
      <c r="T642" t="s">
        <v>229</v>
      </c>
      <c r="U642" t="s">
        <v>720</v>
      </c>
      <c r="V642" t="s">
        <v>260</v>
      </c>
      <c r="W642">
        <f t="shared" si="58"/>
        <v>-22.189999999999998</v>
      </c>
      <c r="X642">
        <f t="shared" si="59"/>
        <v>-510.36999999999995</v>
      </c>
    </row>
    <row r="643" spans="1:24" x14ac:dyDescent="0.35">
      <c r="A643">
        <v>26</v>
      </c>
      <c r="B643">
        <v>175.19</v>
      </c>
      <c r="C643">
        <v>7</v>
      </c>
      <c r="D643">
        <v>4554.9399999999996</v>
      </c>
      <c r="E643" s="53">
        <v>43686</v>
      </c>
      <c r="F643" s="84">
        <v>8</v>
      </c>
      <c r="G643" s="84">
        <v>9</v>
      </c>
      <c r="H643" s="85" t="str">
        <f t="shared" ref="H643:H706" si="60">IF(G643=1,"January",IF(G643=2,"Febuary",IF(G643=3,"March",IF(G643=4,"April",IF(G643=5,"May",IF(G643=6,"June",IF(G643=7,"July",IF(G643=8,"August",IF(G643=9,"September",IF(G643=10,"October",IF(G643=11,"November","December")))))))))))</f>
        <v>September</v>
      </c>
      <c r="I643" s="84">
        <v>2019</v>
      </c>
      <c r="J643" s="85" t="str">
        <f t="shared" ref="J643:J706" si="61">CONCATENATE(G643,"/",F643,"/",I643)</f>
        <v>9/8/2019</v>
      </c>
      <c r="K643" s="86">
        <f t="shared" ref="K643:K706" si="62">WEEKDAY(J643)</f>
        <v>1</v>
      </c>
      <c r="L643" t="str">
        <f t="shared" ref="L643:L706" si="63">IF(K643=7,"Saturday",IF(K643=6,"Friday",IF(K643=5,"Thursday",IF(K643=4,"Wednesday",IF(K643=3,"Tuesday",IF(K643=2,"Monday","Sunday"))))))</f>
        <v>Sunday</v>
      </c>
      <c r="M643">
        <v>908</v>
      </c>
      <c r="N643" t="s">
        <v>207</v>
      </c>
      <c r="O643" t="s">
        <v>226</v>
      </c>
      <c r="P643">
        <v>163</v>
      </c>
      <c r="Q643" t="s">
        <v>574</v>
      </c>
      <c r="R643" t="s">
        <v>253</v>
      </c>
      <c r="S643" t="s">
        <v>254</v>
      </c>
      <c r="T643" t="s">
        <v>229</v>
      </c>
      <c r="U643" t="s">
        <v>683</v>
      </c>
      <c r="V643" t="s">
        <v>260</v>
      </c>
      <c r="W643">
        <f t="shared" ref="W643:W706" si="64">B643-P643</f>
        <v>12.189999999999998</v>
      </c>
      <c r="X643">
        <f t="shared" ref="X643:X706" si="65">W643*A643</f>
        <v>316.93999999999994</v>
      </c>
    </row>
    <row r="644" spans="1:24" x14ac:dyDescent="0.35">
      <c r="A644">
        <v>27</v>
      </c>
      <c r="B644">
        <v>145.72</v>
      </c>
      <c r="C644">
        <v>4</v>
      </c>
      <c r="D644">
        <v>3934.44</v>
      </c>
      <c r="E644" s="53" t="s">
        <v>403</v>
      </c>
      <c r="F644" s="84">
        <v>13</v>
      </c>
      <c r="G644" s="84">
        <v>10</v>
      </c>
      <c r="H644" s="85" t="str">
        <f t="shared" si="60"/>
        <v>October</v>
      </c>
      <c r="I644" s="84">
        <v>2019</v>
      </c>
      <c r="J644" s="85" t="str">
        <f t="shared" si="61"/>
        <v>10/13/2019</v>
      </c>
      <c r="K644" s="86">
        <f t="shared" si="62"/>
        <v>1</v>
      </c>
      <c r="L644" t="str">
        <f t="shared" si="63"/>
        <v>Sunday</v>
      </c>
      <c r="M644">
        <v>874</v>
      </c>
      <c r="N644" t="s">
        <v>207</v>
      </c>
      <c r="O644" t="s">
        <v>226</v>
      </c>
      <c r="P644">
        <v>163</v>
      </c>
      <c r="Q644" t="s">
        <v>574</v>
      </c>
      <c r="R644" t="s">
        <v>279</v>
      </c>
      <c r="S644" t="s">
        <v>280</v>
      </c>
      <c r="T644" t="s">
        <v>229</v>
      </c>
      <c r="U644" t="s">
        <v>696</v>
      </c>
      <c r="V644" t="s">
        <v>260</v>
      </c>
      <c r="W644">
        <f t="shared" si="64"/>
        <v>-17.28</v>
      </c>
      <c r="X644">
        <f t="shared" si="65"/>
        <v>-466.56000000000006</v>
      </c>
    </row>
    <row r="645" spans="1:24" x14ac:dyDescent="0.35">
      <c r="A645">
        <v>42</v>
      </c>
      <c r="B645">
        <v>137.53</v>
      </c>
      <c r="C645">
        <v>13</v>
      </c>
      <c r="D645">
        <v>5776.26</v>
      </c>
      <c r="E645" s="53" t="s">
        <v>404</v>
      </c>
      <c r="F645" s="84">
        <v>22</v>
      </c>
      <c r="G645" s="84">
        <v>10</v>
      </c>
      <c r="H645" s="85" t="str">
        <f t="shared" si="60"/>
        <v>October</v>
      </c>
      <c r="I645" s="84">
        <v>2019</v>
      </c>
      <c r="J645" s="85" t="str">
        <f t="shared" si="61"/>
        <v>10/22/2019</v>
      </c>
      <c r="K645" s="86">
        <f t="shared" si="62"/>
        <v>3</v>
      </c>
      <c r="L645" t="str">
        <f t="shared" si="63"/>
        <v>Tuesday</v>
      </c>
      <c r="M645">
        <v>866</v>
      </c>
      <c r="N645" t="s">
        <v>207</v>
      </c>
      <c r="O645" t="s">
        <v>226</v>
      </c>
      <c r="P645">
        <v>163</v>
      </c>
      <c r="Q645" t="s">
        <v>574</v>
      </c>
      <c r="R645" t="s">
        <v>437</v>
      </c>
      <c r="S645" t="s">
        <v>438</v>
      </c>
      <c r="T645" t="s">
        <v>243</v>
      </c>
      <c r="U645" t="s">
        <v>758</v>
      </c>
      <c r="V645" t="s">
        <v>260</v>
      </c>
      <c r="W645">
        <f t="shared" si="64"/>
        <v>-25.47</v>
      </c>
      <c r="X645">
        <f t="shared" si="65"/>
        <v>-1069.74</v>
      </c>
    </row>
    <row r="646" spans="1:24" x14ac:dyDescent="0.35">
      <c r="A646">
        <v>47</v>
      </c>
      <c r="B646">
        <v>153.35</v>
      </c>
      <c r="C646">
        <v>8</v>
      </c>
      <c r="D646">
        <v>7207.45</v>
      </c>
      <c r="E646" s="53">
        <v>43596</v>
      </c>
      <c r="F646" s="84">
        <v>5</v>
      </c>
      <c r="G646" s="84">
        <v>11</v>
      </c>
      <c r="H646" s="85" t="str">
        <f t="shared" si="60"/>
        <v>November</v>
      </c>
      <c r="I646" s="84">
        <v>2019</v>
      </c>
      <c r="J646" s="85" t="str">
        <f t="shared" si="61"/>
        <v>11/5/2019</v>
      </c>
      <c r="K646" s="86">
        <f t="shared" si="62"/>
        <v>3</v>
      </c>
      <c r="L646" t="str">
        <f t="shared" si="63"/>
        <v>Tuesday</v>
      </c>
      <c r="M646">
        <v>853</v>
      </c>
      <c r="N646" t="s">
        <v>207</v>
      </c>
      <c r="O646" t="s">
        <v>226</v>
      </c>
      <c r="P646">
        <v>163</v>
      </c>
      <c r="Q646" t="s">
        <v>574</v>
      </c>
      <c r="R646" t="s">
        <v>272</v>
      </c>
      <c r="S646" t="s">
        <v>254</v>
      </c>
      <c r="T646" t="s">
        <v>229</v>
      </c>
      <c r="U646" t="s">
        <v>692</v>
      </c>
      <c r="V646" t="s">
        <v>289</v>
      </c>
      <c r="W646">
        <f t="shared" si="64"/>
        <v>-9.6500000000000057</v>
      </c>
      <c r="X646">
        <f t="shared" si="65"/>
        <v>-453.5500000000003</v>
      </c>
    </row>
    <row r="647" spans="1:24" x14ac:dyDescent="0.35">
      <c r="A647">
        <v>49</v>
      </c>
      <c r="B647">
        <v>152.26</v>
      </c>
      <c r="C647">
        <v>6</v>
      </c>
      <c r="D647">
        <v>7460.74</v>
      </c>
      <c r="E647" s="53" t="s">
        <v>439</v>
      </c>
      <c r="F647" s="84">
        <v>20</v>
      </c>
      <c r="G647" s="84">
        <v>11</v>
      </c>
      <c r="H647" s="85" t="str">
        <f t="shared" si="60"/>
        <v>November</v>
      </c>
      <c r="I647" s="84">
        <v>2019</v>
      </c>
      <c r="J647" s="85" t="str">
        <f t="shared" si="61"/>
        <v>11/20/2019</v>
      </c>
      <c r="K647" s="86">
        <f t="shared" si="62"/>
        <v>4</v>
      </c>
      <c r="L647" t="str">
        <f t="shared" si="63"/>
        <v>Wednesday</v>
      </c>
      <c r="M647">
        <v>839</v>
      </c>
      <c r="N647" t="s">
        <v>207</v>
      </c>
      <c r="O647" t="s">
        <v>226</v>
      </c>
      <c r="P647">
        <v>163</v>
      </c>
      <c r="Q647" t="s">
        <v>574</v>
      </c>
      <c r="R647" t="s">
        <v>395</v>
      </c>
      <c r="S647" t="s">
        <v>259</v>
      </c>
      <c r="T647" t="s">
        <v>230</v>
      </c>
      <c r="U647" t="s">
        <v>742</v>
      </c>
      <c r="V647" t="s">
        <v>289</v>
      </c>
      <c r="W647">
        <f t="shared" si="64"/>
        <v>-10.740000000000009</v>
      </c>
      <c r="X647">
        <f t="shared" si="65"/>
        <v>-526.26000000000045</v>
      </c>
    </row>
    <row r="648" spans="1:24" x14ac:dyDescent="0.35">
      <c r="A648">
        <v>38</v>
      </c>
      <c r="B648">
        <v>176.83</v>
      </c>
      <c r="C648">
        <v>8</v>
      </c>
      <c r="D648">
        <v>6719.54</v>
      </c>
      <c r="E648" s="53">
        <v>43477</v>
      </c>
      <c r="F648" s="84">
        <v>1</v>
      </c>
      <c r="G648" s="84">
        <v>12</v>
      </c>
      <c r="H648" s="85" t="str">
        <f t="shared" si="60"/>
        <v>December</v>
      </c>
      <c r="I648" s="84">
        <v>2019</v>
      </c>
      <c r="J648" s="85" t="str">
        <f t="shared" si="61"/>
        <v>12/1/2019</v>
      </c>
      <c r="K648" s="86">
        <f t="shared" si="62"/>
        <v>1</v>
      </c>
      <c r="L648" t="str">
        <f t="shared" si="63"/>
        <v>Sunday</v>
      </c>
      <c r="M648">
        <v>829</v>
      </c>
      <c r="N648" t="s">
        <v>207</v>
      </c>
      <c r="O648" t="s">
        <v>226</v>
      </c>
      <c r="P648">
        <v>163</v>
      </c>
      <c r="Q648" t="s">
        <v>574</v>
      </c>
      <c r="R648" t="s">
        <v>427</v>
      </c>
      <c r="S648" t="s">
        <v>254</v>
      </c>
      <c r="T648" t="s">
        <v>229</v>
      </c>
      <c r="U648" t="s">
        <v>754</v>
      </c>
      <c r="V648" t="s">
        <v>260</v>
      </c>
      <c r="W648">
        <f t="shared" si="64"/>
        <v>13.830000000000013</v>
      </c>
      <c r="X648">
        <f t="shared" si="65"/>
        <v>525.54000000000042</v>
      </c>
    </row>
    <row r="649" spans="1:24" x14ac:dyDescent="0.35">
      <c r="A649">
        <v>20</v>
      </c>
      <c r="B649">
        <v>121.4</v>
      </c>
      <c r="C649">
        <v>10</v>
      </c>
      <c r="D649">
        <v>2428</v>
      </c>
      <c r="E649" s="53">
        <v>43750</v>
      </c>
      <c r="F649" s="84">
        <v>10</v>
      </c>
      <c r="G649" s="84">
        <v>12</v>
      </c>
      <c r="H649" s="85" t="str">
        <f t="shared" si="60"/>
        <v>December</v>
      </c>
      <c r="I649" s="84">
        <v>2019</v>
      </c>
      <c r="J649" s="85" t="str">
        <f t="shared" si="61"/>
        <v>12/10/2019</v>
      </c>
      <c r="K649" s="86">
        <f t="shared" si="62"/>
        <v>3</v>
      </c>
      <c r="L649" t="str">
        <f t="shared" si="63"/>
        <v>Tuesday</v>
      </c>
      <c r="M649">
        <v>821</v>
      </c>
      <c r="N649" t="s">
        <v>207</v>
      </c>
      <c r="O649" t="s">
        <v>226</v>
      </c>
      <c r="P649">
        <v>163</v>
      </c>
      <c r="Q649" t="s">
        <v>574</v>
      </c>
      <c r="R649" t="s">
        <v>296</v>
      </c>
      <c r="S649" t="s">
        <v>297</v>
      </c>
      <c r="T649" t="s">
        <v>236</v>
      </c>
      <c r="U649" t="s">
        <v>704</v>
      </c>
      <c r="V649" t="s">
        <v>255</v>
      </c>
      <c r="W649">
        <f t="shared" si="64"/>
        <v>-41.599999999999994</v>
      </c>
      <c r="X649">
        <f t="shared" si="65"/>
        <v>-831.99999999999989</v>
      </c>
    </row>
    <row r="650" spans="1:24" x14ac:dyDescent="0.35">
      <c r="A650">
        <v>25</v>
      </c>
      <c r="B650">
        <v>104.09</v>
      </c>
      <c r="C650">
        <v>7</v>
      </c>
      <c r="D650">
        <v>2602.25</v>
      </c>
      <c r="E650" s="53" t="s">
        <v>440</v>
      </c>
      <c r="F650" s="84">
        <v>23</v>
      </c>
      <c r="G650" s="84">
        <v>1</v>
      </c>
      <c r="H650" s="85" t="str">
        <f t="shared" si="60"/>
        <v>January</v>
      </c>
      <c r="I650" s="84">
        <v>2020</v>
      </c>
      <c r="J650" s="85" t="str">
        <f t="shared" si="61"/>
        <v>1/23/2020</v>
      </c>
      <c r="K650" s="86">
        <f t="shared" si="62"/>
        <v>5</v>
      </c>
      <c r="L650" t="str">
        <f t="shared" si="63"/>
        <v>Thursday</v>
      </c>
      <c r="M650">
        <v>778</v>
      </c>
      <c r="N650" t="s">
        <v>207</v>
      </c>
      <c r="O650" t="s">
        <v>226</v>
      </c>
      <c r="P650">
        <v>163</v>
      </c>
      <c r="Q650" t="s">
        <v>574</v>
      </c>
      <c r="R650" t="s">
        <v>335</v>
      </c>
      <c r="S650" t="s">
        <v>336</v>
      </c>
      <c r="T650" t="s">
        <v>229</v>
      </c>
      <c r="U650" t="s">
        <v>720</v>
      </c>
      <c r="V650" t="s">
        <v>255</v>
      </c>
      <c r="W650">
        <f t="shared" si="64"/>
        <v>-58.91</v>
      </c>
      <c r="X650">
        <f t="shared" si="65"/>
        <v>-1472.75</v>
      </c>
    </row>
    <row r="651" spans="1:24" x14ac:dyDescent="0.35">
      <c r="A651">
        <v>25</v>
      </c>
      <c r="B651">
        <v>88</v>
      </c>
      <c r="C651">
        <v>5</v>
      </c>
      <c r="D651">
        <v>2200</v>
      </c>
      <c r="E651" s="53" t="s">
        <v>441</v>
      </c>
      <c r="F651" s="84">
        <v>17</v>
      </c>
      <c r="G651" s="84">
        <v>2</v>
      </c>
      <c r="H651" s="85" t="str">
        <f t="shared" si="60"/>
        <v>Febuary</v>
      </c>
      <c r="I651" s="84">
        <v>2020</v>
      </c>
      <c r="J651" s="85" t="str">
        <f t="shared" si="61"/>
        <v>2/17/2020</v>
      </c>
      <c r="K651" s="86">
        <f t="shared" si="62"/>
        <v>2</v>
      </c>
      <c r="L651" t="str">
        <f t="shared" si="63"/>
        <v>Monday</v>
      </c>
      <c r="M651">
        <v>754</v>
      </c>
      <c r="N651" t="s">
        <v>207</v>
      </c>
      <c r="O651" t="s">
        <v>226</v>
      </c>
      <c r="P651">
        <v>163</v>
      </c>
      <c r="Q651" t="s">
        <v>574</v>
      </c>
      <c r="R651" t="s">
        <v>335</v>
      </c>
      <c r="S651" t="s">
        <v>336</v>
      </c>
      <c r="T651" t="s">
        <v>229</v>
      </c>
      <c r="U651" t="s">
        <v>720</v>
      </c>
      <c r="V651" t="s">
        <v>255</v>
      </c>
      <c r="W651">
        <f t="shared" si="64"/>
        <v>-75</v>
      </c>
      <c r="X651">
        <f t="shared" si="65"/>
        <v>-1875</v>
      </c>
    </row>
    <row r="652" spans="1:24" x14ac:dyDescent="0.35">
      <c r="A652">
        <v>41</v>
      </c>
      <c r="B652">
        <v>163.72999999999999</v>
      </c>
      <c r="C652">
        <v>4</v>
      </c>
      <c r="D652">
        <v>6712.93</v>
      </c>
      <c r="E652" s="53">
        <v>43895</v>
      </c>
      <c r="F652" s="84">
        <v>3</v>
      </c>
      <c r="G652" s="84">
        <v>5</v>
      </c>
      <c r="H652" s="85" t="str">
        <f t="shared" si="60"/>
        <v>May</v>
      </c>
      <c r="I652" s="84">
        <v>2020</v>
      </c>
      <c r="J652" s="85" t="str">
        <f t="shared" si="61"/>
        <v>5/3/2020</v>
      </c>
      <c r="K652" s="86">
        <f t="shared" si="62"/>
        <v>1</v>
      </c>
      <c r="L652" t="str">
        <f t="shared" si="63"/>
        <v>Sunday</v>
      </c>
      <c r="M652">
        <v>679</v>
      </c>
      <c r="N652" t="s">
        <v>207</v>
      </c>
      <c r="O652" t="s">
        <v>226</v>
      </c>
      <c r="P652">
        <v>163</v>
      </c>
      <c r="Q652" t="s">
        <v>574</v>
      </c>
      <c r="R652" t="s">
        <v>296</v>
      </c>
      <c r="S652" t="s">
        <v>297</v>
      </c>
      <c r="T652" t="s">
        <v>236</v>
      </c>
      <c r="U652" t="s">
        <v>704</v>
      </c>
      <c r="V652" t="s">
        <v>260</v>
      </c>
      <c r="W652">
        <f t="shared" si="64"/>
        <v>0.72999999999998977</v>
      </c>
      <c r="X652">
        <f t="shared" si="65"/>
        <v>29.92999999999958</v>
      </c>
    </row>
    <row r="653" spans="1:24" x14ac:dyDescent="0.35">
      <c r="A653">
        <v>28</v>
      </c>
      <c r="B653">
        <v>189.93</v>
      </c>
      <c r="C653">
        <v>3</v>
      </c>
      <c r="D653">
        <v>5318.04</v>
      </c>
      <c r="E653" s="53" t="s">
        <v>346</v>
      </c>
      <c r="F653" s="84">
        <v>31</v>
      </c>
      <c r="G653" s="84">
        <v>5</v>
      </c>
      <c r="H653" s="85" t="str">
        <f t="shared" si="60"/>
        <v>May</v>
      </c>
      <c r="I653" s="84">
        <v>2020</v>
      </c>
      <c r="J653" s="85" t="str">
        <f t="shared" si="61"/>
        <v>5/31/2020</v>
      </c>
      <c r="K653" s="86">
        <f t="shared" si="62"/>
        <v>1</v>
      </c>
      <c r="L653" t="str">
        <f t="shared" si="63"/>
        <v>Sunday</v>
      </c>
      <c r="M653">
        <v>652</v>
      </c>
      <c r="N653" t="s">
        <v>347</v>
      </c>
      <c r="O653" t="s">
        <v>226</v>
      </c>
      <c r="P653">
        <v>163</v>
      </c>
      <c r="Q653" t="s">
        <v>574</v>
      </c>
      <c r="R653" t="s">
        <v>277</v>
      </c>
      <c r="S653" t="s">
        <v>278</v>
      </c>
      <c r="T653" t="s">
        <v>230</v>
      </c>
      <c r="U653" t="s">
        <v>695</v>
      </c>
      <c r="V653" t="s">
        <v>260</v>
      </c>
      <c r="W653">
        <f t="shared" si="64"/>
        <v>26.930000000000007</v>
      </c>
      <c r="X653">
        <f t="shared" si="65"/>
        <v>754.04000000000019</v>
      </c>
    </row>
    <row r="654" spans="1:24" x14ac:dyDescent="0.35">
      <c r="A654">
        <v>50</v>
      </c>
      <c r="B654">
        <v>67.8</v>
      </c>
      <c r="C654">
        <v>2</v>
      </c>
      <c r="D654">
        <v>3390</v>
      </c>
      <c r="E654" s="53">
        <v>43252</v>
      </c>
      <c r="F654" s="84">
        <v>6</v>
      </c>
      <c r="G654" s="84">
        <v>1</v>
      </c>
      <c r="H654" s="85" t="str">
        <f t="shared" si="60"/>
        <v>January</v>
      </c>
      <c r="I654" s="84">
        <v>2018</v>
      </c>
      <c r="J654" s="85" t="str">
        <f t="shared" si="61"/>
        <v>1/6/2018</v>
      </c>
      <c r="K654" s="86">
        <f t="shared" si="62"/>
        <v>7</v>
      </c>
      <c r="L654" t="str">
        <f t="shared" si="63"/>
        <v>Saturday</v>
      </c>
      <c r="M654">
        <v>1529</v>
      </c>
      <c r="N654" t="s">
        <v>207</v>
      </c>
      <c r="O654" t="s">
        <v>470</v>
      </c>
      <c r="P654">
        <v>60</v>
      </c>
      <c r="Q654" t="s">
        <v>575</v>
      </c>
      <c r="R654" t="s">
        <v>337</v>
      </c>
      <c r="S654" t="s">
        <v>338</v>
      </c>
      <c r="T654" t="s">
        <v>229</v>
      </c>
      <c r="U654" t="s">
        <v>721</v>
      </c>
      <c r="V654" t="s">
        <v>260</v>
      </c>
      <c r="W654">
        <f t="shared" si="64"/>
        <v>7.7999999999999972</v>
      </c>
      <c r="X654">
        <f t="shared" si="65"/>
        <v>389.99999999999989</v>
      </c>
    </row>
    <row r="655" spans="1:24" x14ac:dyDescent="0.35">
      <c r="A655">
        <v>32</v>
      </c>
      <c r="B655">
        <v>50.25</v>
      </c>
      <c r="C655">
        <v>6</v>
      </c>
      <c r="D655">
        <v>1608</v>
      </c>
      <c r="E655" s="53" t="s">
        <v>481</v>
      </c>
      <c r="F655" s="84">
        <v>18</v>
      </c>
      <c r="G655" s="84">
        <v>3</v>
      </c>
      <c r="H655" s="85" t="str">
        <f t="shared" si="60"/>
        <v>March</v>
      </c>
      <c r="I655" s="84">
        <v>2018</v>
      </c>
      <c r="J655" s="85" t="str">
        <f t="shared" si="61"/>
        <v>3/18/2018</v>
      </c>
      <c r="K655" s="86">
        <f t="shared" si="62"/>
        <v>1</v>
      </c>
      <c r="L655" t="str">
        <f t="shared" si="63"/>
        <v>Sunday</v>
      </c>
      <c r="M655">
        <v>1459</v>
      </c>
      <c r="N655" t="s">
        <v>207</v>
      </c>
      <c r="O655" t="s">
        <v>470</v>
      </c>
      <c r="P655">
        <v>60</v>
      </c>
      <c r="Q655" t="s">
        <v>575</v>
      </c>
      <c r="R655" t="s">
        <v>435</v>
      </c>
      <c r="S655" t="s">
        <v>436</v>
      </c>
      <c r="T655" t="s">
        <v>235</v>
      </c>
      <c r="U655" t="s">
        <v>757</v>
      </c>
      <c r="V655" t="s">
        <v>255</v>
      </c>
      <c r="W655">
        <f t="shared" si="64"/>
        <v>-9.75</v>
      </c>
      <c r="X655">
        <f t="shared" si="65"/>
        <v>-312</v>
      </c>
    </row>
    <row r="656" spans="1:24" x14ac:dyDescent="0.35">
      <c r="A656">
        <v>42</v>
      </c>
      <c r="B656">
        <v>53.88</v>
      </c>
      <c r="C656">
        <v>5</v>
      </c>
      <c r="D656">
        <v>2262.96</v>
      </c>
      <c r="E656" s="53" t="s">
        <v>471</v>
      </c>
      <c r="F656" s="84">
        <v>21</v>
      </c>
      <c r="G656" s="84">
        <v>5</v>
      </c>
      <c r="H656" s="85" t="str">
        <f t="shared" si="60"/>
        <v>May</v>
      </c>
      <c r="I656" s="84">
        <v>2018</v>
      </c>
      <c r="J656" s="85" t="str">
        <f t="shared" si="61"/>
        <v>5/21/2018</v>
      </c>
      <c r="K656" s="86">
        <f t="shared" si="62"/>
        <v>2</v>
      </c>
      <c r="L656" t="str">
        <f t="shared" si="63"/>
        <v>Monday</v>
      </c>
      <c r="M656">
        <v>1396</v>
      </c>
      <c r="N656" t="s">
        <v>207</v>
      </c>
      <c r="O656" t="s">
        <v>470</v>
      </c>
      <c r="P656">
        <v>60</v>
      </c>
      <c r="Q656" t="s">
        <v>575</v>
      </c>
      <c r="R656" t="s">
        <v>463</v>
      </c>
      <c r="S656" t="s">
        <v>464</v>
      </c>
      <c r="T656" t="s">
        <v>229</v>
      </c>
      <c r="U656" t="s">
        <v>764</v>
      </c>
      <c r="V656" t="s">
        <v>255</v>
      </c>
      <c r="W656">
        <f t="shared" si="64"/>
        <v>-6.1199999999999974</v>
      </c>
      <c r="X656">
        <f t="shared" si="65"/>
        <v>-257.03999999999991</v>
      </c>
    </row>
    <row r="657" spans="1:24" x14ac:dyDescent="0.35">
      <c r="A657">
        <v>24</v>
      </c>
      <c r="B657">
        <v>62.36</v>
      </c>
      <c r="C657">
        <v>10</v>
      </c>
      <c r="D657">
        <v>1496.64</v>
      </c>
      <c r="E657" s="53">
        <v>43443</v>
      </c>
      <c r="F657" s="84">
        <v>12</v>
      </c>
      <c r="G657" s="84">
        <v>9</v>
      </c>
      <c r="H657" s="85" t="str">
        <f t="shared" si="60"/>
        <v>September</v>
      </c>
      <c r="I657" s="84">
        <v>2018</v>
      </c>
      <c r="J657" s="85" t="str">
        <f t="shared" si="61"/>
        <v>9/12/2018</v>
      </c>
      <c r="K657" s="86">
        <f t="shared" si="62"/>
        <v>4</v>
      </c>
      <c r="L657" t="str">
        <f t="shared" si="63"/>
        <v>Wednesday</v>
      </c>
      <c r="M657">
        <v>1283</v>
      </c>
      <c r="N657" t="s">
        <v>207</v>
      </c>
      <c r="O657" t="s">
        <v>470</v>
      </c>
      <c r="P657">
        <v>60</v>
      </c>
      <c r="Q657" t="s">
        <v>575</v>
      </c>
      <c r="R657" t="s">
        <v>456</v>
      </c>
      <c r="S657" t="s">
        <v>457</v>
      </c>
      <c r="T657" t="s">
        <v>229</v>
      </c>
      <c r="U657" t="s">
        <v>762</v>
      </c>
      <c r="V657" t="s">
        <v>255</v>
      </c>
      <c r="W657">
        <f t="shared" si="64"/>
        <v>2.3599999999999994</v>
      </c>
      <c r="X657">
        <f t="shared" si="65"/>
        <v>56.639999999999986</v>
      </c>
    </row>
    <row r="658" spans="1:24" x14ac:dyDescent="0.35">
      <c r="A658">
        <v>26</v>
      </c>
      <c r="B658">
        <v>57.51</v>
      </c>
      <c r="C658">
        <v>12</v>
      </c>
      <c r="D658">
        <v>1495.26</v>
      </c>
      <c r="E658" s="53">
        <v>43231</v>
      </c>
      <c r="F658" s="84">
        <v>5</v>
      </c>
      <c r="G658" s="84">
        <v>11</v>
      </c>
      <c r="H658" s="85" t="str">
        <f t="shared" si="60"/>
        <v>November</v>
      </c>
      <c r="I658" s="84">
        <v>2018</v>
      </c>
      <c r="J658" s="85" t="str">
        <f t="shared" si="61"/>
        <v>11/5/2018</v>
      </c>
      <c r="K658" s="86">
        <f t="shared" si="62"/>
        <v>2</v>
      </c>
      <c r="L658" t="str">
        <f t="shared" si="63"/>
        <v>Monday</v>
      </c>
      <c r="M658">
        <v>1230</v>
      </c>
      <c r="N658" t="s">
        <v>207</v>
      </c>
      <c r="O658" t="s">
        <v>470</v>
      </c>
      <c r="P658">
        <v>60</v>
      </c>
      <c r="Q658" t="s">
        <v>575</v>
      </c>
      <c r="R658" t="s">
        <v>473</v>
      </c>
      <c r="S658" t="s">
        <v>474</v>
      </c>
      <c r="T658" t="s">
        <v>239</v>
      </c>
      <c r="U658" t="s">
        <v>766</v>
      </c>
      <c r="V658" t="s">
        <v>255</v>
      </c>
      <c r="W658">
        <f t="shared" si="64"/>
        <v>-2.490000000000002</v>
      </c>
      <c r="X658">
        <f t="shared" si="65"/>
        <v>-64.740000000000052</v>
      </c>
    </row>
    <row r="659" spans="1:24" x14ac:dyDescent="0.35">
      <c r="A659">
        <v>38</v>
      </c>
      <c r="B659">
        <v>61.15</v>
      </c>
      <c r="C659">
        <v>9</v>
      </c>
      <c r="D659">
        <v>2323.6999999999998</v>
      </c>
      <c r="E659" s="53">
        <v>43445</v>
      </c>
      <c r="F659" s="84">
        <v>12</v>
      </c>
      <c r="G659" s="84">
        <v>11</v>
      </c>
      <c r="H659" s="85" t="str">
        <f t="shared" si="60"/>
        <v>November</v>
      </c>
      <c r="I659" s="84">
        <v>2018</v>
      </c>
      <c r="J659" s="85" t="str">
        <f t="shared" si="61"/>
        <v>11/12/2018</v>
      </c>
      <c r="K659" s="86">
        <f t="shared" si="62"/>
        <v>2</v>
      </c>
      <c r="L659" t="str">
        <f t="shared" si="63"/>
        <v>Monday</v>
      </c>
      <c r="M659">
        <v>1224</v>
      </c>
      <c r="N659" t="s">
        <v>207</v>
      </c>
      <c r="O659" t="s">
        <v>470</v>
      </c>
      <c r="P659">
        <v>60</v>
      </c>
      <c r="Q659" t="s">
        <v>575</v>
      </c>
      <c r="R659" t="s">
        <v>335</v>
      </c>
      <c r="S659" t="s">
        <v>336</v>
      </c>
      <c r="T659" t="s">
        <v>229</v>
      </c>
      <c r="U659" t="s">
        <v>720</v>
      </c>
      <c r="V659" t="s">
        <v>255</v>
      </c>
      <c r="W659">
        <f t="shared" si="64"/>
        <v>1.1499999999999986</v>
      </c>
      <c r="X659">
        <f t="shared" si="65"/>
        <v>43.699999999999946</v>
      </c>
    </row>
    <row r="660" spans="1:24" x14ac:dyDescent="0.35">
      <c r="A660">
        <v>42</v>
      </c>
      <c r="B660">
        <v>59.33</v>
      </c>
      <c r="C660">
        <v>13</v>
      </c>
      <c r="D660">
        <v>2491.86</v>
      </c>
      <c r="E660" s="53" t="s">
        <v>475</v>
      </c>
      <c r="F660" s="84">
        <v>21</v>
      </c>
      <c r="G660" s="84">
        <v>11</v>
      </c>
      <c r="H660" s="85" t="str">
        <f t="shared" si="60"/>
        <v>November</v>
      </c>
      <c r="I660" s="84">
        <v>2018</v>
      </c>
      <c r="J660" s="85" t="str">
        <f t="shared" si="61"/>
        <v>11/21/2018</v>
      </c>
      <c r="K660" s="86">
        <f t="shared" si="62"/>
        <v>4</v>
      </c>
      <c r="L660" t="str">
        <f t="shared" si="63"/>
        <v>Wednesday</v>
      </c>
      <c r="M660">
        <v>1216</v>
      </c>
      <c r="N660" t="s">
        <v>207</v>
      </c>
      <c r="O660" t="s">
        <v>470</v>
      </c>
      <c r="P660">
        <v>60</v>
      </c>
      <c r="Q660" t="s">
        <v>575</v>
      </c>
      <c r="R660" t="s">
        <v>476</v>
      </c>
      <c r="S660" t="s">
        <v>477</v>
      </c>
      <c r="T660" t="s">
        <v>232</v>
      </c>
      <c r="U660" t="s">
        <v>767</v>
      </c>
      <c r="V660" t="s">
        <v>255</v>
      </c>
      <c r="W660">
        <f t="shared" si="64"/>
        <v>-0.67000000000000171</v>
      </c>
      <c r="X660">
        <f t="shared" si="65"/>
        <v>-28.140000000000072</v>
      </c>
    </row>
    <row r="661" spans="1:24" x14ac:dyDescent="0.35">
      <c r="A661">
        <v>23</v>
      </c>
      <c r="B661">
        <v>71.44</v>
      </c>
      <c r="C661">
        <v>3</v>
      </c>
      <c r="D661">
        <v>1643.12</v>
      </c>
      <c r="E661" s="53">
        <v>43143</v>
      </c>
      <c r="F661" s="84">
        <v>2</v>
      </c>
      <c r="G661" s="84">
        <v>12</v>
      </c>
      <c r="H661" s="85" t="str">
        <f t="shared" si="60"/>
        <v>December</v>
      </c>
      <c r="I661" s="84">
        <v>2018</v>
      </c>
      <c r="J661" s="85" t="str">
        <f t="shared" si="61"/>
        <v>12/2/2018</v>
      </c>
      <c r="K661" s="86">
        <f t="shared" si="62"/>
        <v>1</v>
      </c>
      <c r="L661" t="str">
        <f t="shared" si="63"/>
        <v>Sunday</v>
      </c>
      <c r="M661">
        <v>1206</v>
      </c>
      <c r="N661" t="s">
        <v>207</v>
      </c>
      <c r="O661" t="s">
        <v>470</v>
      </c>
      <c r="P661">
        <v>60</v>
      </c>
      <c r="Q661" t="s">
        <v>575</v>
      </c>
      <c r="R661" t="s">
        <v>427</v>
      </c>
      <c r="S661" t="s">
        <v>254</v>
      </c>
      <c r="T661" t="s">
        <v>229</v>
      </c>
      <c r="U661" t="s">
        <v>754</v>
      </c>
      <c r="V661" t="s">
        <v>255</v>
      </c>
      <c r="W661">
        <f t="shared" si="64"/>
        <v>11.439999999999998</v>
      </c>
      <c r="X661">
        <f t="shared" si="65"/>
        <v>263.11999999999995</v>
      </c>
    </row>
    <row r="662" spans="1:24" x14ac:dyDescent="0.35">
      <c r="A662">
        <v>21</v>
      </c>
      <c r="B662">
        <v>62.96</v>
      </c>
      <c r="C662">
        <v>6</v>
      </c>
      <c r="D662">
        <v>1322.16</v>
      </c>
      <c r="E662" s="53" t="s">
        <v>499</v>
      </c>
      <c r="F662" s="84">
        <v>26</v>
      </c>
      <c r="G662" s="84">
        <v>1</v>
      </c>
      <c r="H662" s="85" t="str">
        <f t="shared" si="60"/>
        <v>January</v>
      </c>
      <c r="I662" s="84">
        <v>2019</v>
      </c>
      <c r="J662" s="85" t="str">
        <f t="shared" si="61"/>
        <v>1/26/2019</v>
      </c>
      <c r="K662" s="86">
        <f t="shared" si="62"/>
        <v>7</v>
      </c>
      <c r="L662" t="str">
        <f t="shared" si="63"/>
        <v>Saturday</v>
      </c>
      <c r="M662">
        <v>1152</v>
      </c>
      <c r="N662" t="s">
        <v>207</v>
      </c>
      <c r="O662" t="s">
        <v>470</v>
      </c>
      <c r="P662">
        <v>60</v>
      </c>
      <c r="Q662" t="s">
        <v>575</v>
      </c>
      <c r="R662" t="s">
        <v>301</v>
      </c>
      <c r="S662" t="s">
        <v>297</v>
      </c>
      <c r="T662" t="s">
        <v>236</v>
      </c>
      <c r="U662" t="s">
        <v>706</v>
      </c>
      <c r="V662" t="s">
        <v>255</v>
      </c>
      <c r="W662">
        <f t="shared" si="64"/>
        <v>2.9600000000000009</v>
      </c>
      <c r="X662">
        <f t="shared" si="65"/>
        <v>62.160000000000018</v>
      </c>
    </row>
    <row r="663" spans="1:24" x14ac:dyDescent="0.35">
      <c r="A663">
        <v>28</v>
      </c>
      <c r="B663">
        <v>50.85</v>
      </c>
      <c r="C663">
        <v>9</v>
      </c>
      <c r="D663">
        <v>1423.8</v>
      </c>
      <c r="E663" s="53">
        <v>43499</v>
      </c>
      <c r="F663" s="84">
        <v>2</v>
      </c>
      <c r="G663" s="84">
        <v>3</v>
      </c>
      <c r="H663" s="85" t="str">
        <f t="shared" si="60"/>
        <v>March</v>
      </c>
      <c r="I663" s="84">
        <v>2019</v>
      </c>
      <c r="J663" s="85" t="str">
        <f t="shared" si="61"/>
        <v>3/2/2019</v>
      </c>
      <c r="K663" s="86">
        <f t="shared" si="62"/>
        <v>7</v>
      </c>
      <c r="L663" t="str">
        <f t="shared" si="63"/>
        <v>Saturday</v>
      </c>
      <c r="M663">
        <v>1118</v>
      </c>
      <c r="N663" t="s">
        <v>207</v>
      </c>
      <c r="O663" t="s">
        <v>470</v>
      </c>
      <c r="P663">
        <v>60</v>
      </c>
      <c r="Q663" t="s">
        <v>575</v>
      </c>
      <c r="R663" t="s">
        <v>313</v>
      </c>
      <c r="S663" t="s">
        <v>314</v>
      </c>
      <c r="T663" t="s">
        <v>230</v>
      </c>
      <c r="U663" t="s">
        <v>711</v>
      </c>
      <c r="V663" t="s">
        <v>255</v>
      </c>
      <c r="W663">
        <f t="shared" si="64"/>
        <v>-9.1499999999999986</v>
      </c>
      <c r="X663">
        <f t="shared" si="65"/>
        <v>-256.19999999999993</v>
      </c>
    </row>
    <row r="664" spans="1:24" x14ac:dyDescent="0.35">
      <c r="A664">
        <v>33</v>
      </c>
      <c r="B664">
        <v>72.650000000000006</v>
      </c>
      <c r="C664">
        <v>1</v>
      </c>
      <c r="D664">
        <v>2397.4499999999998</v>
      </c>
      <c r="E664" s="53" t="s">
        <v>462</v>
      </c>
      <c r="F664" s="84">
        <v>13</v>
      </c>
      <c r="G664" s="84">
        <v>4</v>
      </c>
      <c r="H664" s="85" t="str">
        <f t="shared" si="60"/>
        <v>April</v>
      </c>
      <c r="I664" s="84">
        <v>2019</v>
      </c>
      <c r="J664" s="85" t="str">
        <f t="shared" si="61"/>
        <v>4/13/2019</v>
      </c>
      <c r="K664" s="86">
        <f t="shared" si="62"/>
        <v>7</v>
      </c>
      <c r="L664" t="str">
        <f t="shared" si="63"/>
        <v>Saturday</v>
      </c>
      <c r="M664">
        <v>1077</v>
      </c>
      <c r="N664" t="s">
        <v>207</v>
      </c>
      <c r="O664" t="s">
        <v>470</v>
      </c>
      <c r="P664">
        <v>60</v>
      </c>
      <c r="Q664" t="s">
        <v>575</v>
      </c>
      <c r="R664" t="s">
        <v>459</v>
      </c>
      <c r="S664" t="s">
        <v>460</v>
      </c>
      <c r="T664" t="s">
        <v>230</v>
      </c>
      <c r="U664" t="s">
        <v>763</v>
      </c>
      <c r="V664" t="s">
        <v>255</v>
      </c>
      <c r="W664">
        <f t="shared" si="64"/>
        <v>12.650000000000006</v>
      </c>
      <c r="X664">
        <f t="shared" si="65"/>
        <v>417.45000000000016</v>
      </c>
    </row>
    <row r="665" spans="1:24" x14ac:dyDescent="0.35">
      <c r="A665">
        <v>25</v>
      </c>
      <c r="B665">
        <v>62.96</v>
      </c>
      <c r="C665">
        <v>15</v>
      </c>
      <c r="D665">
        <v>1574</v>
      </c>
      <c r="E665" s="53" t="s">
        <v>327</v>
      </c>
      <c r="F665" s="84">
        <v>17</v>
      </c>
      <c r="G665" s="84">
        <v>8</v>
      </c>
      <c r="H665" s="85" t="str">
        <f t="shared" si="60"/>
        <v>August</v>
      </c>
      <c r="I665" s="84">
        <v>2019</v>
      </c>
      <c r="J665" s="85" t="str">
        <f t="shared" si="61"/>
        <v>8/17/2019</v>
      </c>
      <c r="K665" s="86">
        <f t="shared" si="62"/>
        <v>7</v>
      </c>
      <c r="L665" t="str">
        <f t="shared" si="63"/>
        <v>Saturday</v>
      </c>
      <c r="M665">
        <v>952</v>
      </c>
      <c r="N665" t="s">
        <v>207</v>
      </c>
      <c r="O665" t="s">
        <v>470</v>
      </c>
      <c r="P665">
        <v>60</v>
      </c>
      <c r="Q665" t="s">
        <v>575</v>
      </c>
      <c r="R665" t="s">
        <v>328</v>
      </c>
      <c r="S665" t="s">
        <v>329</v>
      </c>
      <c r="T665" t="s">
        <v>239</v>
      </c>
      <c r="U665" t="s">
        <v>717</v>
      </c>
      <c r="V665" t="s">
        <v>255</v>
      </c>
      <c r="W665">
        <f t="shared" si="64"/>
        <v>2.9600000000000009</v>
      </c>
      <c r="X665">
        <f t="shared" si="65"/>
        <v>74.000000000000028</v>
      </c>
    </row>
    <row r="666" spans="1:24" x14ac:dyDescent="0.35">
      <c r="A666">
        <v>28</v>
      </c>
      <c r="B666">
        <v>61.75</v>
      </c>
      <c r="C666">
        <v>4</v>
      </c>
      <c r="D666">
        <v>1729</v>
      </c>
      <c r="E666" s="53">
        <v>43474</v>
      </c>
      <c r="F666" s="84">
        <v>1</v>
      </c>
      <c r="G666" s="84">
        <v>9</v>
      </c>
      <c r="H666" s="85" t="str">
        <f t="shared" si="60"/>
        <v>September</v>
      </c>
      <c r="I666" s="84">
        <v>2019</v>
      </c>
      <c r="J666" s="85" t="str">
        <f t="shared" si="61"/>
        <v>9/1/2019</v>
      </c>
      <c r="K666" s="86">
        <f t="shared" si="62"/>
        <v>1</v>
      </c>
      <c r="L666" t="str">
        <f t="shared" si="63"/>
        <v>Sunday</v>
      </c>
      <c r="M666">
        <v>938</v>
      </c>
      <c r="N666" t="s">
        <v>207</v>
      </c>
      <c r="O666" t="s">
        <v>470</v>
      </c>
      <c r="P666">
        <v>60</v>
      </c>
      <c r="Q666" t="s">
        <v>575</v>
      </c>
      <c r="R666" t="s">
        <v>401</v>
      </c>
      <c r="S666" t="s">
        <v>249</v>
      </c>
      <c r="T666" t="s">
        <v>249</v>
      </c>
      <c r="U666" t="s">
        <v>745</v>
      </c>
      <c r="V666" t="s">
        <v>255</v>
      </c>
      <c r="W666">
        <f t="shared" si="64"/>
        <v>1.75</v>
      </c>
      <c r="X666">
        <f t="shared" si="65"/>
        <v>49</v>
      </c>
    </row>
    <row r="667" spans="1:24" x14ac:dyDescent="0.35">
      <c r="A667">
        <v>46</v>
      </c>
      <c r="B667">
        <v>49.04</v>
      </c>
      <c r="C667">
        <v>2</v>
      </c>
      <c r="D667">
        <v>2255.84</v>
      </c>
      <c r="E667" s="53">
        <v>43626</v>
      </c>
      <c r="F667" s="84">
        <v>6</v>
      </c>
      <c r="G667" s="84">
        <v>10</v>
      </c>
      <c r="H667" s="85" t="str">
        <f t="shared" si="60"/>
        <v>October</v>
      </c>
      <c r="I667" s="84">
        <v>2019</v>
      </c>
      <c r="J667" s="85" t="str">
        <f t="shared" si="61"/>
        <v>10/6/2019</v>
      </c>
      <c r="K667" s="86">
        <f t="shared" si="62"/>
        <v>1</v>
      </c>
      <c r="L667" t="str">
        <f t="shared" si="63"/>
        <v>Sunday</v>
      </c>
      <c r="M667">
        <v>904</v>
      </c>
      <c r="N667" t="s">
        <v>207</v>
      </c>
      <c r="O667" t="s">
        <v>470</v>
      </c>
      <c r="P667">
        <v>60</v>
      </c>
      <c r="Q667" t="s">
        <v>575</v>
      </c>
      <c r="R667" t="s">
        <v>454</v>
      </c>
      <c r="S667" t="s">
        <v>455</v>
      </c>
      <c r="T667" t="s">
        <v>236</v>
      </c>
      <c r="U667" t="s">
        <v>761</v>
      </c>
      <c r="V667" t="s">
        <v>255</v>
      </c>
      <c r="W667">
        <f t="shared" si="64"/>
        <v>-10.96</v>
      </c>
      <c r="X667">
        <f t="shared" si="65"/>
        <v>-504.16</v>
      </c>
    </row>
    <row r="668" spans="1:24" x14ac:dyDescent="0.35">
      <c r="A668">
        <v>30</v>
      </c>
      <c r="B668">
        <v>61.15</v>
      </c>
      <c r="C668">
        <v>16</v>
      </c>
      <c r="D668">
        <v>1834.5</v>
      </c>
      <c r="E668" s="53" t="s">
        <v>334</v>
      </c>
      <c r="F668" s="84">
        <v>21</v>
      </c>
      <c r="G668" s="84">
        <v>10</v>
      </c>
      <c r="H668" s="85" t="str">
        <f t="shared" si="60"/>
        <v>October</v>
      </c>
      <c r="I668" s="84">
        <v>2019</v>
      </c>
      <c r="J668" s="85" t="str">
        <f t="shared" si="61"/>
        <v>10/21/2019</v>
      </c>
      <c r="K668" s="86">
        <f t="shared" si="62"/>
        <v>2</v>
      </c>
      <c r="L668" t="str">
        <f t="shared" si="63"/>
        <v>Monday</v>
      </c>
      <c r="M668">
        <v>890</v>
      </c>
      <c r="N668" t="s">
        <v>207</v>
      </c>
      <c r="O668" t="s">
        <v>470</v>
      </c>
      <c r="P668">
        <v>60</v>
      </c>
      <c r="Q668" t="s">
        <v>575</v>
      </c>
      <c r="R668" t="s">
        <v>335</v>
      </c>
      <c r="S668" t="s">
        <v>336</v>
      </c>
      <c r="T668" t="s">
        <v>229</v>
      </c>
      <c r="U668" t="s">
        <v>720</v>
      </c>
      <c r="V668" t="s">
        <v>255</v>
      </c>
      <c r="W668">
        <f t="shared" si="64"/>
        <v>1.1499999999999986</v>
      </c>
      <c r="X668">
        <f t="shared" si="65"/>
        <v>34.499999999999957</v>
      </c>
    </row>
    <row r="669" spans="1:24" x14ac:dyDescent="0.35">
      <c r="A669">
        <v>38</v>
      </c>
      <c r="B669">
        <v>84.25</v>
      </c>
      <c r="C669">
        <v>9</v>
      </c>
      <c r="D669">
        <v>3201.5</v>
      </c>
      <c r="E669" s="53" t="s">
        <v>468</v>
      </c>
      <c r="F669" s="84">
        <v>17</v>
      </c>
      <c r="G669" s="84">
        <v>11</v>
      </c>
      <c r="H669" s="85" t="str">
        <f t="shared" si="60"/>
        <v>November</v>
      </c>
      <c r="I669" s="84">
        <v>2019</v>
      </c>
      <c r="J669" s="85" t="str">
        <f t="shared" si="61"/>
        <v>11/17/2019</v>
      </c>
      <c r="K669" s="86">
        <f t="shared" si="62"/>
        <v>1</v>
      </c>
      <c r="L669" t="str">
        <f t="shared" si="63"/>
        <v>Sunday</v>
      </c>
      <c r="M669">
        <v>864</v>
      </c>
      <c r="N669" t="s">
        <v>207</v>
      </c>
      <c r="O669" t="s">
        <v>470</v>
      </c>
      <c r="P669">
        <v>60</v>
      </c>
      <c r="Q669" t="s">
        <v>575</v>
      </c>
      <c r="R669" t="s">
        <v>435</v>
      </c>
      <c r="S669" t="s">
        <v>436</v>
      </c>
      <c r="T669" t="s">
        <v>235</v>
      </c>
      <c r="U669" t="s">
        <v>757</v>
      </c>
      <c r="V669" t="s">
        <v>260</v>
      </c>
      <c r="W669">
        <f t="shared" si="64"/>
        <v>24.25</v>
      </c>
      <c r="X669">
        <f t="shared" si="65"/>
        <v>921.5</v>
      </c>
    </row>
    <row r="670" spans="1:24" x14ac:dyDescent="0.35">
      <c r="A670">
        <v>40</v>
      </c>
      <c r="B670">
        <v>56.91</v>
      </c>
      <c r="C670">
        <v>2</v>
      </c>
      <c r="D670">
        <v>2276.4</v>
      </c>
      <c r="E670" s="53" t="s">
        <v>500</v>
      </c>
      <c r="F670" s="84">
        <v>25</v>
      </c>
      <c r="G670" s="84">
        <v>11</v>
      </c>
      <c r="H670" s="85" t="str">
        <f t="shared" si="60"/>
        <v>November</v>
      </c>
      <c r="I670" s="84">
        <v>2019</v>
      </c>
      <c r="J670" s="85" t="str">
        <f t="shared" si="61"/>
        <v>11/25/2019</v>
      </c>
      <c r="K670" s="86">
        <f t="shared" si="62"/>
        <v>2</v>
      </c>
      <c r="L670" t="str">
        <f t="shared" si="63"/>
        <v>Monday</v>
      </c>
      <c r="M670">
        <v>857</v>
      </c>
      <c r="N670" t="s">
        <v>207</v>
      </c>
      <c r="O670" t="s">
        <v>470</v>
      </c>
      <c r="P670">
        <v>60</v>
      </c>
      <c r="Q670" t="s">
        <v>575</v>
      </c>
      <c r="R670" t="s">
        <v>408</v>
      </c>
      <c r="S670" t="s">
        <v>409</v>
      </c>
      <c r="T670" t="s">
        <v>230</v>
      </c>
      <c r="U670" t="s">
        <v>747</v>
      </c>
      <c r="V670" t="s">
        <v>255</v>
      </c>
      <c r="W670">
        <f t="shared" si="64"/>
        <v>-3.0900000000000034</v>
      </c>
      <c r="X670">
        <f t="shared" si="65"/>
        <v>-123.60000000000014</v>
      </c>
    </row>
    <row r="671" spans="1:24" x14ac:dyDescent="0.35">
      <c r="A671">
        <v>45</v>
      </c>
      <c r="B671">
        <v>197.44</v>
      </c>
      <c r="C671">
        <v>4</v>
      </c>
      <c r="D671">
        <v>8884.7999999999993</v>
      </c>
      <c r="E671" s="53">
        <v>44166</v>
      </c>
      <c r="F671" s="84">
        <v>12</v>
      </c>
      <c r="G671" s="84">
        <v>1</v>
      </c>
      <c r="H671" s="85" t="str">
        <f t="shared" si="60"/>
        <v>January</v>
      </c>
      <c r="I671" s="84">
        <v>2020</v>
      </c>
      <c r="J671" s="85" t="str">
        <f t="shared" si="61"/>
        <v>1/12/2020</v>
      </c>
      <c r="K671" s="86">
        <f t="shared" si="62"/>
        <v>1</v>
      </c>
      <c r="L671" t="str">
        <f t="shared" si="63"/>
        <v>Sunday</v>
      </c>
      <c r="M671">
        <v>810</v>
      </c>
      <c r="N671" t="s">
        <v>397</v>
      </c>
      <c r="O671" t="s">
        <v>470</v>
      </c>
      <c r="P671">
        <v>60</v>
      </c>
      <c r="Q671" t="s">
        <v>575</v>
      </c>
      <c r="R671" t="s">
        <v>261</v>
      </c>
      <c r="S671" t="s">
        <v>262</v>
      </c>
      <c r="T671" t="s">
        <v>229</v>
      </c>
      <c r="U671" t="s">
        <v>686</v>
      </c>
      <c r="V671" t="s">
        <v>289</v>
      </c>
      <c r="W671">
        <f t="shared" si="64"/>
        <v>137.44</v>
      </c>
      <c r="X671">
        <f t="shared" si="65"/>
        <v>6184.8</v>
      </c>
    </row>
    <row r="672" spans="1:24" x14ac:dyDescent="0.35">
      <c r="A672">
        <v>27</v>
      </c>
      <c r="B672">
        <v>49.3</v>
      </c>
      <c r="C672">
        <v>1</v>
      </c>
      <c r="D672">
        <v>1331.1</v>
      </c>
      <c r="E672" s="53">
        <v>44106</v>
      </c>
      <c r="F672" s="84">
        <v>10</v>
      </c>
      <c r="G672" s="84">
        <v>2</v>
      </c>
      <c r="H672" s="85" t="str">
        <f t="shared" si="60"/>
        <v>Febuary</v>
      </c>
      <c r="I672" s="84">
        <v>2020</v>
      </c>
      <c r="J672" s="85" t="str">
        <f t="shared" si="61"/>
        <v>2/10/2020</v>
      </c>
      <c r="K672" s="86">
        <f t="shared" si="62"/>
        <v>2</v>
      </c>
      <c r="L672" t="str">
        <f t="shared" si="63"/>
        <v>Monday</v>
      </c>
      <c r="M672">
        <v>782</v>
      </c>
      <c r="N672" t="s">
        <v>207</v>
      </c>
      <c r="O672" t="s">
        <v>470</v>
      </c>
      <c r="P672">
        <v>60</v>
      </c>
      <c r="Q672" t="s">
        <v>575</v>
      </c>
      <c r="R672" t="s">
        <v>296</v>
      </c>
      <c r="S672" t="s">
        <v>297</v>
      </c>
      <c r="T672" t="s">
        <v>236</v>
      </c>
      <c r="U672" t="s">
        <v>704</v>
      </c>
      <c r="V672" t="s">
        <v>255</v>
      </c>
      <c r="W672">
        <f t="shared" si="64"/>
        <v>-10.700000000000003</v>
      </c>
      <c r="X672">
        <f t="shared" si="65"/>
        <v>-288.90000000000009</v>
      </c>
    </row>
    <row r="673" spans="1:24" x14ac:dyDescent="0.35">
      <c r="A673">
        <v>42</v>
      </c>
      <c r="B673">
        <v>72.650000000000006</v>
      </c>
      <c r="C673">
        <v>1</v>
      </c>
      <c r="D673">
        <v>3051.3</v>
      </c>
      <c r="E673" s="53" t="s">
        <v>484</v>
      </c>
      <c r="F673" s="84">
        <v>22</v>
      </c>
      <c r="G673" s="84">
        <v>4</v>
      </c>
      <c r="H673" s="85" t="str">
        <f t="shared" si="60"/>
        <v>April</v>
      </c>
      <c r="I673" s="84">
        <v>2020</v>
      </c>
      <c r="J673" s="85" t="str">
        <f t="shared" si="61"/>
        <v>4/22/2020</v>
      </c>
      <c r="K673" s="86">
        <f t="shared" si="62"/>
        <v>4</v>
      </c>
      <c r="L673" t="str">
        <f t="shared" si="63"/>
        <v>Wednesday</v>
      </c>
      <c r="M673">
        <v>711</v>
      </c>
      <c r="N673" t="s">
        <v>394</v>
      </c>
      <c r="O673" t="s">
        <v>470</v>
      </c>
      <c r="P673">
        <v>60</v>
      </c>
      <c r="Q673" t="s">
        <v>575</v>
      </c>
      <c r="R673" t="s">
        <v>392</v>
      </c>
      <c r="S673" t="s">
        <v>393</v>
      </c>
      <c r="T673" t="s">
        <v>229</v>
      </c>
      <c r="U673" t="s">
        <v>741</v>
      </c>
      <c r="V673" t="s">
        <v>260</v>
      </c>
      <c r="W673">
        <f t="shared" si="64"/>
        <v>12.650000000000006</v>
      </c>
      <c r="X673">
        <f t="shared" si="65"/>
        <v>531.30000000000018</v>
      </c>
    </row>
    <row r="674" spans="1:24" x14ac:dyDescent="0.35">
      <c r="A674">
        <v>36</v>
      </c>
      <c r="B674">
        <v>63.57</v>
      </c>
      <c r="C674">
        <v>4</v>
      </c>
      <c r="D674">
        <v>2288.52</v>
      </c>
      <c r="E674" s="53" t="s">
        <v>501</v>
      </c>
      <c r="F674" s="84">
        <v>29</v>
      </c>
      <c r="G674" s="84">
        <v>5</v>
      </c>
      <c r="H674" s="85" t="str">
        <f t="shared" si="60"/>
        <v>May</v>
      </c>
      <c r="I674" s="84">
        <v>2020</v>
      </c>
      <c r="J674" s="85" t="str">
        <f t="shared" si="61"/>
        <v>5/29/2020</v>
      </c>
      <c r="K674" s="86">
        <f t="shared" si="62"/>
        <v>6</v>
      </c>
      <c r="L674" t="str">
        <f t="shared" si="63"/>
        <v>Friday</v>
      </c>
      <c r="M674">
        <v>675</v>
      </c>
      <c r="N674" t="s">
        <v>347</v>
      </c>
      <c r="O674" t="s">
        <v>470</v>
      </c>
      <c r="P674">
        <v>60</v>
      </c>
      <c r="Q674" t="s">
        <v>575</v>
      </c>
      <c r="R674" t="s">
        <v>290</v>
      </c>
      <c r="S674" t="s">
        <v>291</v>
      </c>
      <c r="T674" t="s">
        <v>232</v>
      </c>
      <c r="U674" t="s">
        <v>701</v>
      </c>
      <c r="V674" t="s">
        <v>255</v>
      </c>
      <c r="W674">
        <f t="shared" si="64"/>
        <v>3.5700000000000003</v>
      </c>
      <c r="X674">
        <f t="shared" si="65"/>
        <v>128.52000000000001</v>
      </c>
    </row>
    <row r="675" spans="1:24" x14ac:dyDescent="0.35">
      <c r="A675">
        <v>29</v>
      </c>
      <c r="B675">
        <v>130.09</v>
      </c>
      <c r="C675">
        <v>12</v>
      </c>
      <c r="D675">
        <v>3772.61</v>
      </c>
      <c r="E675" s="53" t="s">
        <v>446</v>
      </c>
      <c r="F675" s="84">
        <v>31</v>
      </c>
      <c r="G675" s="84">
        <v>1</v>
      </c>
      <c r="H675" s="85" t="str">
        <f t="shared" si="60"/>
        <v>January</v>
      </c>
      <c r="I675" s="84">
        <v>2018</v>
      </c>
      <c r="J675" s="85" t="str">
        <f t="shared" si="61"/>
        <v>1/31/2018</v>
      </c>
      <c r="K675" s="86">
        <f t="shared" si="62"/>
        <v>4</v>
      </c>
      <c r="L675" t="str">
        <f t="shared" si="63"/>
        <v>Wednesday</v>
      </c>
      <c r="M675">
        <v>1525</v>
      </c>
      <c r="N675" t="s">
        <v>207</v>
      </c>
      <c r="O675" t="s">
        <v>442</v>
      </c>
      <c r="P675">
        <v>122</v>
      </c>
      <c r="Q675" t="s">
        <v>576</v>
      </c>
      <c r="R675" t="s">
        <v>296</v>
      </c>
      <c r="S675" t="s">
        <v>297</v>
      </c>
      <c r="T675" t="s">
        <v>236</v>
      </c>
      <c r="U675" t="s">
        <v>704</v>
      </c>
      <c r="V675" t="s">
        <v>260</v>
      </c>
      <c r="W675">
        <f t="shared" si="64"/>
        <v>8.0900000000000034</v>
      </c>
      <c r="X675">
        <f t="shared" si="65"/>
        <v>234.6100000000001</v>
      </c>
    </row>
    <row r="676" spans="1:24" x14ac:dyDescent="0.35">
      <c r="A676">
        <v>39</v>
      </c>
      <c r="B676">
        <v>106.78</v>
      </c>
      <c r="C676">
        <v>3</v>
      </c>
      <c r="D676">
        <v>4164.42</v>
      </c>
      <c r="E676" s="53">
        <v>43104</v>
      </c>
      <c r="F676" s="84">
        <v>1</v>
      </c>
      <c r="G676" s="84">
        <v>4</v>
      </c>
      <c r="H676" s="85" t="str">
        <f t="shared" si="60"/>
        <v>April</v>
      </c>
      <c r="I676" s="84">
        <v>2018</v>
      </c>
      <c r="J676" s="85" t="str">
        <f t="shared" si="61"/>
        <v>4/1/2018</v>
      </c>
      <c r="K676" s="86">
        <f t="shared" si="62"/>
        <v>1</v>
      </c>
      <c r="L676" t="str">
        <f t="shared" si="63"/>
        <v>Sunday</v>
      </c>
      <c r="M676">
        <v>1466</v>
      </c>
      <c r="N676" t="s">
        <v>207</v>
      </c>
      <c r="O676" t="s">
        <v>442</v>
      </c>
      <c r="P676">
        <v>122</v>
      </c>
      <c r="Q676" t="s">
        <v>576</v>
      </c>
      <c r="R676" t="s">
        <v>395</v>
      </c>
      <c r="S676" t="s">
        <v>259</v>
      </c>
      <c r="T676" t="s">
        <v>230</v>
      </c>
      <c r="U676" t="s">
        <v>742</v>
      </c>
      <c r="V676" t="s">
        <v>260</v>
      </c>
      <c r="W676">
        <f t="shared" si="64"/>
        <v>-15.219999999999999</v>
      </c>
      <c r="X676">
        <f t="shared" si="65"/>
        <v>-593.57999999999993</v>
      </c>
    </row>
    <row r="677" spans="1:24" x14ac:dyDescent="0.35">
      <c r="A677">
        <v>45</v>
      </c>
      <c r="B677">
        <v>139.91</v>
      </c>
      <c r="C677">
        <v>14</v>
      </c>
      <c r="D677">
        <v>6295.95</v>
      </c>
      <c r="E677" s="53">
        <v>43165</v>
      </c>
      <c r="F677" s="84">
        <v>3</v>
      </c>
      <c r="G677" s="84">
        <v>6</v>
      </c>
      <c r="H677" s="85" t="str">
        <f t="shared" si="60"/>
        <v>June</v>
      </c>
      <c r="I677" s="84">
        <v>2018</v>
      </c>
      <c r="J677" s="85" t="str">
        <f t="shared" si="61"/>
        <v>6/3/2018</v>
      </c>
      <c r="K677" s="86">
        <f t="shared" si="62"/>
        <v>1</v>
      </c>
      <c r="L677" t="str">
        <f t="shared" si="63"/>
        <v>Sunday</v>
      </c>
      <c r="M677">
        <v>1404</v>
      </c>
      <c r="N677" t="s">
        <v>207</v>
      </c>
      <c r="O677" t="s">
        <v>442</v>
      </c>
      <c r="P677">
        <v>122</v>
      </c>
      <c r="Q677" t="s">
        <v>576</v>
      </c>
      <c r="R677" t="s">
        <v>427</v>
      </c>
      <c r="S677" t="s">
        <v>254</v>
      </c>
      <c r="T677" t="s">
        <v>229</v>
      </c>
      <c r="U677" t="s">
        <v>754</v>
      </c>
      <c r="V677" t="s">
        <v>260</v>
      </c>
      <c r="W677">
        <f t="shared" si="64"/>
        <v>17.909999999999997</v>
      </c>
      <c r="X677">
        <f t="shared" si="65"/>
        <v>805.94999999999982</v>
      </c>
    </row>
    <row r="678" spans="1:24" x14ac:dyDescent="0.35">
      <c r="A678">
        <v>47</v>
      </c>
      <c r="B678">
        <v>133.78</v>
      </c>
      <c r="C678">
        <v>8</v>
      </c>
      <c r="D678">
        <v>6287.66</v>
      </c>
      <c r="E678" s="53">
        <v>43108</v>
      </c>
      <c r="F678" s="84">
        <v>1</v>
      </c>
      <c r="G678" s="84">
        <v>8</v>
      </c>
      <c r="H678" s="85" t="str">
        <f t="shared" si="60"/>
        <v>August</v>
      </c>
      <c r="I678" s="84">
        <v>2018</v>
      </c>
      <c r="J678" s="85" t="str">
        <f t="shared" si="61"/>
        <v>8/1/2018</v>
      </c>
      <c r="K678" s="86">
        <f t="shared" si="62"/>
        <v>4</v>
      </c>
      <c r="L678" t="str">
        <f t="shared" si="63"/>
        <v>Wednesday</v>
      </c>
      <c r="M678">
        <v>1346</v>
      </c>
      <c r="N678" t="s">
        <v>207</v>
      </c>
      <c r="O678" t="s">
        <v>442</v>
      </c>
      <c r="P678">
        <v>122</v>
      </c>
      <c r="Q678" t="s">
        <v>576</v>
      </c>
      <c r="R678" t="s">
        <v>423</v>
      </c>
      <c r="S678" t="s">
        <v>424</v>
      </c>
      <c r="T678" t="s">
        <v>233</v>
      </c>
      <c r="U678" t="s">
        <v>753</v>
      </c>
      <c r="V678" t="s">
        <v>260</v>
      </c>
      <c r="W678">
        <f t="shared" si="64"/>
        <v>11.780000000000001</v>
      </c>
      <c r="X678">
        <f t="shared" si="65"/>
        <v>553.66000000000008</v>
      </c>
    </row>
    <row r="679" spans="1:24" x14ac:dyDescent="0.35">
      <c r="A679">
        <v>49</v>
      </c>
      <c r="B679">
        <v>110.46</v>
      </c>
      <c r="C679">
        <v>6</v>
      </c>
      <c r="D679">
        <v>5412.54</v>
      </c>
      <c r="E679" s="53" t="s">
        <v>453</v>
      </c>
      <c r="F679" s="84">
        <v>21</v>
      </c>
      <c r="G679" s="84">
        <v>9</v>
      </c>
      <c r="H679" s="85" t="str">
        <f t="shared" si="60"/>
        <v>September</v>
      </c>
      <c r="I679" s="84">
        <v>2018</v>
      </c>
      <c r="J679" s="85" t="str">
        <f t="shared" si="61"/>
        <v>9/21/2018</v>
      </c>
      <c r="K679" s="86">
        <f t="shared" si="62"/>
        <v>6</v>
      </c>
      <c r="L679" t="str">
        <f t="shared" si="63"/>
        <v>Friday</v>
      </c>
      <c r="M679">
        <v>1296</v>
      </c>
      <c r="N679" t="s">
        <v>207</v>
      </c>
      <c r="O679" t="s">
        <v>442</v>
      </c>
      <c r="P679">
        <v>122</v>
      </c>
      <c r="Q679" t="s">
        <v>576</v>
      </c>
      <c r="R679" t="s">
        <v>389</v>
      </c>
      <c r="S679" t="s">
        <v>390</v>
      </c>
      <c r="T679" t="s">
        <v>233</v>
      </c>
      <c r="U679" t="s">
        <v>740</v>
      </c>
      <c r="V679" t="s">
        <v>260</v>
      </c>
      <c r="W679">
        <f t="shared" si="64"/>
        <v>-11.540000000000006</v>
      </c>
      <c r="X679">
        <f t="shared" si="65"/>
        <v>-565.46000000000026</v>
      </c>
    </row>
    <row r="680" spans="1:24" x14ac:dyDescent="0.35">
      <c r="A680">
        <v>46</v>
      </c>
      <c r="B680">
        <v>130.09</v>
      </c>
      <c r="C680">
        <v>15</v>
      </c>
      <c r="D680">
        <v>5984.14</v>
      </c>
      <c r="E680" s="53" t="s">
        <v>429</v>
      </c>
      <c r="F680" s="84">
        <v>22</v>
      </c>
      <c r="G680" s="84">
        <v>10</v>
      </c>
      <c r="H680" s="85" t="str">
        <f t="shared" si="60"/>
        <v>October</v>
      </c>
      <c r="I680" s="84">
        <v>2018</v>
      </c>
      <c r="J680" s="85" t="str">
        <f t="shared" si="61"/>
        <v>10/22/2018</v>
      </c>
      <c r="K680" s="86">
        <f t="shared" si="62"/>
        <v>2</v>
      </c>
      <c r="L680" t="str">
        <f t="shared" si="63"/>
        <v>Monday</v>
      </c>
      <c r="M680">
        <v>1266</v>
      </c>
      <c r="N680" t="s">
        <v>207</v>
      </c>
      <c r="O680" t="s">
        <v>442</v>
      </c>
      <c r="P680">
        <v>122</v>
      </c>
      <c r="Q680" t="s">
        <v>576</v>
      </c>
      <c r="R680" t="s">
        <v>304</v>
      </c>
      <c r="S680" t="s">
        <v>249</v>
      </c>
      <c r="T680" t="s">
        <v>249</v>
      </c>
      <c r="U680" t="s">
        <v>707</v>
      </c>
      <c r="V680" t="s">
        <v>260</v>
      </c>
      <c r="W680">
        <f t="shared" si="64"/>
        <v>8.0900000000000034</v>
      </c>
      <c r="X680">
        <f t="shared" si="65"/>
        <v>372.14000000000016</v>
      </c>
    </row>
    <row r="681" spans="1:24" x14ac:dyDescent="0.35">
      <c r="A681">
        <v>48</v>
      </c>
      <c r="B681">
        <v>122.73</v>
      </c>
      <c r="C681">
        <v>4</v>
      </c>
      <c r="D681">
        <v>5891.04</v>
      </c>
      <c r="E681" s="53">
        <v>43262</v>
      </c>
      <c r="F681" s="84">
        <v>6</v>
      </c>
      <c r="G681" s="84">
        <v>11</v>
      </c>
      <c r="H681" s="85" t="str">
        <f t="shared" si="60"/>
        <v>November</v>
      </c>
      <c r="I681" s="84">
        <v>2018</v>
      </c>
      <c r="J681" s="85" t="str">
        <f t="shared" si="61"/>
        <v>11/6/2018</v>
      </c>
      <c r="K681" s="86">
        <f t="shared" si="62"/>
        <v>3</v>
      </c>
      <c r="L681" t="str">
        <f t="shared" si="63"/>
        <v>Tuesday</v>
      </c>
      <c r="M681">
        <v>1252</v>
      </c>
      <c r="N681" t="s">
        <v>207</v>
      </c>
      <c r="O681" t="s">
        <v>442</v>
      </c>
      <c r="P681">
        <v>122</v>
      </c>
      <c r="Q681" t="s">
        <v>576</v>
      </c>
      <c r="R681" t="s">
        <v>360</v>
      </c>
      <c r="S681" t="s">
        <v>361</v>
      </c>
      <c r="T681" t="s">
        <v>235</v>
      </c>
      <c r="U681" t="s">
        <v>730</v>
      </c>
      <c r="V681" t="s">
        <v>260</v>
      </c>
      <c r="W681">
        <f t="shared" si="64"/>
        <v>0.73000000000000398</v>
      </c>
      <c r="X681">
        <f t="shared" si="65"/>
        <v>35.040000000000191</v>
      </c>
    </row>
    <row r="682" spans="1:24" x14ac:dyDescent="0.35">
      <c r="A682">
        <v>46</v>
      </c>
      <c r="B682">
        <v>130.09</v>
      </c>
      <c r="C682">
        <v>9</v>
      </c>
      <c r="D682">
        <v>5984.14</v>
      </c>
      <c r="E682" s="53" t="s">
        <v>367</v>
      </c>
      <c r="F682" s="84">
        <v>14</v>
      </c>
      <c r="G682" s="84">
        <v>11</v>
      </c>
      <c r="H682" s="85" t="str">
        <f t="shared" si="60"/>
        <v>November</v>
      </c>
      <c r="I682" s="84">
        <v>2018</v>
      </c>
      <c r="J682" s="85" t="str">
        <f t="shared" si="61"/>
        <v>11/14/2018</v>
      </c>
      <c r="K682" s="86">
        <f t="shared" si="62"/>
        <v>4</v>
      </c>
      <c r="L682" t="str">
        <f t="shared" si="63"/>
        <v>Wednesday</v>
      </c>
      <c r="M682">
        <v>1245</v>
      </c>
      <c r="N682" t="s">
        <v>207</v>
      </c>
      <c r="O682" t="s">
        <v>442</v>
      </c>
      <c r="P682">
        <v>122</v>
      </c>
      <c r="Q682" t="s">
        <v>576</v>
      </c>
      <c r="R682" t="s">
        <v>454</v>
      </c>
      <c r="S682" t="s">
        <v>455</v>
      </c>
      <c r="T682" t="s">
        <v>236</v>
      </c>
      <c r="U682" t="s">
        <v>761</v>
      </c>
      <c r="V682" t="s">
        <v>260</v>
      </c>
      <c r="W682">
        <f t="shared" si="64"/>
        <v>8.0900000000000034</v>
      </c>
      <c r="X682">
        <f t="shared" si="65"/>
        <v>372.14000000000016</v>
      </c>
    </row>
    <row r="683" spans="1:24" x14ac:dyDescent="0.35">
      <c r="A683">
        <v>35</v>
      </c>
      <c r="B683">
        <v>103.09</v>
      </c>
      <c r="C683">
        <v>9</v>
      </c>
      <c r="D683">
        <v>3608.15</v>
      </c>
      <c r="E683" s="53" t="s">
        <v>312</v>
      </c>
      <c r="F683" s="84">
        <v>25</v>
      </c>
      <c r="G683" s="84">
        <v>11</v>
      </c>
      <c r="H683" s="85" t="str">
        <f t="shared" si="60"/>
        <v>November</v>
      </c>
      <c r="I683" s="84">
        <v>2018</v>
      </c>
      <c r="J683" s="85" t="str">
        <f t="shared" si="61"/>
        <v>11/25/2018</v>
      </c>
      <c r="K683" s="86">
        <f t="shared" si="62"/>
        <v>1</v>
      </c>
      <c r="L683" t="str">
        <f t="shared" si="63"/>
        <v>Sunday</v>
      </c>
      <c r="M683">
        <v>1235</v>
      </c>
      <c r="N683" t="s">
        <v>207</v>
      </c>
      <c r="O683" t="s">
        <v>442</v>
      </c>
      <c r="P683">
        <v>122</v>
      </c>
      <c r="Q683" t="s">
        <v>576</v>
      </c>
      <c r="R683" t="s">
        <v>354</v>
      </c>
      <c r="S683" t="s">
        <v>355</v>
      </c>
      <c r="T683" t="s">
        <v>229</v>
      </c>
      <c r="U683" t="s">
        <v>728</v>
      </c>
      <c r="V683" t="s">
        <v>260</v>
      </c>
      <c r="W683">
        <f t="shared" si="64"/>
        <v>-18.909999999999997</v>
      </c>
      <c r="X683">
        <f t="shared" si="65"/>
        <v>-661.84999999999991</v>
      </c>
    </row>
    <row r="684" spans="1:24" x14ac:dyDescent="0.35">
      <c r="A684">
        <v>43</v>
      </c>
      <c r="B684">
        <v>133.78</v>
      </c>
      <c r="C684">
        <v>10</v>
      </c>
      <c r="D684">
        <v>5752.54</v>
      </c>
      <c r="E684" s="53">
        <v>43355</v>
      </c>
      <c r="F684" s="84">
        <v>9</v>
      </c>
      <c r="G684" s="84">
        <v>12</v>
      </c>
      <c r="H684" s="85" t="str">
        <f t="shared" si="60"/>
        <v>December</v>
      </c>
      <c r="I684" s="84">
        <v>2018</v>
      </c>
      <c r="J684" s="85" t="str">
        <f t="shared" si="61"/>
        <v>12/9/2018</v>
      </c>
      <c r="K684" s="86">
        <f t="shared" si="62"/>
        <v>1</v>
      </c>
      <c r="L684" t="str">
        <f t="shared" si="63"/>
        <v>Sunday</v>
      </c>
      <c r="M684">
        <v>1222</v>
      </c>
      <c r="N684" t="s">
        <v>207</v>
      </c>
      <c r="O684" t="s">
        <v>442</v>
      </c>
      <c r="P684">
        <v>122</v>
      </c>
      <c r="Q684" t="s">
        <v>576</v>
      </c>
      <c r="R684" t="s">
        <v>400</v>
      </c>
      <c r="S684" t="s">
        <v>382</v>
      </c>
      <c r="T684" t="s">
        <v>229</v>
      </c>
      <c r="U684" t="s">
        <v>744</v>
      </c>
      <c r="V684" t="s">
        <v>260</v>
      </c>
      <c r="W684">
        <f t="shared" si="64"/>
        <v>11.780000000000001</v>
      </c>
      <c r="X684">
        <f t="shared" si="65"/>
        <v>506.54000000000008</v>
      </c>
    </row>
    <row r="685" spans="1:24" x14ac:dyDescent="0.35">
      <c r="A685">
        <v>26</v>
      </c>
      <c r="B685">
        <v>144.82</v>
      </c>
      <c r="C685">
        <v>4</v>
      </c>
      <c r="D685">
        <v>3765.32</v>
      </c>
      <c r="E685" s="53">
        <v>43772</v>
      </c>
      <c r="F685" s="84">
        <v>11</v>
      </c>
      <c r="G685" s="84">
        <v>3</v>
      </c>
      <c r="H685" s="85" t="str">
        <f t="shared" si="60"/>
        <v>March</v>
      </c>
      <c r="I685" s="84">
        <v>2019</v>
      </c>
      <c r="J685" s="85" t="str">
        <f t="shared" si="61"/>
        <v>3/11/2019</v>
      </c>
      <c r="K685" s="86">
        <f t="shared" si="62"/>
        <v>2</v>
      </c>
      <c r="L685" t="str">
        <f t="shared" si="63"/>
        <v>Monday</v>
      </c>
      <c r="M685">
        <v>1131</v>
      </c>
      <c r="N685" t="s">
        <v>207</v>
      </c>
      <c r="O685" t="s">
        <v>442</v>
      </c>
      <c r="P685">
        <v>122</v>
      </c>
      <c r="Q685" t="s">
        <v>576</v>
      </c>
      <c r="R685" t="s">
        <v>335</v>
      </c>
      <c r="S685" t="s">
        <v>336</v>
      </c>
      <c r="T685" t="s">
        <v>229</v>
      </c>
      <c r="U685" t="s">
        <v>720</v>
      </c>
      <c r="V685" t="s">
        <v>260</v>
      </c>
      <c r="W685">
        <f t="shared" si="64"/>
        <v>22.819999999999993</v>
      </c>
      <c r="X685">
        <f t="shared" si="65"/>
        <v>593.31999999999982</v>
      </c>
    </row>
    <row r="686" spans="1:24" x14ac:dyDescent="0.35">
      <c r="A686">
        <v>22</v>
      </c>
      <c r="B686">
        <v>98.18</v>
      </c>
      <c r="C686">
        <v>8</v>
      </c>
      <c r="D686">
        <v>2159.96</v>
      </c>
      <c r="E686" s="53">
        <v>43590</v>
      </c>
      <c r="F686" s="84">
        <v>5</v>
      </c>
      <c r="G686" s="84">
        <v>5</v>
      </c>
      <c r="H686" s="85" t="str">
        <f t="shared" si="60"/>
        <v>May</v>
      </c>
      <c r="I686" s="84">
        <v>2019</v>
      </c>
      <c r="J686" s="85" t="str">
        <f t="shared" si="61"/>
        <v>5/5/2019</v>
      </c>
      <c r="K686" s="86">
        <f t="shared" si="62"/>
        <v>1</v>
      </c>
      <c r="L686" t="str">
        <f t="shared" si="63"/>
        <v>Sunday</v>
      </c>
      <c r="M686">
        <v>1077</v>
      </c>
      <c r="N686" t="s">
        <v>207</v>
      </c>
      <c r="O686" t="s">
        <v>442</v>
      </c>
      <c r="P686">
        <v>122</v>
      </c>
      <c r="Q686" t="s">
        <v>576</v>
      </c>
      <c r="R686" t="s">
        <v>296</v>
      </c>
      <c r="S686" t="s">
        <v>297</v>
      </c>
      <c r="T686" t="s">
        <v>236</v>
      </c>
      <c r="U686" t="s">
        <v>704</v>
      </c>
      <c r="V686" t="s">
        <v>255</v>
      </c>
      <c r="W686">
        <f t="shared" si="64"/>
        <v>-23.819999999999993</v>
      </c>
      <c r="X686">
        <f t="shared" si="65"/>
        <v>-524.03999999999985</v>
      </c>
    </row>
    <row r="687" spans="1:24" x14ac:dyDescent="0.35">
      <c r="A687">
        <v>34</v>
      </c>
      <c r="B687">
        <v>99.41</v>
      </c>
      <c r="C687">
        <v>7</v>
      </c>
      <c r="D687">
        <v>3379.94</v>
      </c>
      <c r="E687" s="53" t="s">
        <v>323</v>
      </c>
      <c r="F687" s="84">
        <v>15</v>
      </c>
      <c r="G687" s="84">
        <v>6</v>
      </c>
      <c r="H687" s="85" t="str">
        <f t="shared" si="60"/>
        <v>June</v>
      </c>
      <c r="I687" s="84">
        <v>2019</v>
      </c>
      <c r="J687" s="85" t="str">
        <f t="shared" si="61"/>
        <v>6/15/2019</v>
      </c>
      <c r="K687" s="86">
        <f t="shared" si="62"/>
        <v>7</v>
      </c>
      <c r="L687" t="str">
        <f t="shared" si="63"/>
        <v>Saturday</v>
      </c>
      <c r="M687">
        <v>1037</v>
      </c>
      <c r="N687" t="s">
        <v>207</v>
      </c>
      <c r="O687" t="s">
        <v>442</v>
      </c>
      <c r="P687">
        <v>122</v>
      </c>
      <c r="Q687" t="s">
        <v>576</v>
      </c>
      <c r="R687" t="s">
        <v>401</v>
      </c>
      <c r="S687" t="s">
        <v>249</v>
      </c>
      <c r="T687" t="s">
        <v>249</v>
      </c>
      <c r="U687" t="s">
        <v>745</v>
      </c>
      <c r="V687" t="s">
        <v>260</v>
      </c>
      <c r="W687">
        <f t="shared" si="64"/>
        <v>-22.590000000000003</v>
      </c>
      <c r="X687">
        <f t="shared" si="65"/>
        <v>-768.06000000000017</v>
      </c>
    </row>
    <row r="688" spans="1:24" x14ac:dyDescent="0.35">
      <c r="A688">
        <v>50</v>
      </c>
      <c r="B688">
        <v>101.87</v>
      </c>
      <c r="C688">
        <v>8</v>
      </c>
      <c r="D688">
        <v>5093.5</v>
      </c>
      <c r="E688" s="53" t="s">
        <v>434</v>
      </c>
      <c r="F688" s="84">
        <v>20</v>
      </c>
      <c r="G688" s="84">
        <v>7</v>
      </c>
      <c r="H688" s="85" t="str">
        <f t="shared" si="60"/>
        <v>July</v>
      </c>
      <c r="I688" s="84">
        <v>2019</v>
      </c>
      <c r="J688" s="85" t="str">
        <f t="shared" si="61"/>
        <v>7/20/2019</v>
      </c>
      <c r="K688" s="86">
        <f t="shared" si="62"/>
        <v>7</v>
      </c>
      <c r="L688" t="str">
        <f t="shared" si="63"/>
        <v>Saturday</v>
      </c>
      <c r="M688">
        <v>1003</v>
      </c>
      <c r="N688" t="s">
        <v>207</v>
      </c>
      <c r="O688" t="s">
        <v>442</v>
      </c>
      <c r="P688">
        <v>122</v>
      </c>
      <c r="Q688" t="s">
        <v>576</v>
      </c>
      <c r="R688" t="s">
        <v>335</v>
      </c>
      <c r="S688" t="s">
        <v>336</v>
      </c>
      <c r="T688" t="s">
        <v>229</v>
      </c>
      <c r="U688" t="s">
        <v>720</v>
      </c>
      <c r="V688" t="s">
        <v>260</v>
      </c>
      <c r="W688">
        <f t="shared" si="64"/>
        <v>-20.129999999999995</v>
      </c>
      <c r="X688">
        <f t="shared" si="65"/>
        <v>-1006.4999999999998</v>
      </c>
    </row>
    <row r="689" spans="1:24" x14ac:dyDescent="0.35">
      <c r="A689">
        <v>48</v>
      </c>
      <c r="B689">
        <v>120.28</v>
      </c>
      <c r="C689">
        <v>4</v>
      </c>
      <c r="D689">
        <v>5773.44</v>
      </c>
      <c r="E689" s="53" t="s">
        <v>402</v>
      </c>
      <c r="F689" s="84">
        <v>19</v>
      </c>
      <c r="G689" s="84">
        <v>8</v>
      </c>
      <c r="H689" s="85" t="str">
        <f t="shared" si="60"/>
        <v>August</v>
      </c>
      <c r="I689" s="84">
        <v>2019</v>
      </c>
      <c r="J689" s="85" t="str">
        <f t="shared" si="61"/>
        <v>8/19/2019</v>
      </c>
      <c r="K689" s="86">
        <f t="shared" si="62"/>
        <v>2</v>
      </c>
      <c r="L689" t="str">
        <f t="shared" si="63"/>
        <v>Monday</v>
      </c>
      <c r="M689">
        <v>974</v>
      </c>
      <c r="N689" t="s">
        <v>207</v>
      </c>
      <c r="O689" t="s">
        <v>442</v>
      </c>
      <c r="P689">
        <v>122</v>
      </c>
      <c r="Q689" t="s">
        <v>576</v>
      </c>
      <c r="R689" t="s">
        <v>285</v>
      </c>
      <c r="S689" t="s">
        <v>286</v>
      </c>
      <c r="T689" t="s">
        <v>229</v>
      </c>
      <c r="U689" t="s">
        <v>699</v>
      </c>
      <c r="V689" t="s">
        <v>260</v>
      </c>
      <c r="W689">
        <f t="shared" si="64"/>
        <v>-1.7199999999999989</v>
      </c>
      <c r="X689">
        <f t="shared" si="65"/>
        <v>-82.559999999999945</v>
      </c>
    </row>
    <row r="690" spans="1:24" x14ac:dyDescent="0.35">
      <c r="A690">
        <v>41</v>
      </c>
      <c r="B690">
        <v>110.46</v>
      </c>
      <c r="C690">
        <v>11</v>
      </c>
      <c r="D690">
        <v>4528.8599999999997</v>
      </c>
      <c r="E690" s="53">
        <v>43686</v>
      </c>
      <c r="F690" s="84">
        <v>8</v>
      </c>
      <c r="G690" s="84">
        <v>9</v>
      </c>
      <c r="H690" s="85" t="str">
        <f t="shared" si="60"/>
        <v>September</v>
      </c>
      <c r="I690" s="84">
        <v>2019</v>
      </c>
      <c r="J690" s="85" t="str">
        <f t="shared" si="61"/>
        <v>9/8/2019</v>
      </c>
      <c r="K690" s="86">
        <f t="shared" si="62"/>
        <v>1</v>
      </c>
      <c r="L690" t="str">
        <f t="shared" si="63"/>
        <v>Sunday</v>
      </c>
      <c r="M690">
        <v>955</v>
      </c>
      <c r="N690" t="s">
        <v>207</v>
      </c>
      <c r="O690" t="s">
        <v>442</v>
      </c>
      <c r="P690">
        <v>122</v>
      </c>
      <c r="Q690" t="s">
        <v>576</v>
      </c>
      <c r="R690" t="s">
        <v>253</v>
      </c>
      <c r="S690" t="s">
        <v>254</v>
      </c>
      <c r="T690" t="s">
        <v>229</v>
      </c>
      <c r="U690" t="s">
        <v>683</v>
      </c>
      <c r="V690" t="s">
        <v>260</v>
      </c>
      <c r="W690">
        <f t="shared" si="64"/>
        <v>-11.540000000000006</v>
      </c>
      <c r="X690">
        <f t="shared" si="65"/>
        <v>-473.14000000000027</v>
      </c>
    </row>
    <row r="691" spans="1:24" x14ac:dyDescent="0.35">
      <c r="A691">
        <v>36</v>
      </c>
      <c r="B691">
        <v>133.78</v>
      </c>
      <c r="C691">
        <v>8</v>
      </c>
      <c r="D691">
        <v>4816.08</v>
      </c>
      <c r="E691" s="53" t="s">
        <v>403</v>
      </c>
      <c r="F691" s="84">
        <v>13</v>
      </c>
      <c r="G691" s="84">
        <v>10</v>
      </c>
      <c r="H691" s="85" t="str">
        <f t="shared" si="60"/>
        <v>October</v>
      </c>
      <c r="I691" s="84">
        <v>2019</v>
      </c>
      <c r="J691" s="85" t="str">
        <f t="shared" si="61"/>
        <v>10/13/2019</v>
      </c>
      <c r="K691" s="86">
        <f t="shared" si="62"/>
        <v>1</v>
      </c>
      <c r="L691" t="str">
        <f t="shared" si="63"/>
        <v>Sunday</v>
      </c>
      <c r="M691">
        <v>921</v>
      </c>
      <c r="N691" t="s">
        <v>207</v>
      </c>
      <c r="O691" t="s">
        <v>442</v>
      </c>
      <c r="P691">
        <v>122</v>
      </c>
      <c r="Q691" t="s">
        <v>576</v>
      </c>
      <c r="R691" t="s">
        <v>279</v>
      </c>
      <c r="S691" t="s">
        <v>280</v>
      </c>
      <c r="T691" t="s">
        <v>229</v>
      </c>
      <c r="U691" t="s">
        <v>696</v>
      </c>
      <c r="V691" t="s">
        <v>260</v>
      </c>
      <c r="W691">
        <f t="shared" si="64"/>
        <v>11.780000000000001</v>
      </c>
      <c r="X691">
        <f t="shared" si="65"/>
        <v>424.08000000000004</v>
      </c>
    </row>
    <row r="692" spans="1:24" x14ac:dyDescent="0.35">
      <c r="A692">
        <v>29</v>
      </c>
      <c r="B692">
        <v>117.82</v>
      </c>
      <c r="C692">
        <v>2</v>
      </c>
      <c r="D692">
        <v>3416.78</v>
      </c>
      <c r="E692" s="53" t="s">
        <v>404</v>
      </c>
      <c r="F692" s="84">
        <v>22</v>
      </c>
      <c r="G692" s="84">
        <v>10</v>
      </c>
      <c r="H692" s="85" t="str">
        <f t="shared" si="60"/>
        <v>October</v>
      </c>
      <c r="I692" s="84">
        <v>2019</v>
      </c>
      <c r="J692" s="85" t="str">
        <f t="shared" si="61"/>
        <v>10/22/2019</v>
      </c>
      <c r="K692" s="86">
        <f t="shared" si="62"/>
        <v>3</v>
      </c>
      <c r="L692" t="str">
        <f t="shared" si="63"/>
        <v>Tuesday</v>
      </c>
      <c r="M692">
        <v>913</v>
      </c>
      <c r="N692" t="s">
        <v>207</v>
      </c>
      <c r="O692" t="s">
        <v>442</v>
      </c>
      <c r="P692">
        <v>122</v>
      </c>
      <c r="Q692" t="s">
        <v>576</v>
      </c>
      <c r="R692" t="s">
        <v>315</v>
      </c>
      <c r="S692" t="s">
        <v>316</v>
      </c>
      <c r="T692" t="s">
        <v>240</v>
      </c>
      <c r="U692" t="s">
        <v>712</v>
      </c>
      <c r="V692" t="s">
        <v>260</v>
      </c>
      <c r="W692">
        <f t="shared" si="64"/>
        <v>-4.1800000000000068</v>
      </c>
      <c r="X692">
        <f t="shared" si="65"/>
        <v>-121.2200000000002</v>
      </c>
    </row>
    <row r="693" spans="1:24" x14ac:dyDescent="0.35">
      <c r="A693">
        <v>33</v>
      </c>
      <c r="B693">
        <v>37.479999999999997</v>
      </c>
      <c r="C693">
        <v>10</v>
      </c>
      <c r="D693">
        <v>1236.8399999999999</v>
      </c>
      <c r="E693" s="53">
        <v>43596</v>
      </c>
      <c r="F693" s="84">
        <v>5</v>
      </c>
      <c r="G693" s="84">
        <v>11</v>
      </c>
      <c r="H693" s="85" t="str">
        <f t="shared" si="60"/>
        <v>November</v>
      </c>
      <c r="I693" s="84">
        <v>2019</v>
      </c>
      <c r="J693" s="85" t="str">
        <f t="shared" si="61"/>
        <v>11/5/2019</v>
      </c>
      <c r="K693" s="86">
        <f t="shared" si="62"/>
        <v>3</v>
      </c>
      <c r="L693" t="str">
        <f t="shared" si="63"/>
        <v>Tuesday</v>
      </c>
      <c r="M693">
        <v>900</v>
      </c>
      <c r="N693" t="s">
        <v>207</v>
      </c>
      <c r="O693" t="s">
        <v>442</v>
      </c>
      <c r="P693">
        <v>122</v>
      </c>
      <c r="Q693" t="s">
        <v>576</v>
      </c>
      <c r="R693" t="s">
        <v>272</v>
      </c>
      <c r="S693" t="s">
        <v>254</v>
      </c>
      <c r="T693" t="s">
        <v>229</v>
      </c>
      <c r="U693" t="s">
        <v>692</v>
      </c>
      <c r="V693" t="s">
        <v>255</v>
      </c>
      <c r="W693">
        <f t="shared" si="64"/>
        <v>-84.52000000000001</v>
      </c>
      <c r="X693">
        <f t="shared" si="65"/>
        <v>-2789.1600000000003</v>
      </c>
    </row>
    <row r="694" spans="1:24" x14ac:dyDescent="0.35">
      <c r="A694">
        <v>46</v>
      </c>
      <c r="B694">
        <v>126.41</v>
      </c>
      <c r="C694">
        <v>6</v>
      </c>
      <c r="D694">
        <v>5814.86</v>
      </c>
      <c r="E694" s="53" t="s">
        <v>405</v>
      </c>
      <c r="F694" s="84">
        <v>19</v>
      </c>
      <c r="G694" s="84">
        <v>11</v>
      </c>
      <c r="H694" s="85" t="str">
        <f t="shared" si="60"/>
        <v>November</v>
      </c>
      <c r="I694" s="84">
        <v>2019</v>
      </c>
      <c r="J694" s="85" t="str">
        <f t="shared" si="61"/>
        <v>11/19/2019</v>
      </c>
      <c r="K694" s="86">
        <f t="shared" si="62"/>
        <v>3</v>
      </c>
      <c r="L694" t="str">
        <f t="shared" si="63"/>
        <v>Tuesday</v>
      </c>
      <c r="M694">
        <v>887</v>
      </c>
      <c r="N694" t="s">
        <v>394</v>
      </c>
      <c r="O694" t="s">
        <v>442</v>
      </c>
      <c r="P694">
        <v>122</v>
      </c>
      <c r="Q694" t="s">
        <v>576</v>
      </c>
      <c r="R694" t="s">
        <v>298</v>
      </c>
      <c r="S694" t="s">
        <v>299</v>
      </c>
      <c r="T694" t="s">
        <v>237</v>
      </c>
      <c r="U694" t="s">
        <v>705</v>
      </c>
      <c r="V694" t="s">
        <v>260</v>
      </c>
      <c r="W694">
        <f t="shared" si="64"/>
        <v>4.4099999999999966</v>
      </c>
      <c r="X694">
        <f t="shared" si="65"/>
        <v>202.85999999999984</v>
      </c>
    </row>
    <row r="695" spans="1:24" x14ac:dyDescent="0.35">
      <c r="A695">
        <v>38</v>
      </c>
      <c r="B695">
        <v>137.46</v>
      </c>
      <c r="C695">
        <v>7</v>
      </c>
      <c r="D695">
        <v>5223.4799999999996</v>
      </c>
      <c r="E695" s="53">
        <v>43477</v>
      </c>
      <c r="F695" s="84">
        <v>1</v>
      </c>
      <c r="G695" s="84">
        <v>12</v>
      </c>
      <c r="H695" s="85" t="str">
        <f t="shared" si="60"/>
        <v>December</v>
      </c>
      <c r="I695" s="84">
        <v>2019</v>
      </c>
      <c r="J695" s="85" t="str">
        <f t="shared" si="61"/>
        <v>12/1/2019</v>
      </c>
      <c r="K695" s="86">
        <f t="shared" si="62"/>
        <v>1</v>
      </c>
      <c r="L695" t="str">
        <f t="shared" si="63"/>
        <v>Sunday</v>
      </c>
      <c r="M695">
        <v>876</v>
      </c>
      <c r="N695" t="s">
        <v>207</v>
      </c>
      <c r="O695" t="s">
        <v>442</v>
      </c>
      <c r="P695">
        <v>122</v>
      </c>
      <c r="Q695" t="s">
        <v>576</v>
      </c>
      <c r="R695" t="s">
        <v>427</v>
      </c>
      <c r="S695" t="s">
        <v>254</v>
      </c>
      <c r="T695" t="s">
        <v>229</v>
      </c>
      <c r="U695" t="s">
        <v>754</v>
      </c>
      <c r="V695" t="s">
        <v>260</v>
      </c>
      <c r="W695">
        <f t="shared" si="64"/>
        <v>15.460000000000008</v>
      </c>
      <c r="X695">
        <f t="shared" si="65"/>
        <v>587.48000000000025</v>
      </c>
    </row>
    <row r="696" spans="1:24" x14ac:dyDescent="0.35">
      <c r="A696">
        <v>20</v>
      </c>
      <c r="B696">
        <v>36.42</v>
      </c>
      <c r="C696">
        <v>11</v>
      </c>
      <c r="D696">
        <v>728.4</v>
      </c>
      <c r="E696" s="53">
        <v>43750</v>
      </c>
      <c r="F696" s="84">
        <v>10</v>
      </c>
      <c r="G696" s="84">
        <v>12</v>
      </c>
      <c r="H696" s="85" t="str">
        <f t="shared" si="60"/>
        <v>December</v>
      </c>
      <c r="I696" s="84">
        <v>2019</v>
      </c>
      <c r="J696" s="85" t="str">
        <f t="shared" si="61"/>
        <v>12/10/2019</v>
      </c>
      <c r="K696" s="86">
        <f t="shared" si="62"/>
        <v>3</v>
      </c>
      <c r="L696" t="str">
        <f t="shared" si="63"/>
        <v>Tuesday</v>
      </c>
      <c r="M696">
        <v>868</v>
      </c>
      <c r="N696" t="s">
        <v>207</v>
      </c>
      <c r="O696" t="s">
        <v>442</v>
      </c>
      <c r="P696">
        <v>122</v>
      </c>
      <c r="Q696" t="s">
        <v>576</v>
      </c>
      <c r="R696" t="s">
        <v>296</v>
      </c>
      <c r="S696" t="s">
        <v>297</v>
      </c>
      <c r="T696" t="s">
        <v>236</v>
      </c>
      <c r="U696" t="s">
        <v>704</v>
      </c>
      <c r="V696" t="s">
        <v>255</v>
      </c>
      <c r="W696">
        <f t="shared" si="64"/>
        <v>-85.58</v>
      </c>
      <c r="X696">
        <f t="shared" si="65"/>
        <v>-1711.6</v>
      </c>
    </row>
    <row r="697" spans="1:24" x14ac:dyDescent="0.35">
      <c r="A697">
        <v>22</v>
      </c>
      <c r="B697">
        <v>179.5</v>
      </c>
      <c r="C697">
        <v>5</v>
      </c>
      <c r="D697">
        <v>3949</v>
      </c>
      <c r="E697" s="53" t="s">
        <v>340</v>
      </c>
      <c r="F697" s="84">
        <v>20</v>
      </c>
      <c r="G697" s="84">
        <v>1</v>
      </c>
      <c r="H697" s="85" t="str">
        <f t="shared" si="60"/>
        <v>January</v>
      </c>
      <c r="I697" s="84">
        <v>2020</v>
      </c>
      <c r="J697" s="85" t="str">
        <f t="shared" si="61"/>
        <v>1/20/2020</v>
      </c>
      <c r="K697" s="86">
        <f t="shared" si="62"/>
        <v>2</v>
      </c>
      <c r="L697" t="str">
        <f t="shared" si="63"/>
        <v>Monday</v>
      </c>
      <c r="M697">
        <v>828</v>
      </c>
      <c r="N697" t="s">
        <v>207</v>
      </c>
      <c r="O697" t="s">
        <v>442</v>
      </c>
      <c r="P697">
        <v>122</v>
      </c>
      <c r="Q697" t="s">
        <v>576</v>
      </c>
      <c r="R697" t="s">
        <v>343</v>
      </c>
      <c r="S697" t="s">
        <v>344</v>
      </c>
      <c r="T697" t="s">
        <v>232</v>
      </c>
      <c r="U697" t="s">
        <v>723</v>
      </c>
      <c r="V697" t="s">
        <v>260</v>
      </c>
      <c r="W697">
        <f t="shared" si="64"/>
        <v>57.5</v>
      </c>
      <c r="X697">
        <f t="shared" si="65"/>
        <v>1265</v>
      </c>
    </row>
    <row r="698" spans="1:24" x14ac:dyDescent="0.35">
      <c r="A698">
        <v>27</v>
      </c>
      <c r="B698">
        <v>142.37</v>
      </c>
      <c r="C698">
        <v>11</v>
      </c>
      <c r="D698">
        <v>3843.99</v>
      </c>
      <c r="E698" s="53" t="s">
        <v>502</v>
      </c>
      <c r="F698" s="84">
        <v>22</v>
      </c>
      <c r="G698" s="84">
        <v>2</v>
      </c>
      <c r="H698" s="85" t="str">
        <f t="shared" si="60"/>
        <v>Febuary</v>
      </c>
      <c r="I698" s="84">
        <v>2020</v>
      </c>
      <c r="J698" s="85" t="str">
        <f t="shared" si="61"/>
        <v>2/22/2020</v>
      </c>
      <c r="K698" s="86">
        <f t="shared" si="62"/>
        <v>7</v>
      </c>
      <c r="L698" t="str">
        <f t="shared" si="63"/>
        <v>Saturday</v>
      </c>
      <c r="M698">
        <v>796</v>
      </c>
      <c r="N698" t="s">
        <v>207</v>
      </c>
      <c r="O698" t="s">
        <v>442</v>
      </c>
      <c r="P698">
        <v>122</v>
      </c>
      <c r="Q698" t="s">
        <v>576</v>
      </c>
      <c r="R698" t="s">
        <v>296</v>
      </c>
      <c r="S698" t="s">
        <v>297</v>
      </c>
      <c r="T698" t="s">
        <v>236</v>
      </c>
      <c r="U698" t="s">
        <v>704</v>
      </c>
      <c r="V698" t="s">
        <v>260</v>
      </c>
      <c r="W698">
        <f t="shared" si="64"/>
        <v>20.370000000000005</v>
      </c>
      <c r="X698">
        <f t="shared" si="65"/>
        <v>549.99000000000012</v>
      </c>
    </row>
    <row r="699" spans="1:24" x14ac:dyDescent="0.35">
      <c r="A699">
        <v>56</v>
      </c>
      <c r="B699">
        <v>98.18</v>
      </c>
      <c r="C699">
        <v>8</v>
      </c>
      <c r="D699">
        <v>5498.08</v>
      </c>
      <c r="E699" s="53">
        <v>43895</v>
      </c>
      <c r="F699" s="84">
        <v>3</v>
      </c>
      <c r="G699" s="84">
        <v>5</v>
      </c>
      <c r="H699" s="85" t="str">
        <f t="shared" si="60"/>
        <v>May</v>
      </c>
      <c r="I699" s="84">
        <v>2020</v>
      </c>
      <c r="J699" s="85" t="str">
        <f t="shared" si="61"/>
        <v>5/3/2020</v>
      </c>
      <c r="K699" s="86">
        <f t="shared" si="62"/>
        <v>1</v>
      </c>
      <c r="L699" t="str">
        <f t="shared" si="63"/>
        <v>Sunday</v>
      </c>
      <c r="M699">
        <v>726</v>
      </c>
      <c r="N699" t="s">
        <v>207</v>
      </c>
      <c r="O699" t="s">
        <v>442</v>
      </c>
      <c r="P699">
        <v>122</v>
      </c>
      <c r="Q699" t="s">
        <v>576</v>
      </c>
      <c r="R699" t="s">
        <v>296</v>
      </c>
      <c r="S699" t="s">
        <v>297</v>
      </c>
      <c r="T699" t="s">
        <v>236</v>
      </c>
      <c r="U699" t="s">
        <v>704</v>
      </c>
      <c r="V699" t="s">
        <v>260</v>
      </c>
      <c r="W699">
        <f t="shared" si="64"/>
        <v>-23.819999999999993</v>
      </c>
      <c r="X699">
        <f t="shared" si="65"/>
        <v>-1333.9199999999996</v>
      </c>
    </row>
    <row r="700" spans="1:24" x14ac:dyDescent="0.35">
      <c r="A700">
        <v>38</v>
      </c>
      <c r="B700">
        <v>99.41</v>
      </c>
      <c r="C700">
        <v>7</v>
      </c>
      <c r="D700">
        <v>3777.58</v>
      </c>
      <c r="E700" s="53" t="s">
        <v>346</v>
      </c>
      <c r="F700" s="84">
        <v>31</v>
      </c>
      <c r="G700" s="84">
        <v>5</v>
      </c>
      <c r="H700" s="85" t="str">
        <f t="shared" si="60"/>
        <v>May</v>
      </c>
      <c r="I700" s="84">
        <v>2020</v>
      </c>
      <c r="J700" s="85" t="str">
        <f t="shared" si="61"/>
        <v>5/31/2020</v>
      </c>
      <c r="K700" s="86">
        <f t="shared" si="62"/>
        <v>1</v>
      </c>
      <c r="L700" t="str">
        <f t="shared" si="63"/>
        <v>Sunday</v>
      </c>
      <c r="M700">
        <v>699</v>
      </c>
      <c r="N700" t="s">
        <v>347</v>
      </c>
      <c r="O700" t="s">
        <v>442</v>
      </c>
      <c r="P700">
        <v>122</v>
      </c>
      <c r="Q700" t="s">
        <v>576</v>
      </c>
      <c r="R700" t="s">
        <v>277</v>
      </c>
      <c r="S700" t="s">
        <v>278</v>
      </c>
      <c r="T700" t="s">
        <v>230</v>
      </c>
      <c r="U700" t="s">
        <v>695</v>
      </c>
      <c r="V700" t="s">
        <v>260</v>
      </c>
      <c r="W700">
        <f t="shared" si="64"/>
        <v>-22.590000000000003</v>
      </c>
      <c r="X700">
        <f t="shared" si="65"/>
        <v>-858.42000000000007</v>
      </c>
    </row>
    <row r="701" spans="1:24" x14ac:dyDescent="0.35">
      <c r="A701">
        <v>25</v>
      </c>
      <c r="B701">
        <v>151.28</v>
      </c>
      <c r="C701">
        <v>4</v>
      </c>
      <c r="D701">
        <v>3782</v>
      </c>
      <c r="E701" s="53">
        <v>43344</v>
      </c>
      <c r="F701" s="84">
        <v>9</v>
      </c>
      <c r="G701" s="84">
        <v>1</v>
      </c>
      <c r="H701" s="85" t="str">
        <f t="shared" si="60"/>
        <v>January</v>
      </c>
      <c r="I701" s="84">
        <v>2018</v>
      </c>
      <c r="J701" s="85" t="str">
        <f t="shared" si="61"/>
        <v>1/9/2018</v>
      </c>
      <c r="K701" s="86">
        <f t="shared" si="62"/>
        <v>3</v>
      </c>
      <c r="L701" t="str">
        <f t="shared" si="63"/>
        <v>Tuesday</v>
      </c>
      <c r="M701">
        <v>1573</v>
      </c>
      <c r="N701" t="s">
        <v>207</v>
      </c>
      <c r="O701" t="s">
        <v>470</v>
      </c>
      <c r="P701">
        <v>127</v>
      </c>
      <c r="Q701" t="s">
        <v>577</v>
      </c>
      <c r="R701" t="s">
        <v>420</v>
      </c>
      <c r="S701" t="s">
        <v>421</v>
      </c>
      <c r="T701" t="s">
        <v>248</v>
      </c>
      <c r="U701" t="s">
        <v>752</v>
      </c>
      <c r="V701" t="s">
        <v>260</v>
      </c>
      <c r="W701">
        <f t="shared" si="64"/>
        <v>24.28</v>
      </c>
      <c r="X701">
        <f t="shared" si="65"/>
        <v>607</v>
      </c>
    </row>
    <row r="702" spans="1:24" x14ac:dyDescent="0.35">
      <c r="A702">
        <v>33</v>
      </c>
      <c r="B702">
        <v>116.96</v>
      </c>
      <c r="C702">
        <v>4</v>
      </c>
      <c r="D702">
        <v>3859.68</v>
      </c>
      <c r="E702" s="53" t="s">
        <v>481</v>
      </c>
      <c r="F702" s="84">
        <v>18</v>
      </c>
      <c r="G702" s="84">
        <v>3</v>
      </c>
      <c r="H702" s="85" t="str">
        <f t="shared" si="60"/>
        <v>March</v>
      </c>
      <c r="I702" s="84">
        <v>2018</v>
      </c>
      <c r="J702" s="85" t="str">
        <f t="shared" si="61"/>
        <v>3/18/2018</v>
      </c>
      <c r="K702" s="86">
        <f t="shared" si="62"/>
        <v>1</v>
      </c>
      <c r="L702" t="str">
        <f t="shared" si="63"/>
        <v>Sunday</v>
      </c>
      <c r="M702">
        <v>1506</v>
      </c>
      <c r="N702" t="s">
        <v>207</v>
      </c>
      <c r="O702" t="s">
        <v>470</v>
      </c>
      <c r="P702">
        <v>127</v>
      </c>
      <c r="Q702" t="s">
        <v>577</v>
      </c>
      <c r="R702" t="s">
        <v>435</v>
      </c>
      <c r="S702" t="s">
        <v>436</v>
      </c>
      <c r="T702" t="s">
        <v>235</v>
      </c>
      <c r="U702" t="s">
        <v>757</v>
      </c>
      <c r="V702" t="s">
        <v>260</v>
      </c>
      <c r="W702">
        <f t="shared" si="64"/>
        <v>-10.040000000000006</v>
      </c>
      <c r="X702">
        <f t="shared" si="65"/>
        <v>-331.32000000000022</v>
      </c>
    </row>
    <row r="703" spans="1:24" x14ac:dyDescent="0.35">
      <c r="A703">
        <v>42</v>
      </c>
      <c r="B703">
        <v>105.52</v>
      </c>
      <c r="C703">
        <v>3</v>
      </c>
      <c r="D703">
        <v>4431.84</v>
      </c>
      <c r="E703" s="53" t="s">
        <v>471</v>
      </c>
      <c r="F703" s="84">
        <v>21</v>
      </c>
      <c r="G703" s="84">
        <v>5</v>
      </c>
      <c r="H703" s="85" t="str">
        <f t="shared" si="60"/>
        <v>May</v>
      </c>
      <c r="I703" s="84">
        <v>2018</v>
      </c>
      <c r="J703" s="85" t="str">
        <f t="shared" si="61"/>
        <v>5/21/2018</v>
      </c>
      <c r="K703" s="86">
        <f t="shared" si="62"/>
        <v>2</v>
      </c>
      <c r="L703" t="str">
        <f t="shared" si="63"/>
        <v>Monday</v>
      </c>
      <c r="M703">
        <v>1443</v>
      </c>
      <c r="N703" t="s">
        <v>207</v>
      </c>
      <c r="O703" t="s">
        <v>470</v>
      </c>
      <c r="P703">
        <v>127</v>
      </c>
      <c r="Q703" t="s">
        <v>577</v>
      </c>
      <c r="R703" t="s">
        <v>463</v>
      </c>
      <c r="S703" t="s">
        <v>464</v>
      </c>
      <c r="T703" t="s">
        <v>229</v>
      </c>
      <c r="U703" t="s">
        <v>764</v>
      </c>
      <c r="V703" t="s">
        <v>260</v>
      </c>
      <c r="W703">
        <f t="shared" si="64"/>
        <v>-21.480000000000004</v>
      </c>
      <c r="X703">
        <f t="shared" si="65"/>
        <v>-902.1600000000002</v>
      </c>
    </row>
    <row r="704" spans="1:24" x14ac:dyDescent="0.35">
      <c r="A704">
        <v>33</v>
      </c>
      <c r="B704">
        <v>150.01</v>
      </c>
      <c r="C704">
        <v>8</v>
      </c>
      <c r="D704">
        <v>4950.33</v>
      </c>
      <c r="E704" s="53">
        <v>43443</v>
      </c>
      <c r="F704" s="84">
        <v>12</v>
      </c>
      <c r="G704" s="84">
        <v>9</v>
      </c>
      <c r="H704" s="85" t="str">
        <f t="shared" si="60"/>
        <v>September</v>
      </c>
      <c r="I704" s="84">
        <v>2018</v>
      </c>
      <c r="J704" s="85" t="str">
        <f t="shared" si="61"/>
        <v>9/12/2018</v>
      </c>
      <c r="K704" s="86">
        <f t="shared" si="62"/>
        <v>4</v>
      </c>
      <c r="L704" t="str">
        <f t="shared" si="63"/>
        <v>Wednesday</v>
      </c>
      <c r="M704">
        <v>1330</v>
      </c>
      <c r="N704" t="s">
        <v>207</v>
      </c>
      <c r="O704" t="s">
        <v>470</v>
      </c>
      <c r="P704">
        <v>127</v>
      </c>
      <c r="Q704" t="s">
        <v>577</v>
      </c>
      <c r="R704" t="s">
        <v>456</v>
      </c>
      <c r="S704" t="s">
        <v>457</v>
      </c>
      <c r="T704" t="s">
        <v>229</v>
      </c>
      <c r="U704" t="s">
        <v>762</v>
      </c>
      <c r="V704" t="s">
        <v>260</v>
      </c>
      <c r="W704">
        <f t="shared" si="64"/>
        <v>23.009999999999991</v>
      </c>
      <c r="X704">
        <f t="shared" si="65"/>
        <v>759.3299999999997</v>
      </c>
    </row>
    <row r="705" spans="1:24" x14ac:dyDescent="0.35">
      <c r="A705">
        <v>31</v>
      </c>
      <c r="B705">
        <v>144.93</v>
      </c>
      <c r="C705">
        <v>10</v>
      </c>
      <c r="D705">
        <v>4492.83</v>
      </c>
      <c r="E705" s="53">
        <v>43231</v>
      </c>
      <c r="F705" s="84">
        <v>5</v>
      </c>
      <c r="G705" s="84">
        <v>11</v>
      </c>
      <c r="H705" s="85" t="str">
        <f t="shared" si="60"/>
        <v>November</v>
      </c>
      <c r="I705" s="84">
        <v>2018</v>
      </c>
      <c r="J705" s="85" t="str">
        <f t="shared" si="61"/>
        <v>11/5/2018</v>
      </c>
      <c r="K705" s="86">
        <f t="shared" si="62"/>
        <v>2</v>
      </c>
      <c r="L705" t="str">
        <f t="shared" si="63"/>
        <v>Monday</v>
      </c>
      <c r="M705">
        <v>1277</v>
      </c>
      <c r="N705" t="s">
        <v>207</v>
      </c>
      <c r="O705" t="s">
        <v>470</v>
      </c>
      <c r="P705">
        <v>127</v>
      </c>
      <c r="Q705" t="s">
        <v>577</v>
      </c>
      <c r="R705" t="s">
        <v>473</v>
      </c>
      <c r="S705" t="s">
        <v>474</v>
      </c>
      <c r="T705" t="s">
        <v>239</v>
      </c>
      <c r="U705" t="s">
        <v>766</v>
      </c>
      <c r="V705" t="s">
        <v>260</v>
      </c>
      <c r="W705">
        <f t="shared" si="64"/>
        <v>17.930000000000007</v>
      </c>
      <c r="X705">
        <f t="shared" si="65"/>
        <v>555.83000000000015</v>
      </c>
    </row>
    <row r="706" spans="1:24" x14ac:dyDescent="0.35">
      <c r="A706">
        <v>20</v>
      </c>
      <c r="B706">
        <v>110.6</v>
      </c>
      <c r="C706">
        <v>7</v>
      </c>
      <c r="D706">
        <v>2212</v>
      </c>
      <c r="E706" s="53">
        <v>43445</v>
      </c>
      <c r="F706" s="84">
        <v>12</v>
      </c>
      <c r="G706" s="84">
        <v>11</v>
      </c>
      <c r="H706" s="85" t="str">
        <f t="shared" si="60"/>
        <v>November</v>
      </c>
      <c r="I706" s="84">
        <v>2018</v>
      </c>
      <c r="J706" s="85" t="str">
        <f t="shared" si="61"/>
        <v>11/12/2018</v>
      </c>
      <c r="K706" s="86">
        <f t="shared" si="62"/>
        <v>2</v>
      </c>
      <c r="L706" t="str">
        <f t="shared" si="63"/>
        <v>Monday</v>
      </c>
      <c r="M706">
        <v>1271</v>
      </c>
      <c r="N706" t="s">
        <v>207</v>
      </c>
      <c r="O706" t="s">
        <v>470</v>
      </c>
      <c r="P706">
        <v>127</v>
      </c>
      <c r="Q706" t="s">
        <v>577</v>
      </c>
      <c r="R706" t="s">
        <v>335</v>
      </c>
      <c r="S706" t="s">
        <v>336</v>
      </c>
      <c r="T706" t="s">
        <v>229</v>
      </c>
      <c r="U706" t="s">
        <v>720</v>
      </c>
      <c r="V706" t="s">
        <v>255</v>
      </c>
      <c r="W706">
        <f t="shared" si="64"/>
        <v>-16.400000000000006</v>
      </c>
      <c r="X706">
        <f t="shared" si="65"/>
        <v>-328.00000000000011</v>
      </c>
    </row>
    <row r="707" spans="1:24" x14ac:dyDescent="0.35">
      <c r="A707">
        <v>44</v>
      </c>
      <c r="B707">
        <v>105.52</v>
      </c>
      <c r="C707">
        <v>11</v>
      </c>
      <c r="D707">
        <v>4642.88</v>
      </c>
      <c r="E707" s="53" t="s">
        <v>475</v>
      </c>
      <c r="F707" s="84">
        <v>21</v>
      </c>
      <c r="G707" s="84">
        <v>11</v>
      </c>
      <c r="H707" s="85" t="str">
        <f t="shared" ref="H707:H770" si="66">IF(G707=1,"January",IF(G707=2,"Febuary",IF(G707=3,"March",IF(G707=4,"April",IF(G707=5,"May",IF(G707=6,"June",IF(G707=7,"July",IF(G707=8,"August",IF(G707=9,"September",IF(G707=10,"October",IF(G707=11,"November","December")))))))))))</f>
        <v>November</v>
      </c>
      <c r="I707" s="84">
        <v>2018</v>
      </c>
      <c r="J707" s="85" t="str">
        <f t="shared" ref="J707:J770" si="67">CONCATENATE(G707,"/",F707,"/",I707)</f>
        <v>11/21/2018</v>
      </c>
      <c r="K707" s="86">
        <f t="shared" ref="K707:K770" si="68">WEEKDAY(J707)</f>
        <v>4</v>
      </c>
      <c r="L707" t="str">
        <f t="shared" ref="L707:L770" si="69">IF(K707=7,"Saturday",IF(K707=6,"Friday",IF(K707=5,"Thursday",IF(K707=4,"Wednesday",IF(K707=3,"Tuesday",IF(K707=2,"Monday","Sunday"))))))</f>
        <v>Wednesday</v>
      </c>
      <c r="M707">
        <v>1263</v>
      </c>
      <c r="N707" t="s">
        <v>207</v>
      </c>
      <c r="O707" t="s">
        <v>470</v>
      </c>
      <c r="P707">
        <v>127</v>
      </c>
      <c r="Q707" t="s">
        <v>577</v>
      </c>
      <c r="R707" t="s">
        <v>476</v>
      </c>
      <c r="S707" t="s">
        <v>477</v>
      </c>
      <c r="T707" t="s">
        <v>232</v>
      </c>
      <c r="U707" t="s">
        <v>767</v>
      </c>
      <c r="V707" t="s">
        <v>260</v>
      </c>
      <c r="W707">
        <f t="shared" ref="W707:W770" si="70">B707-P707</f>
        <v>-21.480000000000004</v>
      </c>
      <c r="X707">
        <f t="shared" ref="X707:X770" si="71">W707*A707</f>
        <v>-945.12000000000012</v>
      </c>
    </row>
    <row r="708" spans="1:24" x14ac:dyDescent="0.35">
      <c r="A708">
        <v>26</v>
      </c>
      <c r="B708">
        <v>123.32</v>
      </c>
      <c r="C708">
        <v>1</v>
      </c>
      <c r="D708">
        <v>3206.32</v>
      </c>
      <c r="E708" s="53">
        <v>43143</v>
      </c>
      <c r="F708" s="84">
        <v>2</v>
      </c>
      <c r="G708" s="84">
        <v>12</v>
      </c>
      <c r="H708" s="85" t="str">
        <f t="shared" si="66"/>
        <v>December</v>
      </c>
      <c r="I708" s="84">
        <v>2018</v>
      </c>
      <c r="J708" s="85" t="str">
        <f t="shared" si="67"/>
        <v>12/2/2018</v>
      </c>
      <c r="K708" s="86">
        <f t="shared" si="68"/>
        <v>1</v>
      </c>
      <c r="L708" t="str">
        <f t="shared" si="69"/>
        <v>Sunday</v>
      </c>
      <c r="M708">
        <v>1253</v>
      </c>
      <c r="N708" t="s">
        <v>207</v>
      </c>
      <c r="O708" t="s">
        <v>470</v>
      </c>
      <c r="P708">
        <v>127</v>
      </c>
      <c r="Q708" t="s">
        <v>577</v>
      </c>
      <c r="R708" t="s">
        <v>427</v>
      </c>
      <c r="S708" t="s">
        <v>254</v>
      </c>
      <c r="T708" t="s">
        <v>229</v>
      </c>
      <c r="U708" t="s">
        <v>754</v>
      </c>
      <c r="V708" t="s">
        <v>260</v>
      </c>
      <c r="W708">
        <f t="shared" si="70"/>
        <v>-3.6800000000000068</v>
      </c>
      <c r="X708">
        <f t="shared" si="71"/>
        <v>-95.680000000000177</v>
      </c>
    </row>
    <row r="709" spans="1:24" x14ac:dyDescent="0.35">
      <c r="A709">
        <v>27</v>
      </c>
      <c r="B709">
        <v>133.49</v>
      </c>
      <c r="C709">
        <v>4</v>
      </c>
      <c r="D709">
        <v>3604.23</v>
      </c>
      <c r="E709" s="53" t="s">
        <v>499</v>
      </c>
      <c r="F709" s="84">
        <v>26</v>
      </c>
      <c r="G709" s="84">
        <v>1</v>
      </c>
      <c r="H709" s="85" t="str">
        <f t="shared" si="66"/>
        <v>January</v>
      </c>
      <c r="I709" s="84">
        <v>2019</v>
      </c>
      <c r="J709" s="85" t="str">
        <f t="shared" si="67"/>
        <v>1/26/2019</v>
      </c>
      <c r="K709" s="86">
        <f t="shared" si="68"/>
        <v>7</v>
      </c>
      <c r="L709" t="str">
        <f t="shared" si="69"/>
        <v>Saturday</v>
      </c>
      <c r="M709">
        <v>1199</v>
      </c>
      <c r="N709" t="s">
        <v>207</v>
      </c>
      <c r="O709" t="s">
        <v>470</v>
      </c>
      <c r="P709">
        <v>127</v>
      </c>
      <c r="Q709" t="s">
        <v>577</v>
      </c>
      <c r="R709" t="s">
        <v>301</v>
      </c>
      <c r="S709" t="s">
        <v>297</v>
      </c>
      <c r="T709" t="s">
        <v>236</v>
      </c>
      <c r="U709" t="s">
        <v>706</v>
      </c>
      <c r="V709" t="s">
        <v>260</v>
      </c>
      <c r="W709">
        <f t="shared" si="70"/>
        <v>6.4900000000000091</v>
      </c>
      <c r="X709">
        <f t="shared" si="71"/>
        <v>175.23000000000025</v>
      </c>
    </row>
    <row r="710" spans="1:24" x14ac:dyDescent="0.35">
      <c r="A710">
        <v>46</v>
      </c>
      <c r="B710">
        <v>152.56</v>
      </c>
      <c r="C710">
        <v>7</v>
      </c>
      <c r="D710">
        <v>7017.76</v>
      </c>
      <c r="E710" s="53">
        <v>43499</v>
      </c>
      <c r="F710" s="84">
        <v>2</v>
      </c>
      <c r="G710" s="84">
        <v>3</v>
      </c>
      <c r="H710" s="85" t="str">
        <f t="shared" si="66"/>
        <v>March</v>
      </c>
      <c r="I710" s="84">
        <v>2019</v>
      </c>
      <c r="J710" s="85" t="str">
        <f t="shared" si="67"/>
        <v>3/2/2019</v>
      </c>
      <c r="K710" s="86">
        <f t="shared" si="68"/>
        <v>7</v>
      </c>
      <c r="L710" t="str">
        <f t="shared" si="69"/>
        <v>Saturday</v>
      </c>
      <c r="M710">
        <v>1165</v>
      </c>
      <c r="N710" t="s">
        <v>207</v>
      </c>
      <c r="O710" t="s">
        <v>470</v>
      </c>
      <c r="P710">
        <v>127</v>
      </c>
      <c r="Q710" t="s">
        <v>577</v>
      </c>
      <c r="R710" t="s">
        <v>313</v>
      </c>
      <c r="S710" t="s">
        <v>314</v>
      </c>
      <c r="T710" t="s">
        <v>230</v>
      </c>
      <c r="U710" t="s">
        <v>711</v>
      </c>
      <c r="V710" t="s">
        <v>289</v>
      </c>
      <c r="W710">
        <f t="shared" si="70"/>
        <v>25.560000000000002</v>
      </c>
      <c r="X710">
        <f t="shared" si="71"/>
        <v>1175.7600000000002</v>
      </c>
    </row>
    <row r="711" spans="1:24" x14ac:dyDescent="0.35">
      <c r="A711">
        <v>47</v>
      </c>
      <c r="B711">
        <v>130.94</v>
      </c>
      <c r="C711">
        <v>2</v>
      </c>
      <c r="D711">
        <v>6154.18</v>
      </c>
      <c r="E711" s="53" t="s">
        <v>503</v>
      </c>
      <c r="F711" s="84">
        <v>26</v>
      </c>
      <c r="G711" s="84">
        <v>4</v>
      </c>
      <c r="H711" s="85" t="str">
        <f t="shared" si="66"/>
        <v>April</v>
      </c>
      <c r="I711" s="84">
        <v>2019</v>
      </c>
      <c r="J711" s="85" t="str">
        <f t="shared" si="67"/>
        <v>4/26/2019</v>
      </c>
      <c r="K711" s="86">
        <f t="shared" si="68"/>
        <v>6</v>
      </c>
      <c r="L711" t="str">
        <f t="shared" si="69"/>
        <v>Friday</v>
      </c>
      <c r="M711">
        <v>1111</v>
      </c>
      <c r="N711" t="s">
        <v>207</v>
      </c>
      <c r="O711" t="s">
        <v>470</v>
      </c>
      <c r="P711">
        <v>127</v>
      </c>
      <c r="Q711" t="s">
        <v>577</v>
      </c>
      <c r="R711" t="s">
        <v>400</v>
      </c>
      <c r="S711" t="s">
        <v>382</v>
      </c>
      <c r="T711" t="s">
        <v>229</v>
      </c>
      <c r="U711" t="s">
        <v>744</v>
      </c>
      <c r="V711" t="s">
        <v>260</v>
      </c>
      <c r="W711">
        <f t="shared" si="70"/>
        <v>3.9399999999999977</v>
      </c>
      <c r="X711">
        <f t="shared" si="71"/>
        <v>185.17999999999989</v>
      </c>
    </row>
    <row r="712" spans="1:24" x14ac:dyDescent="0.35">
      <c r="A712">
        <v>37</v>
      </c>
      <c r="B712">
        <v>128.4</v>
      </c>
      <c r="C712">
        <v>13</v>
      </c>
      <c r="D712">
        <v>4750.8</v>
      </c>
      <c r="E712" s="53" t="s">
        <v>327</v>
      </c>
      <c r="F712" s="84">
        <v>17</v>
      </c>
      <c r="G712" s="84">
        <v>8</v>
      </c>
      <c r="H712" s="85" t="str">
        <f t="shared" si="66"/>
        <v>August</v>
      </c>
      <c r="I712" s="84">
        <v>2019</v>
      </c>
      <c r="J712" s="85" t="str">
        <f t="shared" si="67"/>
        <v>8/17/2019</v>
      </c>
      <c r="K712" s="86">
        <f t="shared" si="68"/>
        <v>7</v>
      </c>
      <c r="L712" t="str">
        <f t="shared" si="69"/>
        <v>Saturday</v>
      </c>
      <c r="M712">
        <v>999</v>
      </c>
      <c r="N712" t="s">
        <v>207</v>
      </c>
      <c r="O712" t="s">
        <v>470</v>
      </c>
      <c r="P712">
        <v>127</v>
      </c>
      <c r="Q712" t="s">
        <v>577</v>
      </c>
      <c r="R712" t="s">
        <v>328</v>
      </c>
      <c r="S712" t="s">
        <v>329</v>
      </c>
      <c r="T712" t="s">
        <v>239</v>
      </c>
      <c r="U712" t="s">
        <v>717</v>
      </c>
      <c r="V712" t="s">
        <v>260</v>
      </c>
      <c r="W712">
        <f t="shared" si="70"/>
        <v>1.4000000000000057</v>
      </c>
      <c r="X712">
        <f t="shared" si="71"/>
        <v>51.80000000000021</v>
      </c>
    </row>
    <row r="713" spans="1:24" x14ac:dyDescent="0.35">
      <c r="A713">
        <v>31</v>
      </c>
      <c r="B713">
        <v>123.32</v>
      </c>
      <c r="C713">
        <v>2</v>
      </c>
      <c r="D713">
        <v>3822.92</v>
      </c>
      <c r="E713" s="53">
        <v>43474</v>
      </c>
      <c r="F713" s="84">
        <v>1</v>
      </c>
      <c r="G713" s="84">
        <v>9</v>
      </c>
      <c r="H713" s="85" t="str">
        <f t="shared" si="66"/>
        <v>September</v>
      </c>
      <c r="I713" s="84">
        <v>2019</v>
      </c>
      <c r="J713" s="85" t="str">
        <f t="shared" si="67"/>
        <v>9/1/2019</v>
      </c>
      <c r="K713" s="86">
        <f t="shared" si="68"/>
        <v>1</v>
      </c>
      <c r="L713" t="str">
        <f t="shared" si="69"/>
        <v>Sunday</v>
      </c>
      <c r="M713">
        <v>985</v>
      </c>
      <c r="N713" t="s">
        <v>207</v>
      </c>
      <c r="O713" t="s">
        <v>470</v>
      </c>
      <c r="P713">
        <v>127</v>
      </c>
      <c r="Q713" t="s">
        <v>577</v>
      </c>
      <c r="R713" t="s">
        <v>401</v>
      </c>
      <c r="S713" t="s">
        <v>249</v>
      </c>
      <c r="T713" t="s">
        <v>249</v>
      </c>
      <c r="U713" t="s">
        <v>745</v>
      </c>
      <c r="V713" t="s">
        <v>260</v>
      </c>
      <c r="W713">
        <f t="shared" si="70"/>
        <v>-3.6800000000000068</v>
      </c>
      <c r="X713">
        <f t="shared" si="71"/>
        <v>-114.08000000000021</v>
      </c>
    </row>
    <row r="714" spans="1:24" x14ac:dyDescent="0.35">
      <c r="A714">
        <v>24</v>
      </c>
      <c r="B714">
        <v>101.7</v>
      </c>
      <c r="C714">
        <v>17</v>
      </c>
      <c r="D714">
        <v>2440.8000000000002</v>
      </c>
      <c r="E714" s="53">
        <v>43779</v>
      </c>
      <c r="F714" s="84">
        <v>11</v>
      </c>
      <c r="G714" s="84">
        <v>10</v>
      </c>
      <c r="H714" s="85" t="str">
        <f t="shared" si="66"/>
        <v>October</v>
      </c>
      <c r="I714" s="84">
        <v>2019</v>
      </c>
      <c r="J714" s="85" t="str">
        <f t="shared" si="67"/>
        <v>10/11/2019</v>
      </c>
      <c r="K714" s="86">
        <f t="shared" si="68"/>
        <v>6</v>
      </c>
      <c r="L714" t="str">
        <f t="shared" si="69"/>
        <v>Friday</v>
      </c>
      <c r="M714">
        <v>946</v>
      </c>
      <c r="N714" t="s">
        <v>207</v>
      </c>
      <c r="O714" t="s">
        <v>470</v>
      </c>
      <c r="P714">
        <v>127</v>
      </c>
      <c r="Q714" t="s">
        <v>577</v>
      </c>
      <c r="R714" t="s">
        <v>332</v>
      </c>
      <c r="S714" t="s">
        <v>333</v>
      </c>
      <c r="T714" t="s">
        <v>230</v>
      </c>
      <c r="U714" t="s">
        <v>719</v>
      </c>
      <c r="V714" t="s">
        <v>255</v>
      </c>
      <c r="W714">
        <f t="shared" si="70"/>
        <v>-25.299999999999997</v>
      </c>
      <c r="X714">
        <f t="shared" si="71"/>
        <v>-607.19999999999993</v>
      </c>
    </row>
    <row r="715" spans="1:24" x14ac:dyDescent="0.35">
      <c r="A715">
        <v>31</v>
      </c>
      <c r="B715">
        <v>152.56</v>
      </c>
      <c r="C715">
        <v>14</v>
      </c>
      <c r="D715">
        <v>4729.3599999999997</v>
      </c>
      <c r="E715" s="53" t="s">
        <v>334</v>
      </c>
      <c r="F715" s="84">
        <v>21</v>
      </c>
      <c r="G715" s="84">
        <v>10</v>
      </c>
      <c r="H715" s="85" t="str">
        <f t="shared" si="66"/>
        <v>October</v>
      </c>
      <c r="I715" s="84">
        <v>2019</v>
      </c>
      <c r="J715" s="85" t="str">
        <f t="shared" si="67"/>
        <v>10/21/2019</v>
      </c>
      <c r="K715" s="86">
        <f t="shared" si="68"/>
        <v>2</v>
      </c>
      <c r="L715" t="str">
        <f t="shared" si="69"/>
        <v>Monday</v>
      </c>
      <c r="M715">
        <v>937</v>
      </c>
      <c r="N715" t="s">
        <v>207</v>
      </c>
      <c r="O715" t="s">
        <v>470</v>
      </c>
      <c r="P715">
        <v>127</v>
      </c>
      <c r="Q715" t="s">
        <v>577</v>
      </c>
      <c r="R715" t="s">
        <v>335</v>
      </c>
      <c r="S715" t="s">
        <v>336</v>
      </c>
      <c r="T715" t="s">
        <v>229</v>
      </c>
      <c r="U715" t="s">
        <v>720</v>
      </c>
      <c r="V715" t="s">
        <v>260</v>
      </c>
      <c r="W715">
        <f t="shared" si="70"/>
        <v>25.560000000000002</v>
      </c>
      <c r="X715">
        <f t="shared" si="71"/>
        <v>792.36000000000013</v>
      </c>
    </row>
    <row r="716" spans="1:24" x14ac:dyDescent="0.35">
      <c r="A716">
        <v>50</v>
      </c>
      <c r="B716">
        <v>250.73</v>
      </c>
      <c r="C716">
        <v>6</v>
      </c>
      <c r="D716">
        <v>12536.5</v>
      </c>
      <c r="E716" s="53">
        <v>43566</v>
      </c>
      <c r="F716" s="84">
        <v>4</v>
      </c>
      <c r="G716" s="84">
        <v>11</v>
      </c>
      <c r="H716" s="85" t="str">
        <f t="shared" si="66"/>
        <v>November</v>
      </c>
      <c r="I716" s="84">
        <v>2019</v>
      </c>
      <c r="J716" s="85" t="str">
        <f t="shared" si="67"/>
        <v>11/4/2019</v>
      </c>
      <c r="K716" s="86">
        <f t="shared" si="68"/>
        <v>2</v>
      </c>
      <c r="L716" t="str">
        <f t="shared" si="69"/>
        <v>Monday</v>
      </c>
      <c r="M716">
        <v>924</v>
      </c>
      <c r="N716" t="s">
        <v>207</v>
      </c>
      <c r="O716" t="s">
        <v>470</v>
      </c>
      <c r="P716">
        <v>127</v>
      </c>
      <c r="Q716" t="s">
        <v>577</v>
      </c>
      <c r="R716" t="s">
        <v>337</v>
      </c>
      <c r="S716" t="s">
        <v>338</v>
      </c>
      <c r="T716" t="s">
        <v>229</v>
      </c>
      <c r="U716" t="s">
        <v>721</v>
      </c>
      <c r="V716" t="s">
        <v>289</v>
      </c>
      <c r="W716">
        <f t="shared" si="70"/>
        <v>123.72999999999999</v>
      </c>
      <c r="X716">
        <f t="shared" si="71"/>
        <v>6186.4999999999991</v>
      </c>
    </row>
    <row r="717" spans="1:24" x14ac:dyDescent="0.35">
      <c r="A717">
        <v>35</v>
      </c>
      <c r="B717">
        <v>64.69</v>
      </c>
      <c r="C717">
        <v>8</v>
      </c>
      <c r="D717">
        <v>2264.15</v>
      </c>
      <c r="E717" s="53" t="s">
        <v>468</v>
      </c>
      <c r="F717" s="84">
        <v>17</v>
      </c>
      <c r="G717" s="84">
        <v>11</v>
      </c>
      <c r="H717" s="85" t="str">
        <f t="shared" si="66"/>
        <v>November</v>
      </c>
      <c r="I717" s="84">
        <v>2019</v>
      </c>
      <c r="J717" s="85" t="str">
        <f t="shared" si="67"/>
        <v>11/17/2019</v>
      </c>
      <c r="K717" s="86">
        <f t="shared" si="68"/>
        <v>1</v>
      </c>
      <c r="L717" t="str">
        <f t="shared" si="69"/>
        <v>Sunday</v>
      </c>
      <c r="M717">
        <v>912</v>
      </c>
      <c r="N717" t="s">
        <v>207</v>
      </c>
      <c r="O717" t="s">
        <v>470</v>
      </c>
      <c r="P717">
        <v>127</v>
      </c>
      <c r="Q717" t="s">
        <v>577</v>
      </c>
      <c r="R717" t="s">
        <v>435</v>
      </c>
      <c r="S717" t="s">
        <v>436</v>
      </c>
      <c r="T717" t="s">
        <v>235</v>
      </c>
      <c r="U717" t="s">
        <v>757</v>
      </c>
      <c r="V717" t="s">
        <v>255</v>
      </c>
      <c r="W717">
        <f t="shared" si="70"/>
        <v>-62.31</v>
      </c>
      <c r="X717">
        <f t="shared" si="71"/>
        <v>-2180.85</v>
      </c>
    </row>
    <row r="718" spans="1:24" x14ac:dyDescent="0.35">
      <c r="A718">
        <v>30</v>
      </c>
      <c r="B718">
        <v>130.94</v>
      </c>
      <c r="C718">
        <v>3</v>
      </c>
      <c r="D718">
        <v>3928.2</v>
      </c>
      <c r="E718" s="53" t="s">
        <v>500</v>
      </c>
      <c r="F718" s="84">
        <v>25</v>
      </c>
      <c r="G718" s="84">
        <v>11</v>
      </c>
      <c r="H718" s="85" t="str">
        <f t="shared" si="66"/>
        <v>November</v>
      </c>
      <c r="I718" s="84">
        <v>2019</v>
      </c>
      <c r="J718" s="85" t="str">
        <f t="shared" si="67"/>
        <v>11/25/2019</v>
      </c>
      <c r="K718" s="86">
        <f t="shared" si="68"/>
        <v>2</v>
      </c>
      <c r="L718" t="str">
        <f t="shared" si="69"/>
        <v>Monday</v>
      </c>
      <c r="M718">
        <v>905</v>
      </c>
      <c r="N718" t="s">
        <v>207</v>
      </c>
      <c r="O718" t="s">
        <v>470</v>
      </c>
      <c r="P718">
        <v>127</v>
      </c>
      <c r="Q718" t="s">
        <v>577</v>
      </c>
      <c r="R718" t="s">
        <v>408</v>
      </c>
      <c r="S718" t="s">
        <v>409</v>
      </c>
      <c r="T718" t="s">
        <v>230</v>
      </c>
      <c r="U718" t="s">
        <v>747</v>
      </c>
      <c r="V718" t="s">
        <v>260</v>
      </c>
      <c r="W718">
        <f t="shared" si="70"/>
        <v>3.9399999999999977</v>
      </c>
      <c r="X718">
        <f t="shared" si="71"/>
        <v>118.19999999999993</v>
      </c>
    </row>
    <row r="719" spans="1:24" x14ac:dyDescent="0.35">
      <c r="A719">
        <v>29</v>
      </c>
      <c r="B719">
        <v>125.18</v>
      </c>
      <c r="C719">
        <v>3</v>
      </c>
      <c r="D719">
        <v>3630.22</v>
      </c>
      <c r="E719" s="53">
        <v>43720</v>
      </c>
      <c r="F719" s="84">
        <v>9</v>
      </c>
      <c r="G719" s="84">
        <v>12</v>
      </c>
      <c r="H719" s="85" t="str">
        <f t="shared" si="66"/>
        <v>December</v>
      </c>
      <c r="I719" s="84">
        <v>2019</v>
      </c>
      <c r="J719" s="85" t="str">
        <f t="shared" si="67"/>
        <v>12/9/2019</v>
      </c>
      <c r="K719" s="86">
        <f t="shared" si="68"/>
        <v>2</v>
      </c>
      <c r="L719" t="str">
        <f t="shared" si="69"/>
        <v>Monday</v>
      </c>
      <c r="M719">
        <v>892</v>
      </c>
      <c r="N719" t="s">
        <v>207</v>
      </c>
      <c r="O719" t="s">
        <v>470</v>
      </c>
      <c r="P719">
        <v>127</v>
      </c>
      <c r="Q719" t="s">
        <v>577</v>
      </c>
      <c r="R719" t="s">
        <v>258</v>
      </c>
      <c r="S719" t="s">
        <v>259</v>
      </c>
      <c r="T719" t="s">
        <v>230</v>
      </c>
      <c r="U719" t="s">
        <v>685</v>
      </c>
      <c r="V719" t="s">
        <v>260</v>
      </c>
      <c r="W719">
        <f t="shared" si="70"/>
        <v>-1.8199999999999932</v>
      </c>
      <c r="X719">
        <f t="shared" si="71"/>
        <v>-52.779999999999802</v>
      </c>
    </row>
    <row r="720" spans="1:24" x14ac:dyDescent="0.35">
      <c r="A720">
        <v>27</v>
      </c>
      <c r="B720">
        <v>155.41</v>
      </c>
      <c r="C720">
        <v>5</v>
      </c>
      <c r="D720">
        <v>4196.07</v>
      </c>
      <c r="E720" s="53">
        <v>44166</v>
      </c>
      <c r="F720" s="84">
        <v>12</v>
      </c>
      <c r="G720" s="84">
        <v>1</v>
      </c>
      <c r="H720" s="85" t="str">
        <f t="shared" si="66"/>
        <v>January</v>
      </c>
      <c r="I720" s="84">
        <v>2020</v>
      </c>
      <c r="J720" s="85" t="str">
        <f t="shared" si="67"/>
        <v>1/12/2020</v>
      </c>
      <c r="K720" s="86">
        <f t="shared" si="68"/>
        <v>1</v>
      </c>
      <c r="L720" t="str">
        <f t="shared" si="69"/>
        <v>Sunday</v>
      </c>
      <c r="M720">
        <v>859</v>
      </c>
      <c r="N720" t="s">
        <v>397</v>
      </c>
      <c r="O720" t="s">
        <v>470</v>
      </c>
      <c r="P720">
        <v>127</v>
      </c>
      <c r="Q720" t="s">
        <v>577</v>
      </c>
      <c r="R720" t="s">
        <v>261</v>
      </c>
      <c r="S720" t="s">
        <v>262</v>
      </c>
      <c r="T720" t="s">
        <v>229</v>
      </c>
      <c r="U720" t="s">
        <v>686</v>
      </c>
      <c r="V720" t="s">
        <v>260</v>
      </c>
      <c r="W720">
        <f t="shared" si="70"/>
        <v>28.409999999999997</v>
      </c>
      <c r="X720">
        <f t="shared" si="71"/>
        <v>767.06999999999994</v>
      </c>
    </row>
    <row r="721" spans="1:24" x14ac:dyDescent="0.35">
      <c r="A721">
        <v>40</v>
      </c>
      <c r="B721">
        <v>123.29</v>
      </c>
      <c r="C721">
        <v>10</v>
      </c>
      <c r="D721">
        <v>4931.6000000000004</v>
      </c>
      <c r="E721" s="53" t="s">
        <v>479</v>
      </c>
      <c r="F721" s="84">
        <v>16</v>
      </c>
      <c r="G721" s="84">
        <v>2</v>
      </c>
      <c r="H721" s="85" t="str">
        <f t="shared" si="66"/>
        <v>Febuary</v>
      </c>
      <c r="I721" s="84">
        <v>2020</v>
      </c>
      <c r="J721" s="85" t="str">
        <f t="shared" si="67"/>
        <v>2/16/2020</v>
      </c>
      <c r="K721" s="86">
        <f t="shared" si="68"/>
        <v>1</v>
      </c>
      <c r="L721" t="str">
        <f t="shared" si="69"/>
        <v>Sunday</v>
      </c>
      <c r="M721">
        <v>825</v>
      </c>
      <c r="N721" t="s">
        <v>207</v>
      </c>
      <c r="O721" t="s">
        <v>470</v>
      </c>
      <c r="P721">
        <v>127</v>
      </c>
      <c r="Q721" t="s">
        <v>577</v>
      </c>
      <c r="R721" t="s">
        <v>296</v>
      </c>
      <c r="S721" t="s">
        <v>297</v>
      </c>
      <c r="T721" t="s">
        <v>236</v>
      </c>
      <c r="U721" t="s">
        <v>704</v>
      </c>
      <c r="V721" t="s">
        <v>260</v>
      </c>
      <c r="W721">
        <f t="shared" si="70"/>
        <v>-3.7099999999999937</v>
      </c>
      <c r="X721">
        <f t="shared" si="71"/>
        <v>-148.39999999999975</v>
      </c>
    </row>
    <row r="722" spans="1:24" x14ac:dyDescent="0.35">
      <c r="A722">
        <v>31</v>
      </c>
      <c r="B722">
        <v>98.99</v>
      </c>
      <c r="C722">
        <v>16</v>
      </c>
      <c r="D722">
        <v>3068.69</v>
      </c>
      <c r="E722" s="53">
        <v>43924</v>
      </c>
      <c r="F722" s="84">
        <v>4</v>
      </c>
      <c r="G722" s="84">
        <v>3</v>
      </c>
      <c r="H722" s="85" t="str">
        <f t="shared" si="66"/>
        <v>March</v>
      </c>
      <c r="I722" s="84">
        <v>2020</v>
      </c>
      <c r="J722" s="85" t="str">
        <f t="shared" si="67"/>
        <v>3/4/2020</v>
      </c>
      <c r="K722" s="86">
        <f t="shared" si="68"/>
        <v>4</v>
      </c>
      <c r="L722" t="str">
        <f t="shared" si="69"/>
        <v>Wednesday</v>
      </c>
      <c r="M722">
        <v>809</v>
      </c>
      <c r="N722" t="s">
        <v>207</v>
      </c>
      <c r="O722" t="s">
        <v>470</v>
      </c>
      <c r="P722">
        <v>127</v>
      </c>
      <c r="Q722" t="s">
        <v>577</v>
      </c>
      <c r="R722" t="s">
        <v>335</v>
      </c>
      <c r="S722" t="s">
        <v>336</v>
      </c>
      <c r="T722" t="s">
        <v>229</v>
      </c>
      <c r="U722" t="s">
        <v>720</v>
      </c>
      <c r="V722" t="s">
        <v>260</v>
      </c>
      <c r="W722">
        <f t="shared" si="70"/>
        <v>-28.010000000000005</v>
      </c>
      <c r="X722">
        <f t="shared" si="71"/>
        <v>-868.31000000000017</v>
      </c>
    </row>
    <row r="723" spans="1:24" x14ac:dyDescent="0.35">
      <c r="A723">
        <v>6</v>
      </c>
      <c r="B723">
        <v>130.94</v>
      </c>
      <c r="C723">
        <v>2</v>
      </c>
      <c r="D723">
        <v>785.64</v>
      </c>
      <c r="E723" s="53" t="s">
        <v>504</v>
      </c>
      <c r="F723" s="84">
        <v>23</v>
      </c>
      <c r="G723" s="84">
        <v>4</v>
      </c>
      <c r="H723" s="85" t="str">
        <f t="shared" si="66"/>
        <v>April</v>
      </c>
      <c r="I723" s="84">
        <v>2020</v>
      </c>
      <c r="J723" s="85" t="str">
        <f t="shared" si="67"/>
        <v>4/23/2020</v>
      </c>
      <c r="K723" s="86">
        <f t="shared" si="68"/>
        <v>5</v>
      </c>
      <c r="L723" t="str">
        <f t="shared" si="69"/>
        <v>Thursday</v>
      </c>
      <c r="M723">
        <v>760</v>
      </c>
      <c r="N723" t="s">
        <v>207</v>
      </c>
      <c r="O723" t="s">
        <v>470</v>
      </c>
      <c r="P723">
        <v>127</v>
      </c>
      <c r="Q723" t="s">
        <v>577</v>
      </c>
      <c r="R723" t="s">
        <v>401</v>
      </c>
      <c r="S723" t="s">
        <v>249</v>
      </c>
      <c r="T723" t="s">
        <v>249</v>
      </c>
      <c r="U723" t="s">
        <v>745</v>
      </c>
      <c r="V723" t="s">
        <v>255</v>
      </c>
      <c r="W723">
        <f t="shared" si="70"/>
        <v>3.9399999999999977</v>
      </c>
      <c r="X723">
        <f t="shared" si="71"/>
        <v>23.639999999999986</v>
      </c>
    </row>
    <row r="724" spans="1:24" x14ac:dyDescent="0.35">
      <c r="A724">
        <v>45</v>
      </c>
      <c r="B724">
        <v>110.6</v>
      </c>
      <c r="C724">
        <v>2</v>
      </c>
      <c r="D724">
        <v>4977</v>
      </c>
      <c r="E724" s="53" t="s">
        <v>501</v>
      </c>
      <c r="F724" s="84">
        <v>29</v>
      </c>
      <c r="G724" s="84">
        <v>5</v>
      </c>
      <c r="H724" s="85" t="str">
        <f t="shared" si="66"/>
        <v>May</v>
      </c>
      <c r="I724" s="84">
        <v>2020</v>
      </c>
      <c r="J724" s="85" t="str">
        <f t="shared" si="67"/>
        <v>5/29/2020</v>
      </c>
      <c r="K724" s="86">
        <f t="shared" si="68"/>
        <v>6</v>
      </c>
      <c r="L724" t="str">
        <f t="shared" si="69"/>
        <v>Friday</v>
      </c>
      <c r="M724">
        <v>725</v>
      </c>
      <c r="N724" t="s">
        <v>347</v>
      </c>
      <c r="O724" t="s">
        <v>470</v>
      </c>
      <c r="P724">
        <v>127</v>
      </c>
      <c r="Q724" t="s">
        <v>577</v>
      </c>
      <c r="R724" t="s">
        <v>290</v>
      </c>
      <c r="S724" t="s">
        <v>291</v>
      </c>
      <c r="T724" t="s">
        <v>232</v>
      </c>
      <c r="U724" t="s">
        <v>701</v>
      </c>
      <c r="V724" t="s">
        <v>260</v>
      </c>
      <c r="W724">
        <f t="shared" si="70"/>
        <v>-16.400000000000006</v>
      </c>
      <c r="X724">
        <f t="shared" si="71"/>
        <v>-738.00000000000023</v>
      </c>
    </row>
    <row r="725" spans="1:24" x14ac:dyDescent="0.35">
      <c r="A725">
        <v>22</v>
      </c>
      <c r="B725">
        <v>54.09</v>
      </c>
      <c r="C725">
        <v>2</v>
      </c>
      <c r="D725">
        <v>1189.98</v>
      </c>
      <c r="E725" s="53" t="s">
        <v>225</v>
      </c>
      <c r="F725" s="84">
        <v>29</v>
      </c>
      <c r="G725" s="84">
        <v>1</v>
      </c>
      <c r="H725" s="85" t="str">
        <f t="shared" si="66"/>
        <v>January</v>
      </c>
      <c r="I725" s="84">
        <v>2018</v>
      </c>
      <c r="J725" s="85" t="str">
        <f t="shared" si="67"/>
        <v>1/29/2018</v>
      </c>
      <c r="K725" s="86">
        <f t="shared" si="68"/>
        <v>2</v>
      </c>
      <c r="L725" t="str">
        <f t="shared" si="69"/>
        <v>Monday</v>
      </c>
      <c r="M725">
        <v>1577</v>
      </c>
      <c r="N725" t="s">
        <v>207</v>
      </c>
      <c r="O725" t="s">
        <v>442</v>
      </c>
      <c r="P725">
        <v>60</v>
      </c>
      <c r="Q725" t="s">
        <v>578</v>
      </c>
      <c r="R725" t="s">
        <v>283</v>
      </c>
      <c r="S725" t="s">
        <v>284</v>
      </c>
      <c r="T725" t="s">
        <v>231</v>
      </c>
      <c r="U725" t="s">
        <v>698</v>
      </c>
      <c r="V725" t="s">
        <v>255</v>
      </c>
      <c r="W725">
        <f t="shared" si="70"/>
        <v>-5.9099999999999966</v>
      </c>
      <c r="X725">
        <f t="shared" si="71"/>
        <v>-130.01999999999992</v>
      </c>
    </row>
    <row r="726" spans="1:24" x14ac:dyDescent="0.35">
      <c r="A726">
        <v>45</v>
      </c>
      <c r="B726">
        <v>68.67</v>
      </c>
      <c r="C726">
        <v>6</v>
      </c>
      <c r="D726">
        <v>3090.15</v>
      </c>
      <c r="E726" s="53">
        <v>43104</v>
      </c>
      <c r="F726" s="84">
        <v>1</v>
      </c>
      <c r="G726" s="84">
        <v>4</v>
      </c>
      <c r="H726" s="85" t="str">
        <f t="shared" si="66"/>
        <v>April</v>
      </c>
      <c r="I726" s="84">
        <v>2018</v>
      </c>
      <c r="J726" s="85" t="str">
        <f t="shared" si="67"/>
        <v>4/1/2018</v>
      </c>
      <c r="K726" s="86">
        <f t="shared" si="68"/>
        <v>1</v>
      </c>
      <c r="L726" t="str">
        <f t="shared" si="69"/>
        <v>Sunday</v>
      </c>
      <c r="M726">
        <v>1516</v>
      </c>
      <c r="N726" t="s">
        <v>207</v>
      </c>
      <c r="O726" t="s">
        <v>442</v>
      </c>
      <c r="P726">
        <v>60</v>
      </c>
      <c r="Q726" t="s">
        <v>578</v>
      </c>
      <c r="R726" t="s">
        <v>395</v>
      </c>
      <c r="S726" t="s">
        <v>259</v>
      </c>
      <c r="T726" t="s">
        <v>230</v>
      </c>
      <c r="U726" t="s">
        <v>742</v>
      </c>
      <c r="V726" t="s">
        <v>260</v>
      </c>
      <c r="W726">
        <f t="shared" si="70"/>
        <v>8.6700000000000017</v>
      </c>
      <c r="X726">
        <f t="shared" si="71"/>
        <v>390.15000000000009</v>
      </c>
    </row>
    <row r="727" spans="1:24" x14ac:dyDescent="0.35">
      <c r="A727">
        <v>43</v>
      </c>
      <c r="B727">
        <v>65.02</v>
      </c>
      <c r="C727">
        <v>2</v>
      </c>
      <c r="D727">
        <v>2795.86</v>
      </c>
      <c r="E727" s="53" t="s">
        <v>300</v>
      </c>
      <c r="F727" s="84">
        <v>28</v>
      </c>
      <c r="G727" s="84">
        <v>5</v>
      </c>
      <c r="H727" s="85" t="str">
        <f t="shared" si="66"/>
        <v>May</v>
      </c>
      <c r="I727" s="84">
        <v>2018</v>
      </c>
      <c r="J727" s="85" t="str">
        <f t="shared" si="67"/>
        <v>5/28/2018</v>
      </c>
      <c r="K727" s="86">
        <f t="shared" si="68"/>
        <v>2</v>
      </c>
      <c r="L727" t="str">
        <f t="shared" si="69"/>
        <v>Monday</v>
      </c>
      <c r="M727">
        <v>1460</v>
      </c>
      <c r="N727" t="s">
        <v>207</v>
      </c>
      <c r="O727" t="s">
        <v>442</v>
      </c>
      <c r="P727">
        <v>60</v>
      </c>
      <c r="Q727" t="s">
        <v>578</v>
      </c>
      <c r="R727" t="s">
        <v>301</v>
      </c>
      <c r="S727" t="s">
        <v>297</v>
      </c>
      <c r="T727" t="s">
        <v>236</v>
      </c>
      <c r="U727" t="s">
        <v>706</v>
      </c>
      <c r="V727" t="s">
        <v>255</v>
      </c>
      <c r="W727">
        <f t="shared" si="70"/>
        <v>5.019999999999996</v>
      </c>
      <c r="X727">
        <f t="shared" si="71"/>
        <v>215.85999999999984</v>
      </c>
    </row>
    <row r="728" spans="1:24" x14ac:dyDescent="0.35">
      <c r="A728">
        <v>46</v>
      </c>
      <c r="B728">
        <v>61.99</v>
      </c>
      <c r="C728">
        <v>2</v>
      </c>
      <c r="D728">
        <v>2851.54</v>
      </c>
      <c r="E728" s="53" t="s">
        <v>302</v>
      </c>
      <c r="F728" s="84">
        <v>24</v>
      </c>
      <c r="G728" s="84">
        <v>7</v>
      </c>
      <c r="H728" s="85" t="str">
        <f t="shared" si="66"/>
        <v>July</v>
      </c>
      <c r="I728" s="84">
        <v>2018</v>
      </c>
      <c r="J728" s="85" t="str">
        <f t="shared" si="67"/>
        <v>7/24/2018</v>
      </c>
      <c r="K728" s="86">
        <f t="shared" si="68"/>
        <v>3</v>
      </c>
      <c r="L728" t="str">
        <f t="shared" si="69"/>
        <v>Tuesday</v>
      </c>
      <c r="M728">
        <v>1404</v>
      </c>
      <c r="N728" t="s">
        <v>207</v>
      </c>
      <c r="O728" t="s">
        <v>442</v>
      </c>
      <c r="P728">
        <v>60</v>
      </c>
      <c r="Q728" t="s">
        <v>578</v>
      </c>
      <c r="R728" t="s">
        <v>263</v>
      </c>
      <c r="S728" t="s">
        <v>264</v>
      </c>
      <c r="T728" t="s">
        <v>229</v>
      </c>
      <c r="U728" t="s">
        <v>687</v>
      </c>
      <c r="V728" t="s">
        <v>255</v>
      </c>
      <c r="W728">
        <f t="shared" si="70"/>
        <v>1.990000000000002</v>
      </c>
      <c r="X728">
        <f t="shared" si="71"/>
        <v>91.540000000000092</v>
      </c>
    </row>
    <row r="729" spans="1:24" x14ac:dyDescent="0.35">
      <c r="A729">
        <v>39</v>
      </c>
      <c r="B729">
        <v>69.28</v>
      </c>
      <c r="C729">
        <v>9</v>
      </c>
      <c r="D729">
        <v>2701.92</v>
      </c>
      <c r="E729" s="53" t="s">
        <v>453</v>
      </c>
      <c r="F729" s="84">
        <v>21</v>
      </c>
      <c r="G729" s="84">
        <v>9</v>
      </c>
      <c r="H729" s="85" t="str">
        <f t="shared" si="66"/>
        <v>September</v>
      </c>
      <c r="I729" s="84">
        <v>2018</v>
      </c>
      <c r="J729" s="85" t="str">
        <f t="shared" si="67"/>
        <v>9/21/2018</v>
      </c>
      <c r="K729" s="86">
        <f t="shared" si="68"/>
        <v>6</v>
      </c>
      <c r="L729" t="str">
        <f t="shared" si="69"/>
        <v>Friday</v>
      </c>
      <c r="M729">
        <v>1346</v>
      </c>
      <c r="N729" t="s">
        <v>207</v>
      </c>
      <c r="O729" t="s">
        <v>442</v>
      </c>
      <c r="P729">
        <v>60</v>
      </c>
      <c r="Q729" t="s">
        <v>578</v>
      </c>
      <c r="R729" t="s">
        <v>389</v>
      </c>
      <c r="S729" t="s">
        <v>390</v>
      </c>
      <c r="T729" t="s">
        <v>233</v>
      </c>
      <c r="U729" t="s">
        <v>740</v>
      </c>
      <c r="V729" t="s">
        <v>255</v>
      </c>
      <c r="W729">
        <f t="shared" si="70"/>
        <v>9.2800000000000011</v>
      </c>
      <c r="X729">
        <f t="shared" si="71"/>
        <v>361.92000000000007</v>
      </c>
    </row>
    <row r="730" spans="1:24" x14ac:dyDescent="0.35">
      <c r="A730">
        <v>31</v>
      </c>
      <c r="B730">
        <v>71.099999999999994</v>
      </c>
      <c r="C730">
        <v>18</v>
      </c>
      <c r="D730">
        <v>2204.1</v>
      </c>
      <c r="E730" s="53" t="s">
        <v>429</v>
      </c>
      <c r="F730" s="84">
        <v>22</v>
      </c>
      <c r="G730" s="84">
        <v>10</v>
      </c>
      <c r="H730" s="85" t="str">
        <f t="shared" si="66"/>
        <v>October</v>
      </c>
      <c r="I730" s="84">
        <v>2018</v>
      </c>
      <c r="J730" s="85" t="str">
        <f t="shared" si="67"/>
        <v>10/22/2018</v>
      </c>
      <c r="K730" s="86">
        <f t="shared" si="68"/>
        <v>2</v>
      </c>
      <c r="L730" t="str">
        <f t="shared" si="69"/>
        <v>Monday</v>
      </c>
      <c r="M730">
        <v>1316</v>
      </c>
      <c r="N730" t="s">
        <v>207</v>
      </c>
      <c r="O730" t="s">
        <v>442</v>
      </c>
      <c r="P730">
        <v>60</v>
      </c>
      <c r="Q730" t="s">
        <v>578</v>
      </c>
      <c r="R730" t="s">
        <v>304</v>
      </c>
      <c r="S730" t="s">
        <v>249</v>
      </c>
      <c r="T730" t="s">
        <v>249</v>
      </c>
      <c r="U730" t="s">
        <v>707</v>
      </c>
      <c r="V730" t="s">
        <v>255</v>
      </c>
      <c r="W730">
        <f t="shared" si="70"/>
        <v>11.099999999999994</v>
      </c>
      <c r="X730">
        <f t="shared" si="71"/>
        <v>344.0999999999998</v>
      </c>
    </row>
    <row r="731" spans="1:24" x14ac:dyDescent="0.35">
      <c r="A731">
        <v>41</v>
      </c>
      <c r="B731">
        <v>69.28</v>
      </c>
      <c r="C731">
        <v>7</v>
      </c>
      <c r="D731">
        <v>2840.48</v>
      </c>
      <c r="E731" s="53">
        <v>43262</v>
      </c>
      <c r="F731" s="84">
        <v>6</v>
      </c>
      <c r="G731" s="84">
        <v>11</v>
      </c>
      <c r="H731" s="85" t="str">
        <f t="shared" si="66"/>
        <v>November</v>
      </c>
      <c r="I731" s="84">
        <v>2018</v>
      </c>
      <c r="J731" s="85" t="str">
        <f t="shared" si="67"/>
        <v>11/6/2018</v>
      </c>
      <c r="K731" s="86">
        <f t="shared" si="68"/>
        <v>3</v>
      </c>
      <c r="L731" t="str">
        <f t="shared" si="69"/>
        <v>Tuesday</v>
      </c>
      <c r="M731">
        <v>1302</v>
      </c>
      <c r="N731" t="s">
        <v>207</v>
      </c>
      <c r="O731" t="s">
        <v>442</v>
      </c>
      <c r="P731">
        <v>60</v>
      </c>
      <c r="Q731" t="s">
        <v>578</v>
      </c>
      <c r="R731" t="s">
        <v>360</v>
      </c>
      <c r="S731" t="s">
        <v>361</v>
      </c>
      <c r="T731" t="s">
        <v>235</v>
      </c>
      <c r="U731" t="s">
        <v>730</v>
      </c>
      <c r="V731" t="s">
        <v>255</v>
      </c>
      <c r="W731">
        <f t="shared" si="70"/>
        <v>9.2800000000000011</v>
      </c>
      <c r="X731">
        <f t="shared" si="71"/>
        <v>380.48</v>
      </c>
    </row>
    <row r="732" spans="1:24" x14ac:dyDescent="0.35">
      <c r="A732">
        <v>44</v>
      </c>
      <c r="B732">
        <v>60.16</v>
      </c>
      <c r="C732">
        <v>12</v>
      </c>
      <c r="D732">
        <v>2647.04</v>
      </c>
      <c r="E732" s="53" t="s">
        <v>367</v>
      </c>
      <c r="F732" s="84">
        <v>14</v>
      </c>
      <c r="G732" s="84">
        <v>11</v>
      </c>
      <c r="H732" s="85" t="str">
        <f t="shared" si="66"/>
        <v>November</v>
      </c>
      <c r="I732" s="84">
        <v>2018</v>
      </c>
      <c r="J732" s="85" t="str">
        <f t="shared" si="67"/>
        <v>11/14/2018</v>
      </c>
      <c r="K732" s="86">
        <f t="shared" si="68"/>
        <v>4</v>
      </c>
      <c r="L732" t="str">
        <f t="shared" si="69"/>
        <v>Wednesday</v>
      </c>
      <c r="M732">
        <v>1295</v>
      </c>
      <c r="N732" t="s">
        <v>207</v>
      </c>
      <c r="O732" t="s">
        <v>442</v>
      </c>
      <c r="P732">
        <v>60</v>
      </c>
      <c r="Q732" t="s">
        <v>578</v>
      </c>
      <c r="R732" t="s">
        <v>454</v>
      </c>
      <c r="S732" t="s">
        <v>455</v>
      </c>
      <c r="T732" t="s">
        <v>236</v>
      </c>
      <c r="U732" t="s">
        <v>761</v>
      </c>
      <c r="V732" t="s">
        <v>255</v>
      </c>
      <c r="W732">
        <f t="shared" si="70"/>
        <v>0.15999999999999659</v>
      </c>
      <c r="X732">
        <f t="shared" si="71"/>
        <v>7.0399999999998499</v>
      </c>
    </row>
    <row r="733" spans="1:24" x14ac:dyDescent="0.35">
      <c r="A733">
        <v>45</v>
      </c>
      <c r="B733">
        <v>70.489999999999995</v>
      </c>
      <c r="C733">
        <v>2</v>
      </c>
      <c r="D733">
        <v>3172.05</v>
      </c>
      <c r="E733" s="53" t="s">
        <v>312</v>
      </c>
      <c r="F733" s="84">
        <v>25</v>
      </c>
      <c r="G733" s="84">
        <v>11</v>
      </c>
      <c r="H733" s="85" t="str">
        <f t="shared" si="66"/>
        <v>November</v>
      </c>
      <c r="I733" s="84">
        <v>2018</v>
      </c>
      <c r="J733" s="85" t="str">
        <f t="shared" si="67"/>
        <v>11/25/2018</v>
      </c>
      <c r="K733" s="86">
        <f t="shared" si="68"/>
        <v>1</v>
      </c>
      <c r="L733" t="str">
        <f t="shared" si="69"/>
        <v>Sunday</v>
      </c>
      <c r="M733">
        <v>1285</v>
      </c>
      <c r="N733" t="s">
        <v>207</v>
      </c>
      <c r="O733" t="s">
        <v>442</v>
      </c>
      <c r="P733">
        <v>60</v>
      </c>
      <c r="Q733" t="s">
        <v>578</v>
      </c>
      <c r="R733" t="s">
        <v>313</v>
      </c>
      <c r="S733" t="s">
        <v>314</v>
      </c>
      <c r="T733" t="s">
        <v>230</v>
      </c>
      <c r="U733" t="s">
        <v>711</v>
      </c>
      <c r="V733" t="s">
        <v>260</v>
      </c>
      <c r="W733">
        <f t="shared" si="70"/>
        <v>10.489999999999995</v>
      </c>
      <c r="X733">
        <f t="shared" si="71"/>
        <v>472.04999999999978</v>
      </c>
    </row>
    <row r="734" spans="1:24" x14ac:dyDescent="0.35">
      <c r="A734">
        <v>37</v>
      </c>
      <c r="B734">
        <v>69.89</v>
      </c>
      <c r="C734">
        <v>13</v>
      </c>
      <c r="D734">
        <v>2585.9299999999998</v>
      </c>
      <c r="E734" s="53">
        <v>43355</v>
      </c>
      <c r="F734" s="84">
        <v>9</v>
      </c>
      <c r="G734" s="84">
        <v>12</v>
      </c>
      <c r="H734" s="85" t="str">
        <f t="shared" si="66"/>
        <v>December</v>
      </c>
      <c r="I734" s="84">
        <v>2018</v>
      </c>
      <c r="J734" s="85" t="str">
        <f t="shared" si="67"/>
        <v>12/9/2018</v>
      </c>
      <c r="K734" s="86">
        <f t="shared" si="68"/>
        <v>1</v>
      </c>
      <c r="L734" t="str">
        <f t="shared" si="69"/>
        <v>Sunday</v>
      </c>
      <c r="M734">
        <v>1272</v>
      </c>
      <c r="N734" t="s">
        <v>207</v>
      </c>
      <c r="O734" t="s">
        <v>442</v>
      </c>
      <c r="P734">
        <v>60</v>
      </c>
      <c r="Q734" t="s">
        <v>578</v>
      </c>
      <c r="R734" t="s">
        <v>400</v>
      </c>
      <c r="S734" t="s">
        <v>382</v>
      </c>
      <c r="T734" t="s">
        <v>229</v>
      </c>
      <c r="U734" t="s">
        <v>744</v>
      </c>
      <c r="V734" t="s">
        <v>255</v>
      </c>
      <c r="W734">
        <f t="shared" si="70"/>
        <v>9.89</v>
      </c>
      <c r="X734">
        <f t="shared" si="71"/>
        <v>365.93</v>
      </c>
    </row>
    <row r="735" spans="1:24" x14ac:dyDescent="0.35">
      <c r="A735">
        <v>35</v>
      </c>
      <c r="B735">
        <v>61.38</v>
      </c>
      <c r="C735">
        <v>2</v>
      </c>
      <c r="D735">
        <v>2148.3000000000002</v>
      </c>
      <c r="E735" s="53">
        <v>43557</v>
      </c>
      <c r="F735" s="84">
        <v>4</v>
      </c>
      <c r="G735" s="84">
        <v>2</v>
      </c>
      <c r="H735" s="85" t="str">
        <f t="shared" si="66"/>
        <v>Febuary</v>
      </c>
      <c r="I735" s="84">
        <v>2019</v>
      </c>
      <c r="J735" s="85" t="str">
        <f t="shared" si="67"/>
        <v>2/4/2019</v>
      </c>
      <c r="K735" s="86">
        <f t="shared" si="68"/>
        <v>2</v>
      </c>
      <c r="L735" t="str">
        <f t="shared" si="69"/>
        <v>Monday</v>
      </c>
      <c r="M735">
        <v>1216</v>
      </c>
      <c r="N735" t="s">
        <v>207</v>
      </c>
      <c r="O735" t="s">
        <v>442</v>
      </c>
      <c r="P735">
        <v>60</v>
      </c>
      <c r="Q735" t="s">
        <v>578</v>
      </c>
      <c r="R735" t="s">
        <v>401</v>
      </c>
      <c r="S735" t="s">
        <v>249</v>
      </c>
      <c r="T735" t="s">
        <v>249</v>
      </c>
      <c r="U735" t="s">
        <v>745</v>
      </c>
      <c r="V735" t="s">
        <v>255</v>
      </c>
      <c r="W735">
        <f t="shared" si="70"/>
        <v>1.3800000000000026</v>
      </c>
      <c r="X735">
        <f t="shared" si="71"/>
        <v>48.30000000000009</v>
      </c>
    </row>
    <row r="736" spans="1:24" x14ac:dyDescent="0.35">
      <c r="A736">
        <v>28</v>
      </c>
      <c r="B736">
        <v>59.55</v>
      </c>
      <c r="C736">
        <v>7</v>
      </c>
      <c r="D736">
        <v>1667.4</v>
      </c>
      <c r="E736" s="53">
        <v>43772</v>
      </c>
      <c r="F736" s="84">
        <v>11</v>
      </c>
      <c r="G736" s="84">
        <v>3</v>
      </c>
      <c r="H736" s="85" t="str">
        <f t="shared" si="66"/>
        <v>March</v>
      </c>
      <c r="I736" s="84">
        <v>2019</v>
      </c>
      <c r="J736" s="85" t="str">
        <f t="shared" si="67"/>
        <v>3/11/2019</v>
      </c>
      <c r="K736" s="86">
        <f t="shared" si="68"/>
        <v>2</v>
      </c>
      <c r="L736" t="str">
        <f t="shared" si="69"/>
        <v>Monday</v>
      </c>
      <c r="M736">
        <v>1182</v>
      </c>
      <c r="N736" t="s">
        <v>207</v>
      </c>
      <c r="O736" t="s">
        <v>442</v>
      </c>
      <c r="P736">
        <v>60</v>
      </c>
      <c r="Q736" t="s">
        <v>578</v>
      </c>
      <c r="R736" t="s">
        <v>335</v>
      </c>
      <c r="S736" t="s">
        <v>336</v>
      </c>
      <c r="T736" t="s">
        <v>229</v>
      </c>
      <c r="U736" t="s">
        <v>720</v>
      </c>
      <c r="V736" t="s">
        <v>255</v>
      </c>
      <c r="W736">
        <f t="shared" si="70"/>
        <v>-0.45000000000000284</v>
      </c>
      <c r="X736">
        <f t="shared" si="71"/>
        <v>-12.60000000000008</v>
      </c>
    </row>
    <row r="737" spans="1:24" x14ac:dyDescent="0.35">
      <c r="A737">
        <v>30</v>
      </c>
      <c r="B737">
        <v>61.99</v>
      </c>
      <c r="C737">
        <v>11</v>
      </c>
      <c r="D737">
        <v>1859.7</v>
      </c>
      <c r="E737" s="53">
        <v>43590</v>
      </c>
      <c r="F737" s="84">
        <v>5</v>
      </c>
      <c r="G737" s="84">
        <v>5</v>
      </c>
      <c r="H737" s="85" t="str">
        <f t="shared" si="66"/>
        <v>May</v>
      </c>
      <c r="I737" s="84">
        <v>2019</v>
      </c>
      <c r="J737" s="85" t="str">
        <f t="shared" si="67"/>
        <v>5/5/2019</v>
      </c>
      <c r="K737" s="86">
        <f t="shared" si="68"/>
        <v>1</v>
      </c>
      <c r="L737" t="str">
        <f t="shared" si="69"/>
        <v>Sunday</v>
      </c>
      <c r="M737">
        <v>1128</v>
      </c>
      <c r="N737" t="s">
        <v>207</v>
      </c>
      <c r="O737" t="s">
        <v>442</v>
      </c>
      <c r="P737">
        <v>60</v>
      </c>
      <c r="Q737" t="s">
        <v>578</v>
      </c>
      <c r="R737" t="s">
        <v>296</v>
      </c>
      <c r="S737" t="s">
        <v>297</v>
      </c>
      <c r="T737" t="s">
        <v>236</v>
      </c>
      <c r="U737" t="s">
        <v>704</v>
      </c>
      <c r="V737" t="s">
        <v>255</v>
      </c>
      <c r="W737">
        <f t="shared" si="70"/>
        <v>1.990000000000002</v>
      </c>
      <c r="X737">
        <f t="shared" si="71"/>
        <v>59.70000000000006</v>
      </c>
    </row>
    <row r="738" spans="1:24" x14ac:dyDescent="0.35">
      <c r="A738">
        <v>30</v>
      </c>
      <c r="B738">
        <v>49.22</v>
      </c>
      <c r="C738">
        <v>10</v>
      </c>
      <c r="D738">
        <v>1476.6</v>
      </c>
      <c r="E738" s="53" t="s">
        <v>323</v>
      </c>
      <c r="F738" s="84">
        <v>15</v>
      </c>
      <c r="G738" s="84">
        <v>6</v>
      </c>
      <c r="H738" s="85" t="str">
        <f t="shared" si="66"/>
        <v>June</v>
      </c>
      <c r="I738" s="84">
        <v>2019</v>
      </c>
      <c r="J738" s="85" t="str">
        <f t="shared" si="67"/>
        <v>6/15/2019</v>
      </c>
      <c r="K738" s="86">
        <f t="shared" si="68"/>
        <v>7</v>
      </c>
      <c r="L738" t="str">
        <f t="shared" si="69"/>
        <v>Saturday</v>
      </c>
      <c r="M738">
        <v>1088</v>
      </c>
      <c r="N738" t="s">
        <v>207</v>
      </c>
      <c r="O738" t="s">
        <v>442</v>
      </c>
      <c r="P738">
        <v>60</v>
      </c>
      <c r="Q738" t="s">
        <v>578</v>
      </c>
      <c r="R738" t="s">
        <v>401</v>
      </c>
      <c r="S738" t="s">
        <v>249</v>
      </c>
      <c r="T738" t="s">
        <v>249</v>
      </c>
      <c r="U738" t="s">
        <v>745</v>
      </c>
      <c r="V738" t="s">
        <v>255</v>
      </c>
      <c r="W738">
        <f t="shared" si="70"/>
        <v>-10.780000000000001</v>
      </c>
      <c r="X738">
        <f t="shared" si="71"/>
        <v>-323.40000000000003</v>
      </c>
    </row>
    <row r="739" spans="1:24" x14ac:dyDescent="0.35">
      <c r="A739">
        <v>25</v>
      </c>
      <c r="B739">
        <v>69.28</v>
      </c>
      <c r="C739">
        <v>11</v>
      </c>
      <c r="D739">
        <v>1732</v>
      </c>
      <c r="E739" s="53" t="s">
        <v>434</v>
      </c>
      <c r="F739" s="84">
        <v>20</v>
      </c>
      <c r="G739" s="84">
        <v>7</v>
      </c>
      <c r="H739" s="85" t="str">
        <f t="shared" si="66"/>
        <v>July</v>
      </c>
      <c r="I739" s="84">
        <v>2019</v>
      </c>
      <c r="J739" s="85" t="str">
        <f t="shared" si="67"/>
        <v>7/20/2019</v>
      </c>
      <c r="K739" s="86">
        <f t="shared" si="68"/>
        <v>7</v>
      </c>
      <c r="L739" t="str">
        <f t="shared" si="69"/>
        <v>Saturday</v>
      </c>
      <c r="M739">
        <v>1054</v>
      </c>
      <c r="N739" t="s">
        <v>207</v>
      </c>
      <c r="O739" t="s">
        <v>442</v>
      </c>
      <c r="P739">
        <v>60</v>
      </c>
      <c r="Q739" t="s">
        <v>578</v>
      </c>
      <c r="R739" t="s">
        <v>335</v>
      </c>
      <c r="S739" t="s">
        <v>336</v>
      </c>
      <c r="T739" t="s">
        <v>229</v>
      </c>
      <c r="U739" t="s">
        <v>720</v>
      </c>
      <c r="V739" t="s">
        <v>255</v>
      </c>
      <c r="W739">
        <f t="shared" si="70"/>
        <v>9.2800000000000011</v>
      </c>
      <c r="X739">
        <f t="shared" si="71"/>
        <v>232.00000000000003</v>
      </c>
    </row>
    <row r="740" spans="1:24" x14ac:dyDescent="0.35">
      <c r="A740">
        <v>29</v>
      </c>
      <c r="B740">
        <v>57.73</v>
      </c>
      <c r="C740">
        <v>7</v>
      </c>
      <c r="D740">
        <v>1674.17</v>
      </c>
      <c r="E740" s="53" t="s">
        <v>402</v>
      </c>
      <c r="F740" s="84">
        <v>19</v>
      </c>
      <c r="G740" s="84">
        <v>8</v>
      </c>
      <c r="H740" s="85" t="str">
        <f t="shared" si="66"/>
        <v>August</v>
      </c>
      <c r="I740" s="84">
        <v>2019</v>
      </c>
      <c r="J740" s="85" t="str">
        <f t="shared" si="67"/>
        <v>8/19/2019</v>
      </c>
      <c r="K740" s="86">
        <f t="shared" si="68"/>
        <v>2</v>
      </c>
      <c r="L740" t="str">
        <f t="shared" si="69"/>
        <v>Monday</v>
      </c>
      <c r="M740">
        <v>1025</v>
      </c>
      <c r="N740" t="s">
        <v>207</v>
      </c>
      <c r="O740" t="s">
        <v>442</v>
      </c>
      <c r="P740">
        <v>60</v>
      </c>
      <c r="Q740" t="s">
        <v>578</v>
      </c>
      <c r="R740" t="s">
        <v>285</v>
      </c>
      <c r="S740" t="s">
        <v>286</v>
      </c>
      <c r="T740" t="s">
        <v>229</v>
      </c>
      <c r="U740" t="s">
        <v>699</v>
      </c>
      <c r="V740" t="s">
        <v>255</v>
      </c>
      <c r="W740">
        <f t="shared" si="70"/>
        <v>-2.2700000000000031</v>
      </c>
      <c r="X740">
        <f t="shared" si="71"/>
        <v>-65.830000000000098</v>
      </c>
    </row>
    <row r="741" spans="1:24" x14ac:dyDescent="0.35">
      <c r="A741">
        <v>26</v>
      </c>
      <c r="B741">
        <v>57.73</v>
      </c>
      <c r="C741">
        <v>2</v>
      </c>
      <c r="D741">
        <v>1500.98</v>
      </c>
      <c r="E741" s="53">
        <v>43686</v>
      </c>
      <c r="F741" s="84">
        <v>8</v>
      </c>
      <c r="G741" s="84">
        <v>9</v>
      </c>
      <c r="H741" s="85" t="str">
        <f t="shared" si="66"/>
        <v>September</v>
      </c>
      <c r="I741" s="84">
        <v>2019</v>
      </c>
      <c r="J741" s="85" t="str">
        <f t="shared" si="67"/>
        <v>9/8/2019</v>
      </c>
      <c r="K741" s="86">
        <f t="shared" si="68"/>
        <v>1</v>
      </c>
      <c r="L741" t="str">
        <f t="shared" si="69"/>
        <v>Sunday</v>
      </c>
      <c r="M741">
        <v>1006</v>
      </c>
      <c r="N741" t="s">
        <v>207</v>
      </c>
      <c r="O741" t="s">
        <v>442</v>
      </c>
      <c r="P741">
        <v>60</v>
      </c>
      <c r="Q741" t="s">
        <v>578</v>
      </c>
      <c r="R741" t="s">
        <v>330</v>
      </c>
      <c r="S741" t="s">
        <v>331</v>
      </c>
      <c r="T741" t="s">
        <v>237</v>
      </c>
      <c r="U741" t="s">
        <v>718</v>
      </c>
      <c r="V741" t="s">
        <v>255</v>
      </c>
      <c r="W741">
        <f t="shared" si="70"/>
        <v>-2.2700000000000031</v>
      </c>
      <c r="X741">
        <f t="shared" si="71"/>
        <v>-59.020000000000081</v>
      </c>
    </row>
    <row r="742" spans="1:24" x14ac:dyDescent="0.35">
      <c r="A742">
        <v>41</v>
      </c>
      <c r="B742">
        <v>53.48</v>
      </c>
      <c r="C742">
        <v>11</v>
      </c>
      <c r="D742">
        <v>2192.6799999999998</v>
      </c>
      <c r="E742" s="53" t="s">
        <v>403</v>
      </c>
      <c r="F742" s="84">
        <v>13</v>
      </c>
      <c r="G742" s="84">
        <v>10</v>
      </c>
      <c r="H742" s="85" t="str">
        <f t="shared" si="66"/>
        <v>October</v>
      </c>
      <c r="I742" s="84">
        <v>2019</v>
      </c>
      <c r="J742" s="85" t="str">
        <f t="shared" si="67"/>
        <v>10/13/2019</v>
      </c>
      <c r="K742" s="86">
        <f t="shared" si="68"/>
        <v>1</v>
      </c>
      <c r="L742" t="str">
        <f t="shared" si="69"/>
        <v>Sunday</v>
      </c>
      <c r="M742">
        <v>972</v>
      </c>
      <c r="N742" t="s">
        <v>207</v>
      </c>
      <c r="O742" t="s">
        <v>442</v>
      </c>
      <c r="P742">
        <v>60</v>
      </c>
      <c r="Q742" t="s">
        <v>578</v>
      </c>
      <c r="R742" t="s">
        <v>279</v>
      </c>
      <c r="S742" t="s">
        <v>280</v>
      </c>
      <c r="T742" t="s">
        <v>229</v>
      </c>
      <c r="U742" t="s">
        <v>696</v>
      </c>
      <c r="V742" t="s">
        <v>255</v>
      </c>
      <c r="W742">
        <f t="shared" si="70"/>
        <v>-6.5200000000000031</v>
      </c>
      <c r="X742">
        <f t="shared" si="71"/>
        <v>-267.32000000000011</v>
      </c>
    </row>
    <row r="743" spans="1:24" x14ac:dyDescent="0.35">
      <c r="A743">
        <v>34</v>
      </c>
      <c r="B743">
        <v>52.87</v>
      </c>
      <c r="C743">
        <v>5</v>
      </c>
      <c r="D743">
        <v>1797.58</v>
      </c>
      <c r="E743" s="53" t="s">
        <v>404</v>
      </c>
      <c r="F743" s="84">
        <v>22</v>
      </c>
      <c r="G743" s="84">
        <v>10</v>
      </c>
      <c r="H743" s="85" t="str">
        <f t="shared" si="66"/>
        <v>October</v>
      </c>
      <c r="I743" s="84">
        <v>2019</v>
      </c>
      <c r="J743" s="85" t="str">
        <f t="shared" si="67"/>
        <v>10/22/2019</v>
      </c>
      <c r="K743" s="86">
        <f t="shared" si="68"/>
        <v>3</v>
      </c>
      <c r="L743" t="str">
        <f t="shared" si="69"/>
        <v>Tuesday</v>
      </c>
      <c r="M743">
        <v>964</v>
      </c>
      <c r="N743" t="s">
        <v>207</v>
      </c>
      <c r="O743" t="s">
        <v>442</v>
      </c>
      <c r="P743">
        <v>60</v>
      </c>
      <c r="Q743" t="s">
        <v>578</v>
      </c>
      <c r="R743" t="s">
        <v>315</v>
      </c>
      <c r="S743" t="s">
        <v>316</v>
      </c>
      <c r="T743" t="s">
        <v>240</v>
      </c>
      <c r="U743" t="s">
        <v>712</v>
      </c>
      <c r="V743" t="s">
        <v>255</v>
      </c>
      <c r="W743">
        <f t="shared" si="70"/>
        <v>-7.1300000000000026</v>
      </c>
      <c r="X743">
        <f t="shared" si="71"/>
        <v>-242.42000000000007</v>
      </c>
    </row>
    <row r="744" spans="1:24" x14ac:dyDescent="0.35">
      <c r="A744">
        <v>35</v>
      </c>
      <c r="B744">
        <v>61.21</v>
      </c>
      <c r="C744">
        <v>11</v>
      </c>
      <c r="D744">
        <v>2142.35</v>
      </c>
      <c r="E744" s="53">
        <v>43566</v>
      </c>
      <c r="F744" s="84">
        <v>4</v>
      </c>
      <c r="G744" s="84">
        <v>11</v>
      </c>
      <c r="H744" s="85" t="str">
        <f t="shared" si="66"/>
        <v>November</v>
      </c>
      <c r="I744" s="84">
        <v>2019</v>
      </c>
      <c r="J744" s="85" t="str">
        <f t="shared" si="67"/>
        <v>11/4/2019</v>
      </c>
      <c r="K744" s="86">
        <f t="shared" si="68"/>
        <v>2</v>
      </c>
      <c r="L744" t="str">
        <f t="shared" si="69"/>
        <v>Monday</v>
      </c>
      <c r="M744">
        <v>952</v>
      </c>
      <c r="N744" t="s">
        <v>207</v>
      </c>
      <c r="O744" t="s">
        <v>442</v>
      </c>
      <c r="P744">
        <v>60</v>
      </c>
      <c r="Q744" t="s">
        <v>578</v>
      </c>
      <c r="R744" t="s">
        <v>337</v>
      </c>
      <c r="S744" t="s">
        <v>338</v>
      </c>
      <c r="T744" t="s">
        <v>229</v>
      </c>
      <c r="U744" t="s">
        <v>721</v>
      </c>
      <c r="V744" t="s">
        <v>255</v>
      </c>
      <c r="W744">
        <f t="shared" si="70"/>
        <v>1.2100000000000009</v>
      </c>
      <c r="X744">
        <f t="shared" si="71"/>
        <v>42.35000000000003</v>
      </c>
    </row>
    <row r="745" spans="1:24" x14ac:dyDescent="0.35">
      <c r="A745">
        <v>34</v>
      </c>
      <c r="B745">
        <v>61.38</v>
      </c>
      <c r="C745">
        <v>1</v>
      </c>
      <c r="D745">
        <v>2086.92</v>
      </c>
      <c r="E745" s="53" t="s">
        <v>405</v>
      </c>
      <c r="F745" s="84">
        <v>19</v>
      </c>
      <c r="G745" s="84">
        <v>11</v>
      </c>
      <c r="H745" s="85" t="str">
        <f t="shared" si="66"/>
        <v>November</v>
      </c>
      <c r="I745" s="84">
        <v>2019</v>
      </c>
      <c r="J745" s="85" t="str">
        <f t="shared" si="67"/>
        <v>11/19/2019</v>
      </c>
      <c r="K745" s="86">
        <f t="shared" si="68"/>
        <v>3</v>
      </c>
      <c r="L745" t="str">
        <f t="shared" si="69"/>
        <v>Tuesday</v>
      </c>
      <c r="M745">
        <v>938</v>
      </c>
      <c r="N745" t="s">
        <v>394</v>
      </c>
      <c r="O745" t="s">
        <v>442</v>
      </c>
      <c r="P745">
        <v>60</v>
      </c>
      <c r="Q745" t="s">
        <v>578</v>
      </c>
      <c r="R745" t="s">
        <v>298</v>
      </c>
      <c r="S745" t="s">
        <v>299</v>
      </c>
      <c r="T745" t="s">
        <v>237</v>
      </c>
      <c r="U745" t="s">
        <v>705</v>
      </c>
      <c r="V745" t="s">
        <v>255</v>
      </c>
      <c r="W745">
        <f t="shared" si="70"/>
        <v>1.3800000000000026</v>
      </c>
      <c r="X745">
        <f t="shared" si="71"/>
        <v>46.920000000000087</v>
      </c>
    </row>
    <row r="746" spans="1:24" x14ac:dyDescent="0.35">
      <c r="A746">
        <v>50</v>
      </c>
      <c r="B746">
        <v>136.69</v>
      </c>
      <c r="C746">
        <v>8</v>
      </c>
      <c r="D746">
        <v>6834.5</v>
      </c>
      <c r="E746" s="53" t="s">
        <v>339</v>
      </c>
      <c r="F746" s="84">
        <v>29</v>
      </c>
      <c r="G746" s="84">
        <v>11</v>
      </c>
      <c r="H746" s="85" t="str">
        <f t="shared" si="66"/>
        <v>November</v>
      </c>
      <c r="I746" s="84">
        <v>2019</v>
      </c>
      <c r="J746" s="85" t="str">
        <f t="shared" si="67"/>
        <v>11/29/2019</v>
      </c>
      <c r="K746" s="86">
        <f t="shared" si="68"/>
        <v>6</v>
      </c>
      <c r="L746" t="str">
        <f t="shared" si="69"/>
        <v>Friday</v>
      </c>
      <c r="M746">
        <v>929</v>
      </c>
      <c r="N746" t="s">
        <v>207</v>
      </c>
      <c r="O746" t="s">
        <v>442</v>
      </c>
      <c r="P746">
        <v>60</v>
      </c>
      <c r="Q746" t="s">
        <v>578</v>
      </c>
      <c r="R746" t="s">
        <v>270</v>
      </c>
      <c r="S746" t="s">
        <v>271</v>
      </c>
      <c r="T746" t="s">
        <v>232</v>
      </c>
      <c r="U746" t="s">
        <v>691</v>
      </c>
      <c r="V746" t="s">
        <v>260</v>
      </c>
      <c r="W746">
        <f t="shared" si="70"/>
        <v>76.69</v>
      </c>
      <c r="X746">
        <f t="shared" si="71"/>
        <v>3834.5</v>
      </c>
    </row>
    <row r="747" spans="1:24" x14ac:dyDescent="0.35">
      <c r="A747">
        <v>41</v>
      </c>
      <c r="B747">
        <v>61.99</v>
      </c>
      <c r="C747">
        <v>7</v>
      </c>
      <c r="D747">
        <v>2541.59</v>
      </c>
      <c r="E747" s="53">
        <v>43750</v>
      </c>
      <c r="F747" s="84">
        <v>10</v>
      </c>
      <c r="G747" s="84">
        <v>12</v>
      </c>
      <c r="H747" s="85" t="str">
        <f t="shared" si="66"/>
        <v>December</v>
      </c>
      <c r="I747" s="84">
        <v>2019</v>
      </c>
      <c r="J747" s="85" t="str">
        <f t="shared" si="67"/>
        <v>12/10/2019</v>
      </c>
      <c r="K747" s="86">
        <f t="shared" si="68"/>
        <v>3</v>
      </c>
      <c r="L747" t="str">
        <f t="shared" si="69"/>
        <v>Tuesday</v>
      </c>
      <c r="M747">
        <v>919</v>
      </c>
      <c r="N747" t="s">
        <v>207</v>
      </c>
      <c r="O747" t="s">
        <v>442</v>
      </c>
      <c r="P747">
        <v>60</v>
      </c>
      <c r="Q747" t="s">
        <v>578</v>
      </c>
      <c r="R747" t="s">
        <v>335</v>
      </c>
      <c r="S747" t="s">
        <v>336</v>
      </c>
      <c r="T747" t="s">
        <v>229</v>
      </c>
      <c r="U747" t="s">
        <v>720</v>
      </c>
      <c r="V747" t="s">
        <v>255</v>
      </c>
      <c r="W747">
        <f t="shared" si="70"/>
        <v>1.990000000000002</v>
      </c>
      <c r="X747">
        <f t="shared" si="71"/>
        <v>81.590000000000089</v>
      </c>
    </row>
    <row r="748" spans="1:24" x14ac:dyDescent="0.35">
      <c r="A748">
        <v>22</v>
      </c>
      <c r="B748">
        <v>96.86</v>
      </c>
      <c r="C748">
        <v>7</v>
      </c>
      <c r="D748">
        <v>2130.92</v>
      </c>
      <c r="E748" s="53" t="s">
        <v>340</v>
      </c>
      <c r="F748" s="84">
        <v>20</v>
      </c>
      <c r="G748" s="84">
        <v>1</v>
      </c>
      <c r="H748" s="85" t="str">
        <f t="shared" si="66"/>
        <v>January</v>
      </c>
      <c r="I748" s="84">
        <v>2020</v>
      </c>
      <c r="J748" s="85" t="str">
        <f t="shared" si="67"/>
        <v>1/20/2020</v>
      </c>
      <c r="K748" s="86">
        <f t="shared" si="68"/>
        <v>2</v>
      </c>
      <c r="L748" t="str">
        <f t="shared" si="69"/>
        <v>Monday</v>
      </c>
      <c r="M748">
        <v>879</v>
      </c>
      <c r="N748" t="s">
        <v>207</v>
      </c>
      <c r="O748" t="s">
        <v>442</v>
      </c>
      <c r="P748">
        <v>60</v>
      </c>
      <c r="Q748" t="s">
        <v>578</v>
      </c>
      <c r="R748" t="s">
        <v>343</v>
      </c>
      <c r="S748" t="s">
        <v>344</v>
      </c>
      <c r="T748" t="s">
        <v>232</v>
      </c>
      <c r="U748" t="s">
        <v>723</v>
      </c>
      <c r="V748" t="s">
        <v>255</v>
      </c>
      <c r="W748">
        <f t="shared" si="70"/>
        <v>36.86</v>
      </c>
      <c r="X748">
        <f t="shared" si="71"/>
        <v>810.92</v>
      </c>
    </row>
    <row r="749" spans="1:24" x14ac:dyDescent="0.35">
      <c r="A749">
        <v>44</v>
      </c>
      <c r="B749">
        <v>38.5</v>
      </c>
      <c r="C749">
        <v>5</v>
      </c>
      <c r="D749">
        <v>1694</v>
      </c>
      <c r="E749" s="53">
        <v>44077</v>
      </c>
      <c r="F749" s="84">
        <v>9</v>
      </c>
      <c r="G749" s="84">
        <v>3</v>
      </c>
      <c r="H749" s="85" t="str">
        <f t="shared" si="66"/>
        <v>March</v>
      </c>
      <c r="I749" s="84">
        <v>2020</v>
      </c>
      <c r="J749" s="85" t="str">
        <f t="shared" si="67"/>
        <v>3/9/2020</v>
      </c>
      <c r="K749" s="86">
        <f t="shared" si="68"/>
        <v>2</v>
      </c>
      <c r="L749" t="str">
        <f t="shared" si="69"/>
        <v>Monday</v>
      </c>
      <c r="M749">
        <v>831</v>
      </c>
      <c r="N749" t="s">
        <v>207</v>
      </c>
      <c r="O749" t="s">
        <v>442</v>
      </c>
      <c r="P749">
        <v>60</v>
      </c>
      <c r="Q749" t="s">
        <v>578</v>
      </c>
      <c r="R749" t="s">
        <v>343</v>
      </c>
      <c r="S749" t="s">
        <v>344</v>
      </c>
      <c r="T749" t="s">
        <v>232</v>
      </c>
      <c r="U749" t="s">
        <v>723</v>
      </c>
      <c r="V749" t="s">
        <v>255</v>
      </c>
      <c r="W749">
        <f t="shared" si="70"/>
        <v>-21.5</v>
      </c>
      <c r="X749">
        <f t="shared" si="71"/>
        <v>-946</v>
      </c>
    </row>
    <row r="750" spans="1:24" x14ac:dyDescent="0.35">
      <c r="A750">
        <v>47</v>
      </c>
      <c r="B750">
        <v>61.99</v>
      </c>
      <c r="C750">
        <v>11</v>
      </c>
      <c r="D750">
        <v>2913.53</v>
      </c>
      <c r="E750" s="53">
        <v>43895</v>
      </c>
      <c r="F750" s="84">
        <v>3</v>
      </c>
      <c r="G750" s="84">
        <v>5</v>
      </c>
      <c r="H750" s="85" t="str">
        <f t="shared" si="66"/>
        <v>May</v>
      </c>
      <c r="I750" s="84">
        <v>2020</v>
      </c>
      <c r="J750" s="85" t="str">
        <f t="shared" si="67"/>
        <v>5/3/2020</v>
      </c>
      <c r="K750" s="86">
        <f t="shared" si="68"/>
        <v>1</v>
      </c>
      <c r="L750" t="str">
        <f t="shared" si="69"/>
        <v>Sunday</v>
      </c>
      <c r="M750">
        <v>777</v>
      </c>
      <c r="N750" t="s">
        <v>207</v>
      </c>
      <c r="O750" t="s">
        <v>442</v>
      </c>
      <c r="P750">
        <v>60</v>
      </c>
      <c r="Q750" t="s">
        <v>578</v>
      </c>
      <c r="R750" t="s">
        <v>296</v>
      </c>
      <c r="S750" t="s">
        <v>297</v>
      </c>
      <c r="T750" t="s">
        <v>236</v>
      </c>
      <c r="U750" t="s">
        <v>704</v>
      </c>
      <c r="V750" t="s">
        <v>255</v>
      </c>
      <c r="W750">
        <f t="shared" si="70"/>
        <v>1.990000000000002</v>
      </c>
      <c r="X750">
        <f t="shared" si="71"/>
        <v>93.530000000000086</v>
      </c>
    </row>
    <row r="751" spans="1:24" x14ac:dyDescent="0.35">
      <c r="A751">
        <v>19</v>
      </c>
      <c r="B751">
        <v>49.22</v>
      </c>
      <c r="C751">
        <v>10</v>
      </c>
      <c r="D751">
        <v>935.18</v>
      </c>
      <c r="E751" s="53" t="s">
        <v>346</v>
      </c>
      <c r="F751" s="84">
        <v>31</v>
      </c>
      <c r="G751" s="84">
        <v>5</v>
      </c>
      <c r="H751" s="85" t="str">
        <f t="shared" si="66"/>
        <v>May</v>
      </c>
      <c r="I751" s="84">
        <v>2020</v>
      </c>
      <c r="J751" s="85" t="str">
        <f t="shared" si="67"/>
        <v>5/31/2020</v>
      </c>
      <c r="K751" s="86">
        <f t="shared" si="68"/>
        <v>1</v>
      </c>
      <c r="L751" t="str">
        <f t="shared" si="69"/>
        <v>Sunday</v>
      </c>
      <c r="M751">
        <v>750</v>
      </c>
      <c r="N751" t="s">
        <v>347</v>
      </c>
      <c r="O751" t="s">
        <v>442</v>
      </c>
      <c r="P751">
        <v>60</v>
      </c>
      <c r="Q751" t="s">
        <v>578</v>
      </c>
      <c r="R751" t="s">
        <v>277</v>
      </c>
      <c r="S751" t="s">
        <v>278</v>
      </c>
      <c r="T751" t="s">
        <v>230</v>
      </c>
      <c r="U751" t="s">
        <v>695</v>
      </c>
      <c r="V751" t="s">
        <v>255</v>
      </c>
      <c r="W751">
        <f t="shared" si="70"/>
        <v>-10.780000000000001</v>
      </c>
      <c r="X751">
        <f t="shared" si="71"/>
        <v>-204.82000000000002</v>
      </c>
    </row>
    <row r="752" spans="1:24" x14ac:dyDescent="0.35">
      <c r="A752">
        <v>34</v>
      </c>
      <c r="B752">
        <v>90.39</v>
      </c>
      <c r="C752">
        <v>2</v>
      </c>
      <c r="D752">
        <v>3073.26</v>
      </c>
      <c r="E752" s="53" t="s">
        <v>485</v>
      </c>
      <c r="F752" s="84">
        <v>17</v>
      </c>
      <c r="G752" s="84">
        <v>2</v>
      </c>
      <c r="H752" s="85" t="str">
        <f t="shared" si="66"/>
        <v>Febuary</v>
      </c>
      <c r="I752" s="84">
        <v>2018</v>
      </c>
      <c r="J752" s="85" t="str">
        <f t="shared" si="67"/>
        <v>2/17/2018</v>
      </c>
      <c r="K752" s="86">
        <f t="shared" si="68"/>
        <v>7</v>
      </c>
      <c r="L752" t="str">
        <f t="shared" si="69"/>
        <v>Saturday</v>
      </c>
      <c r="M752">
        <v>1585</v>
      </c>
      <c r="N752" t="s">
        <v>207</v>
      </c>
      <c r="O752" t="s">
        <v>486</v>
      </c>
      <c r="P752">
        <v>84</v>
      </c>
      <c r="Q752" t="s">
        <v>579</v>
      </c>
      <c r="R752" t="s">
        <v>473</v>
      </c>
      <c r="S752" t="s">
        <v>474</v>
      </c>
      <c r="T752" t="s">
        <v>239</v>
      </c>
      <c r="U752" t="s">
        <v>766</v>
      </c>
      <c r="V752" t="s">
        <v>260</v>
      </c>
      <c r="W752">
        <f t="shared" si="70"/>
        <v>6.3900000000000006</v>
      </c>
      <c r="X752">
        <f t="shared" si="71"/>
        <v>217.26000000000002</v>
      </c>
    </row>
    <row r="753" spans="1:24" x14ac:dyDescent="0.35">
      <c r="A753">
        <v>29</v>
      </c>
      <c r="B753">
        <v>71.81</v>
      </c>
      <c r="C753">
        <v>8</v>
      </c>
      <c r="D753">
        <v>2082.4899999999998</v>
      </c>
      <c r="E753" s="53" t="s">
        <v>348</v>
      </c>
      <c r="F753" s="84">
        <v>29</v>
      </c>
      <c r="G753" s="84">
        <v>4</v>
      </c>
      <c r="H753" s="85" t="str">
        <f t="shared" si="66"/>
        <v>April</v>
      </c>
      <c r="I753" s="84">
        <v>2018</v>
      </c>
      <c r="J753" s="85" t="str">
        <f t="shared" si="67"/>
        <v>4/29/2018</v>
      </c>
      <c r="K753" s="86">
        <f t="shared" si="68"/>
        <v>1</v>
      </c>
      <c r="L753" t="str">
        <f t="shared" si="69"/>
        <v>Sunday</v>
      </c>
      <c r="M753">
        <v>1515</v>
      </c>
      <c r="N753" t="s">
        <v>207</v>
      </c>
      <c r="O753" t="s">
        <v>486</v>
      </c>
      <c r="P753">
        <v>84</v>
      </c>
      <c r="Q753" t="s">
        <v>579</v>
      </c>
      <c r="R753" t="s">
        <v>270</v>
      </c>
      <c r="S753" t="s">
        <v>271</v>
      </c>
      <c r="T753" t="s">
        <v>232</v>
      </c>
      <c r="U753" t="s">
        <v>691</v>
      </c>
      <c r="V753" t="s">
        <v>255</v>
      </c>
      <c r="W753">
        <f t="shared" si="70"/>
        <v>-12.189999999999998</v>
      </c>
      <c r="X753">
        <f t="shared" si="71"/>
        <v>-353.50999999999993</v>
      </c>
    </row>
    <row r="754" spans="1:24" x14ac:dyDescent="0.35">
      <c r="A754">
        <v>49</v>
      </c>
      <c r="B754">
        <v>69.27</v>
      </c>
      <c r="C754">
        <v>3</v>
      </c>
      <c r="D754">
        <v>3394.23</v>
      </c>
      <c r="E754" s="53" t="s">
        <v>505</v>
      </c>
      <c r="F754" s="84">
        <v>27</v>
      </c>
      <c r="G754" s="84">
        <v>6</v>
      </c>
      <c r="H754" s="85" t="str">
        <f t="shared" si="66"/>
        <v>June</v>
      </c>
      <c r="I754" s="84">
        <v>2018</v>
      </c>
      <c r="J754" s="85" t="str">
        <f t="shared" si="67"/>
        <v>6/27/2018</v>
      </c>
      <c r="K754" s="86">
        <f t="shared" si="68"/>
        <v>4</v>
      </c>
      <c r="L754" t="str">
        <f t="shared" si="69"/>
        <v>Wednesday</v>
      </c>
      <c r="M754">
        <v>1457</v>
      </c>
      <c r="N754" t="s">
        <v>207</v>
      </c>
      <c r="O754" t="s">
        <v>486</v>
      </c>
      <c r="P754">
        <v>84</v>
      </c>
      <c r="Q754" t="s">
        <v>579</v>
      </c>
      <c r="R754" t="s">
        <v>296</v>
      </c>
      <c r="S754" t="s">
        <v>297</v>
      </c>
      <c r="T754" t="s">
        <v>236</v>
      </c>
      <c r="U754" t="s">
        <v>704</v>
      </c>
      <c r="V754" t="s">
        <v>260</v>
      </c>
      <c r="W754">
        <f t="shared" si="70"/>
        <v>-14.730000000000004</v>
      </c>
      <c r="X754">
        <f t="shared" si="71"/>
        <v>-721.77000000000021</v>
      </c>
    </row>
    <row r="755" spans="1:24" x14ac:dyDescent="0.35">
      <c r="A755">
        <v>30</v>
      </c>
      <c r="B755">
        <v>85.32</v>
      </c>
      <c r="C755">
        <v>14</v>
      </c>
      <c r="D755">
        <v>2559.6</v>
      </c>
      <c r="E755" s="53" t="s">
        <v>209</v>
      </c>
      <c r="F755" s="84">
        <v>25</v>
      </c>
      <c r="G755" s="84">
        <v>8</v>
      </c>
      <c r="H755" s="85" t="str">
        <f t="shared" si="66"/>
        <v>August</v>
      </c>
      <c r="I755" s="84">
        <v>2018</v>
      </c>
      <c r="J755" s="85" t="str">
        <f t="shared" si="67"/>
        <v>8/25/2018</v>
      </c>
      <c r="K755" s="86">
        <f t="shared" si="68"/>
        <v>7</v>
      </c>
      <c r="L755" t="str">
        <f t="shared" si="69"/>
        <v>Saturday</v>
      </c>
      <c r="M755">
        <v>1399</v>
      </c>
      <c r="N755" t="s">
        <v>207</v>
      </c>
      <c r="O755" t="s">
        <v>486</v>
      </c>
      <c r="P755">
        <v>84</v>
      </c>
      <c r="Q755" t="s">
        <v>579</v>
      </c>
      <c r="R755" t="s">
        <v>261</v>
      </c>
      <c r="S755" t="s">
        <v>262</v>
      </c>
      <c r="T755" t="s">
        <v>229</v>
      </c>
      <c r="U755" t="s">
        <v>686</v>
      </c>
      <c r="V755" t="s">
        <v>255</v>
      </c>
      <c r="W755">
        <f t="shared" si="70"/>
        <v>1.3199999999999932</v>
      </c>
      <c r="X755">
        <f t="shared" si="71"/>
        <v>39.599999999999795</v>
      </c>
    </row>
    <row r="756" spans="1:24" x14ac:dyDescent="0.35">
      <c r="A756">
        <v>21</v>
      </c>
      <c r="B756">
        <v>70.959999999999994</v>
      </c>
      <c r="C756">
        <v>9</v>
      </c>
      <c r="D756">
        <v>1490.16</v>
      </c>
      <c r="E756" s="53" t="s">
        <v>210</v>
      </c>
      <c r="F756" s="84">
        <v>28</v>
      </c>
      <c r="G756" s="84">
        <v>10</v>
      </c>
      <c r="H756" s="85" t="str">
        <f t="shared" si="66"/>
        <v>October</v>
      </c>
      <c r="I756" s="84">
        <v>2018</v>
      </c>
      <c r="J756" s="85" t="str">
        <f t="shared" si="67"/>
        <v>10/28/2018</v>
      </c>
      <c r="K756" s="86">
        <f t="shared" si="68"/>
        <v>1</v>
      </c>
      <c r="L756" t="str">
        <f t="shared" si="69"/>
        <v>Sunday</v>
      </c>
      <c r="M756">
        <v>1336</v>
      </c>
      <c r="N756" t="s">
        <v>207</v>
      </c>
      <c r="O756" t="s">
        <v>486</v>
      </c>
      <c r="P756">
        <v>84</v>
      </c>
      <c r="Q756" t="s">
        <v>579</v>
      </c>
      <c r="R756" t="s">
        <v>263</v>
      </c>
      <c r="S756" t="s">
        <v>264</v>
      </c>
      <c r="T756" t="s">
        <v>229</v>
      </c>
      <c r="U756" t="s">
        <v>687</v>
      </c>
      <c r="V756" t="s">
        <v>255</v>
      </c>
      <c r="W756">
        <f t="shared" si="70"/>
        <v>-13.040000000000006</v>
      </c>
      <c r="X756">
        <f t="shared" si="71"/>
        <v>-273.84000000000015</v>
      </c>
    </row>
    <row r="757" spans="1:24" x14ac:dyDescent="0.35">
      <c r="A757">
        <v>50</v>
      </c>
      <c r="B757">
        <v>76.88</v>
      </c>
      <c r="C757">
        <v>7</v>
      </c>
      <c r="D757">
        <v>3844</v>
      </c>
      <c r="E757" s="53">
        <v>43800</v>
      </c>
      <c r="F757" s="84">
        <v>12</v>
      </c>
      <c r="G757" s="84">
        <v>1</v>
      </c>
      <c r="H757" s="85" t="str">
        <f t="shared" si="66"/>
        <v>January</v>
      </c>
      <c r="I757" s="84">
        <v>2019</v>
      </c>
      <c r="J757" s="85" t="str">
        <f t="shared" si="67"/>
        <v>1/12/2019</v>
      </c>
      <c r="K757" s="86">
        <f t="shared" si="68"/>
        <v>7</v>
      </c>
      <c r="L757" t="str">
        <f t="shared" si="69"/>
        <v>Saturday</v>
      </c>
      <c r="M757">
        <v>1261</v>
      </c>
      <c r="N757" t="s">
        <v>207</v>
      </c>
      <c r="O757" t="s">
        <v>486</v>
      </c>
      <c r="P757">
        <v>84</v>
      </c>
      <c r="Q757" t="s">
        <v>579</v>
      </c>
      <c r="R757" t="s">
        <v>349</v>
      </c>
      <c r="S757" t="s">
        <v>350</v>
      </c>
      <c r="T757" t="s">
        <v>241</v>
      </c>
      <c r="U757" t="s">
        <v>725</v>
      </c>
      <c r="V757" t="s">
        <v>260</v>
      </c>
      <c r="W757">
        <f t="shared" si="70"/>
        <v>-7.1200000000000045</v>
      </c>
      <c r="X757">
        <f t="shared" si="71"/>
        <v>-356.00000000000023</v>
      </c>
    </row>
    <row r="758" spans="1:24" x14ac:dyDescent="0.35">
      <c r="A758">
        <v>47</v>
      </c>
      <c r="B758">
        <v>100.53</v>
      </c>
      <c r="C758">
        <v>9</v>
      </c>
      <c r="D758">
        <v>4724.91</v>
      </c>
      <c r="E758" s="53" t="s">
        <v>213</v>
      </c>
      <c r="F758" s="84">
        <v>20</v>
      </c>
      <c r="G758" s="84">
        <v>2</v>
      </c>
      <c r="H758" s="85" t="str">
        <f t="shared" si="66"/>
        <v>Febuary</v>
      </c>
      <c r="I758" s="84">
        <v>2019</v>
      </c>
      <c r="J758" s="85" t="str">
        <f t="shared" si="67"/>
        <v>2/20/2019</v>
      </c>
      <c r="K758" s="86">
        <f t="shared" si="68"/>
        <v>4</v>
      </c>
      <c r="L758" t="str">
        <f t="shared" si="69"/>
        <v>Wednesday</v>
      </c>
      <c r="M758">
        <v>1223</v>
      </c>
      <c r="N758" t="s">
        <v>207</v>
      </c>
      <c r="O758" t="s">
        <v>486</v>
      </c>
      <c r="P758">
        <v>84</v>
      </c>
      <c r="Q758" t="s">
        <v>579</v>
      </c>
      <c r="R758" t="s">
        <v>270</v>
      </c>
      <c r="S758" t="s">
        <v>271</v>
      </c>
      <c r="T758" t="s">
        <v>232</v>
      </c>
      <c r="U758" t="s">
        <v>691</v>
      </c>
      <c r="V758" t="s">
        <v>260</v>
      </c>
      <c r="W758">
        <f t="shared" si="70"/>
        <v>16.53</v>
      </c>
      <c r="X758">
        <f t="shared" si="71"/>
        <v>776.91000000000008</v>
      </c>
    </row>
    <row r="759" spans="1:24" x14ac:dyDescent="0.35">
      <c r="A759">
        <v>24</v>
      </c>
      <c r="B759">
        <v>76.03</v>
      </c>
      <c r="C759">
        <v>3</v>
      </c>
      <c r="D759">
        <v>1824.72</v>
      </c>
      <c r="E759" s="53">
        <v>43500</v>
      </c>
      <c r="F759" s="84">
        <v>2</v>
      </c>
      <c r="G759" s="84">
        <v>4</v>
      </c>
      <c r="H759" s="85" t="str">
        <f t="shared" si="66"/>
        <v>April</v>
      </c>
      <c r="I759" s="84">
        <v>2019</v>
      </c>
      <c r="J759" s="85" t="str">
        <f t="shared" si="67"/>
        <v>4/2/2019</v>
      </c>
      <c r="K759" s="86">
        <f t="shared" si="68"/>
        <v>3</v>
      </c>
      <c r="L759" t="str">
        <f t="shared" si="69"/>
        <v>Tuesday</v>
      </c>
      <c r="M759">
        <v>1183</v>
      </c>
      <c r="N759" t="s">
        <v>207</v>
      </c>
      <c r="O759" t="s">
        <v>486</v>
      </c>
      <c r="P759">
        <v>84</v>
      </c>
      <c r="Q759" t="s">
        <v>579</v>
      </c>
      <c r="R759" t="s">
        <v>379</v>
      </c>
      <c r="S759" t="s">
        <v>380</v>
      </c>
      <c r="T759" t="s">
        <v>240</v>
      </c>
      <c r="U759" t="s">
        <v>737</v>
      </c>
      <c r="V759" t="s">
        <v>255</v>
      </c>
      <c r="W759">
        <f t="shared" si="70"/>
        <v>-7.9699999999999989</v>
      </c>
      <c r="X759">
        <f t="shared" si="71"/>
        <v>-191.27999999999997</v>
      </c>
    </row>
    <row r="760" spans="1:24" x14ac:dyDescent="0.35">
      <c r="A760">
        <v>27</v>
      </c>
      <c r="B760">
        <v>98.84</v>
      </c>
      <c r="C760">
        <v>4</v>
      </c>
      <c r="D760">
        <v>2668.68</v>
      </c>
      <c r="E760" s="53">
        <v>43774</v>
      </c>
      <c r="F760" s="84">
        <v>11</v>
      </c>
      <c r="G760" s="84">
        <v>5</v>
      </c>
      <c r="H760" s="85" t="str">
        <f t="shared" si="66"/>
        <v>May</v>
      </c>
      <c r="I760" s="84">
        <v>2019</v>
      </c>
      <c r="J760" s="85" t="str">
        <f t="shared" si="67"/>
        <v>5/11/2019</v>
      </c>
      <c r="K760" s="86">
        <f t="shared" si="68"/>
        <v>7</v>
      </c>
      <c r="L760" t="str">
        <f t="shared" si="69"/>
        <v>Saturday</v>
      </c>
      <c r="M760">
        <v>1145</v>
      </c>
      <c r="N760" t="s">
        <v>207</v>
      </c>
      <c r="O760" t="s">
        <v>486</v>
      </c>
      <c r="P760">
        <v>84</v>
      </c>
      <c r="Q760" t="s">
        <v>579</v>
      </c>
      <c r="R760" t="s">
        <v>392</v>
      </c>
      <c r="S760" t="s">
        <v>393</v>
      </c>
      <c r="T760" t="s">
        <v>229</v>
      </c>
      <c r="U760" t="s">
        <v>741</v>
      </c>
      <c r="V760" t="s">
        <v>255</v>
      </c>
      <c r="W760">
        <f t="shared" si="70"/>
        <v>14.840000000000003</v>
      </c>
      <c r="X760">
        <f t="shared" si="71"/>
        <v>400.68000000000006</v>
      </c>
    </row>
    <row r="761" spans="1:24" x14ac:dyDescent="0.35">
      <c r="A761">
        <v>33</v>
      </c>
      <c r="B761">
        <v>86.17</v>
      </c>
      <c r="C761">
        <v>10</v>
      </c>
      <c r="D761">
        <v>2843.61</v>
      </c>
      <c r="E761" s="53" t="s">
        <v>215</v>
      </c>
      <c r="F761" s="84">
        <v>28</v>
      </c>
      <c r="G761" s="84">
        <v>6</v>
      </c>
      <c r="H761" s="85" t="str">
        <f t="shared" si="66"/>
        <v>June</v>
      </c>
      <c r="I761" s="84">
        <v>2019</v>
      </c>
      <c r="J761" s="85" t="str">
        <f t="shared" si="67"/>
        <v>6/28/2019</v>
      </c>
      <c r="K761" s="86">
        <f t="shared" si="68"/>
        <v>6</v>
      </c>
      <c r="L761" t="str">
        <f t="shared" si="69"/>
        <v>Friday</v>
      </c>
      <c r="M761">
        <v>1098</v>
      </c>
      <c r="N761" t="s">
        <v>207</v>
      </c>
      <c r="O761" t="s">
        <v>486</v>
      </c>
      <c r="P761">
        <v>84</v>
      </c>
      <c r="Q761" t="s">
        <v>579</v>
      </c>
      <c r="R761" t="s">
        <v>275</v>
      </c>
      <c r="S761" t="s">
        <v>276</v>
      </c>
      <c r="T761" t="s">
        <v>229</v>
      </c>
      <c r="U761" t="s">
        <v>694</v>
      </c>
      <c r="V761" t="s">
        <v>255</v>
      </c>
      <c r="W761">
        <f t="shared" si="70"/>
        <v>2.1700000000000017</v>
      </c>
      <c r="X761">
        <f t="shared" si="71"/>
        <v>71.610000000000056</v>
      </c>
    </row>
    <row r="762" spans="1:24" x14ac:dyDescent="0.35">
      <c r="A762">
        <v>35</v>
      </c>
      <c r="B762">
        <v>90.39</v>
      </c>
      <c r="C762">
        <v>9</v>
      </c>
      <c r="D762">
        <v>3163.65</v>
      </c>
      <c r="E762" s="53" t="s">
        <v>216</v>
      </c>
      <c r="F762" s="84">
        <v>23</v>
      </c>
      <c r="G762" s="84">
        <v>7</v>
      </c>
      <c r="H762" s="85" t="str">
        <f t="shared" si="66"/>
        <v>July</v>
      </c>
      <c r="I762" s="84">
        <v>2019</v>
      </c>
      <c r="J762" s="85" t="str">
        <f t="shared" si="67"/>
        <v>7/23/2019</v>
      </c>
      <c r="K762" s="86">
        <f t="shared" si="68"/>
        <v>3</v>
      </c>
      <c r="L762" t="str">
        <f t="shared" si="69"/>
        <v>Tuesday</v>
      </c>
      <c r="M762">
        <v>1074</v>
      </c>
      <c r="N762" t="s">
        <v>207</v>
      </c>
      <c r="O762" t="s">
        <v>486</v>
      </c>
      <c r="P762">
        <v>84</v>
      </c>
      <c r="Q762" t="s">
        <v>579</v>
      </c>
      <c r="R762" t="s">
        <v>277</v>
      </c>
      <c r="S762" t="s">
        <v>278</v>
      </c>
      <c r="T762" t="s">
        <v>230</v>
      </c>
      <c r="U762" t="s">
        <v>695</v>
      </c>
      <c r="V762" t="s">
        <v>260</v>
      </c>
      <c r="W762">
        <f t="shared" si="70"/>
        <v>6.3900000000000006</v>
      </c>
      <c r="X762">
        <f t="shared" si="71"/>
        <v>223.65000000000003</v>
      </c>
    </row>
    <row r="763" spans="1:24" x14ac:dyDescent="0.35">
      <c r="A763">
        <v>31</v>
      </c>
      <c r="B763">
        <v>71.81</v>
      </c>
      <c r="C763">
        <v>1</v>
      </c>
      <c r="D763">
        <v>2226.11</v>
      </c>
      <c r="E763" s="53" t="s">
        <v>491</v>
      </c>
      <c r="F763" s="84">
        <v>21</v>
      </c>
      <c r="G763" s="84">
        <v>8</v>
      </c>
      <c r="H763" s="85" t="str">
        <f t="shared" si="66"/>
        <v>August</v>
      </c>
      <c r="I763" s="84">
        <v>2019</v>
      </c>
      <c r="J763" s="85" t="str">
        <f t="shared" si="67"/>
        <v>8/21/2019</v>
      </c>
      <c r="K763" s="86">
        <f t="shared" si="68"/>
        <v>4</v>
      </c>
      <c r="L763" t="str">
        <f t="shared" si="69"/>
        <v>Wednesday</v>
      </c>
      <c r="M763">
        <v>1046</v>
      </c>
      <c r="N763" t="s">
        <v>207</v>
      </c>
      <c r="O763" t="s">
        <v>486</v>
      </c>
      <c r="P763">
        <v>84</v>
      </c>
      <c r="Q763" t="s">
        <v>579</v>
      </c>
      <c r="R763" t="s">
        <v>465</v>
      </c>
      <c r="S763" t="s">
        <v>466</v>
      </c>
      <c r="T763" t="s">
        <v>231</v>
      </c>
      <c r="U763" t="s">
        <v>765</v>
      </c>
      <c r="V763" t="s">
        <v>255</v>
      </c>
      <c r="W763">
        <f t="shared" si="70"/>
        <v>-12.189999999999998</v>
      </c>
      <c r="X763">
        <f t="shared" si="71"/>
        <v>-377.88999999999993</v>
      </c>
    </row>
    <row r="764" spans="1:24" x14ac:dyDescent="0.35">
      <c r="A764">
        <v>25</v>
      </c>
      <c r="B764">
        <v>82.79</v>
      </c>
      <c r="C764">
        <v>4</v>
      </c>
      <c r="D764">
        <v>2069.75</v>
      </c>
      <c r="E764" s="53" t="s">
        <v>506</v>
      </c>
      <c r="F764" s="84">
        <v>16</v>
      </c>
      <c r="G764" s="84">
        <v>9</v>
      </c>
      <c r="H764" s="85" t="str">
        <f t="shared" si="66"/>
        <v>September</v>
      </c>
      <c r="I764" s="84">
        <v>2019</v>
      </c>
      <c r="J764" s="85" t="str">
        <f t="shared" si="67"/>
        <v>9/16/2019</v>
      </c>
      <c r="K764" s="86">
        <f t="shared" si="68"/>
        <v>2</v>
      </c>
      <c r="L764" t="str">
        <f t="shared" si="69"/>
        <v>Monday</v>
      </c>
      <c r="M764">
        <v>1021</v>
      </c>
      <c r="N764" t="s">
        <v>207</v>
      </c>
      <c r="O764" t="s">
        <v>486</v>
      </c>
      <c r="P764">
        <v>84</v>
      </c>
      <c r="Q764" t="s">
        <v>579</v>
      </c>
      <c r="R764" t="s">
        <v>430</v>
      </c>
      <c r="S764" t="s">
        <v>431</v>
      </c>
      <c r="T764" t="s">
        <v>245</v>
      </c>
      <c r="U764" t="s">
        <v>755</v>
      </c>
      <c r="V764" t="s">
        <v>255</v>
      </c>
      <c r="W764">
        <f t="shared" si="70"/>
        <v>-1.2099999999999937</v>
      </c>
      <c r="X764">
        <f t="shared" si="71"/>
        <v>-30.249999999999844</v>
      </c>
    </row>
    <row r="765" spans="1:24" x14ac:dyDescent="0.35">
      <c r="A765">
        <v>27</v>
      </c>
      <c r="B765">
        <v>82.79</v>
      </c>
      <c r="C765">
        <v>7</v>
      </c>
      <c r="D765">
        <v>2235.33</v>
      </c>
      <c r="E765" s="53" t="s">
        <v>219</v>
      </c>
      <c r="F765" s="84">
        <v>15</v>
      </c>
      <c r="G765" s="84">
        <v>10</v>
      </c>
      <c r="H765" s="85" t="str">
        <f t="shared" si="66"/>
        <v>October</v>
      </c>
      <c r="I765" s="84">
        <v>2019</v>
      </c>
      <c r="J765" s="85" t="str">
        <f t="shared" si="67"/>
        <v>10/15/2019</v>
      </c>
      <c r="K765" s="86">
        <f t="shared" si="68"/>
        <v>3</v>
      </c>
      <c r="L765" t="str">
        <f t="shared" si="69"/>
        <v>Tuesday</v>
      </c>
      <c r="M765">
        <v>993</v>
      </c>
      <c r="N765" t="s">
        <v>207</v>
      </c>
      <c r="O765" t="s">
        <v>486</v>
      </c>
      <c r="P765">
        <v>84</v>
      </c>
      <c r="Q765" t="s">
        <v>579</v>
      </c>
      <c r="R765" t="s">
        <v>354</v>
      </c>
      <c r="S765" t="s">
        <v>355</v>
      </c>
      <c r="T765" t="s">
        <v>229</v>
      </c>
      <c r="U765" t="s">
        <v>728</v>
      </c>
      <c r="V765" t="s">
        <v>255</v>
      </c>
      <c r="W765">
        <f t="shared" si="70"/>
        <v>-1.2099999999999937</v>
      </c>
      <c r="X765">
        <f t="shared" si="71"/>
        <v>-32.669999999999831</v>
      </c>
    </row>
    <row r="766" spans="1:24" x14ac:dyDescent="0.35">
      <c r="A766">
        <v>31</v>
      </c>
      <c r="B766">
        <v>100.53</v>
      </c>
      <c r="C766">
        <v>9</v>
      </c>
      <c r="D766">
        <v>3116.43</v>
      </c>
      <c r="E766" s="53">
        <v>43507</v>
      </c>
      <c r="F766" s="84">
        <v>2</v>
      </c>
      <c r="G766" s="84">
        <v>11</v>
      </c>
      <c r="H766" s="85" t="str">
        <f t="shared" si="66"/>
        <v>November</v>
      </c>
      <c r="I766" s="84">
        <v>2019</v>
      </c>
      <c r="J766" s="85" t="str">
        <f t="shared" si="67"/>
        <v>11/2/2019</v>
      </c>
      <c r="K766" s="86">
        <f t="shared" si="68"/>
        <v>7</v>
      </c>
      <c r="L766" t="str">
        <f t="shared" si="69"/>
        <v>Saturday</v>
      </c>
      <c r="M766">
        <v>976</v>
      </c>
      <c r="N766" t="s">
        <v>207</v>
      </c>
      <c r="O766" t="s">
        <v>486</v>
      </c>
      <c r="P766">
        <v>84</v>
      </c>
      <c r="Q766" t="s">
        <v>579</v>
      </c>
      <c r="R766" t="s">
        <v>285</v>
      </c>
      <c r="S766" t="s">
        <v>286</v>
      </c>
      <c r="T766" t="s">
        <v>229</v>
      </c>
      <c r="U766" t="s">
        <v>699</v>
      </c>
      <c r="V766" t="s">
        <v>260</v>
      </c>
      <c r="W766">
        <f t="shared" si="70"/>
        <v>16.53</v>
      </c>
      <c r="X766">
        <f t="shared" si="71"/>
        <v>512.43000000000006</v>
      </c>
    </row>
    <row r="767" spans="1:24" x14ac:dyDescent="0.35">
      <c r="A767">
        <v>45</v>
      </c>
      <c r="B767">
        <v>106.26</v>
      </c>
      <c r="C767">
        <v>8</v>
      </c>
      <c r="D767">
        <v>4781.7</v>
      </c>
      <c r="E767" s="53">
        <v>43749</v>
      </c>
      <c r="F767" s="84">
        <v>10</v>
      </c>
      <c r="G767" s="84">
        <v>11</v>
      </c>
      <c r="H767" s="85" t="str">
        <f t="shared" si="66"/>
        <v>November</v>
      </c>
      <c r="I767" s="84">
        <v>2019</v>
      </c>
      <c r="J767" s="85" t="str">
        <f t="shared" si="67"/>
        <v>11/10/2019</v>
      </c>
      <c r="K767" s="86">
        <f t="shared" si="68"/>
        <v>1</v>
      </c>
      <c r="L767" t="str">
        <f t="shared" si="69"/>
        <v>Sunday</v>
      </c>
      <c r="M767">
        <v>969</v>
      </c>
      <c r="N767" t="s">
        <v>397</v>
      </c>
      <c r="O767" t="s">
        <v>486</v>
      </c>
      <c r="P767">
        <v>84</v>
      </c>
      <c r="Q767" t="s">
        <v>579</v>
      </c>
      <c r="R767" t="s">
        <v>357</v>
      </c>
      <c r="S767" t="s">
        <v>358</v>
      </c>
      <c r="T767" t="s">
        <v>243</v>
      </c>
      <c r="U767" t="s">
        <v>729</v>
      </c>
      <c r="V767" t="s">
        <v>260</v>
      </c>
      <c r="W767">
        <f t="shared" si="70"/>
        <v>22.260000000000005</v>
      </c>
      <c r="X767">
        <f t="shared" si="71"/>
        <v>1001.7000000000003</v>
      </c>
    </row>
    <row r="768" spans="1:24" x14ac:dyDescent="0.35">
      <c r="A768">
        <v>27</v>
      </c>
      <c r="B768">
        <v>104.1</v>
      </c>
      <c r="C768">
        <v>2</v>
      </c>
      <c r="D768">
        <v>2810.7</v>
      </c>
      <c r="E768" s="53" t="s">
        <v>356</v>
      </c>
      <c r="F768" s="84">
        <v>23</v>
      </c>
      <c r="G768" s="84">
        <v>11</v>
      </c>
      <c r="H768" s="85" t="str">
        <f t="shared" si="66"/>
        <v>November</v>
      </c>
      <c r="I768" s="84">
        <v>2019</v>
      </c>
      <c r="J768" s="85" t="str">
        <f t="shared" si="67"/>
        <v>11/23/2019</v>
      </c>
      <c r="K768" s="86">
        <f t="shared" si="68"/>
        <v>7</v>
      </c>
      <c r="L768" t="str">
        <f t="shared" si="69"/>
        <v>Saturday</v>
      </c>
      <c r="M768">
        <v>957</v>
      </c>
      <c r="N768" t="s">
        <v>207</v>
      </c>
      <c r="O768" t="s">
        <v>486</v>
      </c>
      <c r="P768">
        <v>84</v>
      </c>
      <c r="Q768" t="s">
        <v>579</v>
      </c>
      <c r="R768" t="s">
        <v>324</v>
      </c>
      <c r="S768" t="s">
        <v>325</v>
      </c>
      <c r="T768" t="s">
        <v>241</v>
      </c>
      <c r="U768" t="s">
        <v>716</v>
      </c>
      <c r="V768" t="s">
        <v>255</v>
      </c>
      <c r="W768">
        <f t="shared" si="70"/>
        <v>20.099999999999994</v>
      </c>
      <c r="X768">
        <f t="shared" si="71"/>
        <v>542.69999999999982</v>
      </c>
    </row>
    <row r="769" spans="1:24" x14ac:dyDescent="0.35">
      <c r="A769">
        <v>27</v>
      </c>
      <c r="B769">
        <v>130.21</v>
      </c>
      <c r="C769">
        <v>1</v>
      </c>
      <c r="D769">
        <v>3515.67</v>
      </c>
      <c r="E769" s="53">
        <v>43567</v>
      </c>
      <c r="F769" s="84">
        <v>4</v>
      </c>
      <c r="G769" s="84">
        <v>12</v>
      </c>
      <c r="H769" s="85" t="str">
        <f t="shared" si="66"/>
        <v>December</v>
      </c>
      <c r="I769" s="84">
        <v>2019</v>
      </c>
      <c r="J769" s="85" t="str">
        <f t="shared" si="67"/>
        <v>12/4/2019</v>
      </c>
      <c r="K769" s="86">
        <f t="shared" si="68"/>
        <v>4</v>
      </c>
      <c r="L769" t="str">
        <f t="shared" si="69"/>
        <v>Wednesday</v>
      </c>
      <c r="M769">
        <v>947</v>
      </c>
      <c r="N769" t="s">
        <v>207</v>
      </c>
      <c r="O769" t="s">
        <v>486</v>
      </c>
      <c r="P769">
        <v>84</v>
      </c>
      <c r="Q769" t="s">
        <v>579</v>
      </c>
      <c r="R769" t="s">
        <v>488</v>
      </c>
      <c r="S769" t="s">
        <v>451</v>
      </c>
      <c r="T769" t="s">
        <v>229</v>
      </c>
      <c r="U769" t="s">
        <v>768</v>
      </c>
      <c r="V769" t="s">
        <v>260</v>
      </c>
      <c r="W769">
        <f t="shared" si="70"/>
        <v>46.210000000000008</v>
      </c>
      <c r="X769">
        <f t="shared" si="71"/>
        <v>1247.6700000000003</v>
      </c>
    </row>
    <row r="770" spans="1:24" x14ac:dyDescent="0.35">
      <c r="A770">
        <v>42</v>
      </c>
      <c r="B770">
        <v>69.27</v>
      </c>
      <c r="C770">
        <v>2</v>
      </c>
      <c r="D770">
        <v>2909.34</v>
      </c>
      <c r="E770" s="53">
        <v>43863</v>
      </c>
      <c r="F770" s="84">
        <v>2</v>
      </c>
      <c r="G770" s="84">
        <v>2</v>
      </c>
      <c r="H770" s="85" t="str">
        <f t="shared" si="66"/>
        <v>Febuary</v>
      </c>
      <c r="I770" s="84">
        <v>2020</v>
      </c>
      <c r="J770" s="85" t="str">
        <f t="shared" si="67"/>
        <v>2/2/2020</v>
      </c>
      <c r="K770" s="86">
        <f t="shared" si="68"/>
        <v>1</v>
      </c>
      <c r="L770" t="str">
        <f t="shared" si="69"/>
        <v>Sunday</v>
      </c>
      <c r="M770">
        <v>888</v>
      </c>
      <c r="N770" t="s">
        <v>207</v>
      </c>
      <c r="O770" t="s">
        <v>486</v>
      </c>
      <c r="P770">
        <v>84</v>
      </c>
      <c r="Q770" t="s">
        <v>579</v>
      </c>
      <c r="R770" t="s">
        <v>307</v>
      </c>
      <c r="S770" t="s">
        <v>308</v>
      </c>
      <c r="T770" t="s">
        <v>232</v>
      </c>
      <c r="U770" t="s">
        <v>709</v>
      </c>
      <c r="V770" t="s">
        <v>255</v>
      </c>
      <c r="W770">
        <f t="shared" si="70"/>
        <v>-14.730000000000004</v>
      </c>
      <c r="X770">
        <f t="shared" si="71"/>
        <v>-618.6600000000002</v>
      </c>
    </row>
    <row r="771" spans="1:24" x14ac:dyDescent="0.35">
      <c r="A771">
        <v>21</v>
      </c>
      <c r="B771">
        <v>74.77</v>
      </c>
      <c r="C771">
        <v>18</v>
      </c>
      <c r="D771">
        <v>1570.17</v>
      </c>
      <c r="E771" s="53">
        <v>43833</v>
      </c>
      <c r="F771" s="84">
        <v>1</v>
      </c>
      <c r="G771" s="84">
        <v>3</v>
      </c>
      <c r="H771" s="85" t="str">
        <f t="shared" ref="H771:H834" si="72">IF(G771=1,"January",IF(G771=2,"Febuary",IF(G771=3,"March",IF(G771=4,"April",IF(G771=5,"May",IF(G771=6,"June",IF(G771=7,"July",IF(G771=8,"August",IF(G771=9,"September",IF(G771=10,"October",IF(G771=11,"November","December")))))))))))</f>
        <v>March</v>
      </c>
      <c r="I771" s="84">
        <v>2020</v>
      </c>
      <c r="J771" s="85" t="str">
        <f t="shared" ref="J771:J834" si="73">CONCATENATE(G771,"/",F771,"/",I771)</f>
        <v>3/1/2020</v>
      </c>
      <c r="K771" s="86">
        <f t="shared" ref="K771:K834" si="74">WEEKDAY(J771)</f>
        <v>1</v>
      </c>
      <c r="L771" t="str">
        <f t="shared" ref="L771:L834" si="75">IF(K771=7,"Saturday",IF(K771=6,"Friday",IF(K771=5,"Thursday",IF(K771=4,"Wednesday",IF(K771=3,"Tuesday",IF(K771=2,"Monday","Sunday"))))))</f>
        <v>Sunday</v>
      </c>
      <c r="M771">
        <v>861</v>
      </c>
      <c r="N771" t="s">
        <v>397</v>
      </c>
      <c r="O771" t="s">
        <v>486</v>
      </c>
      <c r="P771">
        <v>84</v>
      </c>
      <c r="Q771" t="s">
        <v>579</v>
      </c>
      <c r="R771" t="s">
        <v>296</v>
      </c>
      <c r="S771" t="s">
        <v>297</v>
      </c>
      <c r="T771" t="s">
        <v>236</v>
      </c>
      <c r="U771" t="s">
        <v>704</v>
      </c>
      <c r="V771" t="s">
        <v>255</v>
      </c>
      <c r="W771">
        <f t="shared" ref="W771:W834" si="76">B771-P771</f>
        <v>-9.230000000000004</v>
      </c>
      <c r="X771">
        <f t="shared" ref="X771:X834" si="77">W771*A771</f>
        <v>-193.8300000000001</v>
      </c>
    </row>
    <row r="772" spans="1:24" x14ac:dyDescent="0.35">
      <c r="A772">
        <v>34</v>
      </c>
      <c r="B772">
        <v>76.88</v>
      </c>
      <c r="C772">
        <v>15</v>
      </c>
      <c r="D772">
        <v>2613.92</v>
      </c>
      <c r="E772" s="53" t="s">
        <v>498</v>
      </c>
      <c r="F772" s="84">
        <v>30</v>
      </c>
      <c r="G772" s="84">
        <v>3</v>
      </c>
      <c r="H772" s="85" t="str">
        <f t="shared" si="72"/>
        <v>March</v>
      </c>
      <c r="I772" s="84">
        <v>2020</v>
      </c>
      <c r="J772" s="85" t="str">
        <f t="shared" si="73"/>
        <v>3/30/2020</v>
      </c>
      <c r="K772" s="86">
        <f t="shared" si="74"/>
        <v>2</v>
      </c>
      <c r="L772" t="str">
        <f t="shared" si="75"/>
        <v>Monday</v>
      </c>
      <c r="M772">
        <v>833</v>
      </c>
      <c r="N772" t="s">
        <v>207</v>
      </c>
      <c r="O772" t="s">
        <v>486</v>
      </c>
      <c r="P772">
        <v>84</v>
      </c>
      <c r="Q772" t="s">
        <v>579</v>
      </c>
      <c r="R772" t="s">
        <v>256</v>
      </c>
      <c r="S772" t="s">
        <v>257</v>
      </c>
      <c r="T772" t="s">
        <v>230</v>
      </c>
      <c r="U772" t="s">
        <v>684</v>
      </c>
      <c r="V772" t="s">
        <v>255</v>
      </c>
      <c r="W772">
        <f t="shared" si="76"/>
        <v>-7.1200000000000045</v>
      </c>
      <c r="X772">
        <f t="shared" si="77"/>
        <v>-242.08000000000015</v>
      </c>
    </row>
    <row r="773" spans="1:24" x14ac:dyDescent="0.35">
      <c r="A773">
        <v>42</v>
      </c>
      <c r="B773">
        <v>76.03</v>
      </c>
      <c r="C773">
        <v>3</v>
      </c>
      <c r="D773">
        <v>3193.26</v>
      </c>
      <c r="E773" s="53">
        <v>43894</v>
      </c>
      <c r="F773" s="84">
        <v>3</v>
      </c>
      <c r="G773" s="84">
        <v>4</v>
      </c>
      <c r="H773" s="85" t="str">
        <f t="shared" si="72"/>
        <v>April</v>
      </c>
      <c r="I773" s="84">
        <v>2020</v>
      </c>
      <c r="J773" s="85" t="str">
        <f t="shared" si="73"/>
        <v>4/3/2020</v>
      </c>
      <c r="K773" s="86">
        <f t="shared" si="74"/>
        <v>6</v>
      </c>
      <c r="L773" t="str">
        <f t="shared" si="75"/>
        <v>Friday</v>
      </c>
      <c r="M773">
        <v>830</v>
      </c>
      <c r="N773" t="s">
        <v>394</v>
      </c>
      <c r="O773" t="s">
        <v>486</v>
      </c>
      <c r="P773">
        <v>84</v>
      </c>
      <c r="Q773" t="s">
        <v>579</v>
      </c>
      <c r="R773" t="s">
        <v>273</v>
      </c>
      <c r="S773" t="s">
        <v>274</v>
      </c>
      <c r="T773" t="s">
        <v>229</v>
      </c>
      <c r="U773" t="s">
        <v>693</v>
      </c>
      <c r="V773" t="s">
        <v>260</v>
      </c>
      <c r="W773">
        <f t="shared" si="76"/>
        <v>-7.9699999999999989</v>
      </c>
      <c r="X773">
        <f t="shared" si="77"/>
        <v>-334.73999999999995</v>
      </c>
    </row>
    <row r="774" spans="1:24" x14ac:dyDescent="0.35">
      <c r="A774">
        <v>15</v>
      </c>
      <c r="B774">
        <v>98.84</v>
      </c>
      <c r="C774">
        <v>4</v>
      </c>
      <c r="D774">
        <v>1482.6</v>
      </c>
      <c r="E774" s="53">
        <v>44109</v>
      </c>
      <c r="F774" s="84">
        <v>10</v>
      </c>
      <c r="G774" s="84">
        <v>5</v>
      </c>
      <c r="H774" s="85" t="str">
        <f t="shared" si="72"/>
        <v>May</v>
      </c>
      <c r="I774" s="84">
        <v>2020</v>
      </c>
      <c r="J774" s="85" t="str">
        <f t="shared" si="73"/>
        <v>5/10/2020</v>
      </c>
      <c r="K774" s="86">
        <f t="shared" si="74"/>
        <v>1</v>
      </c>
      <c r="L774" t="str">
        <f t="shared" si="75"/>
        <v>Sunday</v>
      </c>
      <c r="M774">
        <v>794</v>
      </c>
      <c r="N774" t="s">
        <v>207</v>
      </c>
      <c r="O774" t="s">
        <v>486</v>
      </c>
      <c r="P774">
        <v>84</v>
      </c>
      <c r="Q774" t="s">
        <v>579</v>
      </c>
      <c r="R774" t="s">
        <v>416</v>
      </c>
      <c r="S774" t="s">
        <v>417</v>
      </c>
      <c r="T774" t="s">
        <v>239</v>
      </c>
      <c r="U774" t="s">
        <v>750</v>
      </c>
      <c r="V774" t="s">
        <v>255</v>
      </c>
      <c r="W774">
        <f t="shared" si="76"/>
        <v>14.840000000000003</v>
      </c>
      <c r="X774">
        <f t="shared" si="77"/>
        <v>222.60000000000005</v>
      </c>
    </row>
    <row r="775" spans="1:24" x14ac:dyDescent="0.35">
      <c r="A775">
        <v>29</v>
      </c>
      <c r="B775">
        <v>70.87</v>
      </c>
      <c r="C775">
        <v>6</v>
      </c>
      <c r="D775">
        <v>2055.23</v>
      </c>
      <c r="E775" s="53" t="s">
        <v>206</v>
      </c>
      <c r="F775" s="84">
        <v>24</v>
      </c>
      <c r="G775" s="84">
        <v>2</v>
      </c>
      <c r="H775" s="85" t="str">
        <f t="shared" si="72"/>
        <v>Febuary</v>
      </c>
      <c r="I775" s="84">
        <v>2018</v>
      </c>
      <c r="J775" s="85" t="str">
        <f t="shared" si="73"/>
        <v>2/24/2018</v>
      </c>
      <c r="K775" s="86">
        <f t="shared" si="74"/>
        <v>7</v>
      </c>
      <c r="L775" t="str">
        <f t="shared" si="75"/>
        <v>Saturday</v>
      </c>
      <c r="M775">
        <v>1601</v>
      </c>
      <c r="N775" t="s">
        <v>207</v>
      </c>
      <c r="O775" t="s">
        <v>208</v>
      </c>
      <c r="P775">
        <v>60</v>
      </c>
      <c r="Q775" t="s">
        <v>580</v>
      </c>
      <c r="R775" t="s">
        <v>253</v>
      </c>
      <c r="S775" t="s">
        <v>254</v>
      </c>
      <c r="T775" t="s">
        <v>229</v>
      </c>
      <c r="U775" t="s">
        <v>683</v>
      </c>
      <c r="V775" t="s">
        <v>255</v>
      </c>
      <c r="W775">
        <f t="shared" si="76"/>
        <v>10.870000000000005</v>
      </c>
      <c r="X775">
        <f t="shared" si="77"/>
        <v>315.23000000000013</v>
      </c>
    </row>
    <row r="776" spans="1:24" x14ac:dyDescent="0.35">
      <c r="A776">
        <v>46</v>
      </c>
      <c r="B776">
        <v>58.15</v>
      </c>
      <c r="C776">
        <v>4</v>
      </c>
      <c r="D776">
        <v>2674.9</v>
      </c>
      <c r="E776" s="53" t="s">
        <v>348</v>
      </c>
      <c r="F776" s="84">
        <v>29</v>
      </c>
      <c r="G776" s="84">
        <v>4</v>
      </c>
      <c r="H776" s="85" t="str">
        <f t="shared" si="72"/>
        <v>April</v>
      </c>
      <c r="I776" s="84">
        <v>2018</v>
      </c>
      <c r="J776" s="85" t="str">
        <f t="shared" si="73"/>
        <v>4/29/2018</v>
      </c>
      <c r="K776" s="86">
        <f t="shared" si="74"/>
        <v>1</v>
      </c>
      <c r="L776" t="str">
        <f t="shared" si="75"/>
        <v>Sunday</v>
      </c>
      <c r="M776">
        <v>1538</v>
      </c>
      <c r="N776" t="s">
        <v>207</v>
      </c>
      <c r="O776" t="s">
        <v>208</v>
      </c>
      <c r="P776">
        <v>60</v>
      </c>
      <c r="Q776" t="s">
        <v>580</v>
      </c>
      <c r="R776" t="s">
        <v>270</v>
      </c>
      <c r="S776" t="s">
        <v>271</v>
      </c>
      <c r="T776" t="s">
        <v>232</v>
      </c>
      <c r="U776" t="s">
        <v>691</v>
      </c>
      <c r="V776" t="s">
        <v>255</v>
      </c>
      <c r="W776">
        <f t="shared" si="76"/>
        <v>-1.8500000000000014</v>
      </c>
      <c r="X776">
        <f t="shared" si="77"/>
        <v>-85.100000000000065</v>
      </c>
    </row>
    <row r="777" spans="1:24" x14ac:dyDescent="0.35">
      <c r="A777">
        <v>30</v>
      </c>
      <c r="B777">
        <v>61.78</v>
      </c>
      <c r="C777">
        <v>6</v>
      </c>
      <c r="D777">
        <v>1853.4</v>
      </c>
      <c r="E777" s="53">
        <v>43107</v>
      </c>
      <c r="F777" s="84">
        <v>1</v>
      </c>
      <c r="G777" s="84">
        <v>7</v>
      </c>
      <c r="H777" s="85" t="str">
        <f t="shared" si="72"/>
        <v>July</v>
      </c>
      <c r="I777" s="84">
        <v>2018</v>
      </c>
      <c r="J777" s="85" t="str">
        <f t="shared" si="73"/>
        <v>7/1/2018</v>
      </c>
      <c r="K777" s="86">
        <f t="shared" si="74"/>
        <v>1</v>
      </c>
      <c r="L777" t="str">
        <f t="shared" si="75"/>
        <v>Sunday</v>
      </c>
      <c r="M777">
        <v>1476</v>
      </c>
      <c r="N777" t="s">
        <v>207</v>
      </c>
      <c r="O777" t="s">
        <v>208</v>
      </c>
      <c r="P777">
        <v>60</v>
      </c>
      <c r="Q777" t="s">
        <v>580</v>
      </c>
      <c r="R777" t="s">
        <v>258</v>
      </c>
      <c r="S777" t="s">
        <v>259</v>
      </c>
      <c r="T777" t="s">
        <v>230</v>
      </c>
      <c r="U777" t="s">
        <v>685</v>
      </c>
      <c r="V777" t="s">
        <v>255</v>
      </c>
      <c r="W777">
        <f t="shared" si="76"/>
        <v>1.7800000000000011</v>
      </c>
      <c r="X777">
        <f t="shared" si="77"/>
        <v>53.400000000000034</v>
      </c>
    </row>
    <row r="778" spans="1:24" x14ac:dyDescent="0.35">
      <c r="A778">
        <v>30</v>
      </c>
      <c r="B778">
        <v>49.67</v>
      </c>
      <c r="C778">
        <v>10</v>
      </c>
      <c r="D778">
        <v>1490.1</v>
      </c>
      <c r="E778" s="53" t="s">
        <v>209</v>
      </c>
      <c r="F778" s="84">
        <v>25</v>
      </c>
      <c r="G778" s="84">
        <v>8</v>
      </c>
      <c r="H778" s="85" t="str">
        <f t="shared" si="72"/>
        <v>August</v>
      </c>
      <c r="I778" s="84">
        <v>2018</v>
      </c>
      <c r="J778" s="85" t="str">
        <f t="shared" si="73"/>
        <v>8/25/2018</v>
      </c>
      <c r="K778" s="86">
        <f t="shared" si="74"/>
        <v>7</v>
      </c>
      <c r="L778" t="str">
        <f t="shared" si="75"/>
        <v>Saturday</v>
      </c>
      <c r="M778">
        <v>1422</v>
      </c>
      <c r="N778" t="s">
        <v>207</v>
      </c>
      <c r="O778" t="s">
        <v>208</v>
      </c>
      <c r="P778">
        <v>60</v>
      </c>
      <c r="Q778" t="s">
        <v>580</v>
      </c>
      <c r="R778" t="s">
        <v>261</v>
      </c>
      <c r="S778" t="s">
        <v>262</v>
      </c>
      <c r="T778" t="s">
        <v>229</v>
      </c>
      <c r="U778" t="s">
        <v>686</v>
      </c>
      <c r="V778" t="s">
        <v>255</v>
      </c>
      <c r="W778">
        <f t="shared" si="76"/>
        <v>-10.329999999999998</v>
      </c>
      <c r="X778">
        <f t="shared" si="77"/>
        <v>-309.89999999999998</v>
      </c>
    </row>
    <row r="779" spans="1:24" x14ac:dyDescent="0.35">
      <c r="A779">
        <v>46</v>
      </c>
      <c r="B779">
        <v>61.18</v>
      </c>
      <c r="C779">
        <v>5</v>
      </c>
      <c r="D779">
        <v>2814.28</v>
      </c>
      <c r="E779" s="53" t="s">
        <v>210</v>
      </c>
      <c r="F779" s="84">
        <v>28</v>
      </c>
      <c r="G779" s="84">
        <v>10</v>
      </c>
      <c r="H779" s="85" t="str">
        <f t="shared" si="72"/>
        <v>October</v>
      </c>
      <c r="I779" s="84">
        <v>2018</v>
      </c>
      <c r="J779" s="85" t="str">
        <f t="shared" si="73"/>
        <v>10/28/2018</v>
      </c>
      <c r="K779" s="86">
        <f t="shared" si="74"/>
        <v>1</v>
      </c>
      <c r="L779" t="str">
        <f t="shared" si="75"/>
        <v>Sunday</v>
      </c>
      <c r="M779">
        <v>1359</v>
      </c>
      <c r="N779" t="s">
        <v>207</v>
      </c>
      <c r="O779" t="s">
        <v>208</v>
      </c>
      <c r="P779">
        <v>60</v>
      </c>
      <c r="Q779" t="s">
        <v>580</v>
      </c>
      <c r="R779" t="s">
        <v>263</v>
      </c>
      <c r="S779" t="s">
        <v>264</v>
      </c>
      <c r="T779" t="s">
        <v>229</v>
      </c>
      <c r="U779" t="s">
        <v>687</v>
      </c>
      <c r="V779" t="s">
        <v>255</v>
      </c>
      <c r="W779">
        <f t="shared" si="76"/>
        <v>1.1799999999999997</v>
      </c>
      <c r="X779">
        <f t="shared" si="77"/>
        <v>54.279999999999987</v>
      </c>
    </row>
    <row r="780" spans="1:24" x14ac:dyDescent="0.35">
      <c r="A780">
        <v>25</v>
      </c>
      <c r="B780">
        <v>64.2</v>
      </c>
      <c r="C780">
        <v>13</v>
      </c>
      <c r="D780">
        <v>1605</v>
      </c>
      <c r="E780" s="53">
        <v>43415</v>
      </c>
      <c r="F780" s="84">
        <v>11</v>
      </c>
      <c r="G780" s="84">
        <v>11</v>
      </c>
      <c r="H780" s="85" t="str">
        <f t="shared" si="72"/>
        <v>November</v>
      </c>
      <c r="I780" s="84">
        <v>2018</v>
      </c>
      <c r="J780" s="85" t="str">
        <f t="shared" si="73"/>
        <v>11/11/2018</v>
      </c>
      <c r="K780" s="86">
        <f t="shared" si="74"/>
        <v>1</v>
      </c>
      <c r="L780" t="str">
        <f t="shared" si="75"/>
        <v>Sunday</v>
      </c>
      <c r="M780">
        <v>1346</v>
      </c>
      <c r="N780" t="s">
        <v>207</v>
      </c>
      <c r="O780" t="s">
        <v>208</v>
      </c>
      <c r="P780">
        <v>60</v>
      </c>
      <c r="Q780" t="s">
        <v>580</v>
      </c>
      <c r="R780" t="s">
        <v>265</v>
      </c>
      <c r="S780" t="s">
        <v>266</v>
      </c>
      <c r="T780" t="s">
        <v>230</v>
      </c>
      <c r="U780" t="s">
        <v>688</v>
      </c>
      <c r="V780" t="s">
        <v>255</v>
      </c>
      <c r="W780">
        <f t="shared" si="76"/>
        <v>4.2000000000000028</v>
      </c>
      <c r="X780">
        <f t="shared" si="77"/>
        <v>105.00000000000007</v>
      </c>
    </row>
    <row r="781" spans="1:24" x14ac:dyDescent="0.35">
      <c r="A781">
        <v>32</v>
      </c>
      <c r="B781">
        <v>65.42</v>
      </c>
      <c r="C781">
        <v>5</v>
      </c>
      <c r="D781">
        <v>2093.44</v>
      </c>
      <c r="E781" s="53" t="s">
        <v>211</v>
      </c>
      <c r="F781" s="84">
        <v>18</v>
      </c>
      <c r="G781" s="84">
        <v>11</v>
      </c>
      <c r="H781" s="85" t="str">
        <f t="shared" si="72"/>
        <v>November</v>
      </c>
      <c r="I781" s="84">
        <v>2018</v>
      </c>
      <c r="J781" s="85" t="str">
        <f t="shared" si="73"/>
        <v>11/18/2018</v>
      </c>
      <c r="K781" s="86">
        <f t="shared" si="74"/>
        <v>1</v>
      </c>
      <c r="L781" t="str">
        <f t="shared" si="75"/>
        <v>Sunday</v>
      </c>
      <c r="M781">
        <v>1340</v>
      </c>
      <c r="N781" t="s">
        <v>207</v>
      </c>
      <c r="O781" t="s">
        <v>208</v>
      </c>
      <c r="P781">
        <v>60</v>
      </c>
      <c r="Q781" t="s">
        <v>580</v>
      </c>
      <c r="R781" t="s">
        <v>267</v>
      </c>
      <c r="S781" t="s">
        <v>268</v>
      </c>
      <c r="T781" t="s">
        <v>231</v>
      </c>
      <c r="U781" t="s">
        <v>689</v>
      </c>
      <c r="V781" t="s">
        <v>255</v>
      </c>
      <c r="W781">
        <f t="shared" si="76"/>
        <v>5.4200000000000017</v>
      </c>
      <c r="X781">
        <f t="shared" si="77"/>
        <v>173.44000000000005</v>
      </c>
    </row>
    <row r="782" spans="1:24" x14ac:dyDescent="0.35">
      <c r="A782">
        <v>40</v>
      </c>
      <c r="B782">
        <v>49.67</v>
      </c>
      <c r="C782">
        <v>3</v>
      </c>
      <c r="D782">
        <v>1986.8</v>
      </c>
      <c r="E782" s="53">
        <v>43800</v>
      </c>
      <c r="F782" s="84">
        <v>12</v>
      </c>
      <c r="G782" s="84">
        <v>1</v>
      </c>
      <c r="H782" s="85" t="str">
        <f t="shared" si="72"/>
        <v>January</v>
      </c>
      <c r="I782" s="84">
        <v>2019</v>
      </c>
      <c r="J782" s="85" t="str">
        <f t="shared" si="73"/>
        <v>1/12/2019</v>
      </c>
      <c r="K782" s="86">
        <f t="shared" si="74"/>
        <v>7</v>
      </c>
      <c r="L782" t="str">
        <f t="shared" si="75"/>
        <v>Saturday</v>
      </c>
      <c r="M782">
        <v>1286</v>
      </c>
      <c r="N782" t="s">
        <v>207</v>
      </c>
      <c r="O782" t="s">
        <v>208</v>
      </c>
      <c r="P782">
        <v>60</v>
      </c>
      <c r="Q782" t="s">
        <v>580</v>
      </c>
      <c r="R782" t="s">
        <v>349</v>
      </c>
      <c r="S782" t="s">
        <v>350</v>
      </c>
      <c r="T782" t="s">
        <v>241</v>
      </c>
      <c r="U782" t="s">
        <v>725</v>
      </c>
      <c r="V782" t="s">
        <v>255</v>
      </c>
      <c r="W782">
        <f t="shared" si="76"/>
        <v>-10.329999999999998</v>
      </c>
      <c r="X782">
        <f t="shared" si="77"/>
        <v>-413.19999999999993</v>
      </c>
    </row>
    <row r="783" spans="1:24" x14ac:dyDescent="0.35">
      <c r="A783">
        <v>28</v>
      </c>
      <c r="B783">
        <v>60.57</v>
      </c>
      <c r="C783">
        <v>5</v>
      </c>
      <c r="D783">
        <v>1695.96</v>
      </c>
      <c r="E783" s="53" t="s">
        <v>213</v>
      </c>
      <c r="F783" s="84">
        <v>20</v>
      </c>
      <c r="G783" s="84">
        <v>2</v>
      </c>
      <c r="H783" s="85" t="str">
        <f t="shared" si="72"/>
        <v>Febuary</v>
      </c>
      <c r="I783" s="84">
        <v>2019</v>
      </c>
      <c r="J783" s="85" t="str">
        <f t="shared" si="73"/>
        <v>2/20/2019</v>
      </c>
      <c r="K783" s="86">
        <f t="shared" si="74"/>
        <v>4</v>
      </c>
      <c r="L783" t="str">
        <f t="shared" si="75"/>
        <v>Wednesday</v>
      </c>
      <c r="M783">
        <v>1248</v>
      </c>
      <c r="N783" t="s">
        <v>207</v>
      </c>
      <c r="O783" t="s">
        <v>208</v>
      </c>
      <c r="P783">
        <v>60</v>
      </c>
      <c r="Q783" t="s">
        <v>580</v>
      </c>
      <c r="R783" t="s">
        <v>270</v>
      </c>
      <c r="S783" t="s">
        <v>271</v>
      </c>
      <c r="T783" t="s">
        <v>232</v>
      </c>
      <c r="U783" t="s">
        <v>691</v>
      </c>
      <c r="V783" t="s">
        <v>255</v>
      </c>
      <c r="W783">
        <f t="shared" si="76"/>
        <v>0.57000000000000028</v>
      </c>
      <c r="X783">
        <f t="shared" si="77"/>
        <v>15.960000000000008</v>
      </c>
    </row>
    <row r="784" spans="1:24" x14ac:dyDescent="0.35">
      <c r="A784">
        <v>23</v>
      </c>
      <c r="B784">
        <v>55.72</v>
      </c>
      <c r="C784">
        <v>2</v>
      </c>
      <c r="D784">
        <v>1281.56</v>
      </c>
      <c r="E784" s="53">
        <v>43528</v>
      </c>
      <c r="F784" s="84">
        <v>3</v>
      </c>
      <c r="G784" s="84">
        <v>4</v>
      </c>
      <c r="H784" s="85" t="str">
        <f t="shared" si="72"/>
        <v>April</v>
      </c>
      <c r="I784" s="84">
        <v>2019</v>
      </c>
      <c r="J784" s="85" t="str">
        <f t="shared" si="73"/>
        <v>4/3/2019</v>
      </c>
      <c r="K784" s="86">
        <f t="shared" si="74"/>
        <v>4</v>
      </c>
      <c r="L784" t="str">
        <f t="shared" si="75"/>
        <v>Wednesday</v>
      </c>
      <c r="M784">
        <v>1207</v>
      </c>
      <c r="N784" t="s">
        <v>207</v>
      </c>
      <c r="O784" t="s">
        <v>208</v>
      </c>
      <c r="P784">
        <v>60</v>
      </c>
      <c r="Q784" t="s">
        <v>580</v>
      </c>
      <c r="R784" t="s">
        <v>351</v>
      </c>
      <c r="S784" t="s">
        <v>311</v>
      </c>
      <c r="T784" t="s">
        <v>229</v>
      </c>
      <c r="U784" t="s">
        <v>726</v>
      </c>
      <c r="V784" t="s">
        <v>255</v>
      </c>
      <c r="W784">
        <f t="shared" si="76"/>
        <v>-4.2800000000000011</v>
      </c>
      <c r="X784">
        <f t="shared" si="77"/>
        <v>-98.440000000000026</v>
      </c>
    </row>
    <row r="785" spans="1:24" x14ac:dyDescent="0.35">
      <c r="A785">
        <v>29</v>
      </c>
      <c r="B785">
        <v>61.18</v>
      </c>
      <c r="C785">
        <v>6</v>
      </c>
      <c r="D785">
        <v>1774.22</v>
      </c>
      <c r="E785" s="53" t="s">
        <v>214</v>
      </c>
      <c r="F785" s="84">
        <v>18</v>
      </c>
      <c r="G785" s="84">
        <v>5</v>
      </c>
      <c r="H785" s="85" t="str">
        <f t="shared" si="72"/>
        <v>May</v>
      </c>
      <c r="I785" s="84">
        <v>2019</v>
      </c>
      <c r="J785" s="85" t="str">
        <f t="shared" si="73"/>
        <v>5/18/2019</v>
      </c>
      <c r="K785" s="86">
        <f t="shared" si="74"/>
        <v>7</v>
      </c>
      <c r="L785" t="str">
        <f t="shared" si="75"/>
        <v>Saturday</v>
      </c>
      <c r="M785">
        <v>1163</v>
      </c>
      <c r="N785" t="s">
        <v>207</v>
      </c>
      <c r="O785" t="s">
        <v>208</v>
      </c>
      <c r="P785">
        <v>60</v>
      </c>
      <c r="Q785" t="s">
        <v>580</v>
      </c>
      <c r="R785" t="s">
        <v>273</v>
      </c>
      <c r="S785" t="s">
        <v>274</v>
      </c>
      <c r="T785" t="s">
        <v>229</v>
      </c>
      <c r="U785" t="s">
        <v>693</v>
      </c>
      <c r="V785" t="s">
        <v>255</v>
      </c>
      <c r="W785">
        <f t="shared" si="76"/>
        <v>1.1799999999999997</v>
      </c>
      <c r="X785">
        <f t="shared" si="77"/>
        <v>34.219999999999992</v>
      </c>
    </row>
    <row r="786" spans="1:24" x14ac:dyDescent="0.35">
      <c r="A786">
        <v>34</v>
      </c>
      <c r="B786">
        <v>58.75</v>
      </c>
      <c r="C786">
        <v>6</v>
      </c>
      <c r="D786">
        <v>1997.5</v>
      </c>
      <c r="E786" s="53" t="s">
        <v>215</v>
      </c>
      <c r="F786" s="84">
        <v>28</v>
      </c>
      <c r="G786" s="84">
        <v>6</v>
      </c>
      <c r="H786" s="85" t="str">
        <f t="shared" si="72"/>
        <v>June</v>
      </c>
      <c r="I786" s="84">
        <v>2019</v>
      </c>
      <c r="J786" s="85" t="str">
        <f t="shared" si="73"/>
        <v>6/28/2019</v>
      </c>
      <c r="K786" s="86">
        <f t="shared" si="74"/>
        <v>6</v>
      </c>
      <c r="L786" t="str">
        <f t="shared" si="75"/>
        <v>Friday</v>
      </c>
      <c r="M786">
        <v>1123</v>
      </c>
      <c r="N786" t="s">
        <v>207</v>
      </c>
      <c r="O786" t="s">
        <v>208</v>
      </c>
      <c r="P786">
        <v>60</v>
      </c>
      <c r="Q786" t="s">
        <v>580</v>
      </c>
      <c r="R786" t="s">
        <v>275</v>
      </c>
      <c r="S786" t="s">
        <v>276</v>
      </c>
      <c r="T786" t="s">
        <v>229</v>
      </c>
      <c r="U786" t="s">
        <v>694</v>
      </c>
      <c r="V786" t="s">
        <v>255</v>
      </c>
      <c r="W786">
        <f t="shared" si="76"/>
        <v>-1.25</v>
      </c>
      <c r="X786">
        <f t="shared" si="77"/>
        <v>-42.5</v>
      </c>
    </row>
    <row r="787" spans="1:24" x14ac:dyDescent="0.35">
      <c r="A787">
        <v>37</v>
      </c>
      <c r="B787">
        <v>63.6</v>
      </c>
      <c r="C787">
        <v>5</v>
      </c>
      <c r="D787">
        <v>2353.1999999999998</v>
      </c>
      <c r="E787" s="53" t="s">
        <v>216</v>
      </c>
      <c r="F787" s="84">
        <v>23</v>
      </c>
      <c r="G787" s="84">
        <v>7</v>
      </c>
      <c r="H787" s="85" t="str">
        <f t="shared" si="72"/>
        <v>July</v>
      </c>
      <c r="I787" s="84">
        <v>2019</v>
      </c>
      <c r="J787" s="85" t="str">
        <f t="shared" si="73"/>
        <v>7/23/2019</v>
      </c>
      <c r="K787" s="86">
        <f t="shared" si="74"/>
        <v>3</v>
      </c>
      <c r="L787" t="str">
        <f t="shared" si="75"/>
        <v>Tuesday</v>
      </c>
      <c r="M787">
        <v>1099</v>
      </c>
      <c r="N787" t="s">
        <v>207</v>
      </c>
      <c r="O787" t="s">
        <v>208</v>
      </c>
      <c r="P787">
        <v>60</v>
      </c>
      <c r="Q787" t="s">
        <v>580</v>
      </c>
      <c r="R787" t="s">
        <v>277</v>
      </c>
      <c r="S787" t="s">
        <v>278</v>
      </c>
      <c r="T787" t="s">
        <v>230</v>
      </c>
      <c r="U787" t="s">
        <v>695</v>
      </c>
      <c r="V787" t="s">
        <v>255</v>
      </c>
      <c r="W787">
        <f t="shared" si="76"/>
        <v>3.6000000000000014</v>
      </c>
      <c r="X787">
        <f t="shared" si="77"/>
        <v>133.20000000000005</v>
      </c>
    </row>
    <row r="788" spans="1:24" x14ac:dyDescent="0.35">
      <c r="A788">
        <v>20</v>
      </c>
      <c r="B788">
        <v>49.06</v>
      </c>
      <c r="C788">
        <v>10</v>
      </c>
      <c r="D788">
        <v>981.2</v>
      </c>
      <c r="E788" s="53" t="s">
        <v>217</v>
      </c>
      <c r="F788" s="84">
        <v>27</v>
      </c>
      <c r="G788" s="84">
        <v>8</v>
      </c>
      <c r="H788" s="85" t="str">
        <f t="shared" si="72"/>
        <v>August</v>
      </c>
      <c r="I788" s="84">
        <v>2019</v>
      </c>
      <c r="J788" s="85" t="str">
        <f t="shared" si="73"/>
        <v>8/27/2019</v>
      </c>
      <c r="K788" s="86">
        <f t="shared" si="74"/>
        <v>3</v>
      </c>
      <c r="L788" t="str">
        <f t="shared" si="75"/>
        <v>Tuesday</v>
      </c>
      <c r="M788">
        <v>1065</v>
      </c>
      <c r="N788" t="s">
        <v>207</v>
      </c>
      <c r="O788" t="s">
        <v>208</v>
      </c>
      <c r="P788">
        <v>60</v>
      </c>
      <c r="Q788" t="s">
        <v>580</v>
      </c>
      <c r="R788" t="s">
        <v>279</v>
      </c>
      <c r="S788" t="s">
        <v>280</v>
      </c>
      <c r="T788" t="s">
        <v>229</v>
      </c>
      <c r="U788" t="s">
        <v>696</v>
      </c>
      <c r="V788" t="s">
        <v>255</v>
      </c>
      <c r="W788">
        <f t="shared" si="76"/>
        <v>-10.939999999999998</v>
      </c>
      <c r="X788">
        <f t="shared" si="77"/>
        <v>-218.79999999999995</v>
      </c>
    </row>
    <row r="789" spans="1:24" x14ac:dyDescent="0.35">
      <c r="A789">
        <v>32</v>
      </c>
      <c r="B789">
        <v>48.46</v>
      </c>
      <c r="C789">
        <v>2</v>
      </c>
      <c r="D789">
        <v>1550.72</v>
      </c>
      <c r="E789" s="53" t="s">
        <v>352</v>
      </c>
      <c r="F789" s="84">
        <v>27</v>
      </c>
      <c r="G789" s="84">
        <v>9</v>
      </c>
      <c r="H789" s="85" t="str">
        <f t="shared" si="72"/>
        <v>September</v>
      </c>
      <c r="I789" s="84">
        <v>2019</v>
      </c>
      <c r="J789" s="85" t="str">
        <f t="shared" si="73"/>
        <v>9/27/2019</v>
      </c>
      <c r="K789" s="86">
        <f t="shared" si="74"/>
        <v>6</v>
      </c>
      <c r="L789" t="str">
        <f t="shared" si="75"/>
        <v>Friday</v>
      </c>
      <c r="M789">
        <v>1035</v>
      </c>
      <c r="N789" t="s">
        <v>207</v>
      </c>
      <c r="O789" t="s">
        <v>208</v>
      </c>
      <c r="P789">
        <v>60</v>
      </c>
      <c r="Q789" t="s">
        <v>580</v>
      </c>
      <c r="R789" t="s">
        <v>353</v>
      </c>
      <c r="S789" t="s">
        <v>278</v>
      </c>
      <c r="T789" t="s">
        <v>230</v>
      </c>
      <c r="U789" t="s">
        <v>727</v>
      </c>
      <c r="V789" t="s">
        <v>255</v>
      </c>
      <c r="W789">
        <f t="shared" si="76"/>
        <v>-11.54</v>
      </c>
      <c r="X789">
        <f t="shared" si="77"/>
        <v>-369.28</v>
      </c>
    </row>
    <row r="790" spans="1:24" x14ac:dyDescent="0.35">
      <c r="A790">
        <v>34</v>
      </c>
      <c r="B790">
        <v>52.09</v>
      </c>
      <c r="C790">
        <v>3</v>
      </c>
      <c r="D790">
        <v>1771.06</v>
      </c>
      <c r="E790" s="53" t="s">
        <v>219</v>
      </c>
      <c r="F790" s="84">
        <v>15</v>
      </c>
      <c r="G790" s="84">
        <v>10</v>
      </c>
      <c r="H790" s="85" t="str">
        <f t="shared" si="72"/>
        <v>October</v>
      </c>
      <c r="I790" s="84">
        <v>2019</v>
      </c>
      <c r="J790" s="85" t="str">
        <f t="shared" si="73"/>
        <v>10/15/2019</v>
      </c>
      <c r="K790" s="86">
        <f t="shared" si="74"/>
        <v>3</v>
      </c>
      <c r="L790" t="str">
        <f t="shared" si="75"/>
        <v>Tuesday</v>
      </c>
      <c r="M790">
        <v>1018</v>
      </c>
      <c r="N790" t="s">
        <v>207</v>
      </c>
      <c r="O790" t="s">
        <v>208</v>
      </c>
      <c r="P790">
        <v>60</v>
      </c>
      <c r="Q790" t="s">
        <v>580</v>
      </c>
      <c r="R790" t="s">
        <v>354</v>
      </c>
      <c r="S790" t="s">
        <v>355</v>
      </c>
      <c r="T790" t="s">
        <v>229</v>
      </c>
      <c r="U790" t="s">
        <v>728</v>
      </c>
      <c r="V790" t="s">
        <v>255</v>
      </c>
      <c r="W790">
        <f t="shared" si="76"/>
        <v>-7.9099999999999966</v>
      </c>
      <c r="X790">
        <f t="shared" si="77"/>
        <v>-268.93999999999988</v>
      </c>
    </row>
    <row r="791" spans="1:24" x14ac:dyDescent="0.35">
      <c r="A791">
        <v>42</v>
      </c>
      <c r="B791">
        <v>52.7</v>
      </c>
      <c r="C791">
        <v>5</v>
      </c>
      <c r="D791">
        <v>2213.4</v>
      </c>
      <c r="E791" s="53">
        <v>43507</v>
      </c>
      <c r="F791" s="84">
        <v>2</v>
      </c>
      <c r="G791" s="84">
        <v>11</v>
      </c>
      <c r="H791" s="85" t="str">
        <f t="shared" si="72"/>
        <v>November</v>
      </c>
      <c r="I791" s="84">
        <v>2019</v>
      </c>
      <c r="J791" s="85" t="str">
        <f t="shared" si="73"/>
        <v>11/2/2019</v>
      </c>
      <c r="K791" s="86">
        <f t="shared" si="74"/>
        <v>7</v>
      </c>
      <c r="L791" t="str">
        <f t="shared" si="75"/>
        <v>Saturday</v>
      </c>
      <c r="M791">
        <v>1001</v>
      </c>
      <c r="N791" t="s">
        <v>207</v>
      </c>
      <c r="O791" t="s">
        <v>208</v>
      </c>
      <c r="P791">
        <v>60</v>
      </c>
      <c r="Q791" t="s">
        <v>580</v>
      </c>
      <c r="R791" t="s">
        <v>285</v>
      </c>
      <c r="S791" t="s">
        <v>286</v>
      </c>
      <c r="T791" t="s">
        <v>229</v>
      </c>
      <c r="U791" t="s">
        <v>699</v>
      </c>
      <c r="V791" t="s">
        <v>255</v>
      </c>
      <c r="W791">
        <f t="shared" si="76"/>
        <v>-7.2999999999999972</v>
      </c>
      <c r="X791">
        <f t="shared" si="77"/>
        <v>-306.59999999999991</v>
      </c>
    </row>
    <row r="792" spans="1:24" x14ac:dyDescent="0.35">
      <c r="A792">
        <v>38</v>
      </c>
      <c r="B792">
        <v>138.58000000000001</v>
      </c>
      <c r="C792">
        <v>12</v>
      </c>
      <c r="D792">
        <v>5266.04</v>
      </c>
      <c r="E792" s="53" t="s">
        <v>220</v>
      </c>
      <c r="F792" s="84">
        <v>15</v>
      </c>
      <c r="G792" s="84">
        <v>11</v>
      </c>
      <c r="H792" s="85" t="str">
        <f t="shared" si="72"/>
        <v>November</v>
      </c>
      <c r="I792" s="84">
        <v>2019</v>
      </c>
      <c r="J792" s="85" t="str">
        <f t="shared" si="73"/>
        <v>11/15/2019</v>
      </c>
      <c r="K792" s="86">
        <f t="shared" si="74"/>
        <v>6</v>
      </c>
      <c r="L792" t="str">
        <f t="shared" si="75"/>
        <v>Friday</v>
      </c>
      <c r="M792">
        <v>989</v>
      </c>
      <c r="N792" t="s">
        <v>207</v>
      </c>
      <c r="O792" t="s">
        <v>208</v>
      </c>
      <c r="P792">
        <v>60</v>
      </c>
      <c r="Q792" t="s">
        <v>580</v>
      </c>
      <c r="R792" t="s">
        <v>253</v>
      </c>
      <c r="S792" t="s">
        <v>254</v>
      </c>
      <c r="T792" t="s">
        <v>229</v>
      </c>
      <c r="U792" t="s">
        <v>683</v>
      </c>
      <c r="V792" t="s">
        <v>260</v>
      </c>
      <c r="W792">
        <f t="shared" si="76"/>
        <v>78.580000000000013</v>
      </c>
      <c r="X792">
        <f t="shared" si="77"/>
        <v>2986.0400000000004</v>
      </c>
    </row>
    <row r="793" spans="1:24" x14ac:dyDescent="0.35">
      <c r="A793">
        <v>30</v>
      </c>
      <c r="B793">
        <v>62.16</v>
      </c>
      <c r="C793">
        <v>1</v>
      </c>
      <c r="D793">
        <v>1864.8</v>
      </c>
      <c r="E793" s="53" t="s">
        <v>356</v>
      </c>
      <c r="F793" s="84">
        <v>23</v>
      </c>
      <c r="G793" s="84">
        <v>11</v>
      </c>
      <c r="H793" s="85" t="str">
        <f t="shared" si="72"/>
        <v>November</v>
      </c>
      <c r="I793" s="84">
        <v>2019</v>
      </c>
      <c r="J793" s="85" t="str">
        <f t="shared" si="73"/>
        <v>11/23/2019</v>
      </c>
      <c r="K793" s="86">
        <f t="shared" si="74"/>
        <v>7</v>
      </c>
      <c r="L793" t="str">
        <f t="shared" si="75"/>
        <v>Saturday</v>
      </c>
      <c r="M793">
        <v>982</v>
      </c>
      <c r="N793" t="s">
        <v>207</v>
      </c>
      <c r="O793" t="s">
        <v>208</v>
      </c>
      <c r="P793">
        <v>60</v>
      </c>
      <c r="Q793" t="s">
        <v>580</v>
      </c>
      <c r="R793" t="s">
        <v>324</v>
      </c>
      <c r="S793" t="s">
        <v>325</v>
      </c>
      <c r="T793" t="s">
        <v>241</v>
      </c>
      <c r="U793" t="s">
        <v>716</v>
      </c>
      <c r="V793" t="s">
        <v>255</v>
      </c>
      <c r="W793">
        <f t="shared" si="76"/>
        <v>2.1599999999999966</v>
      </c>
      <c r="X793">
        <f t="shared" si="77"/>
        <v>64.799999999999898</v>
      </c>
    </row>
    <row r="794" spans="1:24" x14ac:dyDescent="0.35">
      <c r="A794">
        <v>23</v>
      </c>
      <c r="B794">
        <v>49.67</v>
      </c>
      <c r="C794">
        <v>3</v>
      </c>
      <c r="D794">
        <v>1142.4100000000001</v>
      </c>
      <c r="E794" s="53">
        <v>43952</v>
      </c>
      <c r="F794" s="84">
        <v>5</v>
      </c>
      <c r="G794" s="84">
        <v>1</v>
      </c>
      <c r="H794" s="85" t="str">
        <f t="shared" si="72"/>
        <v>January</v>
      </c>
      <c r="I794" s="84">
        <v>2020</v>
      </c>
      <c r="J794" s="85" t="str">
        <f t="shared" si="73"/>
        <v>1/5/2020</v>
      </c>
      <c r="K794" s="86">
        <f t="shared" si="74"/>
        <v>1</v>
      </c>
      <c r="L794" t="str">
        <f t="shared" si="75"/>
        <v>Sunday</v>
      </c>
      <c r="M794">
        <v>940</v>
      </c>
      <c r="N794" t="s">
        <v>207</v>
      </c>
      <c r="O794" t="s">
        <v>208</v>
      </c>
      <c r="P794">
        <v>60</v>
      </c>
      <c r="Q794" t="s">
        <v>580</v>
      </c>
      <c r="R794" t="s">
        <v>263</v>
      </c>
      <c r="S794" t="s">
        <v>264</v>
      </c>
      <c r="T794" t="s">
        <v>229</v>
      </c>
      <c r="U794" t="s">
        <v>687</v>
      </c>
      <c r="V794" t="s">
        <v>255</v>
      </c>
      <c r="W794">
        <f t="shared" si="76"/>
        <v>-10.329999999999998</v>
      </c>
      <c r="X794">
        <f t="shared" si="77"/>
        <v>-237.58999999999997</v>
      </c>
    </row>
    <row r="795" spans="1:24" x14ac:dyDescent="0.35">
      <c r="A795">
        <v>22</v>
      </c>
      <c r="B795">
        <v>53.3</v>
      </c>
      <c r="C795">
        <v>4</v>
      </c>
      <c r="D795">
        <v>1172.5999999999999</v>
      </c>
      <c r="E795" s="53">
        <v>43863</v>
      </c>
      <c r="F795" s="84">
        <v>2</v>
      </c>
      <c r="G795" s="84">
        <v>2</v>
      </c>
      <c r="H795" s="85" t="str">
        <f t="shared" si="72"/>
        <v>Febuary</v>
      </c>
      <c r="I795" s="84">
        <v>2020</v>
      </c>
      <c r="J795" s="85" t="str">
        <f t="shared" si="73"/>
        <v>2/2/2020</v>
      </c>
      <c r="K795" s="86">
        <f t="shared" si="74"/>
        <v>1</v>
      </c>
      <c r="L795" t="str">
        <f t="shared" si="75"/>
        <v>Sunday</v>
      </c>
      <c r="M795">
        <v>913</v>
      </c>
      <c r="N795" t="s">
        <v>207</v>
      </c>
      <c r="O795" t="s">
        <v>208</v>
      </c>
      <c r="P795">
        <v>60</v>
      </c>
      <c r="Q795" t="s">
        <v>580</v>
      </c>
      <c r="R795" t="s">
        <v>307</v>
      </c>
      <c r="S795" t="s">
        <v>308</v>
      </c>
      <c r="T795" t="s">
        <v>232</v>
      </c>
      <c r="U795" t="s">
        <v>709</v>
      </c>
      <c r="V795" t="s">
        <v>255</v>
      </c>
      <c r="W795">
        <f t="shared" si="76"/>
        <v>-6.7000000000000028</v>
      </c>
      <c r="X795">
        <f t="shared" si="77"/>
        <v>-147.40000000000006</v>
      </c>
    </row>
    <row r="796" spans="1:24" x14ac:dyDescent="0.35">
      <c r="A796">
        <v>39</v>
      </c>
      <c r="B796">
        <v>179</v>
      </c>
      <c r="C796">
        <v>5</v>
      </c>
      <c r="D796">
        <v>6981</v>
      </c>
      <c r="E796" s="53">
        <v>43893</v>
      </c>
      <c r="F796" s="84">
        <v>3</v>
      </c>
      <c r="G796" s="84">
        <v>3</v>
      </c>
      <c r="H796" s="85" t="str">
        <f t="shared" si="72"/>
        <v>March</v>
      </c>
      <c r="I796" s="84">
        <v>2020</v>
      </c>
      <c r="J796" s="85" t="str">
        <f t="shared" si="73"/>
        <v>3/3/2020</v>
      </c>
      <c r="K796" s="86">
        <f t="shared" si="74"/>
        <v>3</v>
      </c>
      <c r="L796" t="str">
        <f t="shared" si="75"/>
        <v>Tuesday</v>
      </c>
      <c r="M796">
        <v>884</v>
      </c>
      <c r="N796" t="s">
        <v>207</v>
      </c>
      <c r="O796" t="s">
        <v>208</v>
      </c>
      <c r="P796">
        <v>60</v>
      </c>
      <c r="Q796" t="s">
        <v>580</v>
      </c>
      <c r="R796" t="s">
        <v>330</v>
      </c>
      <c r="S796" t="s">
        <v>331</v>
      </c>
      <c r="T796" t="s">
        <v>237</v>
      </c>
      <c r="U796" t="s">
        <v>718</v>
      </c>
      <c r="V796" t="s">
        <v>260</v>
      </c>
      <c r="W796">
        <f t="shared" si="76"/>
        <v>119</v>
      </c>
      <c r="X796">
        <f t="shared" si="77"/>
        <v>4641</v>
      </c>
    </row>
    <row r="797" spans="1:24" x14ac:dyDescent="0.35">
      <c r="A797">
        <v>55</v>
      </c>
      <c r="B797">
        <v>55.72</v>
      </c>
      <c r="C797">
        <v>2</v>
      </c>
      <c r="D797">
        <v>3064.6</v>
      </c>
      <c r="E797" s="53">
        <v>44016</v>
      </c>
      <c r="F797" s="84">
        <v>7</v>
      </c>
      <c r="G797" s="84">
        <v>4</v>
      </c>
      <c r="H797" s="85" t="str">
        <f t="shared" si="72"/>
        <v>April</v>
      </c>
      <c r="I797" s="84">
        <v>2020</v>
      </c>
      <c r="J797" s="85" t="str">
        <f t="shared" si="73"/>
        <v>4/7/2020</v>
      </c>
      <c r="K797" s="86">
        <f t="shared" si="74"/>
        <v>3</v>
      </c>
      <c r="L797" t="str">
        <f t="shared" si="75"/>
        <v>Tuesday</v>
      </c>
      <c r="M797">
        <v>850</v>
      </c>
      <c r="N797" t="s">
        <v>207</v>
      </c>
      <c r="O797" t="s">
        <v>208</v>
      </c>
      <c r="P797">
        <v>60</v>
      </c>
      <c r="Q797" t="s">
        <v>580</v>
      </c>
      <c r="R797" t="s">
        <v>269</v>
      </c>
      <c r="S797" t="s">
        <v>259</v>
      </c>
      <c r="T797" t="s">
        <v>230</v>
      </c>
      <c r="U797" t="s">
        <v>690</v>
      </c>
      <c r="V797" t="s">
        <v>260</v>
      </c>
      <c r="W797">
        <f t="shared" si="76"/>
        <v>-4.2800000000000011</v>
      </c>
      <c r="X797">
        <f t="shared" si="77"/>
        <v>-235.40000000000006</v>
      </c>
    </row>
    <row r="798" spans="1:24" x14ac:dyDescent="0.35">
      <c r="A798">
        <v>36</v>
      </c>
      <c r="B798">
        <v>61.18</v>
      </c>
      <c r="C798">
        <v>6</v>
      </c>
      <c r="D798">
        <v>2202.48</v>
      </c>
      <c r="E798" s="53" t="s">
        <v>223</v>
      </c>
      <c r="F798" s="84">
        <v>13</v>
      </c>
      <c r="G798" s="84">
        <v>5</v>
      </c>
      <c r="H798" s="85" t="str">
        <f t="shared" si="72"/>
        <v>May</v>
      </c>
      <c r="I798" s="84">
        <v>2020</v>
      </c>
      <c r="J798" s="85" t="str">
        <f t="shared" si="73"/>
        <v>5/13/2020</v>
      </c>
      <c r="K798" s="86">
        <f t="shared" si="74"/>
        <v>4</v>
      </c>
      <c r="L798" t="str">
        <f t="shared" si="75"/>
        <v>Wednesday</v>
      </c>
      <c r="M798">
        <v>815</v>
      </c>
      <c r="N798" t="s">
        <v>224</v>
      </c>
      <c r="O798" t="s">
        <v>208</v>
      </c>
      <c r="P798">
        <v>60</v>
      </c>
      <c r="Q798" t="s">
        <v>580</v>
      </c>
      <c r="R798" t="s">
        <v>296</v>
      </c>
      <c r="S798" t="s">
        <v>297</v>
      </c>
      <c r="T798" t="s">
        <v>236</v>
      </c>
      <c r="U798" t="s">
        <v>704</v>
      </c>
      <c r="V798" t="s">
        <v>255</v>
      </c>
      <c r="W798">
        <f t="shared" si="76"/>
        <v>1.1799999999999997</v>
      </c>
      <c r="X798">
        <f t="shared" si="77"/>
        <v>42.47999999999999</v>
      </c>
    </row>
    <row r="799" spans="1:24" x14ac:dyDescent="0.35">
      <c r="A799">
        <v>26</v>
      </c>
      <c r="B799">
        <v>145.13</v>
      </c>
      <c r="C799">
        <v>1</v>
      </c>
      <c r="D799">
        <v>3773.38</v>
      </c>
      <c r="E799" s="53">
        <v>43344</v>
      </c>
      <c r="F799" s="84">
        <v>9</v>
      </c>
      <c r="G799" s="84">
        <v>1</v>
      </c>
      <c r="H799" s="85" t="str">
        <f t="shared" si="72"/>
        <v>January</v>
      </c>
      <c r="I799" s="84">
        <v>2018</v>
      </c>
      <c r="J799" s="85" t="str">
        <f t="shared" si="73"/>
        <v>1/9/2018</v>
      </c>
      <c r="K799" s="86">
        <f t="shared" si="74"/>
        <v>3</v>
      </c>
      <c r="L799" t="str">
        <f t="shared" si="75"/>
        <v>Tuesday</v>
      </c>
      <c r="M799">
        <v>1671</v>
      </c>
      <c r="N799" t="s">
        <v>207</v>
      </c>
      <c r="O799" t="s">
        <v>470</v>
      </c>
      <c r="P799">
        <v>168</v>
      </c>
      <c r="Q799" t="s">
        <v>581</v>
      </c>
      <c r="R799" t="s">
        <v>420</v>
      </c>
      <c r="S799" t="s">
        <v>421</v>
      </c>
      <c r="T799" t="s">
        <v>248</v>
      </c>
      <c r="U799" t="s">
        <v>752</v>
      </c>
      <c r="V799" t="s">
        <v>260</v>
      </c>
      <c r="W799">
        <f t="shared" si="76"/>
        <v>-22.870000000000005</v>
      </c>
      <c r="X799">
        <f t="shared" si="77"/>
        <v>-594.62000000000012</v>
      </c>
    </row>
    <row r="800" spans="1:24" x14ac:dyDescent="0.35">
      <c r="A800">
        <v>31</v>
      </c>
      <c r="B800">
        <v>163.69</v>
      </c>
      <c r="C800">
        <v>1</v>
      </c>
      <c r="D800">
        <v>5074.3900000000003</v>
      </c>
      <c r="E800" s="53" t="s">
        <v>481</v>
      </c>
      <c r="F800" s="84">
        <v>18</v>
      </c>
      <c r="G800" s="84">
        <v>3</v>
      </c>
      <c r="H800" s="85" t="str">
        <f t="shared" si="72"/>
        <v>March</v>
      </c>
      <c r="I800" s="84">
        <v>2018</v>
      </c>
      <c r="J800" s="85" t="str">
        <f t="shared" si="73"/>
        <v>3/18/2018</v>
      </c>
      <c r="K800" s="86">
        <f t="shared" si="74"/>
        <v>1</v>
      </c>
      <c r="L800" t="str">
        <f t="shared" si="75"/>
        <v>Sunday</v>
      </c>
      <c r="M800">
        <v>1604</v>
      </c>
      <c r="N800" t="s">
        <v>207</v>
      </c>
      <c r="O800" t="s">
        <v>470</v>
      </c>
      <c r="P800">
        <v>168</v>
      </c>
      <c r="Q800" t="s">
        <v>581</v>
      </c>
      <c r="R800" t="s">
        <v>435</v>
      </c>
      <c r="S800" t="s">
        <v>436</v>
      </c>
      <c r="T800" t="s">
        <v>235</v>
      </c>
      <c r="U800" t="s">
        <v>757</v>
      </c>
      <c r="V800" t="s">
        <v>260</v>
      </c>
      <c r="W800">
        <f t="shared" si="76"/>
        <v>-4.3100000000000023</v>
      </c>
      <c r="X800">
        <f t="shared" si="77"/>
        <v>-133.61000000000007</v>
      </c>
    </row>
    <row r="801" spans="1:24" x14ac:dyDescent="0.35">
      <c r="A801">
        <v>34</v>
      </c>
      <c r="B801">
        <v>190.69</v>
      </c>
      <c r="C801">
        <v>2</v>
      </c>
      <c r="D801">
        <v>6483.46</v>
      </c>
      <c r="E801" s="53" t="s">
        <v>471</v>
      </c>
      <c r="F801" s="84">
        <v>21</v>
      </c>
      <c r="G801" s="84">
        <v>5</v>
      </c>
      <c r="H801" s="85" t="str">
        <f t="shared" si="72"/>
        <v>May</v>
      </c>
      <c r="I801" s="84">
        <v>2018</v>
      </c>
      <c r="J801" s="85" t="str">
        <f t="shared" si="73"/>
        <v>5/21/2018</v>
      </c>
      <c r="K801" s="86">
        <f t="shared" si="74"/>
        <v>2</v>
      </c>
      <c r="L801" t="str">
        <f t="shared" si="75"/>
        <v>Monday</v>
      </c>
      <c r="M801">
        <v>1541</v>
      </c>
      <c r="N801" t="s">
        <v>207</v>
      </c>
      <c r="O801" t="s">
        <v>470</v>
      </c>
      <c r="P801">
        <v>168</v>
      </c>
      <c r="Q801" t="s">
        <v>581</v>
      </c>
      <c r="R801" t="s">
        <v>270</v>
      </c>
      <c r="S801" t="s">
        <v>271</v>
      </c>
      <c r="T801" t="s">
        <v>232</v>
      </c>
      <c r="U801" t="s">
        <v>691</v>
      </c>
      <c r="V801" t="s">
        <v>260</v>
      </c>
      <c r="W801">
        <f t="shared" si="76"/>
        <v>22.689999999999998</v>
      </c>
      <c r="X801">
        <f t="shared" si="77"/>
        <v>771.45999999999992</v>
      </c>
    </row>
    <row r="802" spans="1:24" x14ac:dyDescent="0.35">
      <c r="A802">
        <v>41</v>
      </c>
      <c r="B802">
        <v>194.06</v>
      </c>
      <c r="C802">
        <v>8</v>
      </c>
      <c r="D802">
        <v>7956.46</v>
      </c>
      <c r="E802" s="53" t="s">
        <v>472</v>
      </c>
      <c r="F802" s="84">
        <v>16</v>
      </c>
      <c r="G802" s="84">
        <v>7</v>
      </c>
      <c r="H802" s="85" t="str">
        <f t="shared" si="72"/>
        <v>July</v>
      </c>
      <c r="I802" s="84">
        <v>2018</v>
      </c>
      <c r="J802" s="85" t="str">
        <f t="shared" si="73"/>
        <v>7/16/2018</v>
      </c>
      <c r="K802" s="86">
        <f t="shared" si="74"/>
        <v>2</v>
      </c>
      <c r="L802" t="str">
        <f t="shared" si="75"/>
        <v>Monday</v>
      </c>
      <c r="M802">
        <v>1486</v>
      </c>
      <c r="N802" t="s">
        <v>207</v>
      </c>
      <c r="O802" t="s">
        <v>470</v>
      </c>
      <c r="P802">
        <v>168</v>
      </c>
      <c r="Q802" t="s">
        <v>581</v>
      </c>
      <c r="R802" t="s">
        <v>290</v>
      </c>
      <c r="S802" t="s">
        <v>291</v>
      </c>
      <c r="T802" t="s">
        <v>232</v>
      </c>
      <c r="U802" t="s">
        <v>701</v>
      </c>
      <c r="V802" t="s">
        <v>289</v>
      </c>
      <c r="W802">
        <f t="shared" si="76"/>
        <v>26.060000000000002</v>
      </c>
      <c r="X802">
        <f t="shared" si="77"/>
        <v>1068.46</v>
      </c>
    </row>
    <row r="803" spans="1:24" x14ac:dyDescent="0.35">
      <c r="A803">
        <v>23</v>
      </c>
      <c r="B803">
        <v>183.94</v>
      </c>
      <c r="C803">
        <v>5</v>
      </c>
      <c r="D803">
        <v>4230.62</v>
      </c>
      <c r="E803" s="53">
        <v>43443</v>
      </c>
      <c r="F803" s="84">
        <v>12</v>
      </c>
      <c r="G803" s="84">
        <v>9</v>
      </c>
      <c r="H803" s="85" t="str">
        <f t="shared" si="72"/>
        <v>September</v>
      </c>
      <c r="I803" s="84">
        <v>2018</v>
      </c>
      <c r="J803" s="85" t="str">
        <f t="shared" si="73"/>
        <v>9/12/2018</v>
      </c>
      <c r="K803" s="86">
        <f t="shared" si="74"/>
        <v>4</v>
      </c>
      <c r="L803" t="str">
        <f t="shared" si="75"/>
        <v>Wednesday</v>
      </c>
      <c r="M803">
        <v>1429</v>
      </c>
      <c r="N803" t="s">
        <v>207</v>
      </c>
      <c r="O803" t="s">
        <v>470</v>
      </c>
      <c r="P803">
        <v>168</v>
      </c>
      <c r="Q803" t="s">
        <v>581</v>
      </c>
      <c r="R803" t="s">
        <v>456</v>
      </c>
      <c r="S803" t="s">
        <v>457</v>
      </c>
      <c r="T803" t="s">
        <v>229</v>
      </c>
      <c r="U803" t="s">
        <v>762</v>
      </c>
      <c r="V803" t="s">
        <v>260</v>
      </c>
      <c r="W803">
        <f t="shared" si="76"/>
        <v>15.939999999999998</v>
      </c>
      <c r="X803">
        <f t="shared" si="77"/>
        <v>366.61999999999995</v>
      </c>
    </row>
    <row r="804" spans="1:24" x14ac:dyDescent="0.35">
      <c r="A804">
        <v>22</v>
      </c>
      <c r="B804">
        <v>156.94</v>
      </c>
      <c r="C804">
        <v>7</v>
      </c>
      <c r="D804">
        <v>3452.68</v>
      </c>
      <c r="E804" s="53">
        <v>43231</v>
      </c>
      <c r="F804" s="84">
        <v>5</v>
      </c>
      <c r="G804" s="84">
        <v>11</v>
      </c>
      <c r="H804" s="85" t="str">
        <f t="shared" si="72"/>
        <v>November</v>
      </c>
      <c r="I804" s="84">
        <v>2018</v>
      </c>
      <c r="J804" s="85" t="str">
        <f t="shared" si="73"/>
        <v>11/5/2018</v>
      </c>
      <c r="K804" s="86">
        <f t="shared" si="74"/>
        <v>2</v>
      </c>
      <c r="L804" t="str">
        <f t="shared" si="75"/>
        <v>Monday</v>
      </c>
      <c r="M804">
        <v>1376</v>
      </c>
      <c r="N804" t="s">
        <v>207</v>
      </c>
      <c r="O804" t="s">
        <v>470</v>
      </c>
      <c r="P804">
        <v>168</v>
      </c>
      <c r="Q804" t="s">
        <v>581</v>
      </c>
      <c r="R804" t="s">
        <v>473</v>
      </c>
      <c r="S804" t="s">
        <v>474</v>
      </c>
      <c r="T804" t="s">
        <v>239</v>
      </c>
      <c r="U804" t="s">
        <v>766</v>
      </c>
      <c r="V804" t="s">
        <v>260</v>
      </c>
      <c r="W804">
        <f t="shared" si="76"/>
        <v>-11.060000000000002</v>
      </c>
      <c r="X804">
        <f t="shared" si="77"/>
        <v>-243.32000000000005</v>
      </c>
    </row>
    <row r="805" spans="1:24" x14ac:dyDescent="0.35">
      <c r="A805">
        <v>21</v>
      </c>
      <c r="B805">
        <v>145.13</v>
      </c>
      <c r="C805">
        <v>4</v>
      </c>
      <c r="D805">
        <v>3047.73</v>
      </c>
      <c r="E805" s="53">
        <v>43445</v>
      </c>
      <c r="F805" s="84">
        <v>12</v>
      </c>
      <c r="G805" s="84">
        <v>11</v>
      </c>
      <c r="H805" s="85" t="str">
        <f t="shared" si="72"/>
        <v>November</v>
      </c>
      <c r="I805" s="84">
        <v>2018</v>
      </c>
      <c r="J805" s="85" t="str">
        <f t="shared" si="73"/>
        <v>11/12/2018</v>
      </c>
      <c r="K805" s="86">
        <f t="shared" si="74"/>
        <v>2</v>
      </c>
      <c r="L805" t="str">
        <f t="shared" si="75"/>
        <v>Monday</v>
      </c>
      <c r="M805">
        <v>1370</v>
      </c>
      <c r="N805" t="s">
        <v>207</v>
      </c>
      <c r="O805" t="s">
        <v>470</v>
      </c>
      <c r="P805">
        <v>168</v>
      </c>
      <c r="Q805" t="s">
        <v>581</v>
      </c>
      <c r="R805" t="s">
        <v>335</v>
      </c>
      <c r="S805" t="s">
        <v>336</v>
      </c>
      <c r="T805" t="s">
        <v>229</v>
      </c>
      <c r="U805" t="s">
        <v>720</v>
      </c>
      <c r="V805" t="s">
        <v>260</v>
      </c>
      <c r="W805">
        <f t="shared" si="76"/>
        <v>-22.870000000000005</v>
      </c>
      <c r="X805">
        <f t="shared" si="77"/>
        <v>-480.2700000000001</v>
      </c>
    </row>
    <row r="806" spans="1:24" x14ac:dyDescent="0.35">
      <c r="A806">
        <v>22</v>
      </c>
      <c r="B806">
        <v>167.06</v>
      </c>
      <c r="C806">
        <v>8</v>
      </c>
      <c r="D806">
        <v>3675.32</v>
      </c>
      <c r="E806" s="53" t="s">
        <v>475</v>
      </c>
      <c r="F806" s="84">
        <v>21</v>
      </c>
      <c r="G806" s="84">
        <v>11</v>
      </c>
      <c r="H806" s="85" t="str">
        <f t="shared" si="72"/>
        <v>November</v>
      </c>
      <c r="I806" s="84">
        <v>2018</v>
      </c>
      <c r="J806" s="85" t="str">
        <f t="shared" si="73"/>
        <v>11/21/2018</v>
      </c>
      <c r="K806" s="86">
        <f t="shared" si="74"/>
        <v>4</v>
      </c>
      <c r="L806" t="str">
        <f t="shared" si="75"/>
        <v>Wednesday</v>
      </c>
      <c r="M806">
        <v>1362</v>
      </c>
      <c r="N806" t="s">
        <v>207</v>
      </c>
      <c r="O806" t="s">
        <v>470</v>
      </c>
      <c r="P806">
        <v>168</v>
      </c>
      <c r="Q806" t="s">
        <v>581</v>
      </c>
      <c r="R806" t="s">
        <v>476</v>
      </c>
      <c r="S806" t="s">
        <v>477</v>
      </c>
      <c r="T806" t="s">
        <v>232</v>
      </c>
      <c r="U806" t="s">
        <v>767</v>
      </c>
      <c r="V806" t="s">
        <v>260</v>
      </c>
      <c r="W806">
        <f t="shared" si="76"/>
        <v>-0.93999999999999773</v>
      </c>
      <c r="X806">
        <f t="shared" si="77"/>
        <v>-20.67999999999995</v>
      </c>
    </row>
    <row r="807" spans="1:24" x14ac:dyDescent="0.35">
      <c r="A807">
        <v>40</v>
      </c>
      <c r="B807">
        <v>187.31</v>
      </c>
      <c r="C807">
        <v>3</v>
      </c>
      <c r="D807">
        <v>7492.4</v>
      </c>
      <c r="E807" s="53">
        <v>43171</v>
      </c>
      <c r="F807" s="84">
        <v>3</v>
      </c>
      <c r="G807" s="84">
        <v>12</v>
      </c>
      <c r="H807" s="85" t="str">
        <f t="shared" si="72"/>
        <v>December</v>
      </c>
      <c r="I807" s="84">
        <v>2018</v>
      </c>
      <c r="J807" s="85" t="str">
        <f t="shared" si="73"/>
        <v>12/3/2018</v>
      </c>
      <c r="K807" s="86">
        <f t="shared" si="74"/>
        <v>2</v>
      </c>
      <c r="L807" t="str">
        <f t="shared" si="75"/>
        <v>Monday</v>
      </c>
      <c r="M807">
        <v>1351</v>
      </c>
      <c r="N807" t="s">
        <v>207</v>
      </c>
      <c r="O807" t="s">
        <v>470</v>
      </c>
      <c r="P807">
        <v>168</v>
      </c>
      <c r="Q807" t="s">
        <v>581</v>
      </c>
      <c r="R807" t="s">
        <v>296</v>
      </c>
      <c r="S807" t="s">
        <v>297</v>
      </c>
      <c r="T807" t="s">
        <v>236</v>
      </c>
      <c r="U807" t="s">
        <v>704</v>
      </c>
      <c r="V807" t="s">
        <v>289</v>
      </c>
      <c r="W807">
        <f t="shared" si="76"/>
        <v>19.310000000000002</v>
      </c>
      <c r="X807">
        <f t="shared" si="77"/>
        <v>772.40000000000009</v>
      </c>
    </row>
    <row r="808" spans="1:24" x14ac:dyDescent="0.35">
      <c r="A808">
        <v>50</v>
      </c>
      <c r="B808">
        <v>190.69</v>
      </c>
      <c r="C808">
        <v>1</v>
      </c>
      <c r="D808">
        <v>9534.5</v>
      </c>
      <c r="E808" s="53" t="s">
        <v>499</v>
      </c>
      <c r="F808" s="84">
        <v>26</v>
      </c>
      <c r="G808" s="84">
        <v>1</v>
      </c>
      <c r="H808" s="85" t="str">
        <f t="shared" si="72"/>
        <v>January</v>
      </c>
      <c r="I808" s="84">
        <v>2019</v>
      </c>
      <c r="J808" s="85" t="str">
        <f t="shared" si="73"/>
        <v>1/26/2019</v>
      </c>
      <c r="K808" s="86">
        <f t="shared" si="74"/>
        <v>7</v>
      </c>
      <c r="L808" t="str">
        <f t="shared" si="75"/>
        <v>Saturday</v>
      </c>
      <c r="M808">
        <v>1298</v>
      </c>
      <c r="N808" t="s">
        <v>207</v>
      </c>
      <c r="O808" t="s">
        <v>470</v>
      </c>
      <c r="P808">
        <v>168</v>
      </c>
      <c r="Q808" t="s">
        <v>581</v>
      </c>
      <c r="R808" t="s">
        <v>301</v>
      </c>
      <c r="S808" t="s">
        <v>297</v>
      </c>
      <c r="T808" t="s">
        <v>236</v>
      </c>
      <c r="U808" t="s">
        <v>706</v>
      </c>
      <c r="V808" t="s">
        <v>289</v>
      </c>
      <c r="W808">
        <f t="shared" si="76"/>
        <v>22.689999999999998</v>
      </c>
      <c r="X808">
        <f t="shared" si="77"/>
        <v>1134.5</v>
      </c>
    </row>
    <row r="809" spans="1:24" x14ac:dyDescent="0.35">
      <c r="A809">
        <v>29</v>
      </c>
      <c r="B809">
        <v>192.38</v>
      </c>
      <c r="C809">
        <v>4</v>
      </c>
      <c r="D809">
        <v>5579.02</v>
      </c>
      <c r="E809" s="53">
        <v>43499</v>
      </c>
      <c r="F809" s="84">
        <v>2</v>
      </c>
      <c r="G809" s="84">
        <v>3</v>
      </c>
      <c r="H809" s="85" t="str">
        <f t="shared" si="72"/>
        <v>March</v>
      </c>
      <c r="I809" s="84">
        <v>2019</v>
      </c>
      <c r="J809" s="85" t="str">
        <f t="shared" si="73"/>
        <v>3/2/2019</v>
      </c>
      <c r="K809" s="86">
        <f t="shared" si="74"/>
        <v>7</v>
      </c>
      <c r="L809" t="str">
        <f t="shared" si="75"/>
        <v>Saturday</v>
      </c>
      <c r="M809">
        <v>1264</v>
      </c>
      <c r="N809" t="s">
        <v>207</v>
      </c>
      <c r="O809" t="s">
        <v>470</v>
      </c>
      <c r="P809">
        <v>168</v>
      </c>
      <c r="Q809" t="s">
        <v>581</v>
      </c>
      <c r="R809" t="s">
        <v>313</v>
      </c>
      <c r="S809" t="s">
        <v>314</v>
      </c>
      <c r="T809" t="s">
        <v>230</v>
      </c>
      <c r="U809" t="s">
        <v>711</v>
      </c>
      <c r="V809" t="s">
        <v>260</v>
      </c>
      <c r="W809">
        <f t="shared" si="76"/>
        <v>24.379999999999995</v>
      </c>
      <c r="X809">
        <f t="shared" si="77"/>
        <v>707.01999999999987</v>
      </c>
    </row>
    <row r="810" spans="1:24" x14ac:dyDescent="0.35">
      <c r="A810">
        <v>43</v>
      </c>
      <c r="B810">
        <v>138.38</v>
      </c>
      <c r="C810">
        <v>8</v>
      </c>
      <c r="D810">
        <v>5950.34</v>
      </c>
      <c r="E810" s="53" t="s">
        <v>478</v>
      </c>
      <c r="F810" s="84">
        <v>29</v>
      </c>
      <c r="G810" s="84">
        <v>4</v>
      </c>
      <c r="H810" s="85" t="str">
        <f t="shared" si="72"/>
        <v>April</v>
      </c>
      <c r="I810" s="84">
        <v>2019</v>
      </c>
      <c r="J810" s="85" t="str">
        <f t="shared" si="73"/>
        <v>4/29/2019</v>
      </c>
      <c r="K810" s="86">
        <f t="shared" si="74"/>
        <v>2</v>
      </c>
      <c r="L810" t="str">
        <f t="shared" si="75"/>
        <v>Monday</v>
      </c>
      <c r="M810">
        <v>1207</v>
      </c>
      <c r="N810" t="s">
        <v>207</v>
      </c>
      <c r="O810" t="s">
        <v>470</v>
      </c>
      <c r="P810">
        <v>168</v>
      </c>
      <c r="Q810" t="s">
        <v>581</v>
      </c>
      <c r="R810" t="s">
        <v>296</v>
      </c>
      <c r="S810" t="s">
        <v>297</v>
      </c>
      <c r="T810" t="s">
        <v>236</v>
      </c>
      <c r="U810" t="s">
        <v>704</v>
      </c>
      <c r="V810" t="s">
        <v>260</v>
      </c>
      <c r="W810">
        <f t="shared" si="76"/>
        <v>-29.620000000000005</v>
      </c>
      <c r="X810">
        <f t="shared" si="77"/>
        <v>-1273.6600000000003</v>
      </c>
    </row>
    <row r="811" spans="1:24" x14ac:dyDescent="0.35">
      <c r="A811">
        <v>24</v>
      </c>
      <c r="B811">
        <v>155.25</v>
      </c>
      <c r="C811">
        <v>1</v>
      </c>
      <c r="D811">
        <v>3726</v>
      </c>
      <c r="E811" s="53">
        <v>43561</v>
      </c>
      <c r="F811" s="84">
        <v>4</v>
      </c>
      <c r="G811" s="84">
        <v>6</v>
      </c>
      <c r="H811" s="85" t="str">
        <f t="shared" si="72"/>
        <v>June</v>
      </c>
      <c r="I811" s="84">
        <v>2019</v>
      </c>
      <c r="J811" s="85" t="str">
        <f t="shared" si="73"/>
        <v>6/4/2019</v>
      </c>
      <c r="K811" s="86">
        <f t="shared" si="74"/>
        <v>3</v>
      </c>
      <c r="L811" t="str">
        <f t="shared" si="75"/>
        <v>Tuesday</v>
      </c>
      <c r="M811">
        <v>1172</v>
      </c>
      <c r="N811" t="s">
        <v>207</v>
      </c>
      <c r="O811" t="s">
        <v>470</v>
      </c>
      <c r="P811">
        <v>168</v>
      </c>
      <c r="Q811" t="s">
        <v>581</v>
      </c>
      <c r="R811" t="s">
        <v>459</v>
      </c>
      <c r="S811" t="s">
        <v>460</v>
      </c>
      <c r="T811" t="s">
        <v>230</v>
      </c>
      <c r="U811" t="s">
        <v>763</v>
      </c>
      <c r="V811" t="s">
        <v>260</v>
      </c>
      <c r="W811">
        <f t="shared" si="76"/>
        <v>-12.75</v>
      </c>
      <c r="X811">
        <f t="shared" si="77"/>
        <v>-306</v>
      </c>
    </row>
    <row r="812" spans="1:24" x14ac:dyDescent="0.35">
      <c r="A812">
        <v>22</v>
      </c>
      <c r="B812">
        <v>202.5</v>
      </c>
      <c r="C812">
        <v>10</v>
      </c>
      <c r="D812">
        <v>4455</v>
      </c>
      <c r="E812" s="53" t="s">
        <v>327</v>
      </c>
      <c r="F812" s="84">
        <v>17</v>
      </c>
      <c r="G812" s="84">
        <v>8</v>
      </c>
      <c r="H812" s="85" t="str">
        <f t="shared" si="72"/>
        <v>August</v>
      </c>
      <c r="I812" s="84">
        <v>2019</v>
      </c>
      <c r="J812" s="85" t="str">
        <f t="shared" si="73"/>
        <v>8/17/2019</v>
      </c>
      <c r="K812" s="86">
        <f t="shared" si="74"/>
        <v>7</v>
      </c>
      <c r="L812" t="str">
        <f t="shared" si="75"/>
        <v>Saturday</v>
      </c>
      <c r="M812">
        <v>1099</v>
      </c>
      <c r="N812" t="s">
        <v>207</v>
      </c>
      <c r="O812" t="s">
        <v>470</v>
      </c>
      <c r="P812">
        <v>168</v>
      </c>
      <c r="Q812" t="s">
        <v>581</v>
      </c>
      <c r="R812" t="s">
        <v>328</v>
      </c>
      <c r="S812" t="s">
        <v>329</v>
      </c>
      <c r="T812" t="s">
        <v>239</v>
      </c>
      <c r="U812" t="s">
        <v>717</v>
      </c>
      <c r="V812" t="s">
        <v>260</v>
      </c>
      <c r="W812">
        <f t="shared" si="76"/>
        <v>34.5</v>
      </c>
      <c r="X812">
        <f t="shared" si="77"/>
        <v>759</v>
      </c>
    </row>
    <row r="813" spans="1:24" x14ac:dyDescent="0.35">
      <c r="A813">
        <v>43</v>
      </c>
      <c r="B813">
        <v>192.38</v>
      </c>
      <c r="C813">
        <v>3</v>
      </c>
      <c r="D813">
        <v>8272.34</v>
      </c>
      <c r="E813" s="53">
        <v>43533</v>
      </c>
      <c r="F813" s="84">
        <v>3</v>
      </c>
      <c r="G813" s="84">
        <v>9</v>
      </c>
      <c r="H813" s="85" t="str">
        <f t="shared" si="72"/>
        <v>September</v>
      </c>
      <c r="I813" s="84">
        <v>2019</v>
      </c>
      <c r="J813" s="85" t="str">
        <f t="shared" si="73"/>
        <v>9/3/2019</v>
      </c>
      <c r="K813" s="86">
        <f t="shared" si="74"/>
        <v>3</v>
      </c>
      <c r="L813" t="str">
        <f t="shared" si="75"/>
        <v>Tuesday</v>
      </c>
      <c r="M813">
        <v>1083</v>
      </c>
      <c r="N813" t="s">
        <v>207</v>
      </c>
      <c r="O813" t="s">
        <v>470</v>
      </c>
      <c r="P813">
        <v>168</v>
      </c>
      <c r="Q813" t="s">
        <v>581</v>
      </c>
      <c r="R813" t="s">
        <v>267</v>
      </c>
      <c r="S813" t="s">
        <v>268</v>
      </c>
      <c r="T813" t="s">
        <v>231</v>
      </c>
      <c r="U813" t="s">
        <v>689</v>
      </c>
      <c r="V813" t="s">
        <v>289</v>
      </c>
      <c r="W813">
        <f t="shared" si="76"/>
        <v>24.379999999999995</v>
      </c>
      <c r="X813">
        <f t="shared" si="77"/>
        <v>1048.3399999999997</v>
      </c>
    </row>
    <row r="814" spans="1:24" x14ac:dyDescent="0.35">
      <c r="A814">
        <v>20</v>
      </c>
      <c r="B814">
        <v>178.88</v>
      </c>
      <c r="C814">
        <v>14</v>
      </c>
      <c r="D814">
        <v>3577.6</v>
      </c>
      <c r="E814" s="53">
        <v>43779</v>
      </c>
      <c r="F814" s="84">
        <v>11</v>
      </c>
      <c r="G814" s="84">
        <v>10</v>
      </c>
      <c r="H814" s="85" t="str">
        <f t="shared" si="72"/>
        <v>October</v>
      </c>
      <c r="I814" s="84">
        <v>2019</v>
      </c>
      <c r="J814" s="85" t="str">
        <f t="shared" si="73"/>
        <v>10/11/2019</v>
      </c>
      <c r="K814" s="86">
        <f t="shared" si="74"/>
        <v>6</v>
      </c>
      <c r="L814" t="str">
        <f t="shared" si="75"/>
        <v>Friday</v>
      </c>
      <c r="M814">
        <v>1046</v>
      </c>
      <c r="N814" t="s">
        <v>207</v>
      </c>
      <c r="O814" t="s">
        <v>470</v>
      </c>
      <c r="P814">
        <v>168</v>
      </c>
      <c r="Q814" t="s">
        <v>581</v>
      </c>
      <c r="R814" t="s">
        <v>332</v>
      </c>
      <c r="S814" t="s">
        <v>333</v>
      </c>
      <c r="T814" t="s">
        <v>230</v>
      </c>
      <c r="U814" t="s">
        <v>719</v>
      </c>
      <c r="V814" t="s">
        <v>260</v>
      </c>
      <c r="W814">
        <f t="shared" si="76"/>
        <v>10.879999999999995</v>
      </c>
      <c r="X814">
        <f t="shared" si="77"/>
        <v>217.59999999999991</v>
      </c>
    </row>
    <row r="815" spans="1:24" x14ac:dyDescent="0.35">
      <c r="A815">
        <v>25</v>
      </c>
      <c r="B815">
        <v>155.25</v>
      </c>
      <c r="C815">
        <v>11</v>
      </c>
      <c r="D815">
        <v>3881.25</v>
      </c>
      <c r="E815" s="53" t="s">
        <v>334</v>
      </c>
      <c r="F815" s="84">
        <v>21</v>
      </c>
      <c r="G815" s="84">
        <v>10</v>
      </c>
      <c r="H815" s="85" t="str">
        <f t="shared" si="72"/>
        <v>October</v>
      </c>
      <c r="I815" s="84">
        <v>2019</v>
      </c>
      <c r="J815" s="85" t="str">
        <f t="shared" si="73"/>
        <v>10/21/2019</v>
      </c>
      <c r="K815" s="86">
        <f t="shared" si="74"/>
        <v>2</v>
      </c>
      <c r="L815" t="str">
        <f t="shared" si="75"/>
        <v>Monday</v>
      </c>
      <c r="M815">
        <v>1037</v>
      </c>
      <c r="N815" t="s">
        <v>207</v>
      </c>
      <c r="O815" t="s">
        <v>470</v>
      </c>
      <c r="P815">
        <v>168</v>
      </c>
      <c r="Q815" t="s">
        <v>581</v>
      </c>
      <c r="R815" t="s">
        <v>335</v>
      </c>
      <c r="S815" t="s">
        <v>336</v>
      </c>
      <c r="T815" t="s">
        <v>229</v>
      </c>
      <c r="U815" t="s">
        <v>720</v>
      </c>
      <c r="V815" t="s">
        <v>260</v>
      </c>
      <c r="W815">
        <f t="shared" si="76"/>
        <v>-12.75</v>
      </c>
      <c r="X815">
        <f t="shared" si="77"/>
        <v>-318.75</v>
      </c>
    </row>
    <row r="816" spans="1:24" x14ac:dyDescent="0.35">
      <c r="A816">
        <v>36</v>
      </c>
      <c r="B816">
        <v>161.04</v>
      </c>
      <c r="C816">
        <v>2</v>
      </c>
      <c r="D816">
        <v>5797.44</v>
      </c>
      <c r="E816" s="53">
        <v>43566</v>
      </c>
      <c r="F816" s="84">
        <v>4</v>
      </c>
      <c r="G816" s="84">
        <v>11</v>
      </c>
      <c r="H816" s="85" t="str">
        <f t="shared" si="72"/>
        <v>November</v>
      </c>
      <c r="I816" s="84">
        <v>2019</v>
      </c>
      <c r="J816" s="85" t="str">
        <f t="shared" si="73"/>
        <v>11/4/2019</v>
      </c>
      <c r="K816" s="86">
        <f t="shared" si="74"/>
        <v>2</v>
      </c>
      <c r="L816" t="str">
        <f t="shared" si="75"/>
        <v>Monday</v>
      </c>
      <c r="M816">
        <v>1024</v>
      </c>
      <c r="N816" t="s">
        <v>207</v>
      </c>
      <c r="O816" t="s">
        <v>470</v>
      </c>
      <c r="P816">
        <v>168</v>
      </c>
      <c r="Q816" t="s">
        <v>581</v>
      </c>
      <c r="R816" t="s">
        <v>337</v>
      </c>
      <c r="S816" t="s">
        <v>338</v>
      </c>
      <c r="T816" t="s">
        <v>229</v>
      </c>
      <c r="U816" t="s">
        <v>721</v>
      </c>
      <c r="V816" t="s">
        <v>260</v>
      </c>
      <c r="W816">
        <f t="shared" si="76"/>
        <v>-6.960000000000008</v>
      </c>
      <c r="X816">
        <f t="shared" si="77"/>
        <v>-250.56000000000029</v>
      </c>
    </row>
    <row r="817" spans="1:24" x14ac:dyDescent="0.35">
      <c r="A817">
        <v>24</v>
      </c>
      <c r="B817">
        <v>52.67</v>
      </c>
      <c r="C817">
        <v>1</v>
      </c>
      <c r="D817">
        <v>1264.08</v>
      </c>
      <c r="E817" s="53" t="s">
        <v>468</v>
      </c>
      <c r="F817" s="84">
        <v>17</v>
      </c>
      <c r="G817" s="84">
        <v>11</v>
      </c>
      <c r="H817" s="85" t="str">
        <f t="shared" si="72"/>
        <v>November</v>
      </c>
      <c r="I817" s="84">
        <v>2019</v>
      </c>
      <c r="J817" s="85" t="str">
        <f t="shared" si="73"/>
        <v>11/17/2019</v>
      </c>
      <c r="K817" s="86">
        <f t="shared" si="74"/>
        <v>1</v>
      </c>
      <c r="L817" t="str">
        <f t="shared" si="75"/>
        <v>Sunday</v>
      </c>
      <c r="M817">
        <v>1012</v>
      </c>
      <c r="N817" t="s">
        <v>207</v>
      </c>
      <c r="O817" t="s">
        <v>470</v>
      </c>
      <c r="P817">
        <v>168</v>
      </c>
      <c r="Q817" t="s">
        <v>581</v>
      </c>
      <c r="R817" t="s">
        <v>435</v>
      </c>
      <c r="S817" t="s">
        <v>436</v>
      </c>
      <c r="T817" t="s">
        <v>235</v>
      </c>
      <c r="U817" t="s">
        <v>757</v>
      </c>
      <c r="V817" t="s">
        <v>255</v>
      </c>
      <c r="W817">
        <f t="shared" si="76"/>
        <v>-115.33</v>
      </c>
      <c r="X817">
        <f t="shared" si="77"/>
        <v>-2767.92</v>
      </c>
    </row>
    <row r="818" spans="1:24" x14ac:dyDescent="0.35">
      <c r="A818">
        <v>21</v>
      </c>
      <c r="B818">
        <v>229.3</v>
      </c>
      <c r="C818">
        <v>6</v>
      </c>
      <c r="D818">
        <v>4815.3</v>
      </c>
      <c r="E818" s="53" t="s">
        <v>339</v>
      </c>
      <c r="F818" s="84">
        <v>29</v>
      </c>
      <c r="G818" s="84">
        <v>11</v>
      </c>
      <c r="H818" s="85" t="str">
        <f t="shared" si="72"/>
        <v>November</v>
      </c>
      <c r="I818" s="84">
        <v>2019</v>
      </c>
      <c r="J818" s="85" t="str">
        <f t="shared" si="73"/>
        <v>11/29/2019</v>
      </c>
      <c r="K818" s="86">
        <f t="shared" si="74"/>
        <v>6</v>
      </c>
      <c r="L818" t="str">
        <f t="shared" si="75"/>
        <v>Friday</v>
      </c>
      <c r="M818">
        <v>1001</v>
      </c>
      <c r="N818" t="s">
        <v>207</v>
      </c>
      <c r="O818" t="s">
        <v>470</v>
      </c>
      <c r="P818">
        <v>168</v>
      </c>
      <c r="Q818" t="s">
        <v>581</v>
      </c>
      <c r="R818" t="s">
        <v>270</v>
      </c>
      <c r="S818" t="s">
        <v>271</v>
      </c>
      <c r="T818" t="s">
        <v>232</v>
      </c>
      <c r="U818" t="s">
        <v>691</v>
      </c>
      <c r="V818" t="s">
        <v>260</v>
      </c>
      <c r="W818">
        <f t="shared" si="76"/>
        <v>61.300000000000011</v>
      </c>
      <c r="X818">
        <f t="shared" si="77"/>
        <v>1287.3000000000002</v>
      </c>
    </row>
    <row r="819" spans="1:24" x14ac:dyDescent="0.35">
      <c r="A819">
        <v>30</v>
      </c>
      <c r="B819">
        <v>148.74</v>
      </c>
      <c r="C819">
        <v>1</v>
      </c>
      <c r="D819">
        <v>4462.2</v>
      </c>
      <c r="E819" s="53">
        <v>43720</v>
      </c>
      <c r="F819" s="84">
        <v>9</v>
      </c>
      <c r="G819" s="84">
        <v>12</v>
      </c>
      <c r="H819" s="85" t="str">
        <f t="shared" si="72"/>
        <v>December</v>
      </c>
      <c r="I819" s="84">
        <v>2019</v>
      </c>
      <c r="J819" s="85" t="str">
        <f t="shared" si="73"/>
        <v>12/9/2019</v>
      </c>
      <c r="K819" s="86">
        <f t="shared" si="74"/>
        <v>2</v>
      </c>
      <c r="L819" t="str">
        <f t="shared" si="75"/>
        <v>Monday</v>
      </c>
      <c r="M819">
        <v>992</v>
      </c>
      <c r="N819" t="s">
        <v>207</v>
      </c>
      <c r="O819" t="s">
        <v>470</v>
      </c>
      <c r="P819">
        <v>168</v>
      </c>
      <c r="Q819" t="s">
        <v>581</v>
      </c>
      <c r="R819" t="s">
        <v>258</v>
      </c>
      <c r="S819" t="s">
        <v>259</v>
      </c>
      <c r="T819" t="s">
        <v>230</v>
      </c>
      <c r="U819" t="s">
        <v>685</v>
      </c>
      <c r="V819" t="s">
        <v>260</v>
      </c>
      <c r="W819">
        <f t="shared" si="76"/>
        <v>-19.259999999999991</v>
      </c>
      <c r="X819">
        <f t="shared" si="77"/>
        <v>-577.79999999999973</v>
      </c>
    </row>
    <row r="820" spans="1:24" x14ac:dyDescent="0.35">
      <c r="A820">
        <v>32</v>
      </c>
      <c r="B820">
        <v>94.79</v>
      </c>
      <c r="C820">
        <v>7</v>
      </c>
      <c r="D820">
        <v>3033.28</v>
      </c>
      <c r="E820" s="53">
        <v>44166</v>
      </c>
      <c r="F820" s="84">
        <v>12</v>
      </c>
      <c r="G820" s="84">
        <v>1</v>
      </c>
      <c r="H820" s="85" t="str">
        <f t="shared" si="72"/>
        <v>January</v>
      </c>
      <c r="I820" s="84">
        <v>2020</v>
      </c>
      <c r="J820" s="85" t="str">
        <f t="shared" si="73"/>
        <v>1/12/2020</v>
      </c>
      <c r="K820" s="86">
        <f t="shared" si="74"/>
        <v>1</v>
      </c>
      <c r="L820" t="str">
        <f t="shared" si="75"/>
        <v>Sunday</v>
      </c>
      <c r="M820">
        <v>959</v>
      </c>
      <c r="N820" t="s">
        <v>397</v>
      </c>
      <c r="O820" t="s">
        <v>470</v>
      </c>
      <c r="P820">
        <v>168</v>
      </c>
      <c r="Q820" t="s">
        <v>581</v>
      </c>
      <c r="R820" t="s">
        <v>261</v>
      </c>
      <c r="S820" t="s">
        <v>262</v>
      </c>
      <c r="T820" t="s">
        <v>229</v>
      </c>
      <c r="U820" t="s">
        <v>686</v>
      </c>
      <c r="V820" t="s">
        <v>260</v>
      </c>
      <c r="W820">
        <f t="shared" si="76"/>
        <v>-73.209999999999994</v>
      </c>
      <c r="X820">
        <f t="shared" si="77"/>
        <v>-2342.7199999999998</v>
      </c>
    </row>
    <row r="821" spans="1:24" x14ac:dyDescent="0.35">
      <c r="A821">
        <v>21</v>
      </c>
      <c r="B821">
        <v>47.18</v>
      </c>
      <c r="C821">
        <v>8</v>
      </c>
      <c r="D821">
        <v>990.78</v>
      </c>
      <c r="E821" s="53" t="s">
        <v>479</v>
      </c>
      <c r="F821" s="84">
        <v>16</v>
      </c>
      <c r="G821" s="84">
        <v>2</v>
      </c>
      <c r="H821" s="85" t="str">
        <f t="shared" si="72"/>
        <v>Febuary</v>
      </c>
      <c r="I821" s="84">
        <v>2020</v>
      </c>
      <c r="J821" s="85" t="str">
        <f t="shared" si="73"/>
        <v>2/16/2020</v>
      </c>
      <c r="K821" s="86">
        <f t="shared" si="74"/>
        <v>1</v>
      </c>
      <c r="L821" t="str">
        <f t="shared" si="75"/>
        <v>Sunday</v>
      </c>
      <c r="M821">
        <v>925</v>
      </c>
      <c r="N821" t="s">
        <v>207</v>
      </c>
      <c r="O821" t="s">
        <v>470</v>
      </c>
      <c r="P821">
        <v>168</v>
      </c>
      <c r="Q821" t="s">
        <v>581</v>
      </c>
      <c r="R821" t="s">
        <v>296</v>
      </c>
      <c r="S821" t="s">
        <v>297</v>
      </c>
      <c r="T821" t="s">
        <v>236</v>
      </c>
      <c r="U821" t="s">
        <v>704</v>
      </c>
      <c r="V821" t="s">
        <v>255</v>
      </c>
      <c r="W821">
        <f t="shared" si="76"/>
        <v>-120.82</v>
      </c>
      <c r="X821">
        <f t="shared" si="77"/>
        <v>-2537.2199999999998</v>
      </c>
    </row>
    <row r="822" spans="1:24" x14ac:dyDescent="0.35">
      <c r="A822">
        <v>26</v>
      </c>
      <c r="B822">
        <v>78.11</v>
      </c>
      <c r="C822">
        <v>7</v>
      </c>
      <c r="D822">
        <v>2030.86</v>
      </c>
      <c r="E822" s="53">
        <v>43924</v>
      </c>
      <c r="F822" s="84">
        <v>4</v>
      </c>
      <c r="G822" s="84">
        <v>3</v>
      </c>
      <c r="H822" s="85" t="str">
        <f t="shared" si="72"/>
        <v>March</v>
      </c>
      <c r="I822" s="84">
        <v>2020</v>
      </c>
      <c r="J822" s="85" t="str">
        <f t="shared" si="73"/>
        <v>3/4/2020</v>
      </c>
      <c r="K822" s="86">
        <f t="shared" si="74"/>
        <v>4</v>
      </c>
      <c r="L822" t="str">
        <f t="shared" si="75"/>
        <v>Wednesday</v>
      </c>
      <c r="M822">
        <v>909</v>
      </c>
      <c r="N822" t="s">
        <v>207</v>
      </c>
      <c r="O822" t="s">
        <v>470</v>
      </c>
      <c r="P822">
        <v>168</v>
      </c>
      <c r="Q822" t="s">
        <v>581</v>
      </c>
      <c r="R822" t="s">
        <v>335</v>
      </c>
      <c r="S822" t="s">
        <v>336</v>
      </c>
      <c r="T822" t="s">
        <v>229</v>
      </c>
      <c r="U822" t="s">
        <v>720</v>
      </c>
      <c r="V822" t="s">
        <v>255</v>
      </c>
      <c r="W822">
        <f t="shared" si="76"/>
        <v>-89.89</v>
      </c>
      <c r="X822">
        <f t="shared" si="77"/>
        <v>-2337.14</v>
      </c>
    </row>
    <row r="823" spans="1:24" x14ac:dyDescent="0.35">
      <c r="A823">
        <v>35</v>
      </c>
      <c r="B823">
        <v>155.25</v>
      </c>
      <c r="C823">
        <v>1</v>
      </c>
      <c r="D823">
        <v>5433.75</v>
      </c>
      <c r="E823" s="53" t="s">
        <v>501</v>
      </c>
      <c r="F823" s="84">
        <v>29</v>
      </c>
      <c r="G823" s="84">
        <v>5</v>
      </c>
      <c r="H823" s="85" t="str">
        <f t="shared" si="72"/>
        <v>May</v>
      </c>
      <c r="I823" s="84">
        <v>2020</v>
      </c>
      <c r="J823" s="85" t="str">
        <f t="shared" si="73"/>
        <v>5/29/2020</v>
      </c>
      <c r="K823" s="86">
        <f t="shared" si="74"/>
        <v>6</v>
      </c>
      <c r="L823" t="str">
        <f t="shared" si="75"/>
        <v>Friday</v>
      </c>
      <c r="M823">
        <v>824</v>
      </c>
      <c r="N823" t="s">
        <v>347</v>
      </c>
      <c r="O823" t="s">
        <v>470</v>
      </c>
      <c r="P823">
        <v>168</v>
      </c>
      <c r="Q823" t="s">
        <v>581</v>
      </c>
      <c r="R823" t="s">
        <v>335</v>
      </c>
      <c r="S823" t="s">
        <v>336</v>
      </c>
      <c r="T823" t="s">
        <v>229</v>
      </c>
      <c r="U823" t="s">
        <v>720</v>
      </c>
      <c r="V823" t="s">
        <v>260</v>
      </c>
      <c r="W823">
        <f t="shared" si="76"/>
        <v>-12.75</v>
      </c>
      <c r="X823">
        <f t="shared" si="77"/>
        <v>-446.25</v>
      </c>
    </row>
    <row r="824" spans="1:24" x14ac:dyDescent="0.35">
      <c r="A824">
        <v>26</v>
      </c>
      <c r="B824">
        <v>121.44</v>
      </c>
      <c r="C824">
        <v>1</v>
      </c>
      <c r="D824">
        <v>3157.44</v>
      </c>
      <c r="E824" s="53">
        <v>43376</v>
      </c>
      <c r="F824" s="84">
        <v>10</v>
      </c>
      <c r="G824" s="84">
        <v>3</v>
      </c>
      <c r="H824" s="85" t="str">
        <f t="shared" si="72"/>
        <v>March</v>
      </c>
      <c r="I824" s="84">
        <v>2018</v>
      </c>
      <c r="J824" s="85" t="str">
        <f t="shared" si="73"/>
        <v>3/10/2018</v>
      </c>
      <c r="K824" s="86">
        <f t="shared" si="74"/>
        <v>7</v>
      </c>
      <c r="L824" t="str">
        <f t="shared" si="75"/>
        <v>Saturday</v>
      </c>
      <c r="M824">
        <v>1636</v>
      </c>
      <c r="N824" t="s">
        <v>207</v>
      </c>
      <c r="O824" t="s">
        <v>226</v>
      </c>
      <c r="P824">
        <v>132</v>
      </c>
      <c r="Q824" t="s">
        <v>582</v>
      </c>
      <c r="R824" t="s">
        <v>351</v>
      </c>
      <c r="S824" t="s">
        <v>311</v>
      </c>
      <c r="T824" t="s">
        <v>229</v>
      </c>
      <c r="U824" t="s">
        <v>726</v>
      </c>
      <c r="V824" t="s">
        <v>260</v>
      </c>
      <c r="W824">
        <f t="shared" si="76"/>
        <v>-10.560000000000002</v>
      </c>
      <c r="X824">
        <f t="shared" si="77"/>
        <v>-274.56000000000006</v>
      </c>
    </row>
    <row r="825" spans="1:24" x14ac:dyDescent="0.35">
      <c r="A825">
        <v>46</v>
      </c>
      <c r="B825">
        <v>112.2</v>
      </c>
      <c r="C825">
        <v>3</v>
      </c>
      <c r="D825">
        <v>5161.2</v>
      </c>
      <c r="E825" s="53" t="s">
        <v>482</v>
      </c>
      <c r="F825" s="84">
        <v>20</v>
      </c>
      <c r="G825" s="84">
        <v>5</v>
      </c>
      <c r="H825" s="85" t="str">
        <f t="shared" si="72"/>
        <v>May</v>
      </c>
      <c r="I825" s="84">
        <v>2018</v>
      </c>
      <c r="J825" s="85" t="str">
        <f t="shared" si="73"/>
        <v>5/20/2018</v>
      </c>
      <c r="K825" s="86">
        <f t="shared" si="74"/>
        <v>1</v>
      </c>
      <c r="L825" t="str">
        <f t="shared" si="75"/>
        <v>Sunday</v>
      </c>
      <c r="M825">
        <v>1566</v>
      </c>
      <c r="N825" t="s">
        <v>207</v>
      </c>
      <c r="O825" t="s">
        <v>226</v>
      </c>
      <c r="P825">
        <v>132</v>
      </c>
      <c r="Q825" t="s">
        <v>582</v>
      </c>
      <c r="R825" t="s">
        <v>353</v>
      </c>
      <c r="S825" t="s">
        <v>278</v>
      </c>
      <c r="T825" t="s">
        <v>230</v>
      </c>
      <c r="U825" t="s">
        <v>727</v>
      </c>
      <c r="V825" t="s">
        <v>260</v>
      </c>
      <c r="W825">
        <f t="shared" si="76"/>
        <v>-19.799999999999997</v>
      </c>
      <c r="X825">
        <f t="shared" si="77"/>
        <v>-910.79999999999984</v>
      </c>
    </row>
    <row r="826" spans="1:24" x14ac:dyDescent="0.35">
      <c r="A826">
        <v>37</v>
      </c>
      <c r="B826">
        <v>117.48</v>
      </c>
      <c r="C826">
        <v>3</v>
      </c>
      <c r="D826">
        <v>4346.76</v>
      </c>
      <c r="E826" s="53">
        <v>43380</v>
      </c>
      <c r="F826" s="84">
        <v>10</v>
      </c>
      <c r="G826" s="84">
        <v>7</v>
      </c>
      <c r="H826" s="85" t="str">
        <f t="shared" si="72"/>
        <v>July</v>
      </c>
      <c r="I826" s="84">
        <v>2018</v>
      </c>
      <c r="J826" s="85" t="str">
        <f t="shared" si="73"/>
        <v>7/10/2018</v>
      </c>
      <c r="K826" s="86">
        <f t="shared" si="74"/>
        <v>3</v>
      </c>
      <c r="L826" t="str">
        <f t="shared" si="75"/>
        <v>Tuesday</v>
      </c>
      <c r="M826">
        <v>1516</v>
      </c>
      <c r="N826" t="s">
        <v>207</v>
      </c>
      <c r="O826" t="s">
        <v>226</v>
      </c>
      <c r="P826">
        <v>132</v>
      </c>
      <c r="Q826" t="s">
        <v>582</v>
      </c>
      <c r="R826" t="s">
        <v>256</v>
      </c>
      <c r="S826" t="s">
        <v>257</v>
      </c>
      <c r="T826" t="s">
        <v>230</v>
      </c>
      <c r="U826" t="s">
        <v>684</v>
      </c>
      <c r="V826" t="s">
        <v>260</v>
      </c>
      <c r="W826">
        <f t="shared" si="76"/>
        <v>-14.519999999999996</v>
      </c>
      <c r="X826">
        <f t="shared" si="77"/>
        <v>-537.2399999999999</v>
      </c>
    </row>
    <row r="827" spans="1:24" x14ac:dyDescent="0.35">
      <c r="A827">
        <v>27</v>
      </c>
      <c r="B827">
        <v>130.68</v>
      </c>
      <c r="C827">
        <v>10</v>
      </c>
      <c r="D827">
        <v>3528.36</v>
      </c>
      <c r="E827" s="53">
        <v>43413</v>
      </c>
      <c r="F827" s="84">
        <v>11</v>
      </c>
      <c r="G827" s="84">
        <v>9</v>
      </c>
      <c r="H827" s="85" t="str">
        <f t="shared" si="72"/>
        <v>September</v>
      </c>
      <c r="I827" s="84">
        <v>2018</v>
      </c>
      <c r="J827" s="85" t="str">
        <f t="shared" si="73"/>
        <v>9/11/2018</v>
      </c>
      <c r="K827" s="86">
        <f t="shared" si="74"/>
        <v>3</v>
      </c>
      <c r="L827" t="str">
        <f t="shared" si="75"/>
        <v>Tuesday</v>
      </c>
      <c r="M827">
        <v>1454</v>
      </c>
      <c r="N827" t="s">
        <v>207</v>
      </c>
      <c r="O827" t="s">
        <v>226</v>
      </c>
      <c r="P827">
        <v>132</v>
      </c>
      <c r="Q827" t="s">
        <v>582</v>
      </c>
      <c r="R827" t="s">
        <v>343</v>
      </c>
      <c r="S827" t="s">
        <v>344</v>
      </c>
      <c r="T827" t="s">
        <v>232</v>
      </c>
      <c r="U827" t="s">
        <v>723</v>
      </c>
      <c r="V827" t="s">
        <v>260</v>
      </c>
      <c r="W827">
        <f t="shared" si="76"/>
        <v>-1.3199999999999932</v>
      </c>
      <c r="X827">
        <f t="shared" si="77"/>
        <v>-35.639999999999816</v>
      </c>
    </row>
    <row r="828" spans="1:24" x14ac:dyDescent="0.35">
      <c r="A828">
        <v>23</v>
      </c>
      <c r="B828">
        <v>138.6</v>
      </c>
      <c r="C828">
        <v>9</v>
      </c>
      <c r="D828">
        <v>3187.8</v>
      </c>
      <c r="E828" s="53" t="s">
        <v>461</v>
      </c>
      <c r="F828" s="84">
        <v>17</v>
      </c>
      <c r="G828" s="84">
        <v>10</v>
      </c>
      <c r="H828" s="85" t="str">
        <f t="shared" si="72"/>
        <v>October</v>
      </c>
      <c r="I828" s="84">
        <v>2018</v>
      </c>
      <c r="J828" s="85" t="str">
        <f t="shared" si="73"/>
        <v>10/17/2018</v>
      </c>
      <c r="K828" s="86">
        <f t="shared" si="74"/>
        <v>4</v>
      </c>
      <c r="L828" t="str">
        <f t="shared" si="75"/>
        <v>Wednesday</v>
      </c>
      <c r="M828">
        <v>1419</v>
      </c>
      <c r="N828" t="s">
        <v>207</v>
      </c>
      <c r="O828" t="s">
        <v>226</v>
      </c>
      <c r="P828">
        <v>132</v>
      </c>
      <c r="Q828" t="s">
        <v>582</v>
      </c>
      <c r="R828" t="s">
        <v>437</v>
      </c>
      <c r="S828" t="s">
        <v>438</v>
      </c>
      <c r="T828" t="s">
        <v>243</v>
      </c>
      <c r="U828" t="s">
        <v>758</v>
      </c>
      <c r="V828" t="s">
        <v>260</v>
      </c>
      <c r="W828">
        <f t="shared" si="76"/>
        <v>6.5999999999999943</v>
      </c>
      <c r="X828">
        <f t="shared" si="77"/>
        <v>151.79999999999987</v>
      </c>
    </row>
    <row r="829" spans="1:24" x14ac:dyDescent="0.35">
      <c r="A829">
        <v>39</v>
      </c>
      <c r="B829">
        <v>154.44</v>
      </c>
      <c r="C829">
        <v>7</v>
      </c>
      <c r="D829">
        <v>6023.16</v>
      </c>
      <c r="E829" s="53">
        <v>43231</v>
      </c>
      <c r="F829" s="84">
        <v>5</v>
      </c>
      <c r="G829" s="84">
        <v>11</v>
      </c>
      <c r="H829" s="85" t="str">
        <f t="shared" si="72"/>
        <v>November</v>
      </c>
      <c r="I829" s="84">
        <v>2018</v>
      </c>
      <c r="J829" s="85" t="str">
        <f t="shared" si="73"/>
        <v>11/5/2018</v>
      </c>
      <c r="K829" s="86">
        <f t="shared" si="74"/>
        <v>2</v>
      </c>
      <c r="L829" t="str">
        <f t="shared" si="75"/>
        <v>Monday</v>
      </c>
      <c r="M829">
        <v>1401</v>
      </c>
      <c r="N829" t="s">
        <v>207</v>
      </c>
      <c r="O829" t="s">
        <v>226</v>
      </c>
      <c r="P829">
        <v>132</v>
      </c>
      <c r="Q829" t="s">
        <v>582</v>
      </c>
      <c r="R829" t="s">
        <v>275</v>
      </c>
      <c r="S829" t="s">
        <v>276</v>
      </c>
      <c r="T829" t="s">
        <v>229</v>
      </c>
      <c r="U829" t="s">
        <v>694</v>
      </c>
      <c r="V829" t="s">
        <v>260</v>
      </c>
      <c r="W829">
        <f t="shared" si="76"/>
        <v>22.439999999999998</v>
      </c>
      <c r="X829">
        <f t="shared" si="77"/>
        <v>875.15999999999985</v>
      </c>
    </row>
    <row r="830" spans="1:24" x14ac:dyDescent="0.35">
      <c r="A830">
        <v>27</v>
      </c>
      <c r="B830">
        <v>143.88</v>
      </c>
      <c r="C830">
        <v>3</v>
      </c>
      <c r="D830">
        <v>3884.76</v>
      </c>
      <c r="E830" s="53">
        <v>43445</v>
      </c>
      <c r="F830" s="84">
        <v>12</v>
      </c>
      <c r="G830" s="84">
        <v>11</v>
      </c>
      <c r="H830" s="85" t="str">
        <f t="shared" si="72"/>
        <v>November</v>
      </c>
      <c r="I830" s="84">
        <v>2018</v>
      </c>
      <c r="J830" s="85" t="str">
        <f t="shared" si="73"/>
        <v>11/12/2018</v>
      </c>
      <c r="K830" s="86">
        <f t="shared" si="74"/>
        <v>2</v>
      </c>
      <c r="L830" t="str">
        <f t="shared" si="75"/>
        <v>Monday</v>
      </c>
      <c r="M830">
        <v>1395</v>
      </c>
      <c r="N830" t="s">
        <v>207</v>
      </c>
      <c r="O830" t="s">
        <v>226</v>
      </c>
      <c r="P830">
        <v>132</v>
      </c>
      <c r="Q830" t="s">
        <v>582</v>
      </c>
      <c r="R830" t="s">
        <v>267</v>
      </c>
      <c r="S830" t="s">
        <v>268</v>
      </c>
      <c r="T830" t="s">
        <v>231</v>
      </c>
      <c r="U830" t="s">
        <v>689</v>
      </c>
      <c r="V830" t="s">
        <v>260</v>
      </c>
      <c r="W830">
        <f t="shared" si="76"/>
        <v>11.879999999999995</v>
      </c>
      <c r="X830">
        <f t="shared" si="77"/>
        <v>320.75999999999988</v>
      </c>
    </row>
    <row r="831" spans="1:24" x14ac:dyDescent="0.35">
      <c r="A831">
        <v>38</v>
      </c>
      <c r="B831">
        <v>130.68</v>
      </c>
      <c r="C831">
        <v>8</v>
      </c>
      <c r="D831">
        <v>4965.84</v>
      </c>
      <c r="E831" s="53" t="s">
        <v>410</v>
      </c>
      <c r="F831" s="84">
        <v>20</v>
      </c>
      <c r="G831" s="84">
        <v>11</v>
      </c>
      <c r="H831" s="85" t="str">
        <f t="shared" si="72"/>
        <v>November</v>
      </c>
      <c r="I831" s="84">
        <v>2018</v>
      </c>
      <c r="J831" s="85" t="str">
        <f t="shared" si="73"/>
        <v>11/20/2018</v>
      </c>
      <c r="K831" s="86">
        <f t="shared" si="74"/>
        <v>3</v>
      </c>
      <c r="L831" t="str">
        <f t="shared" si="75"/>
        <v>Tuesday</v>
      </c>
      <c r="M831">
        <v>1388</v>
      </c>
      <c r="N831" t="s">
        <v>207</v>
      </c>
      <c r="O831" t="s">
        <v>226</v>
      </c>
      <c r="P831">
        <v>132</v>
      </c>
      <c r="Q831" t="s">
        <v>582</v>
      </c>
      <c r="R831" t="s">
        <v>337</v>
      </c>
      <c r="S831" t="s">
        <v>338</v>
      </c>
      <c r="T831" t="s">
        <v>229</v>
      </c>
      <c r="U831" t="s">
        <v>721</v>
      </c>
      <c r="V831" t="s">
        <v>260</v>
      </c>
      <c r="W831">
        <f t="shared" si="76"/>
        <v>-1.3199999999999932</v>
      </c>
      <c r="X831">
        <f t="shared" si="77"/>
        <v>-50.159999999999741</v>
      </c>
    </row>
    <row r="832" spans="1:24" x14ac:dyDescent="0.35">
      <c r="A832">
        <v>27</v>
      </c>
      <c r="B832">
        <v>154.44</v>
      </c>
      <c r="C832">
        <v>14</v>
      </c>
      <c r="D832">
        <v>4169.88</v>
      </c>
      <c r="E832" s="53">
        <v>43143</v>
      </c>
      <c r="F832" s="84">
        <v>2</v>
      </c>
      <c r="G832" s="84">
        <v>12</v>
      </c>
      <c r="H832" s="85" t="str">
        <f t="shared" si="72"/>
        <v>December</v>
      </c>
      <c r="I832" s="84">
        <v>2018</v>
      </c>
      <c r="J832" s="85" t="str">
        <f t="shared" si="73"/>
        <v>12/2/2018</v>
      </c>
      <c r="K832" s="86">
        <f t="shared" si="74"/>
        <v>1</v>
      </c>
      <c r="L832" t="str">
        <f t="shared" si="75"/>
        <v>Sunday</v>
      </c>
      <c r="M832">
        <v>1377</v>
      </c>
      <c r="N832" t="s">
        <v>207</v>
      </c>
      <c r="O832" t="s">
        <v>226</v>
      </c>
      <c r="P832">
        <v>132</v>
      </c>
      <c r="Q832" t="s">
        <v>582</v>
      </c>
      <c r="R832" t="s">
        <v>427</v>
      </c>
      <c r="S832" t="s">
        <v>254</v>
      </c>
      <c r="T832" t="s">
        <v>229</v>
      </c>
      <c r="U832" t="s">
        <v>754</v>
      </c>
      <c r="V832" t="s">
        <v>260</v>
      </c>
      <c r="W832">
        <f t="shared" si="76"/>
        <v>22.439999999999998</v>
      </c>
      <c r="X832">
        <f t="shared" si="77"/>
        <v>605.87999999999988</v>
      </c>
    </row>
    <row r="833" spans="1:24" x14ac:dyDescent="0.35">
      <c r="A833">
        <v>40</v>
      </c>
      <c r="B833">
        <v>122.76</v>
      </c>
      <c r="C833">
        <v>7</v>
      </c>
      <c r="D833">
        <v>4910.3999999999996</v>
      </c>
      <c r="E833" s="53" t="s">
        <v>449</v>
      </c>
      <c r="F833" s="84">
        <v>16</v>
      </c>
      <c r="G833" s="84">
        <v>1</v>
      </c>
      <c r="H833" s="85" t="str">
        <f t="shared" si="72"/>
        <v>January</v>
      </c>
      <c r="I833" s="84">
        <v>2019</v>
      </c>
      <c r="J833" s="85" t="str">
        <f t="shared" si="73"/>
        <v>1/16/2019</v>
      </c>
      <c r="K833" s="86">
        <f t="shared" si="74"/>
        <v>4</v>
      </c>
      <c r="L833" t="str">
        <f t="shared" si="75"/>
        <v>Wednesday</v>
      </c>
      <c r="M833">
        <v>1333</v>
      </c>
      <c r="N833" t="s">
        <v>207</v>
      </c>
      <c r="O833" t="s">
        <v>226</v>
      </c>
      <c r="P833">
        <v>132</v>
      </c>
      <c r="Q833" t="s">
        <v>582</v>
      </c>
      <c r="R833" t="s">
        <v>296</v>
      </c>
      <c r="S833" t="s">
        <v>297</v>
      </c>
      <c r="T833" t="s">
        <v>236</v>
      </c>
      <c r="U833" t="s">
        <v>704</v>
      </c>
      <c r="V833" t="s">
        <v>260</v>
      </c>
      <c r="W833">
        <f t="shared" si="76"/>
        <v>-9.2399999999999949</v>
      </c>
      <c r="X833">
        <f t="shared" si="77"/>
        <v>-369.5999999999998</v>
      </c>
    </row>
    <row r="834" spans="1:24" x14ac:dyDescent="0.35">
      <c r="A834">
        <v>24</v>
      </c>
      <c r="B834">
        <v>134.63999999999999</v>
      </c>
      <c r="C834">
        <v>5</v>
      </c>
      <c r="D834">
        <v>3231.36</v>
      </c>
      <c r="E834" s="53" t="s">
        <v>483</v>
      </c>
      <c r="F834" s="84">
        <v>26</v>
      </c>
      <c r="G834" s="84">
        <v>2</v>
      </c>
      <c r="H834" s="85" t="str">
        <f t="shared" si="72"/>
        <v>Febuary</v>
      </c>
      <c r="I834" s="84">
        <v>2019</v>
      </c>
      <c r="J834" s="85" t="str">
        <f t="shared" si="73"/>
        <v>2/26/2019</v>
      </c>
      <c r="K834" s="86">
        <f t="shared" si="74"/>
        <v>3</v>
      </c>
      <c r="L834" t="str">
        <f t="shared" si="75"/>
        <v>Tuesday</v>
      </c>
      <c r="M834">
        <v>1293</v>
      </c>
      <c r="N834" t="s">
        <v>207</v>
      </c>
      <c r="O834" t="s">
        <v>226</v>
      </c>
      <c r="P834">
        <v>132</v>
      </c>
      <c r="Q834" t="s">
        <v>582</v>
      </c>
      <c r="R834" t="s">
        <v>372</v>
      </c>
      <c r="S834" t="s">
        <v>373</v>
      </c>
      <c r="T834" t="s">
        <v>229</v>
      </c>
      <c r="U834" t="s">
        <v>735</v>
      </c>
      <c r="V834" t="s">
        <v>260</v>
      </c>
      <c r="W834">
        <f t="shared" si="76"/>
        <v>2.6399999999999864</v>
      </c>
      <c r="X834">
        <f t="shared" si="77"/>
        <v>63.359999999999673</v>
      </c>
    </row>
    <row r="835" spans="1:24" x14ac:dyDescent="0.35">
      <c r="A835">
        <v>44</v>
      </c>
      <c r="B835">
        <v>155.76</v>
      </c>
      <c r="C835">
        <v>12</v>
      </c>
      <c r="D835">
        <v>6853.44</v>
      </c>
      <c r="E835" s="53" t="s">
        <v>462</v>
      </c>
      <c r="F835" s="84">
        <v>13</v>
      </c>
      <c r="G835" s="84">
        <v>4</v>
      </c>
      <c r="H835" s="85" t="str">
        <f t="shared" ref="H835:H898" si="78">IF(G835=1,"January",IF(G835=2,"Febuary",IF(G835=3,"March",IF(G835=4,"April",IF(G835=5,"May",IF(G835=6,"June",IF(G835=7,"July",IF(G835=8,"August",IF(G835=9,"September",IF(G835=10,"October",IF(G835=11,"November","December")))))))))))</f>
        <v>April</v>
      </c>
      <c r="I835" s="84">
        <v>2019</v>
      </c>
      <c r="J835" s="85" t="str">
        <f t="shared" ref="J835:J898" si="79">CONCATENATE(G835,"/",F835,"/",I835)</f>
        <v>4/13/2019</v>
      </c>
      <c r="K835" s="86">
        <f t="shared" ref="K835:K898" si="80">WEEKDAY(J835)</f>
        <v>7</v>
      </c>
      <c r="L835" t="str">
        <f t="shared" ref="L835:L898" si="81">IF(K835=7,"Saturday",IF(K835=6,"Friday",IF(K835=5,"Thursday",IF(K835=4,"Wednesday",IF(K835=3,"Tuesday",IF(K835=2,"Monday","Sunday"))))))</f>
        <v>Saturday</v>
      </c>
      <c r="M835">
        <v>1248</v>
      </c>
      <c r="N835" t="s">
        <v>207</v>
      </c>
      <c r="O835" t="s">
        <v>226</v>
      </c>
      <c r="P835">
        <v>132</v>
      </c>
      <c r="Q835" t="s">
        <v>582</v>
      </c>
      <c r="R835" t="s">
        <v>459</v>
      </c>
      <c r="S835" t="s">
        <v>460</v>
      </c>
      <c r="T835" t="s">
        <v>230</v>
      </c>
      <c r="U835" t="s">
        <v>763</v>
      </c>
      <c r="V835" t="s">
        <v>260</v>
      </c>
      <c r="W835">
        <f t="shared" ref="W835:W898" si="82">B835-P835</f>
        <v>23.759999999999991</v>
      </c>
      <c r="X835">
        <f t="shared" ref="X835:X898" si="83">W835*A835</f>
        <v>1045.4399999999996</v>
      </c>
    </row>
    <row r="836" spans="1:24" x14ac:dyDescent="0.35">
      <c r="A836">
        <v>37</v>
      </c>
      <c r="B836">
        <v>139.91999999999999</v>
      </c>
      <c r="C836">
        <v>2</v>
      </c>
      <c r="D836">
        <v>5177.04</v>
      </c>
      <c r="E836" s="53">
        <v>43471</v>
      </c>
      <c r="F836" s="84">
        <v>1</v>
      </c>
      <c r="G836" s="84">
        <v>6</v>
      </c>
      <c r="H836" s="85" t="str">
        <f t="shared" si="78"/>
        <v>June</v>
      </c>
      <c r="I836" s="84">
        <v>2019</v>
      </c>
      <c r="J836" s="85" t="str">
        <f t="shared" si="79"/>
        <v>6/1/2019</v>
      </c>
      <c r="K836" s="86">
        <f t="shared" si="80"/>
        <v>7</v>
      </c>
      <c r="L836" t="str">
        <f t="shared" si="81"/>
        <v>Saturday</v>
      </c>
      <c r="M836">
        <v>1200</v>
      </c>
      <c r="N836" t="s">
        <v>364</v>
      </c>
      <c r="O836" t="s">
        <v>226</v>
      </c>
      <c r="P836">
        <v>132</v>
      </c>
      <c r="Q836" t="s">
        <v>582</v>
      </c>
      <c r="R836" t="s">
        <v>294</v>
      </c>
      <c r="S836" t="s">
        <v>295</v>
      </c>
      <c r="T836" t="s">
        <v>235</v>
      </c>
      <c r="U836" t="s">
        <v>703</v>
      </c>
      <c r="V836" t="s">
        <v>260</v>
      </c>
      <c r="W836">
        <f t="shared" si="82"/>
        <v>7.9199999999999875</v>
      </c>
      <c r="X836">
        <f t="shared" si="83"/>
        <v>293.03999999999951</v>
      </c>
    </row>
    <row r="837" spans="1:24" x14ac:dyDescent="0.35">
      <c r="A837">
        <v>20</v>
      </c>
      <c r="B837">
        <v>141.24</v>
      </c>
      <c r="C837">
        <v>3</v>
      </c>
      <c r="D837">
        <v>2824.8</v>
      </c>
      <c r="E837" s="53">
        <v>43623</v>
      </c>
      <c r="F837" s="84">
        <v>6</v>
      </c>
      <c r="G837" s="84">
        <v>7</v>
      </c>
      <c r="H837" s="85" t="str">
        <f t="shared" si="78"/>
        <v>July</v>
      </c>
      <c r="I837" s="84">
        <v>2019</v>
      </c>
      <c r="J837" s="85" t="str">
        <f t="shared" si="79"/>
        <v>7/6/2019</v>
      </c>
      <c r="K837" s="86">
        <f t="shared" si="80"/>
        <v>7</v>
      </c>
      <c r="L837" t="str">
        <f t="shared" si="81"/>
        <v>Saturday</v>
      </c>
      <c r="M837">
        <v>1166</v>
      </c>
      <c r="N837" t="s">
        <v>207</v>
      </c>
      <c r="O837" t="s">
        <v>226</v>
      </c>
      <c r="P837">
        <v>132</v>
      </c>
      <c r="Q837" t="s">
        <v>582</v>
      </c>
      <c r="R837" t="s">
        <v>416</v>
      </c>
      <c r="S837" t="s">
        <v>417</v>
      </c>
      <c r="T837" t="s">
        <v>239</v>
      </c>
      <c r="U837" t="s">
        <v>750</v>
      </c>
      <c r="V837" t="s">
        <v>255</v>
      </c>
      <c r="W837">
        <f t="shared" si="82"/>
        <v>9.2400000000000091</v>
      </c>
      <c r="X837">
        <f t="shared" si="83"/>
        <v>184.80000000000018</v>
      </c>
    </row>
    <row r="838" spans="1:24" x14ac:dyDescent="0.35">
      <c r="A838">
        <v>39</v>
      </c>
      <c r="B838">
        <v>110.88</v>
      </c>
      <c r="C838">
        <v>3</v>
      </c>
      <c r="D838">
        <v>4324.32</v>
      </c>
      <c r="E838" s="53">
        <v>43624</v>
      </c>
      <c r="F838" s="84">
        <v>6</v>
      </c>
      <c r="G838" s="84">
        <v>8</v>
      </c>
      <c r="H838" s="85" t="str">
        <f t="shared" si="78"/>
        <v>August</v>
      </c>
      <c r="I838" s="84">
        <v>2019</v>
      </c>
      <c r="J838" s="85" t="str">
        <f t="shared" si="79"/>
        <v>8/6/2019</v>
      </c>
      <c r="K838" s="86">
        <f t="shared" si="80"/>
        <v>3</v>
      </c>
      <c r="L838" t="str">
        <f t="shared" si="81"/>
        <v>Tuesday</v>
      </c>
      <c r="M838">
        <v>1136</v>
      </c>
      <c r="N838" t="s">
        <v>207</v>
      </c>
      <c r="O838" t="s">
        <v>226</v>
      </c>
      <c r="P838">
        <v>132</v>
      </c>
      <c r="Q838" t="s">
        <v>582</v>
      </c>
      <c r="R838" t="s">
        <v>463</v>
      </c>
      <c r="S838" t="s">
        <v>464</v>
      </c>
      <c r="T838" t="s">
        <v>229</v>
      </c>
      <c r="U838" t="s">
        <v>764</v>
      </c>
      <c r="V838" t="s">
        <v>260</v>
      </c>
      <c r="W838">
        <f t="shared" si="82"/>
        <v>-21.120000000000005</v>
      </c>
      <c r="X838">
        <f t="shared" si="83"/>
        <v>-823.68000000000018</v>
      </c>
    </row>
    <row r="839" spans="1:24" x14ac:dyDescent="0.35">
      <c r="A839">
        <v>44</v>
      </c>
      <c r="B839">
        <v>114.84</v>
      </c>
      <c r="C839">
        <v>1</v>
      </c>
      <c r="D839">
        <v>5052.96</v>
      </c>
      <c r="E839" s="53" t="s">
        <v>419</v>
      </c>
      <c r="F839" s="84">
        <v>30</v>
      </c>
      <c r="G839" s="84">
        <v>8</v>
      </c>
      <c r="H839" s="85" t="str">
        <f t="shared" si="78"/>
        <v>August</v>
      </c>
      <c r="I839" s="84">
        <v>2019</v>
      </c>
      <c r="J839" s="85" t="str">
        <f t="shared" si="79"/>
        <v>8/30/2019</v>
      </c>
      <c r="K839" s="86">
        <f t="shared" si="80"/>
        <v>6</v>
      </c>
      <c r="L839" t="str">
        <f t="shared" si="81"/>
        <v>Friday</v>
      </c>
      <c r="M839">
        <v>1113</v>
      </c>
      <c r="N839" t="s">
        <v>207</v>
      </c>
      <c r="O839" t="s">
        <v>226</v>
      </c>
      <c r="P839">
        <v>132</v>
      </c>
      <c r="Q839" t="s">
        <v>582</v>
      </c>
      <c r="R839" t="s">
        <v>414</v>
      </c>
      <c r="S839" t="s">
        <v>415</v>
      </c>
      <c r="T839" t="s">
        <v>244</v>
      </c>
      <c r="U839" t="s">
        <v>749</v>
      </c>
      <c r="V839" t="s">
        <v>260</v>
      </c>
      <c r="W839">
        <f t="shared" si="82"/>
        <v>-17.159999999999997</v>
      </c>
      <c r="X839">
        <f t="shared" si="83"/>
        <v>-755.03999999999985</v>
      </c>
    </row>
    <row r="840" spans="1:24" x14ac:dyDescent="0.35">
      <c r="A840">
        <v>22</v>
      </c>
      <c r="B840">
        <v>146.52000000000001</v>
      </c>
      <c r="C840">
        <v>5</v>
      </c>
      <c r="D840">
        <v>3223.44</v>
      </c>
      <c r="E840" s="53">
        <v>43230</v>
      </c>
      <c r="F840" s="84">
        <v>5</v>
      </c>
      <c r="G840" s="84">
        <v>10</v>
      </c>
      <c r="H840" s="85" t="str">
        <f t="shared" si="78"/>
        <v>October</v>
      </c>
      <c r="I840" s="84">
        <v>2018</v>
      </c>
      <c r="J840" s="85" t="str">
        <f t="shared" si="79"/>
        <v>10/5/2018</v>
      </c>
      <c r="K840" s="86">
        <f t="shared" si="80"/>
        <v>6</v>
      </c>
      <c r="L840" t="str">
        <f t="shared" si="81"/>
        <v>Friday</v>
      </c>
      <c r="M840">
        <v>1443</v>
      </c>
      <c r="N840" t="s">
        <v>207</v>
      </c>
      <c r="O840" t="s">
        <v>226</v>
      </c>
      <c r="P840">
        <v>132</v>
      </c>
      <c r="Q840" t="s">
        <v>582</v>
      </c>
      <c r="R840" t="s">
        <v>465</v>
      </c>
      <c r="S840" t="s">
        <v>466</v>
      </c>
      <c r="T840" t="s">
        <v>231</v>
      </c>
      <c r="U840" t="s">
        <v>765</v>
      </c>
      <c r="V840" t="s">
        <v>260</v>
      </c>
      <c r="W840">
        <f t="shared" si="82"/>
        <v>14.52000000000001</v>
      </c>
      <c r="X840">
        <f t="shared" si="83"/>
        <v>319.44000000000023</v>
      </c>
    </row>
    <row r="841" spans="1:24" x14ac:dyDescent="0.35">
      <c r="A841">
        <v>43</v>
      </c>
      <c r="B841">
        <v>122.76</v>
      </c>
      <c r="C841">
        <v>10</v>
      </c>
      <c r="D841">
        <v>5278.68</v>
      </c>
      <c r="E841" s="53" t="s">
        <v>422</v>
      </c>
      <c r="F841" s="84">
        <v>16</v>
      </c>
      <c r="G841" s="84">
        <v>10</v>
      </c>
      <c r="H841" s="85" t="str">
        <f t="shared" si="78"/>
        <v>October</v>
      </c>
      <c r="I841" s="84">
        <v>2019</v>
      </c>
      <c r="J841" s="85" t="str">
        <f t="shared" si="79"/>
        <v>10/16/2019</v>
      </c>
      <c r="K841" s="86">
        <f t="shared" si="80"/>
        <v>4</v>
      </c>
      <c r="L841" t="str">
        <f t="shared" si="81"/>
        <v>Wednesday</v>
      </c>
      <c r="M841">
        <v>1068</v>
      </c>
      <c r="N841" t="s">
        <v>207</v>
      </c>
      <c r="O841" t="s">
        <v>226</v>
      </c>
      <c r="P841">
        <v>132</v>
      </c>
      <c r="Q841" t="s">
        <v>582</v>
      </c>
      <c r="R841" t="s">
        <v>296</v>
      </c>
      <c r="S841" t="s">
        <v>297</v>
      </c>
      <c r="T841" t="s">
        <v>236</v>
      </c>
      <c r="U841" t="s">
        <v>704</v>
      </c>
      <c r="V841" t="s">
        <v>260</v>
      </c>
      <c r="W841">
        <f t="shared" si="82"/>
        <v>-9.2399999999999949</v>
      </c>
      <c r="X841">
        <f t="shared" si="83"/>
        <v>-397.31999999999977</v>
      </c>
    </row>
    <row r="842" spans="1:24" x14ac:dyDescent="0.35">
      <c r="A842">
        <v>27</v>
      </c>
      <c r="B842">
        <v>105.6</v>
      </c>
      <c r="C842">
        <v>7</v>
      </c>
      <c r="D842">
        <v>2851.2</v>
      </c>
      <c r="E842" s="53">
        <v>43566</v>
      </c>
      <c r="F842" s="84">
        <v>4</v>
      </c>
      <c r="G842" s="84">
        <v>11</v>
      </c>
      <c r="H842" s="85" t="str">
        <f t="shared" si="78"/>
        <v>November</v>
      </c>
      <c r="I842" s="84">
        <v>2019</v>
      </c>
      <c r="J842" s="85" t="str">
        <f t="shared" si="79"/>
        <v>11/4/2019</v>
      </c>
      <c r="K842" s="86">
        <f t="shared" si="80"/>
        <v>2</v>
      </c>
      <c r="L842" t="str">
        <f t="shared" si="81"/>
        <v>Monday</v>
      </c>
      <c r="M842">
        <v>1050</v>
      </c>
      <c r="N842" t="s">
        <v>207</v>
      </c>
      <c r="O842" t="s">
        <v>226</v>
      </c>
      <c r="P842">
        <v>132</v>
      </c>
      <c r="Q842" t="s">
        <v>582</v>
      </c>
      <c r="R842" t="s">
        <v>292</v>
      </c>
      <c r="S842" t="s">
        <v>293</v>
      </c>
      <c r="T842" t="s">
        <v>229</v>
      </c>
      <c r="U842" t="s">
        <v>702</v>
      </c>
      <c r="V842" t="s">
        <v>255</v>
      </c>
      <c r="W842">
        <f t="shared" si="82"/>
        <v>-26.400000000000006</v>
      </c>
      <c r="X842">
        <f t="shared" si="83"/>
        <v>-712.80000000000018</v>
      </c>
    </row>
    <row r="843" spans="1:24" x14ac:dyDescent="0.35">
      <c r="A843">
        <v>26</v>
      </c>
      <c r="B843">
        <v>64.900000000000006</v>
      </c>
      <c r="C843">
        <v>10</v>
      </c>
      <c r="D843">
        <v>1687.4</v>
      </c>
      <c r="E843" s="53" t="s">
        <v>468</v>
      </c>
      <c r="F843" s="84">
        <v>17</v>
      </c>
      <c r="G843" s="84">
        <v>11</v>
      </c>
      <c r="H843" s="85" t="str">
        <f t="shared" si="78"/>
        <v>November</v>
      </c>
      <c r="I843" s="84">
        <v>2019</v>
      </c>
      <c r="J843" s="85" t="str">
        <f t="shared" si="79"/>
        <v>11/17/2019</v>
      </c>
      <c r="K843" s="86">
        <f t="shared" si="80"/>
        <v>1</v>
      </c>
      <c r="L843" t="str">
        <f t="shared" si="81"/>
        <v>Sunday</v>
      </c>
      <c r="M843">
        <v>1038</v>
      </c>
      <c r="N843" t="s">
        <v>207</v>
      </c>
      <c r="O843" t="s">
        <v>226</v>
      </c>
      <c r="P843">
        <v>132</v>
      </c>
      <c r="Q843" t="s">
        <v>582</v>
      </c>
      <c r="R843" t="s">
        <v>351</v>
      </c>
      <c r="S843" t="s">
        <v>311</v>
      </c>
      <c r="T843" t="s">
        <v>229</v>
      </c>
      <c r="U843" t="s">
        <v>726</v>
      </c>
      <c r="V843" t="s">
        <v>255</v>
      </c>
      <c r="W843">
        <f t="shared" si="82"/>
        <v>-67.099999999999994</v>
      </c>
      <c r="X843">
        <f t="shared" si="83"/>
        <v>-1744.6</v>
      </c>
    </row>
    <row r="844" spans="1:24" x14ac:dyDescent="0.35">
      <c r="A844">
        <v>25</v>
      </c>
      <c r="B844">
        <v>52.32</v>
      </c>
      <c r="C844">
        <v>3</v>
      </c>
      <c r="D844">
        <v>1308</v>
      </c>
      <c r="E844" s="53" t="s">
        <v>221</v>
      </c>
      <c r="F844" s="84">
        <v>24</v>
      </c>
      <c r="G844" s="84">
        <v>11</v>
      </c>
      <c r="H844" s="85" t="str">
        <f t="shared" si="78"/>
        <v>November</v>
      </c>
      <c r="I844" s="84">
        <v>2019</v>
      </c>
      <c r="J844" s="85" t="str">
        <f t="shared" si="79"/>
        <v>11/24/2019</v>
      </c>
      <c r="K844" s="86">
        <f t="shared" si="80"/>
        <v>1</v>
      </c>
      <c r="L844" t="str">
        <f t="shared" si="81"/>
        <v>Sunday</v>
      </c>
      <c r="M844">
        <v>1032</v>
      </c>
      <c r="N844" t="s">
        <v>207</v>
      </c>
      <c r="O844" t="s">
        <v>226</v>
      </c>
      <c r="P844">
        <v>132</v>
      </c>
      <c r="Q844" t="s">
        <v>582</v>
      </c>
      <c r="R844" t="s">
        <v>256</v>
      </c>
      <c r="S844" t="s">
        <v>257</v>
      </c>
      <c r="T844" t="s">
        <v>230</v>
      </c>
      <c r="U844" t="s">
        <v>684</v>
      </c>
      <c r="V844" t="s">
        <v>255</v>
      </c>
      <c r="W844">
        <f t="shared" si="82"/>
        <v>-79.680000000000007</v>
      </c>
      <c r="X844">
        <f t="shared" si="83"/>
        <v>-1992.0000000000002</v>
      </c>
    </row>
    <row r="845" spans="1:24" x14ac:dyDescent="0.35">
      <c r="A845">
        <v>49</v>
      </c>
      <c r="B845">
        <v>125.4</v>
      </c>
      <c r="C845">
        <v>2</v>
      </c>
      <c r="D845">
        <v>6144.6</v>
      </c>
      <c r="E845" s="53">
        <v>44105</v>
      </c>
      <c r="F845" s="84">
        <v>10</v>
      </c>
      <c r="G845" s="84">
        <v>1</v>
      </c>
      <c r="H845" s="85" t="str">
        <f t="shared" si="78"/>
        <v>January</v>
      </c>
      <c r="I845" s="84">
        <v>2020</v>
      </c>
      <c r="J845" s="85" t="str">
        <f t="shared" si="79"/>
        <v>1/10/2020</v>
      </c>
      <c r="K845" s="86">
        <f t="shared" si="80"/>
        <v>6</v>
      </c>
      <c r="L845" t="str">
        <f t="shared" si="81"/>
        <v>Friday</v>
      </c>
      <c r="M845">
        <v>986</v>
      </c>
      <c r="N845" t="s">
        <v>207</v>
      </c>
      <c r="O845" t="s">
        <v>226</v>
      </c>
      <c r="P845">
        <v>132</v>
      </c>
      <c r="Q845" t="s">
        <v>582</v>
      </c>
      <c r="R845" t="s">
        <v>496</v>
      </c>
      <c r="S845" t="s">
        <v>497</v>
      </c>
      <c r="T845" t="s">
        <v>242</v>
      </c>
      <c r="U845" t="s">
        <v>770</v>
      </c>
      <c r="V845" t="s">
        <v>260</v>
      </c>
      <c r="W845">
        <f t="shared" si="82"/>
        <v>-6.5999999999999943</v>
      </c>
      <c r="X845">
        <f t="shared" si="83"/>
        <v>-323.39999999999975</v>
      </c>
    </row>
    <row r="846" spans="1:24" x14ac:dyDescent="0.35">
      <c r="A846">
        <v>29</v>
      </c>
      <c r="B846">
        <v>176.8</v>
      </c>
      <c r="C846">
        <v>5</v>
      </c>
      <c r="D846">
        <v>5127.2</v>
      </c>
      <c r="E846" s="53">
        <v>44106</v>
      </c>
      <c r="F846" s="84">
        <v>10</v>
      </c>
      <c r="G846" s="84">
        <v>2</v>
      </c>
      <c r="H846" s="85" t="str">
        <f t="shared" si="78"/>
        <v>Febuary</v>
      </c>
      <c r="I846" s="84">
        <v>2020</v>
      </c>
      <c r="J846" s="85" t="str">
        <f t="shared" si="79"/>
        <v>2/10/2020</v>
      </c>
      <c r="K846" s="86">
        <f t="shared" si="80"/>
        <v>2</v>
      </c>
      <c r="L846" t="str">
        <f t="shared" si="81"/>
        <v>Monday</v>
      </c>
      <c r="M846">
        <v>956</v>
      </c>
      <c r="N846" t="s">
        <v>207</v>
      </c>
      <c r="O846" t="s">
        <v>226</v>
      </c>
      <c r="P846">
        <v>132</v>
      </c>
      <c r="Q846" t="s">
        <v>582</v>
      </c>
      <c r="R846" t="s">
        <v>296</v>
      </c>
      <c r="S846" t="s">
        <v>297</v>
      </c>
      <c r="T846" t="s">
        <v>236</v>
      </c>
      <c r="U846" t="s">
        <v>704</v>
      </c>
      <c r="V846" t="s">
        <v>260</v>
      </c>
      <c r="W846">
        <f t="shared" si="82"/>
        <v>44.800000000000011</v>
      </c>
      <c r="X846">
        <f t="shared" si="83"/>
        <v>1299.2000000000003</v>
      </c>
    </row>
    <row r="847" spans="1:24" x14ac:dyDescent="0.35">
      <c r="A847">
        <v>41</v>
      </c>
      <c r="B847">
        <v>155.76</v>
      </c>
      <c r="C847">
        <v>12</v>
      </c>
      <c r="D847">
        <v>6386.16</v>
      </c>
      <c r="E847" s="53" t="s">
        <v>484</v>
      </c>
      <c r="F847" s="84">
        <v>22</v>
      </c>
      <c r="G847" s="84">
        <v>4</v>
      </c>
      <c r="H847" s="85" t="str">
        <f t="shared" si="78"/>
        <v>April</v>
      </c>
      <c r="I847" s="84">
        <v>2020</v>
      </c>
      <c r="J847" s="85" t="str">
        <f t="shared" si="79"/>
        <v>4/22/2020</v>
      </c>
      <c r="K847" s="86">
        <f t="shared" si="80"/>
        <v>4</v>
      </c>
      <c r="L847" t="str">
        <f t="shared" si="81"/>
        <v>Wednesday</v>
      </c>
      <c r="M847">
        <v>885</v>
      </c>
      <c r="N847" t="s">
        <v>394</v>
      </c>
      <c r="O847" t="s">
        <v>226</v>
      </c>
      <c r="P847">
        <v>132</v>
      </c>
      <c r="Q847" t="s">
        <v>582</v>
      </c>
      <c r="R847" t="s">
        <v>392</v>
      </c>
      <c r="S847" t="s">
        <v>393</v>
      </c>
      <c r="T847" t="s">
        <v>229</v>
      </c>
      <c r="U847" t="s">
        <v>741</v>
      </c>
      <c r="V847" t="s">
        <v>260</v>
      </c>
      <c r="W847">
        <f t="shared" si="82"/>
        <v>23.759999999999991</v>
      </c>
      <c r="X847">
        <f t="shared" si="83"/>
        <v>974.15999999999963</v>
      </c>
    </row>
    <row r="848" spans="1:24" x14ac:dyDescent="0.35">
      <c r="A848">
        <v>55</v>
      </c>
      <c r="B848">
        <v>139.91999999999999</v>
      </c>
      <c r="C848">
        <v>2</v>
      </c>
      <c r="D848">
        <v>7695.6</v>
      </c>
      <c r="E848" s="53" t="s">
        <v>425</v>
      </c>
      <c r="F848" s="84">
        <v>17</v>
      </c>
      <c r="G848" s="84">
        <v>5</v>
      </c>
      <c r="H848" s="85" t="str">
        <f t="shared" si="78"/>
        <v>May</v>
      </c>
      <c r="I848" s="84">
        <v>2020</v>
      </c>
      <c r="J848" s="85" t="str">
        <f t="shared" si="79"/>
        <v>5/17/2020</v>
      </c>
      <c r="K848" s="86">
        <f t="shared" si="80"/>
        <v>1</v>
      </c>
      <c r="L848" t="str">
        <f t="shared" si="81"/>
        <v>Sunday</v>
      </c>
      <c r="M848">
        <v>861</v>
      </c>
      <c r="N848" t="s">
        <v>207</v>
      </c>
      <c r="O848" t="s">
        <v>226</v>
      </c>
      <c r="P848">
        <v>132</v>
      </c>
      <c r="Q848" t="s">
        <v>582</v>
      </c>
      <c r="R848" t="s">
        <v>287</v>
      </c>
      <c r="S848" t="s">
        <v>288</v>
      </c>
      <c r="T848" t="s">
        <v>234</v>
      </c>
      <c r="U848" t="s">
        <v>700</v>
      </c>
      <c r="V848" t="s">
        <v>289</v>
      </c>
      <c r="W848">
        <f t="shared" si="82"/>
        <v>7.9199999999999875</v>
      </c>
      <c r="X848">
        <f t="shared" si="83"/>
        <v>435.59999999999934</v>
      </c>
    </row>
    <row r="849" spans="1:24" x14ac:dyDescent="0.35">
      <c r="A849">
        <v>27</v>
      </c>
      <c r="B849">
        <v>83.07</v>
      </c>
      <c r="C849">
        <v>12</v>
      </c>
      <c r="D849">
        <v>2242.89</v>
      </c>
      <c r="E849" s="53" t="s">
        <v>225</v>
      </c>
      <c r="F849" s="84">
        <v>29</v>
      </c>
      <c r="G849" s="84">
        <v>1</v>
      </c>
      <c r="H849" s="85" t="str">
        <f t="shared" si="78"/>
        <v>January</v>
      </c>
      <c r="I849" s="84">
        <v>2018</v>
      </c>
      <c r="J849" s="85" t="str">
        <f t="shared" si="79"/>
        <v>1/29/2018</v>
      </c>
      <c r="K849" s="86">
        <f t="shared" si="80"/>
        <v>2</v>
      </c>
      <c r="L849" t="str">
        <f t="shared" si="81"/>
        <v>Monday</v>
      </c>
      <c r="M849">
        <v>1701</v>
      </c>
      <c r="N849" t="s">
        <v>207</v>
      </c>
      <c r="O849" t="s">
        <v>470</v>
      </c>
      <c r="P849">
        <v>101</v>
      </c>
      <c r="Q849" t="s">
        <v>583</v>
      </c>
      <c r="R849" t="s">
        <v>283</v>
      </c>
      <c r="S849" t="s">
        <v>284</v>
      </c>
      <c r="T849" t="s">
        <v>231</v>
      </c>
      <c r="U849" t="s">
        <v>698</v>
      </c>
      <c r="V849" t="s">
        <v>255</v>
      </c>
      <c r="W849">
        <f t="shared" si="82"/>
        <v>-17.930000000000007</v>
      </c>
      <c r="X849">
        <f t="shared" si="83"/>
        <v>-484.11000000000018</v>
      </c>
    </row>
    <row r="850" spans="1:24" x14ac:dyDescent="0.35">
      <c r="A850">
        <v>23</v>
      </c>
      <c r="B850">
        <v>110.43</v>
      </c>
      <c r="C850">
        <v>2</v>
      </c>
      <c r="D850">
        <v>2539.89</v>
      </c>
      <c r="E850" s="53" t="s">
        <v>227</v>
      </c>
      <c r="F850" s="84">
        <v>24</v>
      </c>
      <c r="G850" s="84">
        <v>3</v>
      </c>
      <c r="H850" s="85" t="str">
        <f t="shared" si="78"/>
        <v>March</v>
      </c>
      <c r="I850" s="84">
        <v>2018</v>
      </c>
      <c r="J850" s="85" t="str">
        <f t="shared" si="79"/>
        <v>3/24/2018</v>
      </c>
      <c r="K850" s="86">
        <f t="shared" si="80"/>
        <v>7</v>
      </c>
      <c r="L850" t="str">
        <f t="shared" si="81"/>
        <v>Saturday</v>
      </c>
      <c r="M850">
        <v>1648</v>
      </c>
      <c r="N850" t="s">
        <v>207</v>
      </c>
      <c r="O850" t="s">
        <v>470</v>
      </c>
      <c r="P850">
        <v>101</v>
      </c>
      <c r="Q850" t="s">
        <v>583</v>
      </c>
      <c r="R850" t="s">
        <v>298</v>
      </c>
      <c r="S850" t="s">
        <v>299</v>
      </c>
      <c r="T850" t="s">
        <v>237</v>
      </c>
      <c r="U850" t="s">
        <v>705</v>
      </c>
      <c r="V850" t="s">
        <v>255</v>
      </c>
      <c r="W850">
        <f t="shared" si="82"/>
        <v>9.4300000000000068</v>
      </c>
      <c r="X850">
        <f t="shared" si="83"/>
        <v>216.89000000000016</v>
      </c>
    </row>
    <row r="851" spans="1:24" x14ac:dyDescent="0.35">
      <c r="A851">
        <v>31</v>
      </c>
      <c r="B851">
        <v>90.17</v>
      </c>
      <c r="C851">
        <v>12</v>
      </c>
      <c r="D851">
        <v>2795.27</v>
      </c>
      <c r="E851" s="53" t="s">
        <v>300</v>
      </c>
      <c r="F851" s="84">
        <v>28</v>
      </c>
      <c r="G851" s="84">
        <v>5</v>
      </c>
      <c r="H851" s="85" t="str">
        <f t="shared" si="78"/>
        <v>May</v>
      </c>
      <c r="I851" s="84">
        <v>2018</v>
      </c>
      <c r="J851" s="85" t="str">
        <f t="shared" si="79"/>
        <v>5/28/2018</v>
      </c>
      <c r="K851" s="86">
        <f t="shared" si="80"/>
        <v>2</v>
      </c>
      <c r="L851" t="str">
        <f t="shared" si="81"/>
        <v>Monday</v>
      </c>
      <c r="M851">
        <v>1584</v>
      </c>
      <c r="N851" t="s">
        <v>207</v>
      </c>
      <c r="O851" t="s">
        <v>470</v>
      </c>
      <c r="P851">
        <v>101</v>
      </c>
      <c r="Q851" t="s">
        <v>583</v>
      </c>
      <c r="R851" t="s">
        <v>301</v>
      </c>
      <c r="S851" t="s">
        <v>297</v>
      </c>
      <c r="T851" t="s">
        <v>236</v>
      </c>
      <c r="U851" t="s">
        <v>706</v>
      </c>
      <c r="V851" t="s">
        <v>255</v>
      </c>
      <c r="W851">
        <f t="shared" si="82"/>
        <v>-10.829999999999998</v>
      </c>
      <c r="X851">
        <f t="shared" si="83"/>
        <v>-335.72999999999996</v>
      </c>
    </row>
    <row r="852" spans="1:24" x14ac:dyDescent="0.35">
      <c r="A852">
        <v>46</v>
      </c>
      <c r="B852">
        <v>120.56</v>
      </c>
      <c r="C852">
        <v>1</v>
      </c>
      <c r="D852">
        <v>5545.76</v>
      </c>
      <c r="E852" s="53" t="s">
        <v>472</v>
      </c>
      <c r="F852" s="84">
        <v>16</v>
      </c>
      <c r="G852" s="84">
        <v>7</v>
      </c>
      <c r="H852" s="85" t="str">
        <f t="shared" si="78"/>
        <v>July</v>
      </c>
      <c r="I852" s="84">
        <v>2018</v>
      </c>
      <c r="J852" s="85" t="str">
        <f t="shared" si="79"/>
        <v>7/16/2018</v>
      </c>
      <c r="K852" s="86">
        <f t="shared" si="80"/>
        <v>2</v>
      </c>
      <c r="L852" t="str">
        <f t="shared" si="81"/>
        <v>Monday</v>
      </c>
      <c r="M852">
        <v>1536</v>
      </c>
      <c r="N852" t="s">
        <v>207</v>
      </c>
      <c r="O852" t="s">
        <v>470</v>
      </c>
      <c r="P852">
        <v>101</v>
      </c>
      <c r="Q852" t="s">
        <v>583</v>
      </c>
      <c r="R852" t="s">
        <v>290</v>
      </c>
      <c r="S852" t="s">
        <v>291</v>
      </c>
      <c r="T852" t="s">
        <v>232</v>
      </c>
      <c r="U852" t="s">
        <v>701</v>
      </c>
      <c r="V852" t="s">
        <v>260</v>
      </c>
      <c r="W852">
        <f t="shared" si="82"/>
        <v>19.560000000000002</v>
      </c>
      <c r="X852">
        <f t="shared" si="83"/>
        <v>899.7600000000001</v>
      </c>
    </row>
    <row r="853" spans="1:24" x14ac:dyDescent="0.35">
      <c r="A853">
        <v>47</v>
      </c>
      <c r="B853">
        <v>91.18</v>
      </c>
      <c r="C853">
        <v>9</v>
      </c>
      <c r="D853">
        <v>4285.46</v>
      </c>
      <c r="E853" s="53" t="s">
        <v>303</v>
      </c>
      <c r="F853" s="84">
        <v>19</v>
      </c>
      <c r="G853" s="84">
        <v>9</v>
      </c>
      <c r="H853" s="85" t="str">
        <f t="shared" si="78"/>
        <v>September</v>
      </c>
      <c r="I853" s="84">
        <v>2018</v>
      </c>
      <c r="J853" s="85" t="str">
        <f t="shared" si="79"/>
        <v>9/19/2018</v>
      </c>
      <c r="K853" s="86">
        <f t="shared" si="80"/>
        <v>4</v>
      </c>
      <c r="L853" t="str">
        <f t="shared" si="81"/>
        <v>Wednesday</v>
      </c>
      <c r="M853">
        <v>1472</v>
      </c>
      <c r="N853" t="s">
        <v>207</v>
      </c>
      <c r="O853" t="s">
        <v>470</v>
      </c>
      <c r="P853">
        <v>101</v>
      </c>
      <c r="Q853" t="s">
        <v>583</v>
      </c>
      <c r="R853" t="s">
        <v>304</v>
      </c>
      <c r="S853" t="s">
        <v>249</v>
      </c>
      <c r="T853" t="s">
        <v>249</v>
      </c>
      <c r="U853" t="s">
        <v>707</v>
      </c>
      <c r="V853" t="s">
        <v>260</v>
      </c>
      <c r="W853">
        <f t="shared" si="82"/>
        <v>-9.8199999999999932</v>
      </c>
      <c r="X853">
        <f t="shared" si="83"/>
        <v>-461.53999999999968</v>
      </c>
    </row>
    <row r="854" spans="1:24" x14ac:dyDescent="0.35">
      <c r="A854">
        <v>31</v>
      </c>
      <c r="B854">
        <v>107.39</v>
      </c>
      <c r="C854">
        <v>2</v>
      </c>
      <c r="D854">
        <v>3329.09</v>
      </c>
      <c r="E854" s="53" t="s">
        <v>305</v>
      </c>
      <c r="F854" s="84">
        <v>20</v>
      </c>
      <c r="G854" s="84">
        <v>10</v>
      </c>
      <c r="H854" s="85" t="str">
        <f t="shared" si="78"/>
        <v>October</v>
      </c>
      <c r="I854" s="84">
        <v>2018</v>
      </c>
      <c r="J854" s="85" t="str">
        <f t="shared" si="79"/>
        <v>10/20/2018</v>
      </c>
      <c r="K854" s="86">
        <f t="shared" si="80"/>
        <v>7</v>
      </c>
      <c r="L854" t="str">
        <f t="shared" si="81"/>
        <v>Saturday</v>
      </c>
      <c r="M854">
        <v>1442</v>
      </c>
      <c r="N854" t="s">
        <v>207</v>
      </c>
      <c r="O854" t="s">
        <v>470</v>
      </c>
      <c r="P854">
        <v>101</v>
      </c>
      <c r="Q854" t="s">
        <v>583</v>
      </c>
      <c r="R854" t="s">
        <v>306</v>
      </c>
      <c r="S854" t="s">
        <v>254</v>
      </c>
      <c r="T854" t="s">
        <v>229</v>
      </c>
      <c r="U854" t="s">
        <v>708</v>
      </c>
      <c r="V854" t="s">
        <v>260</v>
      </c>
      <c r="W854">
        <f t="shared" si="82"/>
        <v>6.3900000000000006</v>
      </c>
      <c r="X854">
        <f t="shared" si="83"/>
        <v>198.09000000000003</v>
      </c>
    </row>
    <row r="855" spans="1:24" x14ac:dyDescent="0.35">
      <c r="A855">
        <v>46</v>
      </c>
      <c r="B855">
        <v>121.57</v>
      </c>
      <c r="C855">
        <v>5</v>
      </c>
      <c r="D855">
        <v>5592.22</v>
      </c>
      <c r="E855" s="53">
        <v>43262</v>
      </c>
      <c r="F855" s="84">
        <v>6</v>
      </c>
      <c r="G855" s="84">
        <v>11</v>
      </c>
      <c r="H855" s="85" t="str">
        <f t="shared" si="78"/>
        <v>November</v>
      </c>
      <c r="I855" s="84">
        <v>2018</v>
      </c>
      <c r="J855" s="85" t="str">
        <f t="shared" si="79"/>
        <v>11/6/2018</v>
      </c>
      <c r="K855" s="86">
        <f t="shared" si="80"/>
        <v>3</v>
      </c>
      <c r="L855" t="str">
        <f t="shared" si="81"/>
        <v>Tuesday</v>
      </c>
      <c r="M855">
        <v>1426</v>
      </c>
      <c r="N855" t="s">
        <v>207</v>
      </c>
      <c r="O855" t="s">
        <v>470</v>
      </c>
      <c r="P855">
        <v>101</v>
      </c>
      <c r="Q855" t="s">
        <v>583</v>
      </c>
      <c r="R855" t="s">
        <v>307</v>
      </c>
      <c r="S855" t="s">
        <v>308</v>
      </c>
      <c r="T855" t="s">
        <v>232</v>
      </c>
      <c r="U855" t="s">
        <v>709</v>
      </c>
      <c r="V855" t="s">
        <v>260</v>
      </c>
      <c r="W855">
        <f t="shared" si="82"/>
        <v>20.569999999999993</v>
      </c>
      <c r="X855">
        <f t="shared" si="83"/>
        <v>946.21999999999969</v>
      </c>
    </row>
    <row r="856" spans="1:24" x14ac:dyDescent="0.35">
      <c r="A856">
        <v>37</v>
      </c>
      <c r="B856">
        <v>89.15</v>
      </c>
      <c r="C856">
        <v>9</v>
      </c>
      <c r="D856">
        <v>3298.55</v>
      </c>
      <c r="E856" s="53" t="s">
        <v>309</v>
      </c>
      <c r="F856" s="84">
        <v>13</v>
      </c>
      <c r="G856" s="84">
        <v>11</v>
      </c>
      <c r="H856" s="85" t="str">
        <f t="shared" si="78"/>
        <v>November</v>
      </c>
      <c r="I856" s="84">
        <v>2018</v>
      </c>
      <c r="J856" s="85" t="str">
        <f t="shared" si="79"/>
        <v>11/13/2018</v>
      </c>
      <c r="K856" s="86">
        <f t="shared" si="80"/>
        <v>3</v>
      </c>
      <c r="L856" t="str">
        <f t="shared" si="81"/>
        <v>Tuesday</v>
      </c>
      <c r="M856">
        <v>1420</v>
      </c>
      <c r="N856" t="s">
        <v>207</v>
      </c>
      <c r="O856" t="s">
        <v>470</v>
      </c>
      <c r="P856">
        <v>101</v>
      </c>
      <c r="Q856" t="s">
        <v>583</v>
      </c>
      <c r="R856" t="s">
        <v>310</v>
      </c>
      <c r="S856" t="s">
        <v>311</v>
      </c>
      <c r="T856" t="s">
        <v>229</v>
      </c>
      <c r="U856" t="s">
        <v>710</v>
      </c>
      <c r="V856" t="s">
        <v>260</v>
      </c>
      <c r="W856">
        <f t="shared" si="82"/>
        <v>-11.849999999999994</v>
      </c>
      <c r="X856">
        <f t="shared" si="83"/>
        <v>-438.44999999999982</v>
      </c>
    </row>
    <row r="857" spans="1:24" x14ac:dyDescent="0.35">
      <c r="A857">
        <v>28</v>
      </c>
      <c r="B857">
        <v>93.21</v>
      </c>
      <c r="C857">
        <v>1</v>
      </c>
      <c r="D857">
        <v>2609.88</v>
      </c>
      <c r="E857" s="53" t="s">
        <v>475</v>
      </c>
      <c r="F857" s="84">
        <v>21</v>
      </c>
      <c r="G857" s="84">
        <v>11</v>
      </c>
      <c r="H857" s="85" t="str">
        <f t="shared" si="78"/>
        <v>November</v>
      </c>
      <c r="I857" s="84">
        <v>2018</v>
      </c>
      <c r="J857" s="85" t="str">
        <f t="shared" si="79"/>
        <v>11/21/2018</v>
      </c>
      <c r="K857" s="86">
        <f t="shared" si="80"/>
        <v>4</v>
      </c>
      <c r="L857" t="str">
        <f t="shared" si="81"/>
        <v>Wednesday</v>
      </c>
      <c r="M857">
        <v>1413</v>
      </c>
      <c r="N857" t="s">
        <v>207</v>
      </c>
      <c r="O857" t="s">
        <v>470</v>
      </c>
      <c r="P857">
        <v>101</v>
      </c>
      <c r="Q857" t="s">
        <v>583</v>
      </c>
      <c r="R857" t="s">
        <v>476</v>
      </c>
      <c r="S857" t="s">
        <v>477</v>
      </c>
      <c r="T857" t="s">
        <v>232</v>
      </c>
      <c r="U857" t="s">
        <v>767</v>
      </c>
      <c r="V857" t="s">
        <v>255</v>
      </c>
      <c r="W857">
        <f t="shared" si="82"/>
        <v>-7.7900000000000063</v>
      </c>
      <c r="X857">
        <f t="shared" si="83"/>
        <v>-218.12000000000018</v>
      </c>
    </row>
    <row r="858" spans="1:24" x14ac:dyDescent="0.35">
      <c r="A858">
        <v>37</v>
      </c>
      <c r="B858">
        <v>90.17</v>
      </c>
      <c r="C858">
        <v>7</v>
      </c>
      <c r="D858">
        <v>3336.29</v>
      </c>
      <c r="E858" s="53">
        <v>43232</v>
      </c>
      <c r="F858" s="84">
        <v>5</v>
      </c>
      <c r="G858" s="84">
        <v>12</v>
      </c>
      <c r="H858" s="85" t="str">
        <f t="shared" si="78"/>
        <v>December</v>
      </c>
      <c r="I858" s="84">
        <v>2018</v>
      </c>
      <c r="J858" s="85" t="str">
        <f t="shared" si="79"/>
        <v>12/5/2018</v>
      </c>
      <c r="K858" s="86">
        <f t="shared" si="80"/>
        <v>4</v>
      </c>
      <c r="L858" t="str">
        <f t="shared" si="81"/>
        <v>Wednesday</v>
      </c>
      <c r="M858">
        <v>1400</v>
      </c>
      <c r="N858" t="s">
        <v>207</v>
      </c>
      <c r="O858" t="s">
        <v>470</v>
      </c>
      <c r="P858">
        <v>101</v>
      </c>
      <c r="Q858" t="s">
        <v>583</v>
      </c>
      <c r="R858" t="s">
        <v>315</v>
      </c>
      <c r="S858" t="s">
        <v>316</v>
      </c>
      <c r="T858" t="s">
        <v>240</v>
      </c>
      <c r="U858" t="s">
        <v>712</v>
      </c>
      <c r="V858" t="s">
        <v>260</v>
      </c>
      <c r="W858">
        <f t="shared" si="82"/>
        <v>-10.829999999999998</v>
      </c>
      <c r="X858">
        <f t="shared" si="83"/>
        <v>-400.70999999999992</v>
      </c>
    </row>
    <row r="859" spans="1:24" x14ac:dyDescent="0.35">
      <c r="A859">
        <v>49</v>
      </c>
      <c r="B859">
        <v>112.45</v>
      </c>
      <c r="C859">
        <v>4</v>
      </c>
      <c r="D859">
        <v>5510.05</v>
      </c>
      <c r="E859" s="53" t="s">
        <v>317</v>
      </c>
      <c r="F859" s="84">
        <v>29</v>
      </c>
      <c r="G859" s="84">
        <v>1</v>
      </c>
      <c r="H859" s="85" t="str">
        <f t="shared" si="78"/>
        <v>January</v>
      </c>
      <c r="I859" s="84">
        <v>2019</v>
      </c>
      <c r="J859" s="85" t="str">
        <f t="shared" si="79"/>
        <v>1/29/2019</v>
      </c>
      <c r="K859" s="86">
        <f t="shared" si="80"/>
        <v>3</v>
      </c>
      <c r="L859" t="str">
        <f t="shared" si="81"/>
        <v>Tuesday</v>
      </c>
      <c r="M859">
        <v>1346</v>
      </c>
      <c r="N859" t="s">
        <v>207</v>
      </c>
      <c r="O859" t="s">
        <v>470</v>
      </c>
      <c r="P859">
        <v>101</v>
      </c>
      <c r="Q859" t="s">
        <v>583</v>
      </c>
      <c r="R859" t="s">
        <v>318</v>
      </c>
      <c r="S859" t="s">
        <v>319</v>
      </c>
      <c r="T859" t="s">
        <v>229</v>
      </c>
      <c r="U859" t="s">
        <v>713</v>
      </c>
      <c r="V859" t="s">
        <v>260</v>
      </c>
      <c r="W859">
        <f t="shared" si="82"/>
        <v>11.450000000000003</v>
      </c>
      <c r="X859">
        <f t="shared" si="83"/>
        <v>561.05000000000018</v>
      </c>
    </row>
    <row r="860" spans="1:24" x14ac:dyDescent="0.35">
      <c r="A860">
        <v>24</v>
      </c>
      <c r="B860">
        <v>104.35</v>
      </c>
      <c r="C860">
        <v>3</v>
      </c>
      <c r="D860">
        <v>2504.4</v>
      </c>
      <c r="E860" s="53">
        <v>43741</v>
      </c>
      <c r="F860" s="84">
        <v>10</v>
      </c>
      <c r="G860" s="84">
        <v>3</v>
      </c>
      <c r="H860" s="85" t="str">
        <f t="shared" si="78"/>
        <v>March</v>
      </c>
      <c r="I860" s="84">
        <v>2019</v>
      </c>
      <c r="J860" s="85" t="str">
        <f t="shared" si="79"/>
        <v>3/10/2019</v>
      </c>
      <c r="K860" s="86">
        <f t="shared" si="80"/>
        <v>1</v>
      </c>
      <c r="L860" t="str">
        <f t="shared" si="81"/>
        <v>Sunday</v>
      </c>
      <c r="M860">
        <v>1307</v>
      </c>
      <c r="N860" t="s">
        <v>207</v>
      </c>
      <c r="O860" t="s">
        <v>470</v>
      </c>
      <c r="P860">
        <v>101</v>
      </c>
      <c r="Q860" t="s">
        <v>583</v>
      </c>
      <c r="R860" t="s">
        <v>320</v>
      </c>
      <c r="S860" t="s">
        <v>280</v>
      </c>
      <c r="T860" t="s">
        <v>229</v>
      </c>
      <c r="U860" t="s">
        <v>714</v>
      </c>
      <c r="V860" t="s">
        <v>255</v>
      </c>
      <c r="W860">
        <f t="shared" si="82"/>
        <v>3.3499999999999943</v>
      </c>
      <c r="X860">
        <f t="shared" si="83"/>
        <v>80.399999999999864</v>
      </c>
    </row>
    <row r="861" spans="1:24" x14ac:dyDescent="0.35">
      <c r="A861">
        <v>30</v>
      </c>
      <c r="B861">
        <v>117.52</v>
      </c>
      <c r="C861">
        <v>1</v>
      </c>
      <c r="D861">
        <v>3525.6</v>
      </c>
      <c r="E861" s="53" t="s">
        <v>478</v>
      </c>
      <c r="F861" s="84">
        <v>29</v>
      </c>
      <c r="G861" s="84">
        <v>4</v>
      </c>
      <c r="H861" s="85" t="str">
        <f t="shared" si="78"/>
        <v>April</v>
      </c>
      <c r="I861" s="84">
        <v>2019</v>
      </c>
      <c r="J861" s="85" t="str">
        <f t="shared" si="79"/>
        <v>4/29/2019</v>
      </c>
      <c r="K861" s="86">
        <f t="shared" si="80"/>
        <v>2</v>
      </c>
      <c r="L861" t="str">
        <f t="shared" si="81"/>
        <v>Monday</v>
      </c>
      <c r="M861">
        <v>1258</v>
      </c>
      <c r="N861" t="s">
        <v>207</v>
      </c>
      <c r="O861" t="s">
        <v>470</v>
      </c>
      <c r="P861">
        <v>101</v>
      </c>
      <c r="Q861" t="s">
        <v>583</v>
      </c>
      <c r="R861" t="s">
        <v>296</v>
      </c>
      <c r="S861" t="s">
        <v>297</v>
      </c>
      <c r="T861" t="s">
        <v>236</v>
      </c>
      <c r="U861" t="s">
        <v>704</v>
      </c>
      <c r="V861" t="s">
        <v>260</v>
      </c>
      <c r="W861">
        <f t="shared" si="82"/>
        <v>16.519999999999996</v>
      </c>
      <c r="X861">
        <f t="shared" si="83"/>
        <v>495.59999999999991</v>
      </c>
    </row>
    <row r="862" spans="1:24" x14ac:dyDescent="0.35">
      <c r="A862">
        <v>50</v>
      </c>
      <c r="B862">
        <v>88.14</v>
      </c>
      <c r="C862">
        <v>1</v>
      </c>
      <c r="D862">
        <v>4407</v>
      </c>
      <c r="E862" s="53" t="s">
        <v>507</v>
      </c>
      <c r="F862" s="84">
        <v>14</v>
      </c>
      <c r="G862" s="84">
        <v>6</v>
      </c>
      <c r="H862" s="85" t="str">
        <f t="shared" si="78"/>
        <v>June</v>
      </c>
      <c r="I862" s="84">
        <v>2019</v>
      </c>
      <c r="J862" s="85" t="str">
        <f t="shared" si="79"/>
        <v>6/14/2019</v>
      </c>
      <c r="K862" s="86">
        <f t="shared" si="80"/>
        <v>6</v>
      </c>
      <c r="L862" t="str">
        <f t="shared" si="81"/>
        <v>Friday</v>
      </c>
      <c r="M862">
        <v>1213</v>
      </c>
      <c r="N862" t="s">
        <v>207</v>
      </c>
      <c r="O862" t="s">
        <v>470</v>
      </c>
      <c r="P862">
        <v>101</v>
      </c>
      <c r="Q862" t="s">
        <v>583</v>
      </c>
      <c r="R862" t="s">
        <v>392</v>
      </c>
      <c r="S862" t="s">
        <v>393</v>
      </c>
      <c r="T862" t="s">
        <v>229</v>
      </c>
      <c r="U862" t="s">
        <v>741</v>
      </c>
      <c r="V862" t="s">
        <v>260</v>
      </c>
      <c r="W862">
        <f t="shared" si="82"/>
        <v>-12.86</v>
      </c>
      <c r="X862">
        <f t="shared" si="83"/>
        <v>-643</v>
      </c>
    </row>
    <row r="863" spans="1:24" x14ac:dyDescent="0.35">
      <c r="A863">
        <v>31</v>
      </c>
      <c r="B863">
        <v>96.24</v>
      </c>
      <c r="C863">
        <v>10</v>
      </c>
      <c r="D863">
        <v>2983.44</v>
      </c>
      <c r="E863" s="53" t="s">
        <v>326</v>
      </c>
      <c r="F863" s="84">
        <v>19</v>
      </c>
      <c r="G863" s="84">
        <v>7</v>
      </c>
      <c r="H863" s="85" t="str">
        <f t="shared" si="78"/>
        <v>July</v>
      </c>
      <c r="I863" s="84">
        <v>2019</v>
      </c>
      <c r="J863" s="85" t="str">
        <f t="shared" si="79"/>
        <v>7/19/2019</v>
      </c>
      <c r="K863" s="86">
        <f t="shared" si="80"/>
        <v>6</v>
      </c>
      <c r="L863" t="str">
        <f t="shared" si="81"/>
        <v>Friday</v>
      </c>
      <c r="M863">
        <v>1179</v>
      </c>
      <c r="N863" t="s">
        <v>207</v>
      </c>
      <c r="O863" t="s">
        <v>470</v>
      </c>
      <c r="P863">
        <v>101</v>
      </c>
      <c r="Q863" t="s">
        <v>583</v>
      </c>
      <c r="R863" t="s">
        <v>290</v>
      </c>
      <c r="S863" t="s">
        <v>291</v>
      </c>
      <c r="T863" t="s">
        <v>232</v>
      </c>
      <c r="U863" t="s">
        <v>701</v>
      </c>
      <c r="V863" t="s">
        <v>255</v>
      </c>
      <c r="W863">
        <f t="shared" si="82"/>
        <v>-4.7600000000000051</v>
      </c>
      <c r="X863">
        <f t="shared" si="83"/>
        <v>-147.56000000000017</v>
      </c>
    </row>
    <row r="864" spans="1:24" x14ac:dyDescent="0.35">
      <c r="A864">
        <v>46</v>
      </c>
      <c r="B864">
        <v>111.44</v>
      </c>
      <c r="C864">
        <v>3</v>
      </c>
      <c r="D864">
        <v>5126.24</v>
      </c>
      <c r="E864" s="53" t="s">
        <v>327</v>
      </c>
      <c r="F864" s="84">
        <v>17</v>
      </c>
      <c r="G864" s="84">
        <v>8</v>
      </c>
      <c r="H864" s="85" t="str">
        <f t="shared" si="78"/>
        <v>August</v>
      </c>
      <c r="I864" s="84">
        <v>2019</v>
      </c>
      <c r="J864" s="85" t="str">
        <f t="shared" si="79"/>
        <v>8/17/2019</v>
      </c>
      <c r="K864" s="86">
        <f t="shared" si="80"/>
        <v>7</v>
      </c>
      <c r="L864" t="str">
        <f t="shared" si="81"/>
        <v>Saturday</v>
      </c>
      <c r="M864">
        <v>1151</v>
      </c>
      <c r="N864" t="s">
        <v>207</v>
      </c>
      <c r="O864" t="s">
        <v>470</v>
      </c>
      <c r="P864">
        <v>101</v>
      </c>
      <c r="Q864" t="s">
        <v>583</v>
      </c>
      <c r="R864" t="s">
        <v>328</v>
      </c>
      <c r="S864" t="s">
        <v>329</v>
      </c>
      <c r="T864" t="s">
        <v>239</v>
      </c>
      <c r="U864" t="s">
        <v>717</v>
      </c>
      <c r="V864" t="s">
        <v>260</v>
      </c>
      <c r="W864">
        <f t="shared" si="82"/>
        <v>10.439999999999998</v>
      </c>
      <c r="X864">
        <f t="shared" si="83"/>
        <v>480.2399999999999</v>
      </c>
    </row>
    <row r="865" spans="1:24" x14ac:dyDescent="0.35">
      <c r="A865">
        <v>47</v>
      </c>
      <c r="B865">
        <v>121.57</v>
      </c>
      <c r="C865">
        <v>12</v>
      </c>
      <c r="D865">
        <v>5713.79</v>
      </c>
      <c r="E865" s="53">
        <v>43686</v>
      </c>
      <c r="F865" s="84">
        <v>8</v>
      </c>
      <c r="G865" s="84">
        <v>9</v>
      </c>
      <c r="H865" s="85" t="str">
        <f t="shared" si="78"/>
        <v>September</v>
      </c>
      <c r="I865" s="84">
        <v>2019</v>
      </c>
      <c r="J865" s="85" t="str">
        <f t="shared" si="79"/>
        <v>9/8/2019</v>
      </c>
      <c r="K865" s="86">
        <f t="shared" si="80"/>
        <v>1</v>
      </c>
      <c r="L865" t="str">
        <f t="shared" si="81"/>
        <v>Sunday</v>
      </c>
      <c r="M865">
        <v>1130</v>
      </c>
      <c r="N865" t="s">
        <v>207</v>
      </c>
      <c r="O865" t="s">
        <v>470</v>
      </c>
      <c r="P865">
        <v>101</v>
      </c>
      <c r="Q865" t="s">
        <v>583</v>
      </c>
      <c r="R865" t="s">
        <v>330</v>
      </c>
      <c r="S865" t="s">
        <v>331</v>
      </c>
      <c r="T865" t="s">
        <v>237</v>
      </c>
      <c r="U865" t="s">
        <v>718</v>
      </c>
      <c r="V865" t="s">
        <v>260</v>
      </c>
      <c r="W865">
        <f t="shared" si="82"/>
        <v>20.569999999999993</v>
      </c>
      <c r="X865">
        <f t="shared" si="83"/>
        <v>966.78999999999974</v>
      </c>
    </row>
    <row r="866" spans="1:24" x14ac:dyDescent="0.35">
      <c r="A866">
        <v>46</v>
      </c>
      <c r="B866">
        <v>100.3</v>
      </c>
      <c r="C866">
        <v>7</v>
      </c>
      <c r="D866">
        <v>4613.8</v>
      </c>
      <c r="E866" s="53">
        <v>43779</v>
      </c>
      <c r="F866" s="84">
        <v>11</v>
      </c>
      <c r="G866" s="84">
        <v>10</v>
      </c>
      <c r="H866" s="85" t="str">
        <f t="shared" si="78"/>
        <v>October</v>
      </c>
      <c r="I866" s="84">
        <v>2019</v>
      </c>
      <c r="J866" s="85" t="str">
        <f t="shared" si="79"/>
        <v>10/11/2019</v>
      </c>
      <c r="K866" s="86">
        <f t="shared" si="80"/>
        <v>6</v>
      </c>
      <c r="L866" t="str">
        <f t="shared" si="81"/>
        <v>Friday</v>
      </c>
      <c r="M866">
        <v>1098</v>
      </c>
      <c r="N866" t="s">
        <v>207</v>
      </c>
      <c r="O866" t="s">
        <v>470</v>
      </c>
      <c r="P866">
        <v>101</v>
      </c>
      <c r="Q866" t="s">
        <v>583</v>
      </c>
      <c r="R866" t="s">
        <v>332</v>
      </c>
      <c r="S866" t="s">
        <v>333</v>
      </c>
      <c r="T866" t="s">
        <v>230</v>
      </c>
      <c r="U866" t="s">
        <v>719</v>
      </c>
      <c r="V866" t="s">
        <v>260</v>
      </c>
      <c r="W866">
        <f t="shared" si="82"/>
        <v>-0.70000000000000284</v>
      </c>
      <c r="X866">
        <f t="shared" si="83"/>
        <v>-32.200000000000131</v>
      </c>
    </row>
    <row r="867" spans="1:24" x14ac:dyDescent="0.35">
      <c r="A867">
        <v>37</v>
      </c>
      <c r="B867">
        <v>100.3</v>
      </c>
      <c r="C867">
        <v>4</v>
      </c>
      <c r="D867">
        <v>3711.1</v>
      </c>
      <c r="E867" s="53" t="s">
        <v>334</v>
      </c>
      <c r="F867" s="84">
        <v>21</v>
      </c>
      <c r="G867" s="84">
        <v>10</v>
      </c>
      <c r="H867" s="85" t="str">
        <f t="shared" si="78"/>
        <v>October</v>
      </c>
      <c r="I867" s="84">
        <v>2019</v>
      </c>
      <c r="J867" s="85" t="str">
        <f t="shared" si="79"/>
        <v>10/21/2019</v>
      </c>
      <c r="K867" s="86">
        <f t="shared" si="80"/>
        <v>2</v>
      </c>
      <c r="L867" t="str">
        <f t="shared" si="81"/>
        <v>Monday</v>
      </c>
      <c r="M867">
        <v>1089</v>
      </c>
      <c r="N867" t="s">
        <v>207</v>
      </c>
      <c r="O867" t="s">
        <v>470</v>
      </c>
      <c r="P867">
        <v>101</v>
      </c>
      <c r="Q867" t="s">
        <v>583</v>
      </c>
      <c r="R867" t="s">
        <v>335</v>
      </c>
      <c r="S867" t="s">
        <v>336</v>
      </c>
      <c r="T867" t="s">
        <v>229</v>
      </c>
      <c r="U867" t="s">
        <v>720</v>
      </c>
      <c r="V867" t="s">
        <v>260</v>
      </c>
      <c r="W867">
        <f t="shared" si="82"/>
        <v>-0.70000000000000284</v>
      </c>
      <c r="X867">
        <f t="shared" si="83"/>
        <v>-25.900000000000105</v>
      </c>
    </row>
    <row r="868" spans="1:24" x14ac:dyDescent="0.35">
      <c r="A868">
        <v>33</v>
      </c>
      <c r="B868">
        <v>106.81</v>
      </c>
      <c r="C868">
        <v>12</v>
      </c>
      <c r="D868">
        <v>3524.73</v>
      </c>
      <c r="E868" s="53">
        <v>43566</v>
      </c>
      <c r="F868" s="84">
        <v>4</v>
      </c>
      <c r="G868" s="84">
        <v>11</v>
      </c>
      <c r="H868" s="85" t="str">
        <f t="shared" si="78"/>
        <v>November</v>
      </c>
      <c r="I868" s="84">
        <v>2019</v>
      </c>
      <c r="J868" s="85" t="str">
        <f t="shared" si="79"/>
        <v>11/4/2019</v>
      </c>
      <c r="K868" s="86">
        <f t="shared" si="80"/>
        <v>2</v>
      </c>
      <c r="L868" t="str">
        <f t="shared" si="81"/>
        <v>Monday</v>
      </c>
      <c r="M868">
        <v>1076</v>
      </c>
      <c r="N868" t="s">
        <v>207</v>
      </c>
      <c r="O868" t="s">
        <v>470</v>
      </c>
      <c r="P868">
        <v>101</v>
      </c>
      <c r="Q868" t="s">
        <v>583</v>
      </c>
      <c r="R868" t="s">
        <v>337</v>
      </c>
      <c r="S868" t="s">
        <v>338</v>
      </c>
      <c r="T868" t="s">
        <v>229</v>
      </c>
      <c r="U868" t="s">
        <v>721</v>
      </c>
      <c r="V868" t="s">
        <v>260</v>
      </c>
      <c r="W868">
        <f t="shared" si="82"/>
        <v>5.8100000000000023</v>
      </c>
      <c r="X868">
        <f t="shared" si="83"/>
        <v>191.73000000000008</v>
      </c>
    </row>
    <row r="869" spans="1:24" x14ac:dyDescent="0.35">
      <c r="A869">
        <v>48</v>
      </c>
      <c r="B869">
        <v>100.3</v>
      </c>
      <c r="C869">
        <v>9</v>
      </c>
      <c r="D869">
        <v>4814.3999999999996</v>
      </c>
      <c r="E869" s="53" t="s">
        <v>339</v>
      </c>
      <c r="F869" s="84">
        <v>29</v>
      </c>
      <c r="G869" s="84">
        <v>11</v>
      </c>
      <c r="H869" s="85" t="str">
        <f t="shared" si="78"/>
        <v>November</v>
      </c>
      <c r="I869" s="84">
        <v>2019</v>
      </c>
      <c r="J869" s="85" t="str">
        <f t="shared" si="79"/>
        <v>11/29/2019</v>
      </c>
      <c r="K869" s="86">
        <f t="shared" si="80"/>
        <v>6</v>
      </c>
      <c r="L869" t="str">
        <f t="shared" si="81"/>
        <v>Friday</v>
      </c>
      <c r="M869">
        <v>1052</v>
      </c>
      <c r="N869" t="s">
        <v>207</v>
      </c>
      <c r="O869" t="s">
        <v>470</v>
      </c>
      <c r="P869">
        <v>101</v>
      </c>
      <c r="Q869" t="s">
        <v>583</v>
      </c>
      <c r="R869" t="s">
        <v>270</v>
      </c>
      <c r="S869" t="s">
        <v>271</v>
      </c>
      <c r="T869" t="s">
        <v>232</v>
      </c>
      <c r="U869" t="s">
        <v>691</v>
      </c>
      <c r="V869" t="s">
        <v>260</v>
      </c>
      <c r="W869">
        <f t="shared" si="82"/>
        <v>-0.70000000000000284</v>
      </c>
      <c r="X869">
        <f t="shared" si="83"/>
        <v>-33.600000000000136</v>
      </c>
    </row>
    <row r="870" spans="1:24" x14ac:dyDescent="0.35">
      <c r="A870">
        <v>41</v>
      </c>
      <c r="B870">
        <v>87.13</v>
      </c>
      <c r="C870">
        <v>6</v>
      </c>
      <c r="D870">
        <v>3572.33</v>
      </c>
      <c r="E870" s="53">
        <v>43750</v>
      </c>
      <c r="F870" s="84">
        <v>10</v>
      </c>
      <c r="G870" s="84">
        <v>12</v>
      </c>
      <c r="H870" s="85" t="str">
        <f t="shared" si="78"/>
        <v>December</v>
      </c>
      <c r="I870" s="84">
        <v>2019</v>
      </c>
      <c r="J870" s="85" t="str">
        <f t="shared" si="79"/>
        <v>12/10/2019</v>
      </c>
      <c r="K870" s="86">
        <f t="shared" si="80"/>
        <v>3</v>
      </c>
      <c r="L870" t="str">
        <f t="shared" si="81"/>
        <v>Tuesday</v>
      </c>
      <c r="M870">
        <v>1042</v>
      </c>
      <c r="N870" t="s">
        <v>207</v>
      </c>
      <c r="O870" t="s">
        <v>470</v>
      </c>
      <c r="P870">
        <v>101</v>
      </c>
      <c r="Q870" t="s">
        <v>583</v>
      </c>
      <c r="R870" t="s">
        <v>335</v>
      </c>
      <c r="S870" t="s">
        <v>336</v>
      </c>
      <c r="T870" t="s">
        <v>229</v>
      </c>
      <c r="U870" t="s">
        <v>720</v>
      </c>
      <c r="V870" t="s">
        <v>260</v>
      </c>
      <c r="W870">
        <f t="shared" si="82"/>
        <v>-13.870000000000005</v>
      </c>
      <c r="X870">
        <f t="shared" si="83"/>
        <v>-568.67000000000019</v>
      </c>
    </row>
    <row r="871" spans="1:24" x14ac:dyDescent="0.35">
      <c r="A871">
        <v>42</v>
      </c>
      <c r="B871">
        <v>109.08</v>
      </c>
      <c r="C871">
        <v>1</v>
      </c>
      <c r="D871">
        <v>4581.3599999999997</v>
      </c>
      <c r="E871" s="53" t="s">
        <v>340</v>
      </c>
      <c r="F871" s="84">
        <v>20</v>
      </c>
      <c r="G871" s="84">
        <v>1</v>
      </c>
      <c r="H871" s="85" t="str">
        <f t="shared" si="78"/>
        <v>January</v>
      </c>
      <c r="I871" s="84">
        <v>2020</v>
      </c>
      <c r="J871" s="85" t="str">
        <f t="shared" si="79"/>
        <v>1/20/2020</v>
      </c>
      <c r="K871" s="86">
        <f t="shared" si="80"/>
        <v>2</v>
      </c>
      <c r="L871" t="str">
        <f t="shared" si="81"/>
        <v>Monday</v>
      </c>
      <c r="M871">
        <v>1002</v>
      </c>
      <c r="N871" t="s">
        <v>207</v>
      </c>
      <c r="O871" t="s">
        <v>470</v>
      </c>
      <c r="P871">
        <v>101</v>
      </c>
      <c r="Q871" t="s">
        <v>583</v>
      </c>
      <c r="R871" t="s">
        <v>341</v>
      </c>
      <c r="S871" t="s">
        <v>342</v>
      </c>
      <c r="T871" t="s">
        <v>229</v>
      </c>
      <c r="U871" t="s">
        <v>722</v>
      </c>
      <c r="V871" t="s">
        <v>260</v>
      </c>
      <c r="W871">
        <f t="shared" si="82"/>
        <v>8.0799999999999983</v>
      </c>
      <c r="X871">
        <f t="shared" si="83"/>
        <v>339.3599999999999</v>
      </c>
    </row>
    <row r="872" spans="1:24" x14ac:dyDescent="0.35">
      <c r="A872">
        <v>32</v>
      </c>
      <c r="B872">
        <v>45.25</v>
      </c>
      <c r="C872">
        <v>6</v>
      </c>
      <c r="D872">
        <v>1448</v>
      </c>
      <c r="E872" s="53">
        <v>44077</v>
      </c>
      <c r="F872" s="84">
        <v>9</v>
      </c>
      <c r="G872" s="84">
        <v>3</v>
      </c>
      <c r="H872" s="85" t="str">
        <f t="shared" si="78"/>
        <v>March</v>
      </c>
      <c r="I872" s="84">
        <v>2020</v>
      </c>
      <c r="J872" s="85" t="str">
        <f t="shared" si="79"/>
        <v>3/9/2020</v>
      </c>
      <c r="K872" s="86">
        <f t="shared" si="80"/>
        <v>2</v>
      </c>
      <c r="L872" t="str">
        <f t="shared" si="81"/>
        <v>Monday</v>
      </c>
      <c r="M872">
        <v>954</v>
      </c>
      <c r="N872" t="s">
        <v>207</v>
      </c>
      <c r="O872" t="s">
        <v>470</v>
      </c>
      <c r="P872">
        <v>101</v>
      </c>
      <c r="Q872" t="s">
        <v>583</v>
      </c>
      <c r="R872" t="s">
        <v>343</v>
      </c>
      <c r="S872" t="s">
        <v>344</v>
      </c>
      <c r="T872" t="s">
        <v>232</v>
      </c>
      <c r="U872" t="s">
        <v>723</v>
      </c>
      <c r="V872" t="s">
        <v>255</v>
      </c>
      <c r="W872">
        <f t="shared" si="82"/>
        <v>-55.75</v>
      </c>
      <c r="X872">
        <f t="shared" si="83"/>
        <v>-1784</v>
      </c>
    </row>
    <row r="873" spans="1:24" x14ac:dyDescent="0.35">
      <c r="A873">
        <v>10</v>
      </c>
      <c r="B873">
        <v>88.14</v>
      </c>
      <c r="C873">
        <v>1</v>
      </c>
      <c r="D873">
        <v>881.4</v>
      </c>
      <c r="E873" s="53" t="s">
        <v>480</v>
      </c>
      <c r="F873" s="84">
        <v>30</v>
      </c>
      <c r="G873" s="84">
        <v>5</v>
      </c>
      <c r="H873" s="85" t="str">
        <f t="shared" si="78"/>
        <v>May</v>
      </c>
      <c r="I873" s="84">
        <v>2020</v>
      </c>
      <c r="J873" s="85" t="str">
        <f t="shared" si="79"/>
        <v>5/30/2020</v>
      </c>
      <c r="K873" s="86">
        <f t="shared" si="80"/>
        <v>7</v>
      </c>
      <c r="L873" t="str">
        <f t="shared" si="81"/>
        <v>Saturday</v>
      </c>
      <c r="M873">
        <v>873</v>
      </c>
      <c r="N873" t="s">
        <v>347</v>
      </c>
      <c r="O873" t="s">
        <v>470</v>
      </c>
      <c r="P873">
        <v>101</v>
      </c>
      <c r="Q873" t="s">
        <v>583</v>
      </c>
      <c r="R873" t="s">
        <v>376</v>
      </c>
      <c r="S873" t="s">
        <v>377</v>
      </c>
      <c r="T873" t="s">
        <v>242</v>
      </c>
      <c r="U873" t="s">
        <v>736</v>
      </c>
      <c r="V873" t="s">
        <v>255</v>
      </c>
      <c r="W873">
        <f t="shared" si="82"/>
        <v>-12.86</v>
      </c>
      <c r="X873">
        <f t="shared" si="83"/>
        <v>-128.6</v>
      </c>
    </row>
    <row r="874" spans="1:24" x14ac:dyDescent="0.35">
      <c r="A874">
        <v>35</v>
      </c>
      <c r="B874">
        <v>57.46</v>
      </c>
      <c r="C874">
        <v>14</v>
      </c>
      <c r="D874">
        <v>2011.1</v>
      </c>
      <c r="E874" s="53" t="s">
        <v>225</v>
      </c>
      <c r="F874" s="84">
        <v>29</v>
      </c>
      <c r="G874" s="84">
        <v>1</v>
      </c>
      <c r="H874" s="85" t="str">
        <f t="shared" si="78"/>
        <v>January</v>
      </c>
      <c r="I874" s="84">
        <v>2018</v>
      </c>
      <c r="J874" s="85" t="str">
        <f t="shared" si="79"/>
        <v>1/29/2018</v>
      </c>
      <c r="K874" s="86">
        <f t="shared" si="80"/>
        <v>2</v>
      </c>
      <c r="L874" t="str">
        <f t="shared" si="81"/>
        <v>Monday</v>
      </c>
      <c r="M874">
        <v>1726</v>
      </c>
      <c r="N874" t="s">
        <v>207</v>
      </c>
      <c r="O874" t="s">
        <v>470</v>
      </c>
      <c r="P874">
        <v>62</v>
      </c>
      <c r="Q874" t="s">
        <v>584</v>
      </c>
      <c r="R874" t="s">
        <v>283</v>
      </c>
      <c r="S874" t="s">
        <v>284</v>
      </c>
      <c r="T874" t="s">
        <v>231</v>
      </c>
      <c r="U874" t="s">
        <v>698</v>
      </c>
      <c r="V874" t="s">
        <v>255</v>
      </c>
      <c r="W874">
        <f t="shared" si="82"/>
        <v>-4.5399999999999991</v>
      </c>
      <c r="X874">
        <f t="shared" si="83"/>
        <v>-158.89999999999998</v>
      </c>
    </row>
    <row r="875" spans="1:24" x14ac:dyDescent="0.35">
      <c r="A875">
        <v>46</v>
      </c>
      <c r="B875">
        <v>73.7</v>
      </c>
      <c r="C875">
        <v>14</v>
      </c>
      <c r="D875">
        <v>3390.2</v>
      </c>
      <c r="E875" s="53" t="s">
        <v>300</v>
      </c>
      <c r="F875" s="84">
        <v>28</v>
      </c>
      <c r="G875" s="84">
        <v>5</v>
      </c>
      <c r="H875" s="85" t="str">
        <f t="shared" si="78"/>
        <v>May</v>
      </c>
      <c r="I875" s="84">
        <v>2018</v>
      </c>
      <c r="J875" s="85" t="str">
        <f t="shared" si="79"/>
        <v>5/28/2018</v>
      </c>
      <c r="K875" s="86">
        <f t="shared" si="80"/>
        <v>2</v>
      </c>
      <c r="L875" t="str">
        <f t="shared" si="81"/>
        <v>Monday</v>
      </c>
      <c r="M875">
        <v>1608</v>
      </c>
      <c r="N875" t="s">
        <v>207</v>
      </c>
      <c r="O875" t="s">
        <v>470</v>
      </c>
      <c r="P875">
        <v>62</v>
      </c>
      <c r="Q875" t="s">
        <v>584</v>
      </c>
      <c r="R875" t="s">
        <v>301</v>
      </c>
      <c r="S875" t="s">
        <v>297</v>
      </c>
      <c r="T875" t="s">
        <v>236</v>
      </c>
      <c r="U875" t="s">
        <v>706</v>
      </c>
      <c r="V875" t="s">
        <v>260</v>
      </c>
      <c r="W875">
        <f t="shared" si="82"/>
        <v>11.700000000000003</v>
      </c>
      <c r="X875">
        <f t="shared" si="83"/>
        <v>538.20000000000016</v>
      </c>
    </row>
    <row r="876" spans="1:24" x14ac:dyDescent="0.35">
      <c r="A876">
        <v>20</v>
      </c>
      <c r="B876">
        <v>71.2</v>
      </c>
      <c r="C876">
        <v>3</v>
      </c>
      <c r="D876">
        <v>1424</v>
      </c>
      <c r="E876" s="53" t="s">
        <v>472</v>
      </c>
      <c r="F876" s="84">
        <v>16</v>
      </c>
      <c r="G876" s="84">
        <v>7</v>
      </c>
      <c r="H876" s="85" t="str">
        <f t="shared" si="78"/>
        <v>July</v>
      </c>
      <c r="I876" s="84">
        <v>2018</v>
      </c>
      <c r="J876" s="85" t="str">
        <f t="shared" si="79"/>
        <v>7/16/2018</v>
      </c>
      <c r="K876" s="86">
        <f t="shared" si="80"/>
        <v>2</v>
      </c>
      <c r="L876" t="str">
        <f t="shared" si="81"/>
        <v>Monday</v>
      </c>
      <c r="M876">
        <v>1560</v>
      </c>
      <c r="N876" t="s">
        <v>207</v>
      </c>
      <c r="O876" t="s">
        <v>470</v>
      </c>
      <c r="P876">
        <v>62</v>
      </c>
      <c r="Q876" t="s">
        <v>584</v>
      </c>
      <c r="R876" t="s">
        <v>290</v>
      </c>
      <c r="S876" t="s">
        <v>291</v>
      </c>
      <c r="T876" t="s">
        <v>232</v>
      </c>
      <c r="U876" t="s">
        <v>701</v>
      </c>
      <c r="V876" t="s">
        <v>255</v>
      </c>
      <c r="W876">
        <f t="shared" si="82"/>
        <v>9.2000000000000028</v>
      </c>
      <c r="X876">
        <f t="shared" si="83"/>
        <v>184.00000000000006</v>
      </c>
    </row>
    <row r="877" spans="1:24" x14ac:dyDescent="0.35">
      <c r="A877">
        <v>30</v>
      </c>
      <c r="B877">
        <v>49.97</v>
      </c>
      <c r="C877">
        <v>11</v>
      </c>
      <c r="D877">
        <v>1499.1</v>
      </c>
      <c r="E877" s="53" t="s">
        <v>303</v>
      </c>
      <c r="F877" s="84">
        <v>19</v>
      </c>
      <c r="G877" s="84">
        <v>9</v>
      </c>
      <c r="H877" s="85" t="str">
        <f t="shared" si="78"/>
        <v>September</v>
      </c>
      <c r="I877" s="84">
        <v>2018</v>
      </c>
      <c r="J877" s="85" t="str">
        <f t="shared" si="79"/>
        <v>9/19/2018</v>
      </c>
      <c r="K877" s="86">
        <f t="shared" si="80"/>
        <v>4</v>
      </c>
      <c r="L877" t="str">
        <f t="shared" si="81"/>
        <v>Wednesday</v>
      </c>
      <c r="M877">
        <v>1496</v>
      </c>
      <c r="N877" t="s">
        <v>207</v>
      </c>
      <c r="O877" t="s">
        <v>470</v>
      </c>
      <c r="P877">
        <v>62</v>
      </c>
      <c r="Q877" t="s">
        <v>584</v>
      </c>
      <c r="R877" t="s">
        <v>304</v>
      </c>
      <c r="S877" t="s">
        <v>249</v>
      </c>
      <c r="T877" t="s">
        <v>249</v>
      </c>
      <c r="U877" t="s">
        <v>707</v>
      </c>
      <c r="V877" t="s">
        <v>255</v>
      </c>
      <c r="W877">
        <f t="shared" si="82"/>
        <v>-12.030000000000001</v>
      </c>
      <c r="X877">
        <f t="shared" si="83"/>
        <v>-360.90000000000003</v>
      </c>
    </row>
    <row r="878" spans="1:24" x14ac:dyDescent="0.35">
      <c r="A878">
        <v>48</v>
      </c>
      <c r="B878">
        <v>69.959999999999994</v>
      </c>
      <c r="C878">
        <v>4</v>
      </c>
      <c r="D878">
        <v>3358.08</v>
      </c>
      <c r="E878" s="53" t="s">
        <v>305</v>
      </c>
      <c r="F878" s="84">
        <v>20</v>
      </c>
      <c r="G878" s="84">
        <v>10</v>
      </c>
      <c r="H878" s="85" t="str">
        <f t="shared" si="78"/>
        <v>October</v>
      </c>
      <c r="I878" s="84">
        <v>2018</v>
      </c>
      <c r="J878" s="85" t="str">
        <f t="shared" si="79"/>
        <v>10/20/2018</v>
      </c>
      <c r="K878" s="86">
        <f t="shared" si="80"/>
        <v>7</v>
      </c>
      <c r="L878" t="str">
        <f t="shared" si="81"/>
        <v>Saturday</v>
      </c>
      <c r="M878">
        <v>1466</v>
      </c>
      <c r="N878" t="s">
        <v>207</v>
      </c>
      <c r="O878" t="s">
        <v>470</v>
      </c>
      <c r="P878">
        <v>62</v>
      </c>
      <c r="Q878" t="s">
        <v>584</v>
      </c>
      <c r="R878" t="s">
        <v>306</v>
      </c>
      <c r="S878" t="s">
        <v>254</v>
      </c>
      <c r="T878" t="s">
        <v>229</v>
      </c>
      <c r="U878" t="s">
        <v>708</v>
      </c>
      <c r="V878" t="s">
        <v>260</v>
      </c>
      <c r="W878">
        <f t="shared" si="82"/>
        <v>7.9599999999999937</v>
      </c>
      <c r="X878">
        <f t="shared" si="83"/>
        <v>382.0799999999997</v>
      </c>
    </row>
    <row r="879" spans="1:24" x14ac:dyDescent="0.35">
      <c r="A879">
        <v>28</v>
      </c>
      <c r="B879">
        <v>53.72</v>
      </c>
      <c r="C879">
        <v>2</v>
      </c>
      <c r="D879">
        <v>1504.16</v>
      </c>
      <c r="E879" s="53">
        <v>43231</v>
      </c>
      <c r="F879" s="84">
        <v>5</v>
      </c>
      <c r="G879" s="84">
        <v>11</v>
      </c>
      <c r="H879" s="85" t="str">
        <f t="shared" si="78"/>
        <v>November</v>
      </c>
      <c r="I879" s="84">
        <v>2018</v>
      </c>
      <c r="J879" s="85" t="str">
        <f t="shared" si="79"/>
        <v>11/5/2018</v>
      </c>
      <c r="K879" s="86">
        <f t="shared" si="80"/>
        <v>2</v>
      </c>
      <c r="L879" t="str">
        <f t="shared" si="81"/>
        <v>Monday</v>
      </c>
      <c r="M879">
        <v>1451</v>
      </c>
      <c r="N879" t="s">
        <v>207</v>
      </c>
      <c r="O879" t="s">
        <v>470</v>
      </c>
      <c r="P879">
        <v>62</v>
      </c>
      <c r="Q879" t="s">
        <v>584</v>
      </c>
      <c r="R879" t="s">
        <v>473</v>
      </c>
      <c r="S879" t="s">
        <v>474</v>
      </c>
      <c r="T879" t="s">
        <v>239</v>
      </c>
      <c r="U879" t="s">
        <v>766</v>
      </c>
      <c r="V879" t="s">
        <v>255</v>
      </c>
      <c r="W879">
        <f t="shared" si="82"/>
        <v>-8.2800000000000011</v>
      </c>
      <c r="X879">
        <f t="shared" si="83"/>
        <v>-231.84000000000003</v>
      </c>
    </row>
    <row r="880" spans="1:24" x14ac:dyDescent="0.35">
      <c r="A880">
        <v>39</v>
      </c>
      <c r="B880">
        <v>68.08</v>
      </c>
      <c r="C880">
        <v>11</v>
      </c>
      <c r="D880">
        <v>2655.12</v>
      </c>
      <c r="E880" s="53" t="s">
        <v>309</v>
      </c>
      <c r="F880" s="84">
        <v>13</v>
      </c>
      <c r="G880" s="84">
        <v>11</v>
      </c>
      <c r="H880" s="85" t="str">
        <f t="shared" si="78"/>
        <v>November</v>
      </c>
      <c r="I880" s="84">
        <v>2018</v>
      </c>
      <c r="J880" s="85" t="str">
        <f t="shared" si="79"/>
        <v>11/13/2018</v>
      </c>
      <c r="K880" s="86">
        <f t="shared" si="80"/>
        <v>3</v>
      </c>
      <c r="L880" t="str">
        <f t="shared" si="81"/>
        <v>Tuesday</v>
      </c>
      <c r="M880">
        <v>1444</v>
      </c>
      <c r="N880" t="s">
        <v>207</v>
      </c>
      <c r="O880" t="s">
        <v>470</v>
      </c>
      <c r="P880">
        <v>62</v>
      </c>
      <c r="Q880" t="s">
        <v>584</v>
      </c>
      <c r="R880" t="s">
        <v>310</v>
      </c>
      <c r="S880" t="s">
        <v>311</v>
      </c>
      <c r="T880" t="s">
        <v>229</v>
      </c>
      <c r="U880" t="s">
        <v>710</v>
      </c>
      <c r="V880" t="s">
        <v>255</v>
      </c>
      <c r="W880">
        <f t="shared" si="82"/>
        <v>6.0799999999999983</v>
      </c>
      <c r="X880">
        <f t="shared" si="83"/>
        <v>237.11999999999995</v>
      </c>
    </row>
    <row r="881" spans="1:24" x14ac:dyDescent="0.35">
      <c r="A881">
        <v>24</v>
      </c>
      <c r="B881">
        <v>51.84</v>
      </c>
      <c r="C881">
        <v>3</v>
      </c>
      <c r="D881">
        <v>1244.1600000000001</v>
      </c>
      <c r="E881" s="53" t="s">
        <v>475</v>
      </c>
      <c r="F881" s="84">
        <v>21</v>
      </c>
      <c r="G881" s="84">
        <v>11</v>
      </c>
      <c r="H881" s="85" t="str">
        <f t="shared" si="78"/>
        <v>November</v>
      </c>
      <c r="I881" s="84">
        <v>2018</v>
      </c>
      <c r="J881" s="85" t="str">
        <f t="shared" si="79"/>
        <v>11/21/2018</v>
      </c>
      <c r="K881" s="86">
        <f t="shared" si="80"/>
        <v>4</v>
      </c>
      <c r="L881" t="str">
        <f t="shared" si="81"/>
        <v>Wednesday</v>
      </c>
      <c r="M881">
        <v>1437</v>
      </c>
      <c r="N881" t="s">
        <v>207</v>
      </c>
      <c r="O881" t="s">
        <v>470</v>
      </c>
      <c r="P881">
        <v>62</v>
      </c>
      <c r="Q881" t="s">
        <v>584</v>
      </c>
      <c r="R881" t="s">
        <v>476</v>
      </c>
      <c r="S881" t="s">
        <v>477</v>
      </c>
      <c r="T881" t="s">
        <v>232</v>
      </c>
      <c r="U881" t="s">
        <v>767</v>
      </c>
      <c r="V881" t="s">
        <v>255</v>
      </c>
      <c r="W881">
        <f t="shared" si="82"/>
        <v>-10.159999999999997</v>
      </c>
      <c r="X881">
        <f t="shared" si="83"/>
        <v>-243.83999999999992</v>
      </c>
    </row>
    <row r="882" spans="1:24" x14ac:dyDescent="0.35">
      <c r="A882">
        <v>28</v>
      </c>
      <c r="B882">
        <v>67.459999999999994</v>
      </c>
      <c r="C882">
        <v>9</v>
      </c>
      <c r="D882">
        <v>1888.88</v>
      </c>
      <c r="E882" s="53">
        <v>43232</v>
      </c>
      <c r="F882" s="84">
        <v>5</v>
      </c>
      <c r="G882" s="84">
        <v>12</v>
      </c>
      <c r="H882" s="85" t="str">
        <f t="shared" si="78"/>
        <v>December</v>
      </c>
      <c r="I882" s="84">
        <v>2018</v>
      </c>
      <c r="J882" s="85" t="str">
        <f t="shared" si="79"/>
        <v>12/5/2018</v>
      </c>
      <c r="K882" s="86">
        <f t="shared" si="80"/>
        <v>4</v>
      </c>
      <c r="L882" t="str">
        <f t="shared" si="81"/>
        <v>Wednesday</v>
      </c>
      <c r="M882">
        <v>1424</v>
      </c>
      <c r="N882" t="s">
        <v>207</v>
      </c>
      <c r="O882" t="s">
        <v>470</v>
      </c>
      <c r="P882">
        <v>62</v>
      </c>
      <c r="Q882" t="s">
        <v>584</v>
      </c>
      <c r="R882" t="s">
        <v>315</v>
      </c>
      <c r="S882" t="s">
        <v>316</v>
      </c>
      <c r="T882" t="s">
        <v>240</v>
      </c>
      <c r="U882" t="s">
        <v>712</v>
      </c>
      <c r="V882" t="s">
        <v>255</v>
      </c>
      <c r="W882">
        <f t="shared" si="82"/>
        <v>5.4599999999999937</v>
      </c>
      <c r="X882">
        <f t="shared" si="83"/>
        <v>152.87999999999982</v>
      </c>
    </row>
    <row r="883" spans="1:24" x14ac:dyDescent="0.35">
      <c r="A883">
        <v>31</v>
      </c>
      <c r="B883">
        <v>58.71</v>
      </c>
      <c r="C883">
        <v>6</v>
      </c>
      <c r="D883">
        <v>1820.01</v>
      </c>
      <c r="E883" s="53" t="s">
        <v>317</v>
      </c>
      <c r="F883" s="84">
        <v>29</v>
      </c>
      <c r="G883" s="84">
        <v>1</v>
      </c>
      <c r="H883" s="85" t="str">
        <f t="shared" si="78"/>
        <v>January</v>
      </c>
      <c r="I883" s="84">
        <v>2019</v>
      </c>
      <c r="J883" s="85" t="str">
        <f t="shared" si="79"/>
        <v>1/29/2019</v>
      </c>
      <c r="K883" s="86">
        <f t="shared" si="80"/>
        <v>3</v>
      </c>
      <c r="L883" t="str">
        <f t="shared" si="81"/>
        <v>Tuesday</v>
      </c>
      <c r="M883">
        <v>1370</v>
      </c>
      <c r="N883" t="s">
        <v>207</v>
      </c>
      <c r="O883" t="s">
        <v>470</v>
      </c>
      <c r="P883">
        <v>62</v>
      </c>
      <c r="Q883" t="s">
        <v>584</v>
      </c>
      <c r="R883" t="s">
        <v>318</v>
      </c>
      <c r="S883" t="s">
        <v>319</v>
      </c>
      <c r="T883" t="s">
        <v>229</v>
      </c>
      <c r="U883" t="s">
        <v>713</v>
      </c>
      <c r="V883" t="s">
        <v>255</v>
      </c>
      <c r="W883">
        <f t="shared" si="82"/>
        <v>-3.2899999999999991</v>
      </c>
      <c r="X883">
        <f t="shared" si="83"/>
        <v>-101.98999999999998</v>
      </c>
    </row>
    <row r="884" spans="1:24" x14ac:dyDescent="0.35">
      <c r="A884">
        <v>45</v>
      </c>
      <c r="B884">
        <v>63.71</v>
      </c>
      <c r="C884">
        <v>5</v>
      </c>
      <c r="D884">
        <v>2866.95</v>
      </c>
      <c r="E884" s="53">
        <v>43741</v>
      </c>
      <c r="F884" s="84">
        <v>10</v>
      </c>
      <c r="G884" s="84">
        <v>3</v>
      </c>
      <c r="H884" s="85" t="str">
        <f t="shared" si="78"/>
        <v>March</v>
      </c>
      <c r="I884" s="84">
        <v>2019</v>
      </c>
      <c r="J884" s="85" t="str">
        <f t="shared" si="79"/>
        <v>3/10/2019</v>
      </c>
      <c r="K884" s="86">
        <f t="shared" si="80"/>
        <v>1</v>
      </c>
      <c r="L884" t="str">
        <f t="shared" si="81"/>
        <v>Sunday</v>
      </c>
      <c r="M884">
        <v>1331</v>
      </c>
      <c r="N884" t="s">
        <v>207</v>
      </c>
      <c r="O884" t="s">
        <v>470</v>
      </c>
      <c r="P884">
        <v>62</v>
      </c>
      <c r="Q884" t="s">
        <v>584</v>
      </c>
      <c r="R884" t="s">
        <v>320</v>
      </c>
      <c r="S884" t="s">
        <v>280</v>
      </c>
      <c r="T884" t="s">
        <v>229</v>
      </c>
      <c r="U884" t="s">
        <v>714</v>
      </c>
      <c r="V884" t="s">
        <v>255</v>
      </c>
      <c r="W884">
        <f t="shared" si="82"/>
        <v>1.7100000000000009</v>
      </c>
      <c r="X884">
        <f t="shared" si="83"/>
        <v>76.950000000000045</v>
      </c>
    </row>
    <row r="885" spans="1:24" x14ac:dyDescent="0.35">
      <c r="A885">
        <v>24</v>
      </c>
      <c r="B885">
        <v>58.09</v>
      </c>
      <c r="C885">
        <v>3</v>
      </c>
      <c r="D885">
        <v>1394.16</v>
      </c>
      <c r="E885" s="53" t="s">
        <v>478</v>
      </c>
      <c r="F885" s="84">
        <v>29</v>
      </c>
      <c r="G885" s="84">
        <v>4</v>
      </c>
      <c r="H885" s="85" t="str">
        <f t="shared" si="78"/>
        <v>April</v>
      </c>
      <c r="I885" s="84">
        <v>2019</v>
      </c>
      <c r="J885" s="85" t="str">
        <f t="shared" si="79"/>
        <v>4/29/2019</v>
      </c>
      <c r="K885" s="86">
        <f t="shared" si="80"/>
        <v>2</v>
      </c>
      <c r="L885" t="str">
        <f t="shared" si="81"/>
        <v>Monday</v>
      </c>
      <c r="M885">
        <v>1282</v>
      </c>
      <c r="N885" t="s">
        <v>207</v>
      </c>
      <c r="O885" t="s">
        <v>470</v>
      </c>
      <c r="P885">
        <v>62</v>
      </c>
      <c r="Q885" t="s">
        <v>584</v>
      </c>
      <c r="R885" t="s">
        <v>296</v>
      </c>
      <c r="S885" t="s">
        <v>297</v>
      </c>
      <c r="T885" t="s">
        <v>236</v>
      </c>
      <c r="U885" t="s">
        <v>704</v>
      </c>
      <c r="V885" t="s">
        <v>255</v>
      </c>
      <c r="W885">
        <f t="shared" si="82"/>
        <v>-3.9099999999999966</v>
      </c>
      <c r="X885">
        <f t="shared" si="83"/>
        <v>-93.839999999999918</v>
      </c>
    </row>
    <row r="886" spans="1:24" x14ac:dyDescent="0.35">
      <c r="A886">
        <v>49</v>
      </c>
      <c r="B886">
        <v>53.72</v>
      </c>
      <c r="C886">
        <v>3</v>
      </c>
      <c r="D886">
        <v>2632.28</v>
      </c>
      <c r="E886" s="53" t="s">
        <v>507</v>
      </c>
      <c r="F886" s="84">
        <v>14</v>
      </c>
      <c r="G886" s="84">
        <v>6</v>
      </c>
      <c r="H886" s="85" t="str">
        <f t="shared" si="78"/>
        <v>June</v>
      </c>
      <c r="I886" s="84">
        <v>2019</v>
      </c>
      <c r="J886" s="85" t="str">
        <f t="shared" si="79"/>
        <v>6/14/2019</v>
      </c>
      <c r="K886" s="86">
        <f t="shared" si="80"/>
        <v>6</v>
      </c>
      <c r="L886" t="str">
        <f t="shared" si="81"/>
        <v>Friday</v>
      </c>
      <c r="M886">
        <v>1237</v>
      </c>
      <c r="N886" t="s">
        <v>207</v>
      </c>
      <c r="O886" t="s">
        <v>470</v>
      </c>
      <c r="P886">
        <v>62</v>
      </c>
      <c r="Q886" t="s">
        <v>584</v>
      </c>
      <c r="R886" t="s">
        <v>392</v>
      </c>
      <c r="S886" t="s">
        <v>393</v>
      </c>
      <c r="T886" t="s">
        <v>229</v>
      </c>
      <c r="U886" t="s">
        <v>741</v>
      </c>
      <c r="V886" t="s">
        <v>255</v>
      </c>
      <c r="W886">
        <f t="shared" si="82"/>
        <v>-8.2800000000000011</v>
      </c>
      <c r="X886">
        <f t="shared" si="83"/>
        <v>-405.72</v>
      </c>
    </row>
    <row r="887" spans="1:24" x14ac:dyDescent="0.35">
      <c r="A887">
        <v>32</v>
      </c>
      <c r="B887">
        <v>63.08</v>
      </c>
      <c r="C887">
        <v>1</v>
      </c>
      <c r="D887">
        <v>2018.56</v>
      </c>
      <c r="E887" s="53" t="s">
        <v>508</v>
      </c>
      <c r="F887" s="84">
        <v>16</v>
      </c>
      <c r="G887" s="84">
        <v>7</v>
      </c>
      <c r="H887" s="85" t="str">
        <f t="shared" si="78"/>
        <v>July</v>
      </c>
      <c r="I887" s="84">
        <v>2019</v>
      </c>
      <c r="J887" s="85" t="str">
        <f t="shared" si="79"/>
        <v>7/16/2019</v>
      </c>
      <c r="K887" s="86">
        <f t="shared" si="80"/>
        <v>3</v>
      </c>
      <c r="L887" t="str">
        <f t="shared" si="81"/>
        <v>Tuesday</v>
      </c>
      <c r="M887">
        <v>1206</v>
      </c>
      <c r="N887" t="s">
        <v>207</v>
      </c>
      <c r="O887" t="s">
        <v>470</v>
      </c>
      <c r="P887">
        <v>62</v>
      </c>
      <c r="Q887" t="s">
        <v>584</v>
      </c>
      <c r="R887" t="s">
        <v>287</v>
      </c>
      <c r="S887" t="s">
        <v>288</v>
      </c>
      <c r="T887" t="s">
        <v>234</v>
      </c>
      <c r="U887" t="s">
        <v>700</v>
      </c>
      <c r="V887" t="s">
        <v>255</v>
      </c>
      <c r="W887">
        <f t="shared" si="82"/>
        <v>1.0799999999999983</v>
      </c>
      <c r="X887">
        <f t="shared" si="83"/>
        <v>34.559999999999945</v>
      </c>
    </row>
    <row r="888" spans="1:24" x14ac:dyDescent="0.35">
      <c r="A888">
        <v>43</v>
      </c>
      <c r="B888">
        <v>68.709999999999994</v>
      </c>
      <c r="C888">
        <v>5</v>
      </c>
      <c r="D888">
        <v>2954.53</v>
      </c>
      <c r="E888" s="53" t="s">
        <v>327</v>
      </c>
      <c r="F888" s="84">
        <v>17</v>
      </c>
      <c r="G888" s="84">
        <v>8</v>
      </c>
      <c r="H888" s="85" t="str">
        <f t="shared" si="78"/>
        <v>August</v>
      </c>
      <c r="I888" s="84">
        <v>2019</v>
      </c>
      <c r="J888" s="85" t="str">
        <f t="shared" si="79"/>
        <v>8/17/2019</v>
      </c>
      <c r="K888" s="86">
        <f t="shared" si="80"/>
        <v>7</v>
      </c>
      <c r="L888" t="str">
        <f t="shared" si="81"/>
        <v>Saturday</v>
      </c>
      <c r="M888">
        <v>1175</v>
      </c>
      <c r="N888" t="s">
        <v>207</v>
      </c>
      <c r="O888" t="s">
        <v>470</v>
      </c>
      <c r="P888">
        <v>62</v>
      </c>
      <c r="Q888" t="s">
        <v>584</v>
      </c>
      <c r="R888" t="s">
        <v>328</v>
      </c>
      <c r="S888" t="s">
        <v>329</v>
      </c>
      <c r="T888" t="s">
        <v>239</v>
      </c>
      <c r="U888" t="s">
        <v>717</v>
      </c>
      <c r="V888" t="s">
        <v>255</v>
      </c>
      <c r="W888">
        <f t="shared" si="82"/>
        <v>6.7099999999999937</v>
      </c>
      <c r="X888">
        <f t="shared" si="83"/>
        <v>288.52999999999975</v>
      </c>
    </row>
    <row r="889" spans="1:24" x14ac:dyDescent="0.35">
      <c r="A889">
        <v>37</v>
      </c>
      <c r="B889">
        <v>50.59</v>
      </c>
      <c r="C889">
        <v>14</v>
      </c>
      <c r="D889">
        <v>1871.83</v>
      </c>
      <c r="E889" s="53">
        <v>43686</v>
      </c>
      <c r="F889" s="84">
        <v>8</v>
      </c>
      <c r="G889" s="84">
        <v>9</v>
      </c>
      <c r="H889" s="85" t="str">
        <f t="shared" si="78"/>
        <v>September</v>
      </c>
      <c r="I889" s="84">
        <v>2019</v>
      </c>
      <c r="J889" s="85" t="str">
        <f t="shared" si="79"/>
        <v>9/8/2019</v>
      </c>
      <c r="K889" s="86">
        <f t="shared" si="80"/>
        <v>1</v>
      </c>
      <c r="L889" t="str">
        <f t="shared" si="81"/>
        <v>Sunday</v>
      </c>
      <c r="M889">
        <v>1154</v>
      </c>
      <c r="N889" t="s">
        <v>207</v>
      </c>
      <c r="O889" t="s">
        <v>470</v>
      </c>
      <c r="P889">
        <v>62</v>
      </c>
      <c r="Q889" t="s">
        <v>584</v>
      </c>
      <c r="R889" t="s">
        <v>330</v>
      </c>
      <c r="S889" t="s">
        <v>331</v>
      </c>
      <c r="T889" t="s">
        <v>237</v>
      </c>
      <c r="U889" t="s">
        <v>718</v>
      </c>
      <c r="V889" t="s">
        <v>255</v>
      </c>
      <c r="W889">
        <f t="shared" si="82"/>
        <v>-11.409999999999997</v>
      </c>
      <c r="X889">
        <f t="shared" si="83"/>
        <v>-422.16999999999985</v>
      </c>
    </row>
    <row r="890" spans="1:24" x14ac:dyDescent="0.35">
      <c r="A890">
        <v>24</v>
      </c>
      <c r="B890">
        <v>64.959999999999994</v>
      </c>
      <c r="C890">
        <v>9</v>
      </c>
      <c r="D890">
        <v>1559.04</v>
      </c>
      <c r="E890" s="53">
        <v>43779</v>
      </c>
      <c r="F890" s="84">
        <v>11</v>
      </c>
      <c r="G890" s="84">
        <v>10</v>
      </c>
      <c r="H890" s="85" t="str">
        <f t="shared" si="78"/>
        <v>October</v>
      </c>
      <c r="I890" s="84">
        <v>2019</v>
      </c>
      <c r="J890" s="85" t="str">
        <f t="shared" si="79"/>
        <v>10/11/2019</v>
      </c>
      <c r="K890" s="86">
        <f t="shared" si="80"/>
        <v>6</v>
      </c>
      <c r="L890" t="str">
        <f t="shared" si="81"/>
        <v>Friday</v>
      </c>
      <c r="M890">
        <v>1122</v>
      </c>
      <c r="N890" t="s">
        <v>207</v>
      </c>
      <c r="O890" t="s">
        <v>470</v>
      </c>
      <c r="P890">
        <v>62</v>
      </c>
      <c r="Q890" t="s">
        <v>584</v>
      </c>
      <c r="R890" t="s">
        <v>332</v>
      </c>
      <c r="S890" t="s">
        <v>333</v>
      </c>
      <c r="T890" t="s">
        <v>230</v>
      </c>
      <c r="U890" t="s">
        <v>719</v>
      </c>
      <c r="V890" t="s">
        <v>255</v>
      </c>
      <c r="W890">
        <f t="shared" si="82"/>
        <v>2.9599999999999937</v>
      </c>
      <c r="X890">
        <f t="shared" si="83"/>
        <v>71.03999999999985</v>
      </c>
    </row>
    <row r="891" spans="1:24" x14ac:dyDescent="0.35">
      <c r="A891">
        <v>35</v>
      </c>
      <c r="B891">
        <v>53.72</v>
      </c>
      <c r="C891">
        <v>6</v>
      </c>
      <c r="D891">
        <v>1880.2</v>
      </c>
      <c r="E891" s="53" t="s">
        <v>334</v>
      </c>
      <c r="F891" s="84">
        <v>21</v>
      </c>
      <c r="G891" s="84">
        <v>10</v>
      </c>
      <c r="H891" s="85" t="str">
        <f t="shared" si="78"/>
        <v>October</v>
      </c>
      <c r="I891" s="84">
        <v>2019</v>
      </c>
      <c r="J891" s="85" t="str">
        <f t="shared" si="79"/>
        <v>10/21/2019</v>
      </c>
      <c r="K891" s="86">
        <f t="shared" si="80"/>
        <v>2</v>
      </c>
      <c r="L891" t="str">
        <f t="shared" si="81"/>
        <v>Monday</v>
      </c>
      <c r="M891">
        <v>1113</v>
      </c>
      <c r="N891" t="s">
        <v>207</v>
      </c>
      <c r="O891" t="s">
        <v>470</v>
      </c>
      <c r="P891">
        <v>62</v>
      </c>
      <c r="Q891" t="s">
        <v>584</v>
      </c>
      <c r="R891" t="s">
        <v>335</v>
      </c>
      <c r="S891" t="s">
        <v>336</v>
      </c>
      <c r="T891" t="s">
        <v>229</v>
      </c>
      <c r="U891" t="s">
        <v>720</v>
      </c>
      <c r="V891" t="s">
        <v>255</v>
      </c>
      <c r="W891">
        <f t="shared" si="82"/>
        <v>-8.2800000000000011</v>
      </c>
      <c r="X891">
        <f t="shared" si="83"/>
        <v>-289.80000000000007</v>
      </c>
    </row>
    <row r="892" spans="1:24" x14ac:dyDescent="0.35">
      <c r="A892">
        <v>41</v>
      </c>
      <c r="B892">
        <v>29.87</v>
      </c>
      <c r="C892">
        <v>13</v>
      </c>
      <c r="D892">
        <v>1224.67</v>
      </c>
      <c r="E892" s="53">
        <v>43566</v>
      </c>
      <c r="F892" s="84">
        <v>4</v>
      </c>
      <c r="G892" s="84">
        <v>11</v>
      </c>
      <c r="H892" s="85" t="str">
        <f t="shared" si="78"/>
        <v>November</v>
      </c>
      <c r="I892" s="84">
        <v>2019</v>
      </c>
      <c r="J892" s="85" t="str">
        <f t="shared" si="79"/>
        <v>11/4/2019</v>
      </c>
      <c r="K892" s="86">
        <f t="shared" si="80"/>
        <v>2</v>
      </c>
      <c r="L892" t="str">
        <f t="shared" si="81"/>
        <v>Monday</v>
      </c>
      <c r="M892">
        <v>1100</v>
      </c>
      <c r="N892" t="s">
        <v>207</v>
      </c>
      <c r="O892" t="s">
        <v>470</v>
      </c>
      <c r="P892">
        <v>62</v>
      </c>
      <c r="Q892" t="s">
        <v>584</v>
      </c>
      <c r="R892" t="s">
        <v>337</v>
      </c>
      <c r="S892" t="s">
        <v>338</v>
      </c>
      <c r="T892" t="s">
        <v>229</v>
      </c>
      <c r="U892" t="s">
        <v>721</v>
      </c>
      <c r="V892" t="s">
        <v>255</v>
      </c>
      <c r="W892">
        <f t="shared" si="82"/>
        <v>-32.129999999999995</v>
      </c>
      <c r="X892">
        <f t="shared" si="83"/>
        <v>-1317.33</v>
      </c>
    </row>
    <row r="893" spans="1:24" x14ac:dyDescent="0.35">
      <c r="A893">
        <v>26</v>
      </c>
      <c r="B893">
        <v>114.58</v>
      </c>
      <c r="C893">
        <v>17</v>
      </c>
      <c r="D893">
        <v>2979.08</v>
      </c>
      <c r="E893" s="53" t="s">
        <v>468</v>
      </c>
      <c r="F893" s="84">
        <v>17</v>
      </c>
      <c r="G893" s="84">
        <v>11</v>
      </c>
      <c r="H893" s="85" t="str">
        <f t="shared" si="78"/>
        <v>November</v>
      </c>
      <c r="I893" s="84">
        <v>2019</v>
      </c>
      <c r="J893" s="85" t="str">
        <f t="shared" si="79"/>
        <v>11/17/2019</v>
      </c>
      <c r="K893" s="86">
        <f t="shared" si="80"/>
        <v>1</v>
      </c>
      <c r="L893" t="str">
        <f t="shared" si="81"/>
        <v>Sunday</v>
      </c>
      <c r="M893">
        <v>1088</v>
      </c>
      <c r="N893" t="s">
        <v>207</v>
      </c>
      <c r="O893" t="s">
        <v>470</v>
      </c>
      <c r="P893">
        <v>62</v>
      </c>
      <c r="Q893" t="s">
        <v>584</v>
      </c>
      <c r="R893" t="s">
        <v>435</v>
      </c>
      <c r="S893" t="s">
        <v>436</v>
      </c>
      <c r="T893" t="s">
        <v>235</v>
      </c>
      <c r="U893" t="s">
        <v>757</v>
      </c>
      <c r="V893" t="s">
        <v>255</v>
      </c>
      <c r="W893">
        <f t="shared" si="82"/>
        <v>52.58</v>
      </c>
      <c r="X893">
        <f t="shared" si="83"/>
        <v>1367.08</v>
      </c>
    </row>
    <row r="894" spans="1:24" x14ac:dyDescent="0.35">
      <c r="A894">
        <v>34</v>
      </c>
      <c r="B894">
        <v>64.959999999999994</v>
      </c>
      <c r="C894">
        <v>10</v>
      </c>
      <c r="D894">
        <v>2208.64</v>
      </c>
      <c r="E894" s="53" t="s">
        <v>339</v>
      </c>
      <c r="F894" s="84">
        <v>29</v>
      </c>
      <c r="G894" s="84">
        <v>11</v>
      </c>
      <c r="H894" s="85" t="str">
        <f t="shared" si="78"/>
        <v>November</v>
      </c>
      <c r="I894" s="84">
        <v>2019</v>
      </c>
      <c r="J894" s="85" t="str">
        <f t="shared" si="79"/>
        <v>11/29/2019</v>
      </c>
      <c r="K894" s="86">
        <f t="shared" si="80"/>
        <v>6</v>
      </c>
      <c r="L894" t="str">
        <f t="shared" si="81"/>
        <v>Friday</v>
      </c>
      <c r="M894">
        <v>1077</v>
      </c>
      <c r="N894" t="s">
        <v>207</v>
      </c>
      <c r="O894" t="s">
        <v>470</v>
      </c>
      <c r="P894">
        <v>62</v>
      </c>
      <c r="Q894" t="s">
        <v>584</v>
      </c>
      <c r="R894" t="s">
        <v>270</v>
      </c>
      <c r="S894" t="s">
        <v>271</v>
      </c>
      <c r="T894" t="s">
        <v>232</v>
      </c>
      <c r="U894" t="s">
        <v>691</v>
      </c>
      <c r="V894" t="s">
        <v>255</v>
      </c>
      <c r="W894">
        <f t="shared" si="82"/>
        <v>2.9599999999999937</v>
      </c>
      <c r="X894">
        <f t="shared" si="83"/>
        <v>100.63999999999979</v>
      </c>
    </row>
    <row r="895" spans="1:24" x14ac:dyDescent="0.35">
      <c r="A895">
        <v>49</v>
      </c>
      <c r="B895">
        <v>70.58</v>
      </c>
      <c r="C895">
        <v>5</v>
      </c>
      <c r="D895">
        <v>3458.42</v>
      </c>
      <c r="E895" s="53">
        <v>43750</v>
      </c>
      <c r="F895" s="84">
        <v>10</v>
      </c>
      <c r="G895" s="84">
        <v>12</v>
      </c>
      <c r="H895" s="85" t="str">
        <f t="shared" si="78"/>
        <v>December</v>
      </c>
      <c r="I895" s="84">
        <v>2019</v>
      </c>
      <c r="J895" s="85" t="str">
        <f t="shared" si="79"/>
        <v>12/10/2019</v>
      </c>
      <c r="K895" s="86">
        <f t="shared" si="80"/>
        <v>3</v>
      </c>
      <c r="L895" t="str">
        <f t="shared" si="81"/>
        <v>Tuesday</v>
      </c>
      <c r="M895">
        <v>1067</v>
      </c>
      <c r="N895" t="s">
        <v>207</v>
      </c>
      <c r="O895" t="s">
        <v>470</v>
      </c>
      <c r="P895">
        <v>62</v>
      </c>
      <c r="Q895" t="s">
        <v>584</v>
      </c>
      <c r="R895" t="s">
        <v>335</v>
      </c>
      <c r="S895" t="s">
        <v>336</v>
      </c>
      <c r="T895" t="s">
        <v>229</v>
      </c>
      <c r="U895" t="s">
        <v>720</v>
      </c>
      <c r="V895" t="s">
        <v>260</v>
      </c>
      <c r="W895">
        <f t="shared" si="82"/>
        <v>8.5799999999999983</v>
      </c>
      <c r="X895">
        <f t="shared" si="83"/>
        <v>420.4199999999999</v>
      </c>
    </row>
    <row r="896" spans="1:24" x14ac:dyDescent="0.35">
      <c r="A896">
        <v>28</v>
      </c>
      <c r="B896">
        <v>44.21</v>
      </c>
      <c r="C896">
        <v>6</v>
      </c>
      <c r="D896">
        <v>1237.8800000000001</v>
      </c>
      <c r="E896" s="53" t="s">
        <v>340</v>
      </c>
      <c r="F896" s="84">
        <v>20</v>
      </c>
      <c r="G896" s="84">
        <v>1</v>
      </c>
      <c r="H896" s="85" t="str">
        <f t="shared" si="78"/>
        <v>January</v>
      </c>
      <c r="I896" s="84">
        <v>2020</v>
      </c>
      <c r="J896" s="85" t="str">
        <f t="shared" si="79"/>
        <v>1/20/2020</v>
      </c>
      <c r="K896" s="86">
        <f t="shared" si="80"/>
        <v>2</v>
      </c>
      <c r="L896" t="str">
        <f t="shared" si="81"/>
        <v>Monday</v>
      </c>
      <c r="M896">
        <v>1027</v>
      </c>
      <c r="N896" t="s">
        <v>207</v>
      </c>
      <c r="O896" t="s">
        <v>470</v>
      </c>
      <c r="P896">
        <v>62</v>
      </c>
      <c r="Q896" t="s">
        <v>584</v>
      </c>
      <c r="R896" t="s">
        <v>341</v>
      </c>
      <c r="S896" t="s">
        <v>342</v>
      </c>
      <c r="T896" t="s">
        <v>229</v>
      </c>
      <c r="U896" t="s">
        <v>722</v>
      </c>
      <c r="V896" t="s">
        <v>255</v>
      </c>
      <c r="W896">
        <f t="shared" si="82"/>
        <v>-17.79</v>
      </c>
      <c r="X896">
        <f t="shared" si="83"/>
        <v>-498.12</v>
      </c>
    </row>
    <row r="897" spans="1:24" x14ac:dyDescent="0.35">
      <c r="A897">
        <v>37</v>
      </c>
      <c r="B897">
        <v>59.96</v>
      </c>
      <c r="C897">
        <v>3</v>
      </c>
      <c r="D897">
        <v>2218.52</v>
      </c>
      <c r="E897" s="53">
        <v>44107</v>
      </c>
      <c r="F897" s="84">
        <v>10</v>
      </c>
      <c r="G897" s="84">
        <v>3</v>
      </c>
      <c r="H897" s="85" t="str">
        <f t="shared" si="78"/>
        <v>March</v>
      </c>
      <c r="I897" s="84">
        <v>2020</v>
      </c>
      <c r="J897" s="85" t="str">
        <f t="shared" si="79"/>
        <v>3/10/2020</v>
      </c>
      <c r="K897" s="86">
        <f t="shared" si="80"/>
        <v>3</v>
      </c>
      <c r="L897" t="str">
        <f t="shared" si="81"/>
        <v>Tuesday</v>
      </c>
      <c r="M897">
        <v>978</v>
      </c>
      <c r="N897" t="s">
        <v>207</v>
      </c>
      <c r="O897" t="s">
        <v>470</v>
      </c>
      <c r="P897">
        <v>62</v>
      </c>
      <c r="Q897" t="s">
        <v>584</v>
      </c>
      <c r="R897" t="s">
        <v>398</v>
      </c>
      <c r="S897" t="s">
        <v>399</v>
      </c>
      <c r="T897" t="s">
        <v>234</v>
      </c>
      <c r="U897" t="s">
        <v>743</v>
      </c>
      <c r="V897" t="s">
        <v>255</v>
      </c>
      <c r="W897">
        <f t="shared" si="82"/>
        <v>-2.0399999999999991</v>
      </c>
      <c r="X897">
        <f t="shared" si="83"/>
        <v>-75.479999999999961</v>
      </c>
    </row>
    <row r="898" spans="1:24" x14ac:dyDescent="0.35">
      <c r="A898">
        <v>31</v>
      </c>
      <c r="B898">
        <v>53.72</v>
      </c>
      <c r="C898">
        <v>3</v>
      </c>
      <c r="D898">
        <v>1665.32</v>
      </c>
      <c r="E898" s="53" t="s">
        <v>480</v>
      </c>
      <c r="F898" s="84">
        <v>30</v>
      </c>
      <c r="G898" s="84">
        <v>5</v>
      </c>
      <c r="H898" s="85" t="str">
        <f t="shared" si="78"/>
        <v>May</v>
      </c>
      <c r="I898" s="84">
        <v>2020</v>
      </c>
      <c r="J898" s="85" t="str">
        <f t="shared" si="79"/>
        <v>5/30/2020</v>
      </c>
      <c r="K898" s="86">
        <f t="shared" si="80"/>
        <v>7</v>
      </c>
      <c r="L898" t="str">
        <f t="shared" si="81"/>
        <v>Saturday</v>
      </c>
      <c r="M898">
        <v>898</v>
      </c>
      <c r="N898" t="s">
        <v>347</v>
      </c>
      <c r="O898" t="s">
        <v>470</v>
      </c>
      <c r="P898">
        <v>62</v>
      </c>
      <c r="Q898" t="s">
        <v>584</v>
      </c>
      <c r="R898" t="s">
        <v>376</v>
      </c>
      <c r="S898" t="s">
        <v>377</v>
      </c>
      <c r="T898" t="s">
        <v>242</v>
      </c>
      <c r="U898" t="s">
        <v>736</v>
      </c>
      <c r="V898" t="s">
        <v>255</v>
      </c>
      <c r="W898">
        <f t="shared" si="82"/>
        <v>-8.2800000000000011</v>
      </c>
      <c r="X898">
        <f t="shared" si="83"/>
        <v>-256.68000000000006</v>
      </c>
    </row>
    <row r="899" spans="1:24" x14ac:dyDescent="0.35">
      <c r="A899">
        <v>41</v>
      </c>
      <c r="B899">
        <v>83.44</v>
      </c>
      <c r="C899">
        <v>18</v>
      </c>
      <c r="D899">
        <v>3421.04</v>
      </c>
      <c r="E899" s="53" t="s">
        <v>485</v>
      </c>
      <c r="F899" s="84">
        <v>17</v>
      </c>
      <c r="G899" s="84">
        <v>2</v>
      </c>
      <c r="H899" s="85" t="str">
        <f t="shared" ref="H899:H962" si="84">IF(G899=1,"January",IF(G899=2,"Febuary",IF(G899=3,"March",IF(G899=4,"April",IF(G899=5,"May",IF(G899=6,"June",IF(G899=7,"July",IF(G899=8,"August",IF(G899=9,"September",IF(G899=10,"October",IF(G899=11,"November","December")))))))))))</f>
        <v>Febuary</v>
      </c>
      <c r="I899" s="84">
        <v>2018</v>
      </c>
      <c r="J899" s="85" t="str">
        <f t="shared" ref="J899:J962" si="85">CONCATENATE(G899,"/",F899,"/",I899)</f>
        <v>2/17/2018</v>
      </c>
      <c r="K899" s="86">
        <f t="shared" ref="K899:K962" si="86">WEEKDAY(J899)</f>
        <v>7</v>
      </c>
      <c r="L899" t="str">
        <f t="shared" ref="L899:L962" si="87">IF(K899=7,"Saturday",IF(K899=6,"Friday",IF(K899=5,"Thursday",IF(K899=4,"Wednesday",IF(K899=3,"Tuesday",IF(K899=2,"Monday","Sunday"))))))</f>
        <v>Saturday</v>
      </c>
      <c r="M899">
        <v>1732</v>
      </c>
      <c r="N899" t="s">
        <v>207</v>
      </c>
      <c r="O899" t="s">
        <v>509</v>
      </c>
      <c r="P899">
        <v>86</v>
      </c>
      <c r="Q899" t="s">
        <v>585</v>
      </c>
      <c r="R899" t="s">
        <v>473</v>
      </c>
      <c r="S899" t="s">
        <v>474</v>
      </c>
      <c r="T899" t="s">
        <v>239</v>
      </c>
      <c r="U899" t="s">
        <v>766</v>
      </c>
      <c r="V899" t="s">
        <v>260</v>
      </c>
      <c r="W899">
        <f t="shared" ref="W899:W962" si="88">B899-P899</f>
        <v>-2.5600000000000023</v>
      </c>
      <c r="X899">
        <f t="shared" ref="X899:X962" si="89">W899*A899</f>
        <v>-104.96000000000009</v>
      </c>
    </row>
    <row r="900" spans="1:24" x14ac:dyDescent="0.35">
      <c r="A900">
        <v>21</v>
      </c>
      <c r="B900">
        <v>89.46</v>
      </c>
      <c r="C900">
        <v>9</v>
      </c>
      <c r="D900">
        <v>1878.66</v>
      </c>
      <c r="E900" s="53" t="s">
        <v>359</v>
      </c>
      <c r="F900" s="84">
        <v>28</v>
      </c>
      <c r="G900" s="84">
        <v>4</v>
      </c>
      <c r="H900" s="85" t="str">
        <f t="shared" si="84"/>
        <v>April</v>
      </c>
      <c r="I900" s="84">
        <v>2018</v>
      </c>
      <c r="J900" s="85" t="str">
        <f t="shared" si="85"/>
        <v>4/28/2018</v>
      </c>
      <c r="K900" s="86">
        <f t="shared" si="86"/>
        <v>7</v>
      </c>
      <c r="L900" t="str">
        <f t="shared" si="87"/>
        <v>Saturday</v>
      </c>
      <c r="M900">
        <v>1663</v>
      </c>
      <c r="N900" t="s">
        <v>207</v>
      </c>
      <c r="O900" t="s">
        <v>509</v>
      </c>
      <c r="P900">
        <v>86</v>
      </c>
      <c r="Q900" t="s">
        <v>585</v>
      </c>
      <c r="R900" t="s">
        <v>287</v>
      </c>
      <c r="S900" t="s">
        <v>288</v>
      </c>
      <c r="T900" t="s">
        <v>234</v>
      </c>
      <c r="U900" t="s">
        <v>700</v>
      </c>
      <c r="V900" t="s">
        <v>255</v>
      </c>
      <c r="W900">
        <f t="shared" si="88"/>
        <v>3.4599999999999937</v>
      </c>
      <c r="X900">
        <f t="shared" si="89"/>
        <v>72.659999999999869</v>
      </c>
    </row>
    <row r="901" spans="1:24" x14ac:dyDescent="0.35">
      <c r="A901">
        <v>40</v>
      </c>
      <c r="B901">
        <v>96.34</v>
      </c>
      <c r="C901">
        <v>2</v>
      </c>
      <c r="D901">
        <v>3853.6</v>
      </c>
      <c r="E901" s="53" t="s">
        <v>487</v>
      </c>
      <c r="F901" s="84">
        <v>16</v>
      </c>
      <c r="G901" s="84">
        <v>6</v>
      </c>
      <c r="H901" s="85" t="str">
        <f t="shared" si="84"/>
        <v>June</v>
      </c>
      <c r="I901" s="84">
        <v>2018</v>
      </c>
      <c r="J901" s="85" t="str">
        <f t="shared" si="85"/>
        <v>6/16/2018</v>
      </c>
      <c r="K901" s="86">
        <f t="shared" si="86"/>
        <v>7</v>
      </c>
      <c r="L901" t="str">
        <f t="shared" si="87"/>
        <v>Saturday</v>
      </c>
      <c r="M901">
        <v>1615</v>
      </c>
      <c r="N901" t="s">
        <v>207</v>
      </c>
      <c r="O901" t="s">
        <v>509</v>
      </c>
      <c r="P901">
        <v>86</v>
      </c>
      <c r="Q901" t="s">
        <v>585</v>
      </c>
      <c r="R901" t="s">
        <v>510</v>
      </c>
      <c r="S901" t="s">
        <v>342</v>
      </c>
      <c r="T901" t="s">
        <v>229</v>
      </c>
      <c r="U901" t="s">
        <v>771</v>
      </c>
      <c r="V901" t="s">
        <v>260</v>
      </c>
      <c r="W901">
        <f t="shared" si="88"/>
        <v>10.340000000000003</v>
      </c>
      <c r="X901">
        <f t="shared" si="89"/>
        <v>413.60000000000014</v>
      </c>
    </row>
    <row r="902" spans="1:24" x14ac:dyDescent="0.35">
      <c r="A902">
        <v>46</v>
      </c>
      <c r="B902">
        <v>74.84</v>
      </c>
      <c r="C902">
        <v>13</v>
      </c>
      <c r="D902">
        <v>3442.64</v>
      </c>
      <c r="E902" s="53">
        <v>43381</v>
      </c>
      <c r="F902" s="84">
        <v>10</v>
      </c>
      <c r="G902" s="84">
        <v>8</v>
      </c>
      <c r="H902" s="85" t="str">
        <f t="shared" si="84"/>
        <v>August</v>
      </c>
      <c r="I902" s="84">
        <v>2018</v>
      </c>
      <c r="J902" s="85" t="str">
        <f t="shared" si="85"/>
        <v>8/10/2018</v>
      </c>
      <c r="K902" s="86">
        <f t="shared" si="86"/>
        <v>6</v>
      </c>
      <c r="L902" t="str">
        <f t="shared" si="87"/>
        <v>Friday</v>
      </c>
      <c r="M902">
        <v>1561</v>
      </c>
      <c r="N902" t="s">
        <v>207</v>
      </c>
      <c r="O902" t="s">
        <v>509</v>
      </c>
      <c r="P902">
        <v>86</v>
      </c>
      <c r="Q902" t="s">
        <v>585</v>
      </c>
      <c r="R902" t="s">
        <v>362</v>
      </c>
      <c r="S902" t="s">
        <v>293</v>
      </c>
      <c r="T902" t="s">
        <v>229</v>
      </c>
      <c r="U902" t="s">
        <v>731</v>
      </c>
      <c r="V902" t="s">
        <v>260</v>
      </c>
      <c r="W902">
        <f t="shared" si="88"/>
        <v>-11.159999999999997</v>
      </c>
      <c r="X902">
        <f t="shared" si="89"/>
        <v>-513.3599999999999</v>
      </c>
    </row>
    <row r="903" spans="1:24" x14ac:dyDescent="0.35">
      <c r="A903">
        <v>44</v>
      </c>
      <c r="B903">
        <v>79.14</v>
      </c>
      <c r="C903">
        <v>11</v>
      </c>
      <c r="D903">
        <v>3482.16</v>
      </c>
      <c r="E903" s="53">
        <v>43261</v>
      </c>
      <c r="F903" s="84">
        <v>6</v>
      </c>
      <c r="G903" s="84">
        <v>10</v>
      </c>
      <c r="H903" s="85" t="str">
        <f t="shared" si="84"/>
        <v>October</v>
      </c>
      <c r="I903" s="84">
        <v>2018</v>
      </c>
      <c r="J903" s="85" t="str">
        <f t="shared" si="85"/>
        <v>10/6/2018</v>
      </c>
      <c r="K903" s="86">
        <f t="shared" si="86"/>
        <v>7</v>
      </c>
      <c r="L903" t="str">
        <f t="shared" si="87"/>
        <v>Saturday</v>
      </c>
      <c r="M903">
        <v>1505</v>
      </c>
      <c r="N903" t="s">
        <v>207</v>
      </c>
      <c r="O903" t="s">
        <v>509</v>
      </c>
      <c r="P903">
        <v>86</v>
      </c>
      <c r="Q903" t="s">
        <v>585</v>
      </c>
      <c r="R903" t="s">
        <v>281</v>
      </c>
      <c r="S903" t="s">
        <v>282</v>
      </c>
      <c r="T903" t="s">
        <v>233</v>
      </c>
      <c r="U903" t="s">
        <v>697</v>
      </c>
      <c r="V903" t="s">
        <v>260</v>
      </c>
      <c r="W903">
        <f t="shared" si="88"/>
        <v>-6.8599999999999994</v>
      </c>
      <c r="X903">
        <f t="shared" si="89"/>
        <v>-301.83999999999997</v>
      </c>
    </row>
    <row r="904" spans="1:24" x14ac:dyDescent="0.35">
      <c r="A904">
        <v>46</v>
      </c>
      <c r="B904">
        <v>73.12</v>
      </c>
      <c r="C904">
        <v>7</v>
      </c>
      <c r="D904">
        <v>3363.52</v>
      </c>
      <c r="E904" s="53" t="s">
        <v>363</v>
      </c>
      <c r="F904" s="84">
        <v>23</v>
      </c>
      <c r="G904" s="84">
        <v>10</v>
      </c>
      <c r="H904" s="85" t="str">
        <f t="shared" si="84"/>
        <v>October</v>
      </c>
      <c r="I904" s="84">
        <v>2018</v>
      </c>
      <c r="J904" s="85" t="str">
        <f t="shared" si="85"/>
        <v>10/23/2018</v>
      </c>
      <c r="K904" s="86">
        <f t="shared" si="86"/>
        <v>3</v>
      </c>
      <c r="L904" t="str">
        <f t="shared" si="87"/>
        <v>Tuesday</v>
      </c>
      <c r="M904">
        <v>1489</v>
      </c>
      <c r="N904" t="s">
        <v>364</v>
      </c>
      <c r="O904" t="s">
        <v>509</v>
      </c>
      <c r="P904">
        <v>86</v>
      </c>
      <c r="Q904" t="s">
        <v>585</v>
      </c>
      <c r="R904" t="s">
        <v>330</v>
      </c>
      <c r="S904" t="s">
        <v>331</v>
      </c>
      <c r="T904" t="s">
        <v>237</v>
      </c>
      <c r="U904" t="s">
        <v>718</v>
      </c>
      <c r="V904" t="s">
        <v>260</v>
      </c>
      <c r="W904">
        <f t="shared" si="88"/>
        <v>-12.879999999999995</v>
      </c>
      <c r="X904">
        <f t="shared" si="89"/>
        <v>-592.47999999999979</v>
      </c>
    </row>
    <row r="905" spans="1:24" x14ac:dyDescent="0.35">
      <c r="A905">
        <v>41</v>
      </c>
      <c r="B905">
        <v>81.72</v>
      </c>
      <c r="C905">
        <v>10</v>
      </c>
      <c r="D905">
        <v>3350.52</v>
      </c>
      <c r="E905" s="53">
        <v>43323</v>
      </c>
      <c r="F905" s="84">
        <v>8</v>
      </c>
      <c r="G905" s="84">
        <v>11</v>
      </c>
      <c r="H905" s="85" t="str">
        <f t="shared" si="84"/>
        <v>November</v>
      </c>
      <c r="I905" s="84">
        <v>2018</v>
      </c>
      <c r="J905" s="85" t="str">
        <f t="shared" si="85"/>
        <v>11/8/2018</v>
      </c>
      <c r="K905" s="86">
        <f t="shared" si="86"/>
        <v>5</v>
      </c>
      <c r="L905" t="str">
        <f t="shared" si="87"/>
        <v>Thursday</v>
      </c>
      <c r="M905">
        <v>1474</v>
      </c>
      <c r="N905" t="s">
        <v>207</v>
      </c>
      <c r="O905" t="s">
        <v>509</v>
      </c>
      <c r="P905">
        <v>86</v>
      </c>
      <c r="Q905" t="s">
        <v>585</v>
      </c>
      <c r="R905" t="s">
        <v>365</v>
      </c>
      <c r="S905" t="s">
        <v>366</v>
      </c>
      <c r="T905" t="s">
        <v>230</v>
      </c>
      <c r="U905" t="s">
        <v>732</v>
      </c>
      <c r="V905" t="s">
        <v>260</v>
      </c>
      <c r="W905">
        <f t="shared" si="88"/>
        <v>-4.2800000000000011</v>
      </c>
      <c r="X905">
        <f t="shared" si="89"/>
        <v>-175.48000000000005</v>
      </c>
    </row>
    <row r="906" spans="1:24" x14ac:dyDescent="0.35">
      <c r="A906">
        <v>32</v>
      </c>
      <c r="B906">
        <v>89.46</v>
      </c>
      <c r="C906">
        <v>7</v>
      </c>
      <c r="D906">
        <v>2862.72</v>
      </c>
      <c r="E906" s="53" t="s">
        <v>367</v>
      </c>
      <c r="F906" s="84">
        <v>14</v>
      </c>
      <c r="G906" s="84">
        <v>11</v>
      </c>
      <c r="H906" s="85" t="str">
        <f t="shared" si="84"/>
        <v>November</v>
      </c>
      <c r="I906" s="84">
        <v>2018</v>
      </c>
      <c r="J906" s="85" t="str">
        <f t="shared" si="85"/>
        <v>11/14/2018</v>
      </c>
      <c r="K906" s="86">
        <f t="shared" si="86"/>
        <v>4</v>
      </c>
      <c r="L906" t="str">
        <f t="shared" si="87"/>
        <v>Wednesday</v>
      </c>
      <c r="M906">
        <v>1469</v>
      </c>
      <c r="N906" t="s">
        <v>207</v>
      </c>
      <c r="O906" t="s">
        <v>509</v>
      </c>
      <c r="P906">
        <v>86</v>
      </c>
      <c r="Q906" t="s">
        <v>585</v>
      </c>
      <c r="R906" t="s">
        <v>368</v>
      </c>
      <c r="S906" t="s">
        <v>361</v>
      </c>
      <c r="T906" t="s">
        <v>235</v>
      </c>
      <c r="U906" t="s">
        <v>733</v>
      </c>
      <c r="V906" t="s">
        <v>255</v>
      </c>
      <c r="W906">
        <f t="shared" si="88"/>
        <v>3.4599999999999937</v>
      </c>
      <c r="X906">
        <f t="shared" si="89"/>
        <v>110.7199999999998</v>
      </c>
    </row>
    <row r="907" spans="1:24" x14ac:dyDescent="0.35">
      <c r="A907">
        <v>46</v>
      </c>
      <c r="B907">
        <v>87.74</v>
      </c>
      <c r="C907">
        <v>4</v>
      </c>
      <c r="D907">
        <v>4036.04</v>
      </c>
      <c r="E907" s="53" t="s">
        <v>369</v>
      </c>
      <c r="F907" s="84">
        <v>26</v>
      </c>
      <c r="G907" s="84">
        <v>11</v>
      </c>
      <c r="H907" s="85" t="str">
        <f t="shared" si="84"/>
        <v>November</v>
      </c>
      <c r="I907" s="84">
        <v>2018</v>
      </c>
      <c r="J907" s="85" t="str">
        <f t="shared" si="85"/>
        <v>11/26/2018</v>
      </c>
      <c r="K907" s="86">
        <f t="shared" si="86"/>
        <v>2</v>
      </c>
      <c r="L907" t="str">
        <f t="shared" si="87"/>
        <v>Monday</v>
      </c>
      <c r="M907">
        <v>1458</v>
      </c>
      <c r="N907" t="s">
        <v>207</v>
      </c>
      <c r="O907" t="s">
        <v>509</v>
      </c>
      <c r="P907">
        <v>86</v>
      </c>
      <c r="Q907" t="s">
        <v>585</v>
      </c>
      <c r="R907" t="s">
        <v>370</v>
      </c>
      <c r="S907" t="s">
        <v>247</v>
      </c>
      <c r="T907" t="s">
        <v>236</v>
      </c>
      <c r="U907" t="s">
        <v>734</v>
      </c>
      <c r="V907" t="s">
        <v>260</v>
      </c>
      <c r="W907">
        <f t="shared" si="88"/>
        <v>1.7399999999999949</v>
      </c>
      <c r="X907">
        <f t="shared" si="89"/>
        <v>80.039999999999765</v>
      </c>
    </row>
    <row r="908" spans="1:24" x14ac:dyDescent="0.35">
      <c r="A908">
        <v>49</v>
      </c>
      <c r="B908">
        <v>94.62</v>
      </c>
      <c r="C908">
        <v>10</v>
      </c>
      <c r="D908">
        <v>4636.38</v>
      </c>
      <c r="E908" s="53" t="s">
        <v>371</v>
      </c>
      <c r="F908" s="84">
        <v>19</v>
      </c>
      <c r="G908" s="84">
        <v>2</v>
      </c>
      <c r="H908" s="85" t="str">
        <f t="shared" si="84"/>
        <v>Febuary</v>
      </c>
      <c r="I908" s="84">
        <v>2019</v>
      </c>
      <c r="J908" s="85" t="str">
        <f t="shared" si="85"/>
        <v>2/19/2019</v>
      </c>
      <c r="K908" s="86">
        <f t="shared" si="86"/>
        <v>3</v>
      </c>
      <c r="L908" t="str">
        <f t="shared" si="87"/>
        <v>Tuesday</v>
      </c>
      <c r="M908">
        <v>1374</v>
      </c>
      <c r="N908" t="s">
        <v>207</v>
      </c>
      <c r="O908" t="s">
        <v>509</v>
      </c>
      <c r="P908">
        <v>86</v>
      </c>
      <c r="Q908" t="s">
        <v>585</v>
      </c>
      <c r="R908" t="s">
        <v>372</v>
      </c>
      <c r="S908" t="s">
        <v>373</v>
      </c>
      <c r="T908" t="s">
        <v>229</v>
      </c>
      <c r="U908" t="s">
        <v>735</v>
      </c>
      <c r="V908" t="s">
        <v>260</v>
      </c>
      <c r="W908">
        <f t="shared" si="88"/>
        <v>8.6200000000000045</v>
      </c>
      <c r="X908">
        <f t="shared" si="89"/>
        <v>422.38000000000022</v>
      </c>
    </row>
    <row r="909" spans="1:24" x14ac:dyDescent="0.35">
      <c r="A909">
        <v>21</v>
      </c>
      <c r="B909">
        <v>73.98</v>
      </c>
      <c r="C909">
        <v>1</v>
      </c>
      <c r="D909">
        <v>1553.58</v>
      </c>
      <c r="E909" s="53">
        <v>43651</v>
      </c>
      <c r="F909" s="84">
        <v>7</v>
      </c>
      <c r="G909" s="84">
        <v>5</v>
      </c>
      <c r="H909" s="85" t="str">
        <f t="shared" si="84"/>
        <v>May</v>
      </c>
      <c r="I909" s="84">
        <v>2019</v>
      </c>
      <c r="J909" s="85" t="str">
        <f t="shared" si="85"/>
        <v>5/7/2019</v>
      </c>
      <c r="K909" s="86">
        <f t="shared" si="86"/>
        <v>3</v>
      </c>
      <c r="L909" t="str">
        <f t="shared" si="87"/>
        <v>Tuesday</v>
      </c>
      <c r="M909">
        <v>1298</v>
      </c>
      <c r="N909" t="s">
        <v>364</v>
      </c>
      <c r="O909" t="s">
        <v>509</v>
      </c>
      <c r="P909">
        <v>86</v>
      </c>
      <c r="Q909" t="s">
        <v>585</v>
      </c>
      <c r="R909" t="s">
        <v>253</v>
      </c>
      <c r="S909" t="s">
        <v>254</v>
      </c>
      <c r="T909" t="s">
        <v>229</v>
      </c>
      <c r="U909" t="s">
        <v>683</v>
      </c>
      <c r="V909" t="s">
        <v>255</v>
      </c>
      <c r="W909">
        <f t="shared" si="88"/>
        <v>-12.019999999999996</v>
      </c>
      <c r="X909">
        <f t="shared" si="89"/>
        <v>-252.4199999999999</v>
      </c>
    </row>
    <row r="910" spans="1:24" x14ac:dyDescent="0.35">
      <c r="A910">
        <v>32</v>
      </c>
      <c r="B910">
        <v>84.3</v>
      </c>
      <c r="C910">
        <v>15</v>
      </c>
      <c r="D910">
        <v>2697.6</v>
      </c>
      <c r="E910" s="53" t="s">
        <v>490</v>
      </c>
      <c r="F910" s="84">
        <v>24</v>
      </c>
      <c r="G910" s="84">
        <v>6</v>
      </c>
      <c r="H910" s="85" t="str">
        <f t="shared" si="84"/>
        <v>June</v>
      </c>
      <c r="I910" s="84">
        <v>2019</v>
      </c>
      <c r="J910" s="85" t="str">
        <f t="shared" si="85"/>
        <v>6/24/2019</v>
      </c>
      <c r="K910" s="86">
        <f t="shared" si="86"/>
        <v>2</v>
      </c>
      <c r="L910" t="str">
        <f t="shared" si="87"/>
        <v>Monday</v>
      </c>
      <c r="M910">
        <v>1251</v>
      </c>
      <c r="N910" t="s">
        <v>364</v>
      </c>
      <c r="O910" t="s">
        <v>509</v>
      </c>
      <c r="P910">
        <v>86</v>
      </c>
      <c r="Q910" t="s">
        <v>585</v>
      </c>
      <c r="R910" t="s">
        <v>296</v>
      </c>
      <c r="S910" t="s">
        <v>297</v>
      </c>
      <c r="T910" t="s">
        <v>236</v>
      </c>
      <c r="U910" t="s">
        <v>704</v>
      </c>
      <c r="V910" t="s">
        <v>255</v>
      </c>
      <c r="W910">
        <f t="shared" si="88"/>
        <v>-1.7000000000000028</v>
      </c>
      <c r="X910">
        <f t="shared" si="89"/>
        <v>-54.400000000000091</v>
      </c>
    </row>
    <row r="911" spans="1:24" x14ac:dyDescent="0.35">
      <c r="A911">
        <v>34</v>
      </c>
      <c r="B911">
        <v>98.06</v>
      </c>
      <c r="C911">
        <v>2</v>
      </c>
      <c r="D911">
        <v>3334.04</v>
      </c>
      <c r="E911" s="53" t="s">
        <v>375</v>
      </c>
      <c r="F911" s="84">
        <v>21</v>
      </c>
      <c r="G911" s="84">
        <v>7</v>
      </c>
      <c r="H911" s="85" t="str">
        <f t="shared" si="84"/>
        <v>July</v>
      </c>
      <c r="I911" s="84">
        <v>2019</v>
      </c>
      <c r="J911" s="85" t="str">
        <f t="shared" si="85"/>
        <v>7/21/2019</v>
      </c>
      <c r="K911" s="86">
        <f t="shared" si="86"/>
        <v>1</v>
      </c>
      <c r="L911" t="str">
        <f t="shared" si="87"/>
        <v>Sunday</v>
      </c>
      <c r="M911">
        <v>1225</v>
      </c>
      <c r="N911" t="s">
        <v>207</v>
      </c>
      <c r="O911" t="s">
        <v>509</v>
      </c>
      <c r="P911">
        <v>86</v>
      </c>
      <c r="Q911" t="s">
        <v>585</v>
      </c>
      <c r="R911" t="s">
        <v>376</v>
      </c>
      <c r="S911" t="s">
        <v>377</v>
      </c>
      <c r="T911" t="s">
        <v>242</v>
      </c>
      <c r="U911" t="s">
        <v>736</v>
      </c>
      <c r="V911" t="s">
        <v>260</v>
      </c>
      <c r="W911">
        <f t="shared" si="88"/>
        <v>12.060000000000002</v>
      </c>
      <c r="X911">
        <f t="shared" si="89"/>
        <v>410.04000000000008</v>
      </c>
    </row>
    <row r="912" spans="1:24" x14ac:dyDescent="0.35">
      <c r="A912">
        <v>21</v>
      </c>
      <c r="B912">
        <v>98.06</v>
      </c>
      <c r="C912">
        <v>4</v>
      </c>
      <c r="D912">
        <v>2059.2600000000002</v>
      </c>
      <c r="E912" s="53" t="s">
        <v>378</v>
      </c>
      <c r="F912" s="84">
        <v>20</v>
      </c>
      <c r="G912" s="84">
        <v>8</v>
      </c>
      <c r="H912" s="85" t="str">
        <f t="shared" si="84"/>
        <v>August</v>
      </c>
      <c r="I912" s="84">
        <v>2019</v>
      </c>
      <c r="J912" s="85" t="str">
        <f t="shared" si="85"/>
        <v>8/20/2019</v>
      </c>
      <c r="K912" s="86">
        <f t="shared" si="86"/>
        <v>3</v>
      </c>
      <c r="L912" t="str">
        <f t="shared" si="87"/>
        <v>Tuesday</v>
      </c>
      <c r="M912">
        <v>1196</v>
      </c>
      <c r="N912" t="s">
        <v>207</v>
      </c>
      <c r="O912" t="s">
        <v>509</v>
      </c>
      <c r="P912">
        <v>86</v>
      </c>
      <c r="Q912" t="s">
        <v>585</v>
      </c>
      <c r="R912" t="s">
        <v>379</v>
      </c>
      <c r="S912" t="s">
        <v>380</v>
      </c>
      <c r="T912" t="s">
        <v>240</v>
      </c>
      <c r="U912" t="s">
        <v>737</v>
      </c>
      <c r="V912" t="s">
        <v>255</v>
      </c>
      <c r="W912">
        <f t="shared" si="88"/>
        <v>12.060000000000002</v>
      </c>
      <c r="X912">
        <f t="shared" si="89"/>
        <v>253.26000000000005</v>
      </c>
    </row>
    <row r="913" spans="1:24" x14ac:dyDescent="0.35">
      <c r="A913">
        <v>21</v>
      </c>
      <c r="B913">
        <v>96.34</v>
      </c>
      <c r="C913">
        <v>13</v>
      </c>
      <c r="D913">
        <v>2023.14</v>
      </c>
      <c r="E913" s="53" t="s">
        <v>492</v>
      </c>
      <c r="F913" s="84">
        <v>15</v>
      </c>
      <c r="G913" s="84">
        <v>9</v>
      </c>
      <c r="H913" s="85" t="str">
        <f t="shared" si="84"/>
        <v>September</v>
      </c>
      <c r="I913" s="84">
        <v>2019</v>
      </c>
      <c r="J913" s="85" t="str">
        <f t="shared" si="85"/>
        <v>9/15/2019</v>
      </c>
      <c r="K913" s="86">
        <f t="shared" si="86"/>
        <v>1</v>
      </c>
      <c r="L913" t="str">
        <f t="shared" si="87"/>
        <v>Sunday</v>
      </c>
      <c r="M913">
        <v>1171</v>
      </c>
      <c r="N913" t="s">
        <v>207</v>
      </c>
      <c r="O913" t="s">
        <v>509</v>
      </c>
      <c r="P913">
        <v>86</v>
      </c>
      <c r="Q913" t="s">
        <v>585</v>
      </c>
      <c r="R913" t="s">
        <v>493</v>
      </c>
      <c r="S913" t="s">
        <v>494</v>
      </c>
      <c r="T913" t="s">
        <v>248</v>
      </c>
      <c r="U913" t="s">
        <v>769</v>
      </c>
      <c r="V913" t="s">
        <v>255</v>
      </c>
      <c r="W913">
        <f t="shared" si="88"/>
        <v>10.340000000000003</v>
      </c>
      <c r="X913">
        <f t="shared" si="89"/>
        <v>217.14000000000007</v>
      </c>
    </row>
    <row r="914" spans="1:24" x14ac:dyDescent="0.35">
      <c r="A914">
        <v>31</v>
      </c>
      <c r="B914">
        <v>83.44</v>
      </c>
      <c r="C914">
        <v>7</v>
      </c>
      <c r="D914">
        <v>2586.64</v>
      </c>
      <c r="E914" s="53" t="s">
        <v>383</v>
      </c>
      <c r="F914" s="84">
        <v>14</v>
      </c>
      <c r="G914" s="84">
        <v>10</v>
      </c>
      <c r="H914" s="85" t="str">
        <f t="shared" si="84"/>
        <v>October</v>
      </c>
      <c r="I914" s="84">
        <v>2019</v>
      </c>
      <c r="J914" s="85" t="str">
        <f t="shared" si="85"/>
        <v>10/14/2019</v>
      </c>
      <c r="K914" s="86">
        <f t="shared" si="86"/>
        <v>2</v>
      </c>
      <c r="L914" t="str">
        <f t="shared" si="87"/>
        <v>Monday</v>
      </c>
      <c r="M914">
        <v>1143</v>
      </c>
      <c r="N914" t="s">
        <v>207</v>
      </c>
      <c r="O914" t="s">
        <v>509</v>
      </c>
      <c r="P914">
        <v>86</v>
      </c>
      <c r="Q914" t="s">
        <v>585</v>
      </c>
      <c r="R914" t="s">
        <v>310</v>
      </c>
      <c r="S914" t="s">
        <v>311</v>
      </c>
      <c r="T914" t="s">
        <v>229</v>
      </c>
      <c r="U914" t="s">
        <v>710</v>
      </c>
      <c r="V914" t="s">
        <v>255</v>
      </c>
      <c r="W914">
        <f t="shared" si="88"/>
        <v>-2.5600000000000023</v>
      </c>
      <c r="X914">
        <f t="shared" si="89"/>
        <v>-79.36000000000007</v>
      </c>
    </row>
    <row r="915" spans="1:24" x14ac:dyDescent="0.35">
      <c r="A915">
        <v>21</v>
      </c>
      <c r="B915">
        <v>94.62</v>
      </c>
      <c r="C915">
        <v>15</v>
      </c>
      <c r="D915">
        <v>1987.02</v>
      </c>
      <c r="E915" s="53">
        <v>43476</v>
      </c>
      <c r="F915" s="84">
        <v>1</v>
      </c>
      <c r="G915" s="84">
        <v>11</v>
      </c>
      <c r="H915" s="85" t="str">
        <f t="shared" si="84"/>
        <v>November</v>
      </c>
      <c r="I915" s="84">
        <v>2019</v>
      </c>
      <c r="J915" s="85" t="str">
        <f t="shared" si="85"/>
        <v>11/1/2019</v>
      </c>
      <c r="K915" s="86">
        <f t="shared" si="86"/>
        <v>6</v>
      </c>
      <c r="L915" t="str">
        <f t="shared" si="87"/>
        <v>Friday</v>
      </c>
      <c r="M915">
        <v>1126</v>
      </c>
      <c r="N915" t="s">
        <v>207</v>
      </c>
      <c r="O915" t="s">
        <v>509</v>
      </c>
      <c r="P915">
        <v>86</v>
      </c>
      <c r="Q915" t="s">
        <v>585</v>
      </c>
      <c r="R915" t="s">
        <v>384</v>
      </c>
      <c r="S915" t="s">
        <v>385</v>
      </c>
      <c r="T915" t="s">
        <v>235</v>
      </c>
      <c r="U915" t="s">
        <v>739</v>
      </c>
      <c r="V915" t="s">
        <v>255</v>
      </c>
      <c r="W915">
        <f t="shared" si="88"/>
        <v>8.6200000000000045</v>
      </c>
      <c r="X915">
        <f t="shared" si="89"/>
        <v>181.0200000000001</v>
      </c>
    </row>
    <row r="916" spans="1:24" x14ac:dyDescent="0.35">
      <c r="A916">
        <v>25</v>
      </c>
      <c r="B916">
        <v>45.86</v>
      </c>
      <c r="C916">
        <v>5</v>
      </c>
      <c r="D916">
        <v>1146.5</v>
      </c>
      <c r="E916" s="53">
        <v>43749</v>
      </c>
      <c r="F916" s="84">
        <v>10</v>
      </c>
      <c r="G916" s="84">
        <v>11</v>
      </c>
      <c r="H916" s="85" t="str">
        <f t="shared" si="84"/>
        <v>November</v>
      </c>
      <c r="I916" s="84">
        <v>2019</v>
      </c>
      <c r="J916" s="85" t="str">
        <f t="shared" si="85"/>
        <v>11/10/2019</v>
      </c>
      <c r="K916" s="86">
        <f t="shared" si="86"/>
        <v>1</v>
      </c>
      <c r="L916" t="str">
        <f t="shared" si="87"/>
        <v>Sunday</v>
      </c>
      <c r="M916">
        <v>1118</v>
      </c>
      <c r="N916" t="s">
        <v>397</v>
      </c>
      <c r="O916" t="s">
        <v>509</v>
      </c>
      <c r="P916">
        <v>86</v>
      </c>
      <c r="Q916" t="s">
        <v>585</v>
      </c>
      <c r="R916" t="s">
        <v>357</v>
      </c>
      <c r="S916" t="s">
        <v>358</v>
      </c>
      <c r="T916" t="s">
        <v>243</v>
      </c>
      <c r="U916" t="s">
        <v>729</v>
      </c>
      <c r="V916" t="s">
        <v>255</v>
      </c>
      <c r="W916">
        <f t="shared" si="88"/>
        <v>-40.14</v>
      </c>
      <c r="X916">
        <f t="shared" si="89"/>
        <v>-1003.5</v>
      </c>
    </row>
    <row r="917" spans="1:24" x14ac:dyDescent="0.35">
      <c r="A917">
        <v>28</v>
      </c>
      <c r="B917">
        <v>82.58</v>
      </c>
      <c r="C917">
        <v>3</v>
      </c>
      <c r="D917">
        <v>2312.2399999999998</v>
      </c>
      <c r="E917" s="53" t="s">
        <v>495</v>
      </c>
      <c r="F917" s="84">
        <v>22</v>
      </c>
      <c r="G917" s="84">
        <v>11</v>
      </c>
      <c r="H917" s="85" t="str">
        <f t="shared" si="84"/>
        <v>November</v>
      </c>
      <c r="I917" s="84">
        <v>2019</v>
      </c>
      <c r="J917" s="85" t="str">
        <f t="shared" si="85"/>
        <v>11/22/2019</v>
      </c>
      <c r="K917" s="86">
        <f t="shared" si="86"/>
        <v>6</v>
      </c>
      <c r="L917" t="str">
        <f t="shared" si="87"/>
        <v>Friday</v>
      </c>
      <c r="M917">
        <v>1107</v>
      </c>
      <c r="N917" t="s">
        <v>207</v>
      </c>
      <c r="O917" t="s">
        <v>509</v>
      </c>
      <c r="P917">
        <v>86</v>
      </c>
      <c r="Q917" t="s">
        <v>585</v>
      </c>
      <c r="R917" t="s">
        <v>496</v>
      </c>
      <c r="S917" t="s">
        <v>497</v>
      </c>
      <c r="T917" t="s">
        <v>242</v>
      </c>
      <c r="U917" t="s">
        <v>770</v>
      </c>
      <c r="V917" t="s">
        <v>255</v>
      </c>
      <c r="W917">
        <f t="shared" si="88"/>
        <v>-3.4200000000000017</v>
      </c>
      <c r="X917">
        <f t="shared" si="89"/>
        <v>-95.760000000000048</v>
      </c>
    </row>
    <row r="918" spans="1:24" x14ac:dyDescent="0.35">
      <c r="A918">
        <v>43</v>
      </c>
      <c r="B918">
        <v>64.97</v>
      </c>
      <c r="C918">
        <v>6</v>
      </c>
      <c r="D918">
        <v>2793.71</v>
      </c>
      <c r="E918" s="53">
        <v>43508</v>
      </c>
      <c r="F918" s="84">
        <v>2</v>
      </c>
      <c r="G918" s="84">
        <v>12</v>
      </c>
      <c r="H918" s="85" t="str">
        <f t="shared" si="84"/>
        <v>December</v>
      </c>
      <c r="I918" s="84">
        <v>2019</v>
      </c>
      <c r="J918" s="85" t="str">
        <f t="shared" si="85"/>
        <v>12/2/2019</v>
      </c>
      <c r="K918" s="86">
        <f t="shared" si="86"/>
        <v>2</v>
      </c>
      <c r="L918" t="str">
        <f t="shared" si="87"/>
        <v>Monday</v>
      </c>
      <c r="M918">
        <v>1098</v>
      </c>
      <c r="N918" t="s">
        <v>207</v>
      </c>
      <c r="O918" t="s">
        <v>509</v>
      </c>
      <c r="P918">
        <v>86</v>
      </c>
      <c r="Q918" t="s">
        <v>585</v>
      </c>
      <c r="R918" t="s">
        <v>296</v>
      </c>
      <c r="S918" t="s">
        <v>297</v>
      </c>
      <c r="T918" t="s">
        <v>236</v>
      </c>
      <c r="U918" t="s">
        <v>704</v>
      </c>
      <c r="V918" t="s">
        <v>255</v>
      </c>
      <c r="W918">
        <f t="shared" si="88"/>
        <v>-21.03</v>
      </c>
      <c r="X918">
        <f t="shared" si="89"/>
        <v>-904.29000000000008</v>
      </c>
    </row>
    <row r="919" spans="1:24" x14ac:dyDescent="0.35">
      <c r="A919">
        <v>22</v>
      </c>
      <c r="B919">
        <v>86.74</v>
      </c>
      <c r="C919">
        <v>5</v>
      </c>
      <c r="D919">
        <v>1908.28</v>
      </c>
      <c r="E919" s="53" t="s">
        <v>388</v>
      </c>
      <c r="F919" s="84">
        <v>31</v>
      </c>
      <c r="G919" s="84">
        <v>1</v>
      </c>
      <c r="H919" s="85" t="str">
        <f t="shared" si="84"/>
        <v>January</v>
      </c>
      <c r="I919" s="84">
        <v>2020</v>
      </c>
      <c r="J919" s="85" t="str">
        <f t="shared" si="85"/>
        <v>1/31/2020</v>
      </c>
      <c r="K919" s="86">
        <f t="shared" si="86"/>
        <v>6</v>
      </c>
      <c r="L919" t="str">
        <f t="shared" si="87"/>
        <v>Friday</v>
      </c>
      <c r="M919">
        <v>1039</v>
      </c>
      <c r="N919" t="s">
        <v>207</v>
      </c>
      <c r="O919" t="s">
        <v>509</v>
      </c>
      <c r="P919">
        <v>86</v>
      </c>
      <c r="Q919" t="s">
        <v>585</v>
      </c>
      <c r="R919" t="s">
        <v>389</v>
      </c>
      <c r="S919" t="s">
        <v>390</v>
      </c>
      <c r="T919" t="s">
        <v>233</v>
      </c>
      <c r="U919" t="s">
        <v>740</v>
      </c>
      <c r="V919" t="s">
        <v>255</v>
      </c>
      <c r="W919">
        <f t="shared" si="88"/>
        <v>0.73999999999999488</v>
      </c>
      <c r="X919">
        <f t="shared" si="89"/>
        <v>16.279999999999887</v>
      </c>
    </row>
    <row r="920" spans="1:24" x14ac:dyDescent="0.35">
      <c r="A920">
        <v>37</v>
      </c>
      <c r="B920">
        <v>93.01</v>
      </c>
      <c r="C920">
        <v>5</v>
      </c>
      <c r="D920">
        <v>3441.37</v>
      </c>
      <c r="E920" s="53">
        <v>43833</v>
      </c>
      <c r="F920" s="84">
        <v>1</v>
      </c>
      <c r="G920" s="84">
        <v>3</v>
      </c>
      <c r="H920" s="85" t="str">
        <f t="shared" si="84"/>
        <v>March</v>
      </c>
      <c r="I920" s="84">
        <v>2020</v>
      </c>
      <c r="J920" s="85" t="str">
        <f t="shared" si="85"/>
        <v>3/1/2020</v>
      </c>
      <c r="K920" s="86">
        <f t="shared" si="86"/>
        <v>1</v>
      </c>
      <c r="L920" t="str">
        <f t="shared" si="87"/>
        <v>Sunday</v>
      </c>
      <c r="M920">
        <v>1010</v>
      </c>
      <c r="N920" t="s">
        <v>397</v>
      </c>
      <c r="O920" t="s">
        <v>509</v>
      </c>
      <c r="P920">
        <v>86</v>
      </c>
      <c r="Q920" t="s">
        <v>585</v>
      </c>
      <c r="R920" t="s">
        <v>296</v>
      </c>
      <c r="S920" t="s">
        <v>297</v>
      </c>
      <c r="T920" t="s">
        <v>236</v>
      </c>
      <c r="U920" t="s">
        <v>704</v>
      </c>
      <c r="V920" t="s">
        <v>260</v>
      </c>
      <c r="W920">
        <f t="shared" si="88"/>
        <v>7.0100000000000051</v>
      </c>
      <c r="X920">
        <f t="shared" si="89"/>
        <v>259.37000000000018</v>
      </c>
    </row>
    <row r="921" spans="1:24" x14ac:dyDescent="0.35">
      <c r="A921">
        <v>28</v>
      </c>
      <c r="B921">
        <v>72.260000000000005</v>
      </c>
      <c r="C921">
        <v>18</v>
      </c>
      <c r="D921">
        <v>2023.28</v>
      </c>
      <c r="E921" s="53" t="s">
        <v>498</v>
      </c>
      <c r="F921" s="84">
        <v>30</v>
      </c>
      <c r="G921" s="84">
        <v>3</v>
      </c>
      <c r="H921" s="85" t="str">
        <f t="shared" si="84"/>
        <v>March</v>
      </c>
      <c r="I921" s="84">
        <v>2020</v>
      </c>
      <c r="J921" s="85" t="str">
        <f t="shared" si="85"/>
        <v>3/30/2020</v>
      </c>
      <c r="K921" s="86">
        <f t="shared" si="86"/>
        <v>2</v>
      </c>
      <c r="L921" t="str">
        <f t="shared" si="87"/>
        <v>Monday</v>
      </c>
      <c r="M921">
        <v>982</v>
      </c>
      <c r="N921" t="s">
        <v>207</v>
      </c>
      <c r="O921" t="s">
        <v>509</v>
      </c>
      <c r="P921">
        <v>86</v>
      </c>
      <c r="Q921" t="s">
        <v>585</v>
      </c>
      <c r="R921" t="s">
        <v>256</v>
      </c>
      <c r="S921" t="s">
        <v>257</v>
      </c>
      <c r="T921" t="s">
        <v>230</v>
      </c>
      <c r="U921" t="s">
        <v>684</v>
      </c>
      <c r="V921" t="s">
        <v>255</v>
      </c>
      <c r="W921">
        <f t="shared" si="88"/>
        <v>-13.739999999999995</v>
      </c>
      <c r="X921">
        <f t="shared" si="89"/>
        <v>-384.71999999999986</v>
      </c>
    </row>
    <row r="922" spans="1:24" x14ac:dyDescent="0.35">
      <c r="A922">
        <v>30</v>
      </c>
      <c r="B922">
        <v>74.84</v>
      </c>
      <c r="C922">
        <v>7</v>
      </c>
      <c r="D922">
        <v>2245.1999999999998</v>
      </c>
      <c r="E922" s="53">
        <v>43834</v>
      </c>
      <c r="F922" s="84">
        <v>1</v>
      </c>
      <c r="G922" s="84">
        <v>4</v>
      </c>
      <c r="H922" s="85" t="str">
        <f t="shared" si="84"/>
        <v>April</v>
      </c>
      <c r="I922" s="84">
        <v>2020</v>
      </c>
      <c r="J922" s="85" t="str">
        <f t="shared" si="85"/>
        <v>4/1/2020</v>
      </c>
      <c r="K922" s="86">
        <f t="shared" si="86"/>
        <v>4</v>
      </c>
      <c r="L922" t="str">
        <f t="shared" si="87"/>
        <v>Wednesday</v>
      </c>
      <c r="M922">
        <v>981</v>
      </c>
      <c r="N922" t="s">
        <v>207</v>
      </c>
      <c r="O922" t="s">
        <v>509</v>
      </c>
      <c r="P922">
        <v>86</v>
      </c>
      <c r="Q922" t="s">
        <v>585</v>
      </c>
      <c r="R922" t="s">
        <v>392</v>
      </c>
      <c r="S922" t="s">
        <v>393</v>
      </c>
      <c r="T922" t="s">
        <v>229</v>
      </c>
      <c r="U922" t="s">
        <v>741</v>
      </c>
      <c r="V922" t="s">
        <v>255</v>
      </c>
      <c r="W922">
        <f t="shared" si="88"/>
        <v>-11.159999999999997</v>
      </c>
      <c r="X922">
        <f t="shared" si="89"/>
        <v>-334.7999999999999</v>
      </c>
    </row>
    <row r="923" spans="1:24" x14ac:dyDescent="0.35">
      <c r="A923">
        <v>44</v>
      </c>
      <c r="B923">
        <v>73.98</v>
      </c>
      <c r="C923">
        <v>1</v>
      </c>
      <c r="D923">
        <v>3255.12</v>
      </c>
      <c r="E923" s="53">
        <v>43987</v>
      </c>
      <c r="F923" s="84">
        <v>6</v>
      </c>
      <c r="G923" s="84">
        <v>5</v>
      </c>
      <c r="H923" s="85" t="str">
        <f t="shared" si="84"/>
        <v>May</v>
      </c>
      <c r="I923" s="84">
        <v>2020</v>
      </c>
      <c r="J923" s="85" t="str">
        <f t="shared" si="85"/>
        <v>5/6/2020</v>
      </c>
      <c r="K923" s="86">
        <f t="shared" si="86"/>
        <v>4</v>
      </c>
      <c r="L923" t="str">
        <f t="shared" si="87"/>
        <v>Wednesday</v>
      </c>
      <c r="M923">
        <v>947</v>
      </c>
      <c r="N923" t="s">
        <v>394</v>
      </c>
      <c r="O923" t="s">
        <v>509</v>
      </c>
      <c r="P923">
        <v>86</v>
      </c>
      <c r="Q923" t="s">
        <v>585</v>
      </c>
      <c r="R923" t="s">
        <v>381</v>
      </c>
      <c r="S923" t="s">
        <v>382</v>
      </c>
      <c r="T923" t="s">
        <v>229</v>
      </c>
      <c r="U923" t="s">
        <v>738</v>
      </c>
      <c r="V923" t="s">
        <v>260</v>
      </c>
      <c r="W923">
        <f t="shared" si="88"/>
        <v>-12.019999999999996</v>
      </c>
      <c r="X923">
        <f t="shared" si="89"/>
        <v>-528.87999999999988</v>
      </c>
    </row>
    <row r="924" spans="1:24" x14ac:dyDescent="0.35">
      <c r="A924">
        <v>25</v>
      </c>
      <c r="B924">
        <v>101.58</v>
      </c>
      <c r="C924">
        <v>13</v>
      </c>
      <c r="D924">
        <v>2539.5</v>
      </c>
      <c r="E924" s="53" t="s">
        <v>225</v>
      </c>
      <c r="F924" s="84">
        <v>29</v>
      </c>
      <c r="G924" s="84">
        <v>1</v>
      </c>
      <c r="H924" s="85" t="str">
        <f t="shared" si="84"/>
        <v>January</v>
      </c>
      <c r="I924" s="84">
        <v>2018</v>
      </c>
      <c r="J924" s="85" t="str">
        <f t="shared" si="85"/>
        <v>1/29/2018</v>
      </c>
      <c r="K924" s="86">
        <f t="shared" si="86"/>
        <v>2</v>
      </c>
      <c r="L924" t="str">
        <f t="shared" si="87"/>
        <v>Monday</v>
      </c>
      <c r="M924">
        <v>1776</v>
      </c>
      <c r="N924" t="s">
        <v>207</v>
      </c>
      <c r="O924" t="s">
        <v>470</v>
      </c>
      <c r="P924">
        <v>104</v>
      </c>
      <c r="Q924" t="s">
        <v>586</v>
      </c>
      <c r="R924" t="s">
        <v>283</v>
      </c>
      <c r="S924" t="s">
        <v>284</v>
      </c>
      <c r="T924" t="s">
        <v>231</v>
      </c>
      <c r="U924" t="s">
        <v>698</v>
      </c>
      <c r="V924" t="s">
        <v>255</v>
      </c>
      <c r="W924">
        <f t="shared" si="88"/>
        <v>-2.4200000000000017</v>
      </c>
      <c r="X924">
        <f t="shared" si="89"/>
        <v>-60.500000000000043</v>
      </c>
    </row>
    <row r="925" spans="1:24" x14ac:dyDescent="0.35">
      <c r="A925">
        <v>30</v>
      </c>
      <c r="B925">
        <v>97.39</v>
      </c>
      <c r="C925">
        <v>13</v>
      </c>
      <c r="D925">
        <v>2921.7</v>
      </c>
      <c r="E925" s="53" t="s">
        <v>300</v>
      </c>
      <c r="F925" s="84">
        <v>28</v>
      </c>
      <c r="G925" s="84">
        <v>5</v>
      </c>
      <c r="H925" s="85" t="str">
        <f t="shared" si="84"/>
        <v>May</v>
      </c>
      <c r="I925" s="84">
        <v>2018</v>
      </c>
      <c r="J925" s="85" t="str">
        <f t="shared" si="85"/>
        <v>5/28/2018</v>
      </c>
      <c r="K925" s="86">
        <f t="shared" si="86"/>
        <v>2</v>
      </c>
      <c r="L925" t="str">
        <f t="shared" si="87"/>
        <v>Monday</v>
      </c>
      <c r="M925">
        <v>1658</v>
      </c>
      <c r="N925" t="s">
        <v>207</v>
      </c>
      <c r="O925" t="s">
        <v>470</v>
      </c>
      <c r="P925">
        <v>104</v>
      </c>
      <c r="Q925" t="s">
        <v>586</v>
      </c>
      <c r="R925" t="s">
        <v>301</v>
      </c>
      <c r="S925" t="s">
        <v>297</v>
      </c>
      <c r="T925" t="s">
        <v>236</v>
      </c>
      <c r="U925" t="s">
        <v>706</v>
      </c>
      <c r="V925" t="s">
        <v>255</v>
      </c>
      <c r="W925">
        <f t="shared" si="88"/>
        <v>-6.6099999999999994</v>
      </c>
      <c r="X925">
        <f t="shared" si="89"/>
        <v>-198.29999999999998</v>
      </c>
    </row>
    <row r="926" spans="1:24" x14ac:dyDescent="0.35">
      <c r="A926">
        <v>20</v>
      </c>
      <c r="B926">
        <v>90.06</v>
      </c>
      <c r="C926">
        <v>2</v>
      </c>
      <c r="D926">
        <v>1801.2</v>
      </c>
      <c r="E926" s="53" t="s">
        <v>472</v>
      </c>
      <c r="F926" s="84">
        <v>16</v>
      </c>
      <c r="G926" s="84">
        <v>7</v>
      </c>
      <c r="H926" s="85" t="str">
        <f t="shared" si="84"/>
        <v>July</v>
      </c>
      <c r="I926" s="84">
        <v>2018</v>
      </c>
      <c r="J926" s="85" t="str">
        <f t="shared" si="85"/>
        <v>7/16/2018</v>
      </c>
      <c r="K926" s="86">
        <f t="shared" si="86"/>
        <v>2</v>
      </c>
      <c r="L926" t="str">
        <f t="shared" si="87"/>
        <v>Monday</v>
      </c>
      <c r="M926">
        <v>1610</v>
      </c>
      <c r="N926" t="s">
        <v>207</v>
      </c>
      <c r="O926" t="s">
        <v>470</v>
      </c>
      <c r="P926">
        <v>104</v>
      </c>
      <c r="Q926" t="s">
        <v>586</v>
      </c>
      <c r="R926" t="s">
        <v>290</v>
      </c>
      <c r="S926" t="s">
        <v>291</v>
      </c>
      <c r="T926" t="s">
        <v>232</v>
      </c>
      <c r="U926" t="s">
        <v>701</v>
      </c>
      <c r="V926" t="s">
        <v>255</v>
      </c>
      <c r="W926">
        <f t="shared" si="88"/>
        <v>-13.939999999999998</v>
      </c>
      <c r="X926">
        <f t="shared" si="89"/>
        <v>-278.79999999999995</v>
      </c>
    </row>
    <row r="927" spans="1:24" x14ac:dyDescent="0.35">
      <c r="A927">
        <v>26</v>
      </c>
      <c r="B927">
        <v>107.86</v>
      </c>
      <c r="C927">
        <v>10</v>
      </c>
      <c r="D927">
        <v>2804.36</v>
      </c>
      <c r="E927" s="53" t="s">
        <v>303</v>
      </c>
      <c r="F927" s="84">
        <v>19</v>
      </c>
      <c r="G927" s="84">
        <v>9</v>
      </c>
      <c r="H927" s="85" t="str">
        <f t="shared" si="84"/>
        <v>September</v>
      </c>
      <c r="I927" s="84">
        <v>2018</v>
      </c>
      <c r="J927" s="85" t="str">
        <f t="shared" si="85"/>
        <v>9/19/2018</v>
      </c>
      <c r="K927" s="86">
        <f t="shared" si="86"/>
        <v>4</v>
      </c>
      <c r="L927" t="str">
        <f t="shared" si="87"/>
        <v>Wednesday</v>
      </c>
      <c r="M927">
        <v>1546</v>
      </c>
      <c r="N927" t="s">
        <v>207</v>
      </c>
      <c r="O927" t="s">
        <v>470</v>
      </c>
      <c r="P927">
        <v>104</v>
      </c>
      <c r="Q927" t="s">
        <v>586</v>
      </c>
      <c r="R927" t="s">
        <v>304</v>
      </c>
      <c r="S927" t="s">
        <v>249</v>
      </c>
      <c r="T927" t="s">
        <v>249</v>
      </c>
      <c r="U927" t="s">
        <v>707</v>
      </c>
      <c r="V927" t="s">
        <v>255</v>
      </c>
      <c r="W927">
        <f t="shared" si="88"/>
        <v>3.8599999999999994</v>
      </c>
      <c r="X927">
        <f t="shared" si="89"/>
        <v>100.35999999999999</v>
      </c>
    </row>
    <row r="928" spans="1:24" x14ac:dyDescent="0.35">
      <c r="A928">
        <v>40</v>
      </c>
      <c r="B928">
        <v>122.52</v>
      </c>
      <c r="C928">
        <v>3</v>
      </c>
      <c r="D928">
        <v>4900.8</v>
      </c>
      <c r="E928" s="53" t="s">
        <v>305</v>
      </c>
      <c r="F928" s="84">
        <v>20</v>
      </c>
      <c r="G928" s="84">
        <v>10</v>
      </c>
      <c r="H928" s="85" t="str">
        <f t="shared" si="84"/>
        <v>October</v>
      </c>
      <c r="I928" s="84">
        <v>2018</v>
      </c>
      <c r="J928" s="85" t="str">
        <f t="shared" si="85"/>
        <v>10/20/2018</v>
      </c>
      <c r="K928" s="86">
        <f t="shared" si="86"/>
        <v>7</v>
      </c>
      <c r="L928" t="str">
        <f t="shared" si="87"/>
        <v>Saturday</v>
      </c>
      <c r="M928">
        <v>1516</v>
      </c>
      <c r="N928" t="s">
        <v>207</v>
      </c>
      <c r="O928" t="s">
        <v>470</v>
      </c>
      <c r="P928">
        <v>104</v>
      </c>
      <c r="Q928" t="s">
        <v>586</v>
      </c>
      <c r="R928" t="s">
        <v>306</v>
      </c>
      <c r="S928" t="s">
        <v>254</v>
      </c>
      <c r="T928" t="s">
        <v>229</v>
      </c>
      <c r="U928" t="s">
        <v>708</v>
      </c>
      <c r="V928" t="s">
        <v>260</v>
      </c>
      <c r="W928">
        <f t="shared" si="88"/>
        <v>18.519999999999996</v>
      </c>
      <c r="X928">
        <f t="shared" si="89"/>
        <v>740.79999999999984</v>
      </c>
    </row>
    <row r="929" spans="1:24" x14ac:dyDescent="0.35">
      <c r="A929">
        <v>31</v>
      </c>
      <c r="B929">
        <v>89.01</v>
      </c>
      <c r="C929">
        <v>1</v>
      </c>
      <c r="D929">
        <v>2759.31</v>
      </c>
      <c r="E929" s="53">
        <v>43231</v>
      </c>
      <c r="F929" s="84">
        <v>5</v>
      </c>
      <c r="G929" s="84">
        <v>11</v>
      </c>
      <c r="H929" s="85" t="str">
        <f t="shared" si="84"/>
        <v>November</v>
      </c>
      <c r="I929" s="84">
        <v>2018</v>
      </c>
      <c r="J929" s="85" t="str">
        <f t="shared" si="85"/>
        <v>11/5/2018</v>
      </c>
      <c r="K929" s="86">
        <f t="shared" si="86"/>
        <v>2</v>
      </c>
      <c r="L929" t="str">
        <f t="shared" si="87"/>
        <v>Monday</v>
      </c>
      <c r="M929">
        <v>1501</v>
      </c>
      <c r="N929" t="s">
        <v>207</v>
      </c>
      <c r="O929" t="s">
        <v>470</v>
      </c>
      <c r="P929">
        <v>104</v>
      </c>
      <c r="Q929" t="s">
        <v>586</v>
      </c>
      <c r="R929" t="s">
        <v>473</v>
      </c>
      <c r="S929" t="s">
        <v>474</v>
      </c>
      <c r="T929" t="s">
        <v>239</v>
      </c>
      <c r="U929" t="s">
        <v>766</v>
      </c>
      <c r="V929" t="s">
        <v>255</v>
      </c>
      <c r="W929">
        <f t="shared" si="88"/>
        <v>-14.989999999999995</v>
      </c>
      <c r="X929">
        <f t="shared" si="89"/>
        <v>-464.68999999999983</v>
      </c>
    </row>
    <row r="930" spans="1:24" x14ac:dyDescent="0.35">
      <c r="A930">
        <v>22</v>
      </c>
      <c r="B930">
        <v>113.1</v>
      </c>
      <c r="C930">
        <v>10</v>
      </c>
      <c r="D930">
        <v>2488.1999999999998</v>
      </c>
      <c r="E930" s="53" t="s">
        <v>309</v>
      </c>
      <c r="F930" s="84">
        <v>13</v>
      </c>
      <c r="G930" s="84">
        <v>11</v>
      </c>
      <c r="H930" s="85" t="str">
        <f t="shared" si="84"/>
        <v>November</v>
      </c>
      <c r="I930" s="84">
        <v>2018</v>
      </c>
      <c r="J930" s="85" t="str">
        <f t="shared" si="85"/>
        <v>11/13/2018</v>
      </c>
      <c r="K930" s="86">
        <f t="shared" si="86"/>
        <v>3</v>
      </c>
      <c r="L930" t="str">
        <f t="shared" si="87"/>
        <v>Tuesday</v>
      </c>
      <c r="M930">
        <v>1494</v>
      </c>
      <c r="N930" t="s">
        <v>207</v>
      </c>
      <c r="O930" t="s">
        <v>470</v>
      </c>
      <c r="P930">
        <v>104</v>
      </c>
      <c r="Q930" t="s">
        <v>586</v>
      </c>
      <c r="R930" t="s">
        <v>310</v>
      </c>
      <c r="S930" t="s">
        <v>311</v>
      </c>
      <c r="T930" t="s">
        <v>229</v>
      </c>
      <c r="U930" t="s">
        <v>710</v>
      </c>
      <c r="V930" t="s">
        <v>255</v>
      </c>
      <c r="W930">
        <f t="shared" si="88"/>
        <v>9.0999999999999943</v>
      </c>
      <c r="X930">
        <f t="shared" si="89"/>
        <v>200.19999999999987</v>
      </c>
    </row>
    <row r="931" spans="1:24" x14ac:dyDescent="0.35">
      <c r="A931">
        <v>23</v>
      </c>
      <c r="B931">
        <v>120.43</v>
      </c>
      <c r="C931">
        <v>2</v>
      </c>
      <c r="D931">
        <v>2769.89</v>
      </c>
      <c r="E931" s="53" t="s">
        <v>475</v>
      </c>
      <c r="F931" s="84">
        <v>21</v>
      </c>
      <c r="G931" s="84">
        <v>11</v>
      </c>
      <c r="H931" s="85" t="str">
        <f t="shared" si="84"/>
        <v>November</v>
      </c>
      <c r="I931" s="84">
        <v>2018</v>
      </c>
      <c r="J931" s="85" t="str">
        <f t="shared" si="85"/>
        <v>11/21/2018</v>
      </c>
      <c r="K931" s="86">
        <f t="shared" si="86"/>
        <v>4</v>
      </c>
      <c r="L931" t="str">
        <f t="shared" si="87"/>
        <v>Wednesday</v>
      </c>
      <c r="M931">
        <v>1487</v>
      </c>
      <c r="N931" t="s">
        <v>207</v>
      </c>
      <c r="O931" t="s">
        <v>470</v>
      </c>
      <c r="P931">
        <v>104</v>
      </c>
      <c r="Q931" t="s">
        <v>586</v>
      </c>
      <c r="R931" t="s">
        <v>476</v>
      </c>
      <c r="S931" t="s">
        <v>477</v>
      </c>
      <c r="T931" t="s">
        <v>232</v>
      </c>
      <c r="U931" t="s">
        <v>767</v>
      </c>
      <c r="V931" t="s">
        <v>255</v>
      </c>
      <c r="W931">
        <f t="shared" si="88"/>
        <v>16.430000000000007</v>
      </c>
      <c r="X931">
        <f t="shared" si="89"/>
        <v>377.89000000000016</v>
      </c>
    </row>
    <row r="932" spans="1:24" x14ac:dyDescent="0.35">
      <c r="A932">
        <v>30</v>
      </c>
      <c r="B932">
        <v>119.38</v>
      </c>
      <c r="C932">
        <v>8</v>
      </c>
      <c r="D932">
        <v>3581.4</v>
      </c>
      <c r="E932" s="53">
        <v>43232</v>
      </c>
      <c r="F932" s="84">
        <v>5</v>
      </c>
      <c r="G932" s="84">
        <v>12</v>
      </c>
      <c r="H932" s="85" t="str">
        <f t="shared" si="84"/>
        <v>December</v>
      </c>
      <c r="I932" s="84">
        <v>2018</v>
      </c>
      <c r="J932" s="85" t="str">
        <f t="shared" si="85"/>
        <v>12/5/2018</v>
      </c>
      <c r="K932" s="86">
        <f t="shared" si="86"/>
        <v>4</v>
      </c>
      <c r="L932" t="str">
        <f t="shared" si="87"/>
        <v>Wednesday</v>
      </c>
      <c r="M932">
        <v>1474</v>
      </c>
      <c r="N932" t="s">
        <v>207</v>
      </c>
      <c r="O932" t="s">
        <v>470</v>
      </c>
      <c r="P932">
        <v>104</v>
      </c>
      <c r="Q932" t="s">
        <v>586</v>
      </c>
      <c r="R932" t="s">
        <v>315</v>
      </c>
      <c r="S932" t="s">
        <v>316</v>
      </c>
      <c r="T932" t="s">
        <v>240</v>
      </c>
      <c r="U932" t="s">
        <v>712</v>
      </c>
      <c r="V932" t="s">
        <v>260</v>
      </c>
      <c r="W932">
        <f t="shared" si="88"/>
        <v>15.379999999999995</v>
      </c>
      <c r="X932">
        <f t="shared" si="89"/>
        <v>461.39999999999986</v>
      </c>
    </row>
    <row r="933" spans="1:24" x14ac:dyDescent="0.35">
      <c r="A933">
        <v>49</v>
      </c>
      <c r="B933">
        <v>107.86</v>
      </c>
      <c r="C933">
        <v>5</v>
      </c>
      <c r="D933">
        <v>5285.14</v>
      </c>
      <c r="E933" s="53" t="s">
        <v>317</v>
      </c>
      <c r="F933" s="84">
        <v>29</v>
      </c>
      <c r="G933" s="84">
        <v>1</v>
      </c>
      <c r="H933" s="85" t="str">
        <f t="shared" si="84"/>
        <v>January</v>
      </c>
      <c r="I933" s="84">
        <v>2019</v>
      </c>
      <c r="J933" s="85" t="str">
        <f t="shared" si="85"/>
        <v>1/29/2019</v>
      </c>
      <c r="K933" s="86">
        <f t="shared" si="86"/>
        <v>3</v>
      </c>
      <c r="L933" t="str">
        <f t="shared" si="87"/>
        <v>Tuesday</v>
      </c>
      <c r="M933">
        <v>1420</v>
      </c>
      <c r="N933" t="s">
        <v>207</v>
      </c>
      <c r="O933" t="s">
        <v>470</v>
      </c>
      <c r="P933">
        <v>104</v>
      </c>
      <c r="Q933" t="s">
        <v>586</v>
      </c>
      <c r="R933" t="s">
        <v>318</v>
      </c>
      <c r="S933" t="s">
        <v>319</v>
      </c>
      <c r="T933" t="s">
        <v>229</v>
      </c>
      <c r="U933" t="s">
        <v>713</v>
      </c>
      <c r="V933" t="s">
        <v>260</v>
      </c>
      <c r="W933">
        <f t="shared" si="88"/>
        <v>3.8599999999999994</v>
      </c>
      <c r="X933">
        <f t="shared" si="89"/>
        <v>189.14</v>
      </c>
    </row>
    <row r="934" spans="1:24" x14ac:dyDescent="0.35">
      <c r="A934">
        <v>31</v>
      </c>
      <c r="B934">
        <v>102.63</v>
      </c>
      <c r="C934">
        <v>4</v>
      </c>
      <c r="D934">
        <v>3181.53</v>
      </c>
      <c r="E934" s="53">
        <v>43741</v>
      </c>
      <c r="F934" s="84">
        <v>10</v>
      </c>
      <c r="G934" s="84">
        <v>3</v>
      </c>
      <c r="H934" s="85" t="str">
        <f t="shared" si="84"/>
        <v>March</v>
      </c>
      <c r="I934" s="84">
        <v>2019</v>
      </c>
      <c r="J934" s="85" t="str">
        <f t="shared" si="85"/>
        <v>3/10/2019</v>
      </c>
      <c r="K934" s="86">
        <f t="shared" si="86"/>
        <v>1</v>
      </c>
      <c r="L934" t="str">
        <f t="shared" si="87"/>
        <v>Sunday</v>
      </c>
      <c r="M934">
        <v>1381</v>
      </c>
      <c r="N934" t="s">
        <v>207</v>
      </c>
      <c r="O934" t="s">
        <v>470</v>
      </c>
      <c r="P934">
        <v>104</v>
      </c>
      <c r="Q934" t="s">
        <v>586</v>
      </c>
      <c r="R934" t="s">
        <v>320</v>
      </c>
      <c r="S934" t="s">
        <v>280</v>
      </c>
      <c r="T934" t="s">
        <v>229</v>
      </c>
      <c r="U934" t="s">
        <v>714</v>
      </c>
      <c r="V934" t="s">
        <v>260</v>
      </c>
      <c r="W934">
        <f t="shared" si="88"/>
        <v>-1.3700000000000045</v>
      </c>
      <c r="X934">
        <f t="shared" si="89"/>
        <v>-42.470000000000141</v>
      </c>
    </row>
    <row r="935" spans="1:24" x14ac:dyDescent="0.35">
      <c r="A935">
        <v>29</v>
      </c>
      <c r="B935">
        <v>115.19</v>
      </c>
      <c r="C935">
        <v>2</v>
      </c>
      <c r="D935">
        <v>3340.51</v>
      </c>
      <c r="E935" s="53" t="s">
        <v>478</v>
      </c>
      <c r="F935" s="84">
        <v>29</v>
      </c>
      <c r="G935" s="84">
        <v>4</v>
      </c>
      <c r="H935" s="85" t="str">
        <f t="shared" si="84"/>
        <v>April</v>
      </c>
      <c r="I935" s="84">
        <v>2019</v>
      </c>
      <c r="J935" s="85" t="str">
        <f t="shared" si="85"/>
        <v>4/29/2019</v>
      </c>
      <c r="K935" s="86">
        <f t="shared" si="86"/>
        <v>2</v>
      </c>
      <c r="L935" t="str">
        <f t="shared" si="87"/>
        <v>Monday</v>
      </c>
      <c r="M935">
        <v>1332</v>
      </c>
      <c r="N935" t="s">
        <v>207</v>
      </c>
      <c r="O935" t="s">
        <v>470</v>
      </c>
      <c r="P935">
        <v>104</v>
      </c>
      <c r="Q935" t="s">
        <v>586</v>
      </c>
      <c r="R935" t="s">
        <v>296</v>
      </c>
      <c r="S935" t="s">
        <v>297</v>
      </c>
      <c r="T935" t="s">
        <v>236</v>
      </c>
      <c r="U935" t="s">
        <v>704</v>
      </c>
      <c r="V935" t="s">
        <v>260</v>
      </c>
      <c r="W935">
        <f t="shared" si="88"/>
        <v>11.189999999999998</v>
      </c>
      <c r="X935">
        <f t="shared" si="89"/>
        <v>324.50999999999993</v>
      </c>
    </row>
    <row r="936" spans="1:24" x14ac:dyDescent="0.35">
      <c r="A936">
        <v>37</v>
      </c>
      <c r="B936">
        <v>84.82</v>
      </c>
      <c r="C936">
        <v>2</v>
      </c>
      <c r="D936">
        <v>3138.34</v>
      </c>
      <c r="E936" s="53" t="s">
        <v>507</v>
      </c>
      <c r="F936" s="84">
        <v>14</v>
      </c>
      <c r="G936" s="84">
        <v>6</v>
      </c>
      <c r="H936" s="85" t="str">
        <f t="shared" si="84"/>
        <v>June</v>
      </c>
      <c r="I936" s="84">
        <v>2019</v>
      </c>
      <c r="J936" s="85" t="str">
        <f t="shared" si="85"/>
        <v>6/14/2019</v>
      </c>
      <c r="K936" s="86">
        <f t="shared" si="86"/>
        <v>6</v>
      </c>
      <c r="L936" t="str">
        <f t="shared" si="87"/>
        <v>Friday</v>
      </c>
      <c r="M936">
        <v>1287</v>
      </c>
      <c r="N936" t="s">
        <v>207</v>
      </c>
      <c r="O936" t="s">
        <v>470</v>
      </c>
      <c r="P936">
        <v>104</v>
      </c>
      <c r="Q936" t="s">
        <v>586</v>
      </c>
      <c r="R936" t="s">
        <v>392</v>
      </c>
      <c r="S936" t="s">
        <v>393</v>
      </c>
      <c r="T936" t="s">
        <v>229</v>
      </c>
      <c r="U936" t="s">
        <v>741</v>
      </c>
      <c r="V936" t="s">
        <v>260</v>
      </c>
      <c r="W936">
        <f t="shared" si="88"/>
        <v>-19.180000000000007</v>
      </c>
      <c r="X936">
        <f t="shared" si="89"/>
        <v>-709.66000000000031</v>
      </c>
    </row>
    <row r="937" spans="1:24" x14ac:dyDescent="0.35">
      <c r="A937">
        <v>38</v>
      </c>
      <c r="B937">
        <v>125.66</v>
      </c>
      <c r="C937">
        <v>11</v>
      </c>
      <c r="D937">
        <v>4775.08</v>
      </c>
      <c r="E937" s="53" t="s">
        <v>326</v>
      </c>
      <c r="F937" s="84">
        <v>19</v>
      </c>
      <c r="G937" s="84">
        <v>7</v>
      </c>
      <c r="H937" s="85" t="str">
        <f t="shared" si="84"/>
        <v>July</v>
      </c>
      <c r="I937" s="84">
        <v>2019</v>
      </c>
      <c r="J937" s="85" t="str">
        <f t="shared" si="85"/>
        <v>7/19/2019</v>
      </c>
      <c r="K937" s="86">
        <f t="shared" si="86"/>
        <v>6</v>
      </c>
      <c r="L937" t="str">
        <f t="shared" si="87"/>
        <v>Friday</v>
      </c>
      <c r="M937">
        <v>1253</v>
      </c>
      <c r="N937" t="s">
        <v>207</v>
      </c>
      <c r="O937" t="s">
        <v>470</v>
      </c>
      <c r="P937">
        <v>104</v>
      </c>
      <c r="Q937" t="s">
        <v>586</v>
      </c>
      <c r="R937" t="s">
        <v>290</v>
      </c>
      <c r="S937" t="s">
        <v>291</v>
      </c>
      <c r="T937" t="s">
        <v>232</v>
      </c>
      <c r="U937" t="s">
        <v>701</v>
      </c>
      <c r="V937" t="s">
        <v>260</v>
      </c>
      <c r="W937">
        <f t="shared" si="88"/>
        <v>21.659999999999997</v>
      </c>
      <c r="X937">
        <f t="shared" si="89"/>
        <v>823.07999999999993</v>
      </c>
    </row>
    <row r="938" spans="1:24" x14ac:dyDescent="0.35">
      <c r="A938">
        <v>29</v>
      </c>
      <c r="B938">
        <v>103.67</v>
      </c>
      <c r="C938">
        <v>4</v>
      </c>
      <c r="D938">
        <v>3006.43</v>
      </c>
      <c r="E938" s="53" t="s">
        <v>327</v>
      </c>
      <c r="F938" s="84">
        <v>17</v>
      </c>
      <c r="G938" s="84">
        <v>8</v>
      </c>
      <c r="H938" s="85" t="str">
        <f t="shared" si="84"/>
        <v>August</v>
      </c>
      <c r="I938" s="84">
        <v>2019</v>
      </c>
      <c r="J938" s="85" t="str">
        <f t="shared" si="85"/>
        <v>8/17/2019</v>
      </c>
      <c r="K938" s="86">
        <f t="shared" si="86"/>
        <v>7</v>
      </c>
      <c r="L938" t="str">
        <f t="shared" si="87"/>
        <v>Saturday</v>
      </c>
      <c r="M938">
        <v>1225</v>
      </c>
      <c r="N938" t="s">
        <v>207</v>
      </c>
      <c r="O938" t="s">
        <v>470</v>
      </c>
      <c r="P938">
        <v>104</v>
      </c>
      <c r="Q938" t="s">
        <v>586</v>
      </c>
      <c r="R938" t="s">
        <v>328</v>
      </c>
      <c r="S938" t="s">
        <v>329</v>
      </c>
      <c r="T938" t="s">
        <v>239</v>
      </c>
      <c r="U938" t="s">
        <v>717</v>
      </c>
      <c r="V938" t="s">
        <v>260</v>
      </c>
      <c r="W938">
        <f t="shared" si="88"/>
        <v>-0.32999999999999829</v>
      </c>
      <c r="X938">
        <f t="shared" si="89"/>
        <v>-9.5699999999999505</v>
      </c>
    </row>
    <row r="939" spans="1:24" x14ac:dyDescent="0.35">
      <c r="A939">
        <v>23</v>
      </c>
      <c r="B939">
        <v>124.62</v>
      </c>
      <c r="C939">
        <v>13</v>
      </c>
      <c r="D939">
        <v>2866.26</v>
      </c>
      <c r="E939" s="53">
        <v>43686</v>
      </c>
      <c r="F939" s="84">
        <v>8</v>
      </c>
      <c r="G939" s="84">
        <v>9</v>
      </c>
      <c r="H939" s="85" t="str">
        <f t="shared" si="84"/>
        <v>September</v>
      </c>
      <c r="I939" s="84">
        <v>2019</v>
      </c>
      <c r="J939" s="85" t="str">
        <f t="shared" si="85"/>
        <v>9/8/2019</v>
      </c>
      <c r="K939" s="86">
        <f t="shared" si="86"/>
        <v>1</v>
      </c>
      <c r="L939" t="str">
        <f t="shared" si="87"/>
        <v>Sunday</v>
      </c>
      <c r="M939">
        <v>1204</v>
      </c>
      <c r="N939" t="s">
        <v>207</v>
      </c>
      <c r="O939" t="s">
        <v>470</v>
      </c>
      <c r="P939">
        <v>104</v>
      </c>
      <c r="Q939" t="s">
        <v>586</v>
      </c>
      <c r="R939" t="s">
        <v>330</v>
      </c>
      <c r="S939" t="s">
        <v>331</v>
      </c>
      <c r="T939" t="s">
        <v>237</v>
      </c>
      <c r="U939" t="s">
        <v>718</v>
      </c>
      <c r="V939" t="s">
        <v>255</v>
      </c>
      <c r="W939">
        <f t="shared" si="88"/>
        <v>20.620000000000005</v>
      </c>
      <c r="X939">
        <f t="shared" si="89"/>
        <v>474.2600000000001</v>
      </c>
    </row>
    <row r="940" spans="1:24" x14ac:dyDescent="0.35">
      <c r="A940">
        <v>26</v>
      </c>
      <c r="B940">
        <v>85.87</v>
      </c>
      <c r="C940">
        <v>8</v>
      </c>
      <c r="D940">
        <v>2232.62</v>
      </c>
      <c r="E940" s="53">
        <v>43779</v>
      </c>
      <c r="F940" s="84">
        <v>11</v>
      </c>
      <c r="G940" s="84">
        <v>10</v>
      </c>
      <c r="H940" s="85" t="str">
        <f t="shared" si="84"/>
        <v>October</v>
      </c>
      <c r="I940" s="84">
        <v>2019</v>
      </c>
      <c r="J940" s="85" t="str">
        <f t="shared" si="85"/>
        <v>10/11/2019</v>
      </c>
      <c r="K940" s="86">
        <f t="shared" si="86"/>
        <v>6</v>
      </c>
      <c r="L940" t="str">
        <f t="shared" si="87"/>
        <v>Friday</v>
      </c>
      <c r="M940">
        <v>1172</v>
      </c>
      <c r="N940" t="s">
        <v>207</v>
      </c>
      <c r="O940" t="s">
        <v>470</v>
      </c>
      <c r="P940">
        <v>104</v>
      </c>
      <c r="Q940" t="s">
        <v>586</v>
      </c>
      <c r="R940" t="s">
        <v>332</v>
      </c>
      <c r="S940" t="s">
        <v>333</v>
      </c>
      <c r="T940" t="s">
        <v>230</v>
      </c>
      <c r="U940" t="s">
        <v>719</v>
      </c>
      <c r="V940" t="s">
        <v>255</v>
      </c>
      <c r="W940">
        <f t="shared" si="88"/>
        <v>-18.129999999999995</v>
      </c>
      <c r="X940">
        <f t="shared" si="89"/>
        <v>-471.37999999999988</v>
      </c>
    </row>
    <row r="941" spans="1:24" x14ac:dyDescent="0.35">
      <c r="A941">
        <v>38</v>
      </c>
      <c r="B941">
        <v>117.29</v>
      </c>
      <c r="C941">
        <v>5</v>
      </c>
      <c r="D941">
        <v>4457.0200000000004</v>
      </c>
      <c r="E941" s="53" t="s">
        <v>334</v>
      </c>
      <c r="F941" s="84">
        <v>21</v>
      </c>
      <c r="G941" s="84">
        <v>10</v>
      </c>
      <c r="H941" s="85" t="str">
        <f t="shared" si="84"/>
        <v>October</v>
      </c>
      <c r="I941" s="84">
        <v>2019</v>
      </c>
      <c r="J941" s="85" t="str">
        <f t="shared" si="85"/>
        <v>10/21/2019</v>
      </c>
      <c r="K941" s="86">
        <f t="shared" si="86"/>
        <v>2</v>
      </c>
      <c r="L941" t="str">
        <f t="shared" si="87"/>
        <v>Monday</v>
      </c>
      <c r="M941">
        <v>1163</v>
      </c>
      <c r="N941" t="s">
        <v>207</v>
      </c>
      <c r="O941" t="s">
        <v>470</v>
      </c>
      <c r="P941">
        <v>104</v>
      </c>
      <c r="Q941" t="s">
        <v>586</v>
      </c>
      <c r="R941" t="s">
        <v>335</v>
      </c>
      <c r="S941" t="s">
        <v>336</v>
      </c>
      <c r="T941" t="s">
        <v>229</v>
      </c>
      <c r="U941" t="s">
        <v>720</v>
      </c>
      <c r="V941" t="s">
        <v>260</v>
      </c>
      <c r="W941">
        <f t="shared" si="88"/>
        <v>13.290000000000006</v>
      </c>
      <c r="X941">
        <f t="shared" si="89"/>
        <v>505.02000000000021</v>
      </c>
    </row>
    <row r="942" spans="1:24" x14ac:dyDescent="0.35">
      <c r="A942">
        <v>48</v>
      </c>
      <c r="B942">
        <v>47.04</v>
      </c>
      <c r="C942">
        <v>7</v>
      </c>
      <c r="D942">
        <v>2257.92</v>
      </c>
      <c r="E942" s="53">
        <v>43566</v>
      </c>
      <c r="F942" s="84">
        <v>4</v>
      </c>
      <c r="G942" s="84">
        <v>11</v>
      </c>
      <c r="H942" s="85" t="str">
        <f t="shared" si="84"/>
        <v>November</v>
      </c>
      <c r="I942" s="84">
        <v>2019</v>
      </c>
      <c r="J942" s="85" t="str">
        <f t="shared" si="85"/>
        <v>11/4/2019</v>
      </c>
      <c r="K942" s="86">
        <f t="shared" si="86"/>
        <v>2</v>
      </c>
      <c r="L942" t="str">
        <f t="shared" si="87"/>
        <v>Monday</v>
      </c>
      <c r="M942">
        <v>1150</v>
      </c>
      <c r="N942" t="s">
        <v>207</v>
      </c>
      <c r="O942" t="s">
        <v>470</v>
      </c>
      <c r="P942">
        <v>104</v>
      </c>
      <c r="Q942" t="s">
        <v>586</v>
      </c>
      <c r="R942" t="s">
        <v>337</v>
      </c>
      <c r="S942" t="s">
        <v>338</v>
      </c>
      <c r="T942" t="s">
        <v>229</v>
      </c>
      <c r="U942" t="s">
        <v>721</v>
      </c>
      <c r="V942" t="s">
        <v>255</v>
      </c>
      <c r="W942">
        <f t="shared" si="88"/>
        <v>-56.96</v>
      </c>
      <c r="X942">
        <f t="shared" si="89"/>
        <v>-2734.08</v>
      </c>
    </row>
    <row r="943" spans="1:24" x14ac:dyDescent="0.35">
      <c r="A943">
        <v>40</v>
      </c>
      <c r="B943">
        <v>39.799999999999997</v>
      </c>
      <c r="C943">
        <v>18</v>
      </c>
      <c r="D943">
        <v>1592</v>
      </c>
      <c r="E943" s="53" t="s">
        <v>468</v>
      </c>
      <c r="F943" s="84">
        <v>17</v>
      </c>
      <c r="G943" s="84">
        <v>11</v>
      </c>
      <c r="H943" s="85" t="str">
        <f t="shared" si="84"/>
        <v>November</v>
      </c>
      <c r="I943" s="84">
        <v>2019</v>
      </c>
      <c r="J943" s="85" t="str">
        <f t="shared" si="85"/>
        <v>11/17/2019</v>
      </c>
      <c r="K943" s="86">
        <f t="shared" si="86"/>
        <v>1</v>
      </c>
      <c r="L943" t="str">
        <f t="shared" si="87"/>
        <v>Sunday</v>
      </c>
      <c r="M943">
        <v>1138</v>
      </c>
      <c r="N943" t="s">
        <v>207</v>
      </c>
      <c r="O943" t="s">
        <v>470</v>
      </c>
      <c r="P943">
        <v>104</v>
      </c>
      <c r="Q943" t="s">
        <v>586</v>
      </c>
      <c r="R943" t="s">
        <v>435</v>
      </c>
      <c r="S943" t="s">
        <v>436</v>
      </c>
      <c r="T943" t="s">
        <v>235</v>
      </c>
      <c r="U943" t="s">
        <v>757</v>
      </c>
      <c r="V943" t="s">
        <v>255</v>
      </c>
      <c r="W943">
        <f t="shared" si="88"/>
        <v>-64.2</v>
      </c>
      <c r="X943">
        <f t="shared" si="89"/>
        <v>-2568</v>
      </c>
    </row>
    <row r="944" spans="1:24" x14ac:dyDescent="0.35">
      <c r="A944">
        <v>45</v>
      </c>
      <c r="B944">
        <v>109.96</v>
      </c>
      <c r="C944">
        <v>11</v>
      </c>
      <c r="D944">
        <v>4948.2</v>
      </c>
      <c r="E944" s="53" t="s">
        <v>339</v>
      </c>
      <c r="F944" s="84">
        <v>29</v>
      </c>
      <c r="G944" s="84">
        <v>11</v>
      </c>
      <c r="H944" s="85" t="str">
        <f t="shared" si="84"/>
        <v>November</v>
      </c>
      <c r="I944" s="84">
        <v>2019</v>
      </c>
      <c r="J944" s="85" t="str">
        <f t="shared" si="85"/>
        <v>11/29/2019</v>
      </c>
      <c r="K944" s="86">
        <f t="shared" si="86"/>
        <v>6</v>
      </c>
      <c r="L944" t="str">
        <f t="shared" si="87"/>
        <v>Friday</v>
      </c>
      <c r="M944">
        <v>1127</v>
      </c>
      <c r="N944" t="s">
        <v>207</v>
      </c>
      <c r="O944" t="s">
        <v>470</v>
      </c>
      <c r="P944">
        <v>104</v>
      </c>
      <c r="Q944" t="s">
        <v>586</v>
      </c>
      <c r="R944" t="s">
        <v>270</v>
      </c>
      <c r="S944" t="s">
        <v>271</v>
      </c>
      <c r="T944" t="s">
        <v>232</v>
      </c>
      <c r="U944" t="s">
        <v>691</v>
      </c>
      <c r="V944" t="s">
        <v>260</v>
      </c>
      <c r="W944">
        <f t="shared" si="88"/>
        <v>5.9599999999999937</v>
      </c>
      <c r="X944">
        <f t="shared" si="89"/>
        <v>268.1999999999997</v>
      </c>
    </row>
    <row r="945" spans="1:24" x14ac:dyDescent="0.35">
      <c r="A945">
        <v>44</v>
      </c>
      <c r="B945">
        <v>117.29</v>
      </c>
      <c r="C945">
        <v>4</v>
      </c>
      <c r="D945">
        <v>5160.76</v>
      </c>
      <c r="E945" s="53">
        <v>43750</v>
      </c>
      <c r="F945" s="84">
        <v>10</v>
      </c>
      <c r="G945" s="84">
        <v>12</v>
      </c>
      <c r="H945" s="85" t="str">
        <f t="shared" si="84"/>
        <v>December</v>
      </c>
      <c r="I945" s="84">
        <v>2019</v>
      </c>
      <c r="J945" s="85" t="str">
        <f t="shared" si="85"/>
        <v>12/10/2019</v>
      </c>
      <c r="K945" s="86">
        <f t="shared" si="86"/>
        <v>3</v>
      </c>
      <c r="L945" t="str">
        <f t="shared" si="87"/>
        <v>Tuesday</v>
      </c>
      <c r="M945">
        <v>1117</v>
      </c>
      <c r="N945" t="s">
        <v>207</v>
      </c>
      <c r="O945" t="s">
        <v>470</v>
      </c>
      <c r="P945">
        <v>104</v>
      </c>
      <c r="Q945" t="s">
        <v>586</v>
      </c>
      <c r="R945" t="s">
        <v>335</v>
      </c>
      <c r="S945" t="s">
        <v>336</v>
      </c>
      <c r="T945" t="s">
        <v>229</v>
      </c>
      <c r="U945" t="s">
        <v>720</v>
      </c>
      <c r="V945" t="s">
        <v>260</v>
      </c>
      <c r="W945">
        <f t="shared" si="88"/>
        <v>13.290000000000006</v>
      </c>
      <c r="X945">
        <f t="shared" si="89"/>
        <v>584.76000000000022</v>
      </c>
    </row>
    <row r="946" spans="1:24" x14ac:dyDescent="0.35">
      <c r="A946">
        <v>21</v>
      </c>
      <c r="B946">
        <v>94.22</v>
      </c>
      <c r="C946">
        <v>5</v>
      </c>
      <c r="D946">
        <v>1978.62</v>
      </c>
      <c r="E946" s="53" t="s">
        <v>340</v>
      </c>
      <c r="F946" s="84">
        <v>20</v>
      </c>
      <c r="G946" s="84">
        <v>1</v>
      </c>
      <c r="H946" s="85" t="str">
        <f t="shared" si="84"/>
        <v>January</v>
      </c>
      <c r="I946" s="84">
        <v>2020</v>
      </c>
      <c r="J946" s="85" t="str">
        <f t="shared" si="85"/>
        <v>1/20/2020</v>
      </c>
      <c r="K946" s="86">
        <f t="shared" si="86"/>
        <v>2</v>
      </c>
      <c r="L946" t="str">
        <f t="shared" si="87"/>
        <v>Monday</v>
      </c>
      <c r="M946">
        <v>1077</v>
      </c>
      <c r="N946" t="s">
        <v>207</v>
      </c>
      <c r="O946" t="s">
        <v>470</v>
      </c>
      <c r="P946">
        <v>104</v>
      </c>
      <c r="Q946" t="s">
        <v>586</v>
      </c>
      <c r="R946" t="s">
        <v>341</v>
      </c>
      <c r="S946" t="s">
        <v>342</v>
      </c>
      <c r="T946" t="s">
        <v>229</v>
      </c>
      <c r="U946" t="s">
        <v>722</v>
      </c>
      <c r="V946" t="s">
        <v>255</v>
      </c>
      <c r="W946">
        <f t="shared" si="88"/>
        <v>-9.7800000000000011</v>
      </c>
      <c r="X946">
        <f t="shared" si="89"/>
        <v>-205.38000000000002</v>
      </c>
    </row>
    <row r="947" spans="1:24" x14ac:dyDescent="0.35">
      <c r="A947">
        <v>29</v>
      </c>
      <c r="B947">
        <v>86.92</v>
      </c>
      <c r="C947">
        <v>2</v>
      </c>
      <c r="D947">
        <v>2520.6799999999998</v>
      </c>
      <c r="E947" s="53">
        <v>44107</v>
      </c>
      <c r="F947" s="84">
        <v>10</v>
      </c>
      <c r="G947" s="84">
        <v>3</v>
      </c>
      <c r="H947" s="85" t="str">
        <f t="shared" si="84"/>
        <v>March</v>
      </c>
      <c r="I947" s="84">
        <v>2020</v>
      </c>
      <c r="J947" s="85" t="str">
        <f t="shared" si="85"/>
        <v>3/10/2020</v>
      </c>
      <c r="K947" s="86">
        <f t="shared" si="86"/>
        <v>3</v>
      </c>
      <c r="L947" t="str">
        <f t="shared" si="87"/>
        <v>Tuesday</v>
      </c>
      <c r="M947">
        <v>1028</v>
      </c>
      <c r="N947" t="s">
        <v>207</v>
      </c>
      <c r="O947" t="s">
        <v>470</v>
      </c>
      <c r="P947">
        <v>104</v>
      </c>
      <c r="Q947" t="s">
        <v>586</v>
      </c>
      <c r="R947" t="s">
        <v>398</v>
      </c>
      <c r="S947" t="s">
        <v>399</v>
      </c>
      <c r="T947" t="s">
        <v>234</v>
      </c>
      <c r="U947" t="s">
        <v>743</v>
      </c>
      <c r="V947" t="s">
        <v>255</v>
      </c>
      <c r="W947">
        <f t="shared" si="88"/>
        <v>-17.079999999999998</v>
      </c>
      <c r="X947">
        <f t="shared" si="89"/>
        <v>-495.31999999999994</v>
      </c>
    </row>
    <row r="948" spans="1:24" x14ac:dyDescent="0.35">
      <c r="A948">
        <v>21</v>
      </c>
      <c r="B948">
        <v>84.82</v>
      </c>
      <c r="C948">
        <v>2</v>
      </c>
      <c r="D948">
        <v>1781.22</v>
      </c>
      <c r="E948" s="53" t="s">
        <v>480</v>
      </c>
      <c r="F948" s="84">
        <v>30</v>
      </c>
      <c r="G948" s="84">
        <v>5</v>
      </c>
      <c r="H948" s="85" t="str">
        <f t="shared" si="84"/>
        <v>May</v>
      </c>
      <c r="I948" s="84">
        <v>2020</v>
      </c>
      <c r="J948" s="85" t="str">
        <f t="shared" si="85"/>
        <v>5/30/2020</v>
      </c>
      <c r="K948" s="86">
        <f t="shared" si="86"/>
        <v>7</v>
      </c>
      <c r="L948" t="str">
        <f t="shared" si="87"/>
        <v>Saturday</v>
      </c>
      <c r="M948">
        <v>948</v>
      </c>
      <c r="N948" t="s">
        <v>347</v>
      </c>
      <c r="O948" t="s">
        <v>470</v>
      </c>
      <c r="P948">
        <v>104</v>
      </c>
      <c r="Q948" t="s">
        <v>586</v>
      </c>
      <c r="R948" t="s">
        <v>376</v>
      </c>
      <c r="S948" t="s">
        <v>377</v>
      </c>
      <c r="T948" t="s">
        <v>242</v>
      </c>
      <c r="U948" t="s">
        <v>736</v>
      </c>
      <c r="V948" t="s">
        <v>255</v>
      </c>
      <c r="W948">
        <f t="shared" si="88"/>
        <v>-19.180000000000007</v>
      </c>
      <c r="X948">
        <f t="shared" si="89"/>
        <v>-402.78000000000014</v>
      </c>
    </row>
    <row r="949" spans="1:24" x14ac:dyDescent="0.35">
      <c r="A949">
        <v>22</v>
      </c>
      <c r="B949">
        <v>139.32</v>
      </c>
      <c r="C949">
        <v>11</v>
      </c>
      <c r="D949">
        <v>3065.04</v>
      </c>
      <c r="E949" s="53">
        <v>43406</v>
      </c>
      <c r="F949" s="84">
        <v>11</v>
      </c>
      <c r="G949" s="84">
        <v>2</v>
      </c>
      <c r="H949" s="85" t="str">
        <f t="shared" si="84"/>
        <v>Febuary</v>
      </c>
      <c r="I949" s="84">
        <v>2018</v>
      </c>
      <c r="J949" s="85" t="str">
        <f t="shared" si="85"/>
        <v>2/11/2018</v>
      </c>
      <c r="K949" s="86">
        <f t="shared" si="86"/>
        <v>1</v>
      </c>
      <c r="L949" t="str">
        <f t="shared" si="87"/>
        <v>Sunday</v>
      </c>
      <c r="M949">
        <v>1788</v>
      </c>
      <c r="N949" t="s">
        <v>207</v>
      </c>
      <c r="O949" t="s">
        <v>470</v>
      </c>
      <c r="P949">
        <v>136</v>
      </c>
      <c r="Q949" t="s">
        <v>587</v>
      </c>
      <c r="R949" t="s">
        <v>357</v>
      </c>
      <c r="S949" t="s">
        <v>358</v>
      </c>
      <c r="T949" t="s">
        <v>243</v>
      </c>
      <c r="U949" t="s">
        <v>729</v>
      </c>
      <c r="V949" t="s">
        <v>260</v>
      </c>
      <c r="W949">
        <f t="shared" si="88"/>
        <v>3.3199999999999932</v>
      </c>
      <c r="X949">
        <f t="shared" si="89"/>
        <v>73.03999999999985</v>
      </c>
    </row>
    <row r="950" spans="1:24" x14ac:dyDescent="0.35">
      <c r="A950">
        <v>26</v>
      </c>
      <c r="B950">
        <v>136.59</v>
      </c>
      <c r="C950">
        <v>5</v>
      </c>
      <c r="D950">
        <v>3551.34</v>
      </c>
      <c r="E950" s="53" t="s">
        <v>426</v>
      </c>
      <c r="F950" s="84">
        <v>16</v>
      </c>
      <c r="G950" s="84">
        <v>4</v>
      </c>
      <c r="H950" s="85" t="str">
        <f t="shared" si="84"/>
        <v>April</v>
      </c>
      <c r="I950" s="84">
        <v>2018</v>
      </c>
      <c r="J950" s="85" t="str">
        <f t="shared" si="85"/>
        <v>4/16/2018</v>
      </c>
      <c r="K950" s="86">
        <f t="shared" si="86"/>
        <v>2</v>
      </c>
      <c r="L950" t="str">
        <f t="shared" si="87"/>
        <v>Monday</v>
      </c>
      <c r="M950">
        <v>1725</v>
      </c>
      <c r="N950" t="s">
        <v>207</v>
      </c>
      <c r="O950" t="s">
        <v>470</v>
      </c>
      <c r="P950">
        <v>136</v>
      </c>
      <c r="Q950" t="s">
        <v>587</v>
      </c>
      <c r="R950" t="s">
        <v>304</v>
      </c>
      <c r="S950" t="s">
        <v>249</v>
      </c>
      <c r="T950" t="s">
        <v>249</v>
      </c>
      <c r="U950" t="s">
        <v>707</v>
      </c>
      <c r="V950" t="s">
        <v>260</v>
      </c>
      <c r="W950">
        <f t="shared" si="88"/>
        <v>0.59000000000000341</v>
      </c>
      <c r="X950">
        <f t="shared" si="89"/>
        <v>15.340000000000089</v>
      </c>
    </row>
    <row r="951" spans="1:24" x14ac:dyDescent="0.35">
      <c r="A951">
        <v>41</v>
      </c>
      <c r="B951">
        <v>135.22</v>
      </c>
      <c r="C951">
        <v>2</v>
      </c>
      <c r="D951">
        <v>5544.02</v>
      </c>
      <c r="E951" s="53">
        <v>43257</v>
      </c>
      <c r="F951" s="84">
        <v>6</v>
      </c>
      <c r="G951" s="84">
        <v>6</v>
      </c>
      <c r="H951" s="85" t="str">
        <f t="shared" si="84"/>
        <v>June</v>
      </c>
      <c r="I951" s="84">
        <v>2018</v>
      </c>
      <c r="J951" s="85" t="str">
        <f t="shared" si="85"/>
        <v>6/6/2018</v>
      </c>
      <c r="K951" s="86">
        <f t="shared" si="86"/>
        <v>4</v>
      </c>
      <c r="L951" t="str">
        <f t="shared" si="87"/>
        <v>Wednesday</v>
      </c>
      <c r="M951">
        <v>1675</v>
      </c>
      <c r="N951" t="s">
        <v>207</v>
      </c>
      <c r="O951" t="s">
        <v>470</v>
      </c>
      <c r="P951">
        <v>136</v>
      </c>
      <c r="Q951" t="s">
        <v>587</v>
      </c>
      <c r="R951" t="s">
        <v>296</v>
      </c>
      <c r="S951" t="s">
        <v>297</v>
      </c>
      <c r="T951" t="s">
        <v>236</v>
      </c>
      <c r="U951" t="s">
        <v>704</v>
      </c>
      <c r="V951" t="s">
        <v>260</v>
      </c>
      <c r="W951">
        <f t="shared" si="88"/>
        <v>-0.78000000000000114</v>
      </c>
      <c r="X951">
        <f t="shared" si="89"/>
        <v>-31.980000000000047</v>
      </c>
    </row>
    <row r="952" spans="1:24" x14ac:dyDescent="0.35">
      <c r="A952">
        <v>47</v>
      </c>
      <c r="B952">
        <v>128.38999999999999</v>
      </c>
      <c r="C952">
        <v>8</v>
      </c>
      <c r="D952">
        <v>6034.33</v>
      </c>
      <c r="E952" s="53">
        <v>43320</v>
      </c>
      <c r="F952" s="84">
        <v>8</v>
      </c>
      <c r="G952" s="84">
        <v>8</v>
      </c>
      <c r="H952" s="85" t="str">
        <f t="shared" si="84"/>
        <v>August</v>
      </c>
      <c r="I952" s="84">
        <v>2018</v>
      </c>
      <c r="J952" s="85" t="str">
        <f t="shared" si="85"/>
        <v>8/8/2018</v>
      </c>
      <c r="K952" s="86">
        <f t="shared" si="86"/>
        <v>4</v>
      </c>
      <c r="L952" t="str">
        <f t="shared" si="87"/>
        <v>Wednesday</v>
      </c>
      <c r="M952">
        <v>1613</v>
      </c>
      <c r="N952" t="s">
        <v>207</v>
      </c>
      <c r="O952" t="s">
        <v>470</v>
      </c>
      <c r="P952">
        <v>136</v>
      </c>
      <c r="Q952" t="s">
        <v>587</v>
      </c>
      <c r="R952" t="s">
        <v>335</v>
      </c>
      <c r="S952" t="s">
        <v>336</v>
      </c>
      <c r="T952" t="s">
        <v>229</v>
      </c>
      <c r="U952" t="s">
        <v>720</v>
      </c>
      <c r="V952" t="s">
        <v>260</v>
      </c>
      <c r="W952">
        <f t="shared" si="88"/>
        <v>-7.6100000000000136</v>
      </c>
      <c r="X952">
        <f t="shared" si="89"/>
        <v>-357.67000000000064</v>
      </c>
    </row>
    <row r="953" spans="1:24" x14ac:dyDescent="0.35">
      <c r="A953">
        <v>31</v>
      </c>
      <c r="B953">
        <v>117.47</v>
      </c>
      <c r="C953">
        <v>7</v>
      </c>
      <c r="D953">
        <v>3641.57</v>
      </c>
      <c r="E953" s="53" t="s">
        <v>428</v>
      </c>
      <c r="F953" s="84">
        <v>28</v>
      </c>
      <c r="G953" s="84">
        <v>9</v>
      </c>
      <c r="H953" s="85" t="str">
        <f t="shared" si="84"/>
        <v>September</v>
      </c>
      <c r="I953" s="84">
        <v>2018</v>
      </c>
      <c r="J953" s="85" t="str">
        <f t="shared" si="85"/>
        <v>9/28/2018</v>
      </c>
      <c r="K953" s="86">
        <f t="shared" si="86"/>
        <v>6</v>
      </c>
      <c r="L953" t="str">
        <f t="shared" si="87"/>
        <v>Friday</v>
      </c>
      <c r="M953">
        <v>1563</v>
      </c>
      <c r="N953" t="s">
        <v>207</v>
      </c>
      <c r="O953" t="s">
        <v>470</v>
      </c>
      <c r="P953">
        <v>136</v>
      </c>
      <c r="Q953" t="s">
        <v>587</v>
      </c>
      <c r="R953" t="s">
        <v>296</v>
      </c>
      <c r="S953" t="s">
        <v>297</v>
      </c>
      <c r="T953" t="s">
        <v>236</v>
      </c>
      <c r="U953" t="s">
        <v>704</v>
      </c>
      <c r="V953" t="s">
        <v>260</v>
      </c>
      <c r="W953">
        <f t="shared" si="88"/>
        <v>-18.53</v>
      </c>
      <c r="X953">
        <f t="shared" si="89"/>
        <v>-574.43000000000006</v>
      </c>
    </row>
    <row r="954" spans="1:24" x14ac:dyDescent="0.35">
      <c r="A954">
        <v>43</v>
      </c>
      <c r="B954">
        <v>161.18</v>
      </c>
      <c r="C954">
        <v>2</v>
      </c>
      <c r="D954">
        <v>6930.74</v>
      </c>
      <c r="E954" s="53" t="s">
        <v>396</v>
      </c>
      <c r="F954" s="84">
        <v>21</v>
      </c>
      <c r="G954" s="84">
        <v>10</v>
      </c>
      <c r="H954" s="85" t="str">
        <f t="shared" si="84"/>
        <v>October</v>
      </c>
      <c r="I954" s="84">
        <v>2018</v>
      </c>
      <c r="J954" s="85" t="str">
        <f t="shared" si="85"/>
        <v>10/21/2018</v>
      </c>
      <c r="K954" s="86">
        <f t="shared" si="86"/>
        <v>1</v>
      </c>
      <c r="L954" t="str">
        <f t="shared" si="87"/>
        <v>Sunday</v>
      </c>
      <c r="M954">
        <v>1541</v>
      </c>
      <c r="N954" t="s">
        <v>207</v>
      </c>
      <c r="O954" t="s">
        <v>470</v>
      </c>
      <c r="P954">
        <v>136</v>
      </c>
      <c r="Q954" t="s">
        <v>587</v>
      </c>
      <c r="R954" t="s">
        <v>292</v>
      </c>
      <c r="S954" t="s">
        <v>293</v>
      </c>
      <c r="T954" t="s">
        <v>229</v>
      </c>
      <c r="U954" t="s">
        <v>702</v>
      </c>
      <c r="V954" t="s">
        <v>260</v>
      </c>
      <c r="W954">
        <f t="shared" si="88"/>
        <v>25.180000000000007</v>
      </c>
      <c r="X954">
        <f t="shared" si="89"/>
        <v>1082.7400000000002</v>
      </c>
    </row>
    <row r="955" spans="1:24" x14ac:dyDescent="0.35">
      <c r="A955">
        <v>23</v>
      </c>
      <c r="B955">
        <v>159.81</v>
      </c>
      <c r="C955">
        <v>9</v>
      </c>
      <c r="D955">
        <v>3675.63</v>
      </c>
      <c r="E955" s="53">
        <v>43292</v>
      </c>
      <c r="F955" s="84">
        <v>7</v>
      </c>
      <c r="G955" s="84">
        <v>11</v>
      </c>
      <c r="H955" s="85" t="str">
        <f t="shared" si="84"/>
        <v>November</v>
      </c>
      <c r="I955" s="84">
        <v>2018</v>
      </c>
      <c r="J955" s="85" t="str">
        <f t="shared" si="85"/>
        <v>11/7/2018</v>
      </c>
      <c r="K955" s="86">
        <f t="shared" si="86"/>
        <v>4</v>
      </c>
      <c r="L955" t="str">
        <f t="shared" si="87"/>
        <v>Wednesday</v>
      </c>
      <c r="M955">
        <v>1525</v>
      </c>
      <c r="N955" t="s">
        <v>207</v>
      </c>
      <c r="O955" t="s">
        <v>470</v>
      </c>
      <c r="P955">
        <v>136</v>
      </c>
      <c r="Q955" t="s">
        <v>587</v>
      </c>
      <c r="R955" t="s">
        <v>433</v>
      </c>
      <c r="S955" t="s">
        <v>297</v>
      </c>
      <c r="T955" t="s">
        <v>236</v>
      </c>
      <c r="U955" t="s">
        <v>756</v>
      </c>
      <c r="V955" t="s">
        <v>260</v>
      </c>
      <c r="W955">
        <f t="shared" si="88"/>
        <v>23.810000000000002</v>
      </c>
      <c r="X955">
        <f t="shared" si="89"/>
        <v>547.63000000000011</v>
      </c>
    </row>
    <row r="956" spans="1:24" x14ac:dyDescent="0.35">
      <c r="A956">
        <v>28</v>
      </c>
      <c r="B956">
        <v>122.93</v>
      </c>
      <c r="C956">
        <v>9</v>
      </c>
      <c r="D956">
        <v>3442.04</v>
      </c>
      <c r="E956" s="53" t="s">
        <v>367</v>
      </c>
      <c r="F956" s="84">
        <v>14</v>
      </c>
      <c r="G956" s="84">
        <v>11</v>
      </c>
      <c r="H956" s="85" t="str">
        <f t="shared" si="84"/>
        <v>November</v>
      </c>
      <c r="I956" s="84">
        <v>2018</v>
      </c>
      <c r="J956" s="85" t="str">
        <f t="shared" si="85"/>
        <v>11/14/2018</v>
      </c>
      <c r="K956" s="86">
        <f t="shared" si="86"/>
        <v>4</v>
      </c>
      <c r="L956" t="str">
        <f t="shared" si="87"/>
        <v>Wednesday</v>
      </c>
      <c r="M956">
        <v>1519</v>
      </c>
      <c r="N956" t="s">
        <v>207</v>
      </c>
      <c r="O956" t="s">
        <v>470</v>
      </c>
      <c r="P956">
        <v>136</v>
      </c>
      <c r="Q956" t="s">
        <v>587</v>
      </c>
      <c r="R956" t="s">
        <v>362</v>
      </c>
      <c r="S956" t="s">
        <v>293</v>
      </c>
      <c r="T956" t="s">
        <v>229</v>
      </c>
      <c r="U956" t="s">
        <v>731</v>
      </c>
      <c r="V956" t="s">
        <v>260</v>
      </c>
      <c r="W956">
        <f t="shared" si="88"/>
        <v>-13.069999999999993</v>
      </c>
      <c r="X956">
        <f t="shared" si="89"/>
        <v>-365.95999999999981</v>
      </c>
    </row>
    <row r="957" spans="1:24" x14ac:dyDescent="0.35">
      <c r="A957">
        <v>49</v>
      </c>
      <c r="B957">
        <v>140.69</v>
      </c>
      <c r="C957">
        <v>1</v>
      </c>
      <c r="D957">
        <v>6893.81</v>
      </c>
      <c r="E957" s="53" t="s">
        <v>369</v>
      </c>
      <c r="F957" s="84">
        <v>26</v>
      </c>
      <c r="G957" s="84">
        <v>11</v>
      </c>
      <c r="H957" s="85" t="str">
        <f t="shared" si="84"/>
        <v>November</v>
      </c>
      <c r="I957" s="84">
        <v>2018</v>
      </c>
      <c r="J957" s="85" t="str">
        <f t="shared" si="85"/>
        <v>11/26/2018</v>
      </c>
      <c r="K957" s="86">
        <f t="shared" si="86"/>
        <v>2</v>
      </c>
      <c r="L957" t="str">
        <f t="shared" si="87"/>
        <v>Monday</v>
      </c>
      <c r="M957">
        <v>1508</v>
      </c>
      <c r="N957" t="s">
        <v>207</v>
      </c>
      <c r="O957" t="s">
        <v>470</v>
      </c>
      <c r="P957">
        <v>136</v>
      </c>
      <c r="Q957" t="s">
        <v>587</v>
      </c>
      <c r="R957" t="s">
        <v>321</v>
      </c>
      <c r="S957" t="s">
        <v>322</v>
      </c>
      <c r="T957" t="s">
        <v>229</v>
      </c>
      <c r="U957" t="s">
        <v>715</v>
      </c>
      <c r="V957" t="s">
        <v>260</v>
      </c>
      <c r="W957">
        <f t="shared" si="88"/>
        <v>4.6899999999999977</v>
      </c>
      <c r="X957">
        <f t="shared" si="89"/>
        <v>229.80999999999989</v>
      </c>
    </row>
    <row r="958" spans="1:24" x14ac:dyDescent="0.35">
      <c r="A958">
        <v>24</v>
      </c>
      <c r="B958">
        <v>109.27</v>
      </c>
      <c r="C958">
        <v>9</v>
      </c>
      <c r="D958">
        <v>2622.48</v>
      </c>
      <c r="E958" s="53">
        <v>43497</v>
      </c>
      <c r="F958" s="84">
        <v>2</v>
      </c>
      <c r="G958" s="84">
        <v>1</v>
      </c>
      <c r="H958" s="85" t="str">
        <f t="shared" si="84"/>
        <v>January</v>
      </c>
      <c r="I958" s="84">
        <v>2019</v>
      </c>
      <c r="J958" s="85" t="str">
        <f t="shared" si="85"/>
        <v>1/2/2019</v>
      </c>
      <c r="K958" s="86">
        <f t="shared" si="86"/>
        <v>4</v>
      </c>
      <c r="L958" t="str">
        <f t="shared" si="87"/>
        <v>Wednesday</v>
      </c>
      <c r="M958">
        <v>1472</v>
      </c>
      <c r="N958" t="s">
        <v>207</v>
      </c>
      <c r="O958" t="s">
        <v>470</v>
      </c>
      <c r="P958">
        <v>136</v>
      </c>
      <c r="Q958" t="s">
        <v>587</v>
      </c>
      <c r="R958" t="s">
        <v>313</v>
      </c>
      <c r="S958" t="s">
        <v>314</v>
      </c>
      <c r="T958" t="s">
        <v>230</v>
      </c>
      <c r="U958" t="s">
        <v>711</v>
      </c>
      <c r="V958" t="s">
        <v>255</v>
      </c>
      <c r="W958">
        <f t="shared" si="88"/>
        <v>-26.730000000000004</v>
      </c>
      <c r="X958">
        <f t="shared" si="89"/>
        <v>-641.5200000000001</v>
      </c>
    </row>
    <row r="959" spans="1:24" x14ac:dyDescent="0.35">
      <c r="A959">
        <v>33</v>
      </c>
      <c r="B959">
        <v>133.86000000000001</v>
      </c>
      <c r="C959">
        <v>3</v>
      </c>
      <c r="D959">
        <v>4417.38</v>
      </c>
      <c r="E959" s="53" t="s">
        <v>511</v>
      </c>
      <c r="F959" s="84">
        <v>18</v>
      </c>
      <c r="G959" s="84">
        <v>2</v>
      </c>
      <c r="H959" s="85" t="str">
        <f t="shared" si="84"/>
        <v>Febuary</v>
      </c>
      <c r="I959" s="84">
        <v>2019</v>
      </c>
      <c r="J959" s="85" t="str">
        <f t="shared" si="85"/>
        <v>2/18/2019</v>
      </c>
      <c r="K959" s="86">
        <f t="shared" si="86"/>
        <v>2</v>
      </c>
      <c r="L959" t="str">
        <f t="shared" si="87"/>
        <v>Monday</v>
      </c>
      <c r="M959">
        <v>1426</v>
      </c>
      <c r="N959" t="s">
        <v>207</v>
      </c>
      <c r="O959" t="s">
        <v>470</v>
      </c>
      <c r="P959">
        <v>136</v>
      </c>
      <c r="Q959" t="s">
        <v>587</v>
      </c>
      <c r="R959" t="s">
        <v>376</v>
      </c>
      <c r="S959" t="s">
        <v>377</v>
      </c>
      <c r="T959" t="s">
        <v>242</v>
      </c>
      <c r="U959" t="s">
        <v>736</v>
      </c>
      <c r="V959" t="s">
        <v>260</v>
      </c>
      <c r="W959">
        <f t="shared" si="88"/>
        <v>-2.1399999999999864</v>
      </c>
      <c r="X959">
        <f t="shared" si="89"/>
        <v>-70.61999999999955</v>
      </c>
    </row>
    <row r="960" spans="1:24" x14ac:dyDescent="0.35">
      <c r="A960">
        <v>22</v>
      </c>
      <c r="B960">
        <v>163.91</v>
      </c>
      <c r="C960">
        <v>6</v>
      </c>
      <c r="D960">
        <v>3606.02</v>
      </c>
      <c r="E960" s="53" t="s">
        <v>512</v>
      </c>
      <c r="F960" s="84">
        <v>20</v>
      </c>
      <c r="G960" s="84">
        <v>3</v>
      </c>
      <c r="H960" s="85" t="str">
        <f t="shared" si="84"/>
        <v>March</v>
      </c>
      <c r="I960" s="84">
        <v>2019</v>
      </c>
      <c r="J960" s="85" t="str">
        <f t="shared" si="85"/>
        <v>3/20/2019</v>
      </c>
      <c r="K960" s="86">
        <f t="shared" si="86"/>
        <v>4</v>
      </c>
      <c r="L960" t="str">
        <f t="shared" si="87"/>
        <v>Wednesday</v>
      </c>
      <c r="M960">
        <v>1397</v>
      </c>
      <c r="N960" t="s">
        <v>207</v>
      </c>
      <c r="O960" t="s">
        <v>470</v>
      </c>
      <c r="P960">
        <v>136</v>
      </c>
      <c r="Q960" t="s">
        <v>587</v>
      </c>
      <c r="R960" t="s">
        <v>384</v>
      </c>
      <c r="S960" t="s">
        <v>385</v>
      </c>
      <c r="T960" t="s">
        <v>235</v>
      </c>
      <c r="U960" t="s">
        <v>739</v>
      </c>
      <c r="V960" t="s">
        <v>260</v>
      </c>
      <c r="W960">
        <f t="shared" si="88"/>
        <v>27.909999999999997</v>
      </c>
      <c r="X960">
        <f t="shared" si="89"/>
        <v>614.02</v>
      </c>
    </row>
    <row r="961" spans="1:24" x14ac:dyDescent="0.35">
      <c r="A961">
        <v>32</v>
      </c>
      <c r="B961">
        <v>118.83</v>
      </c>
      <c r="C961">
        <v>12</v>
      </c>
      <c r="D961">
        <v>3802.56</v>
      </c>
      <c r="E961" s="53">
        <v>43651</v>
      </c>
      <c r="F961" s="84">
        <v>7</v>
      </c>
      <c r="G961" s="84">
        <v>5</v>
      </c>
      <c r="H961" s="85" t="str">
        <f t="shared" si="84"/>
        <v>May</v>
      </c>
      <c r="I961" s="84">
        <v>2019</v>
      </c>
      <c r="J961" s="85" t="str">
        <f t="shared" si="85"/>
        <v>5/7/2019</v>
      </c>
      <c r="K961" s="86">
        <f t="shared" si="86"/>
        <v>3</v>
      </c>
      <c r="L961" t="str">
        <f t="shared" si="87"/>
        <v>Tuesday</v>
      </c>
      <c r="M961">
        <v>1350</v>
      </c>
      <c r="N961" t="s">
        <v>364</v>
      </c>
      <c r="O961" t="s">
        <v>470</v>
      </c>
      <c r="P961">
        <v>136</v>
      </c>
      <c r="Q961" t="s">
        <v>587</v>
      </c>
      <c r="R961" t="s">
        <v>253</v>
      </c>
      <c r="S961" t="s">
        <v>254</v>
      </c>
      <c r="T961" t="s">
        <v>229</v>
      </c>
      <c r="U961" t="s">
        <v>683</v>
      </c>
      <c r="V961" t="s">
        <v>260</v>
      </c>
      <c r="W961">
        <f t="shared" si="88"/>
        <v>-17.170000000000002</v>
      </c>
      <c r="X961">
        <f t="shared" si="89"/>
        <v>-549.44000000000005</v>
      </c>
    </row>
    <row r="962" spans="1:24" x14ac:dyDescent="0.35">
      <c r="A962">
        <v>40</v>
      </c>
      <c r="B962">
        <v>125.66</v>
      </c>
      <c r="C962">
        <v>13</v>
      </c>
      <c r="D962">
        <v>5026.3999999999996</v>
      </c>
      <c r="E962" s="53" t="s">
        <v>375</v>
      </c>
      <c r="F962" s="84">
        <v>21</v>
      </c>
      <c r="G962" s="84">
        <v>7</v>
      </c>
      <c r="H962" s="85" t="str">
        <f t="shared" si="84"/>
        <v>July</v>
      </c>
      <c r="I962" s="84">
        <v>2019</v>
      </c>
      <c r="J962" s="85" t="str">
        <f t="shared" si="85"/>
        <v>7/21/2019</v>
      </c>
      <c r="K962" s="86">
        <f t="shared" si="86"/>
        <v>1</v>
      </c>
      <c r="L962" t="str">
        <f t="shared" si="87"/>
        <v>Sunday</v>
      </c>
      <c r="M962">
        <v>1276</v>
      </c>
      <c r="N962" t="s">
        <v>207</v>
      </c>
      <c r="O962" t="s">
        <v>470</v>
      </c>
      <c r="P962">
        <v>136</v>
      </c>
      <c r="Q962" t="s">
        <v>587</v>
      </c>
      <c r="R962" t="s">
        <v>376</v>
      </c>
      <c r="S962" t="s">
        <v>377</v>
      </c>
      <c r="T962" t="s">
        <v>242</v>
      </c>
      <c r="U962" t="s">
        <v>736</v>
      </c>
      <c r="V962" t="s">
        <v>260</v>
      </c>
      <c r="W962">
        <f t="shared" si="88"/>
        <v>-10.340000000000003</v>
      </c>
      <c r="X962">
        <f t="shared" si="89"/>
        <v>-413.60000000000014</v>
      </c>
    </row>
    <row r="963" spans="1:24" x14ac:dyDescent="0.35">
      <c r="A963">
        <v>43</v>
      </c>
      <c r="B963">
        <v>155.71</v>
      </c>
      <c r="C963">
        <v>1</v>
      </c>
      <c r="D963">
        <v>6695.53</v>
      </c>
      <c r="E963" s="53" t="s">
        <v>378</v>
      </c>
      <c r="F963" s="84">
        <v>20</v>
      </c>
      <c r="G963" s="84">
        <v>8</v>
      </c>
      <c r="H963" s="85" t="str">
        <f t="shared" ref="H963:H1026" si="90">IF(G963=1,"January",IF(G963=2,"Febuary",IF(G963=3,"March",IF(G963=4,"April",IF(G963=5,"May",IF(G963=6,"June",IF(G963=7,"July",IF(G963=8,"August",IF(G963=9,"September",IF(G963=10,"October",IF(G963=11,"November","December")))))))))))</f>
        <v>August</v>
      </c>
      <c r="I963" s="84">
        <v>2019</v>
      </c>
      <c r="J963" s="85" t="str">
        <f t="shared" ref="J963:J1026" si="91">CONCATENATE(G963,"/",F963,"/",I963)</f>
        <v>8/20/2019</v>
      </c>
      <c r="K963" s="86">
        <f t="shared" ref="K963:K1026" si="92">WEEKDAY(J963)</f>
        <v>3</v>
      </c>
      <c r="L963" t="str">
        <f t="shared" ref="L963:L1026" si="93">IF(K963=7,"Saturday",IF(K963=6,"Friday",IF(K963=5,"Thursday",IF(K963=4,"Wednesday",IF(K963=3,"Tuesday",IF(K963=2,"Monday","Sunday"))))))</f>
        <v>Tuesday</v>
      </c>
      <c r="M963">
        <v>1247</v>
      </c>
      <c r="N963" t="s">
        <v>207</v>
      </c>
      <c r="O963" t="s">
        <v>470</v>
      </c>
      <c r="P963">
        <v>136</v>
      </c>
      <c r="Q963" t="s">
        <v>587</v>
      </c>
      <c r="R963" t="s">
        <v>335</v>
      </c>
      <c r="S963" t="s">
        <v>336</v>
      </c>
      <c r="T963" t="s">
        <v>229</v>
      </c>
      <c r="U963" t="s">
        <v>720</v>
      </c>
      <c r="V963" t="s">
        <v>260</v>
      </c>
      <c r="W963">
        <f t="shared" ref="W963:W1026" si="94">B963-P963</f>
        <v>19.710000000000008</v>
      </c>
      <c r="X963">
        <f t="shared" ref="X963:X1026" si="95">W963*A963</f>
        <v>847.53000000000031</v>
      </c>
    </row>
    <row r="964" spans="1:24" x14ac:dyDescent="0.35">
      <c r="A964">
        <v>24</v>
      </c>
      <c r="B964">
        <v>117.47</v>
      </c>
      <c r="C964">
        <v>4</v>
      </c>
      <c r="D964">
        <v>2819.28</v>
      </c>
      <c r="E964" s="53">
        <v>43717</v>
      </c>
      <c r="F964" s="84">
        <v>9</v>
      </c>
      <c r="G964" s="84">
        <v>9</v>
      </c>
      <c r="H964" s="85" t="str">
        <f t="shared" si="90"/>
        <v>September</v>
      </c>
      <c r="I964" s="84">
        <v>2019</v>
      </c>
      <c r="J964" s="85" t="str">
        <f t="shared" si="91"/>
        <v>9/9/2019</v>
      </c>
      <c r="K964" s="86">
        <f t="shared" si="92"/>
        <v>2</v>
      </c>
      <c r="L964" t="str">
        <f t="shared" si="93"/>
        <v>Monday</v>
      </c>
      <c r="M964">
        <v>1228</v>
      </c>
      <c r="N964" t="s">
        <v>207</v>
      </c>
      <c r="O964" t="s">
        <v>470</v>
      </c>
      <c r="P964">
        <v>136</v>
      </c>
      <c r="Q964" t="s">
        <v>587</v>
      </c>
      <c r="R964" t="s">
        <v>328</v>
      </c>
      <c r="S964" t="s">
        <v>329</v>
      </c>
      <c r="T964" t="s">
        <v>239</v>
      </c>
      <c r="U964" t="s">
        <v>717</v>
      </c>
      <c r="V964" t="s">
        <v>255</v>
      </c>
      <c r="W964">
        <f t="shared" si="94"/>
        <v>-18.53</v>
      </c>
      <c r="X964">
        <f t="shared" si="95"/>
        <v>-444.72</v>
      </c>
    </row>
    <row r="965" spans="1:24" x14ac:dyDescent="0.35">
      <c r="A965">
        <v>32</v>
      </c>
      <c r="B965">
        <v>117.47</v>
      </c>
      <c r="C965">
        <v>9</v>
      </c>
      <c r="D965">
        <v>3759.04</v>
      </c>
      <c r="E965" s="53" t="s">
        <v>383</v>
      </c>
      <c r="F965" s="84">
        <v>14</v>
      </c>
      <c r="G965" s="84">
        <v>10</v>
      </c>
      <c r="H965" s="85" t="str">
        <f t="shared" si="90"/>
        <v>October</v>
      </c>
      <c r="I965" s="84">
        <v>2019</v>
      </c>
      <c r="J965" s="85" t="str">
        <f t="shared" si="91"/>
        <v>10/14/2019</v>
      </c>
      <c r="K965" s="86">
        <f t="shared" si="92"/>
        <v>2</v>
      </c>
      <c r="L965" t="str">
        <f t="shared" si="93"/>
        <v>Monday</v>
      </c>
      <c r="M965">
        <v>1194</v>
      </c>
      <c r="N965" t="s">
        <v>207</v>
      </c>
      <c r="O965" t="s">
        <v>470</v>
      </c>
      <c r="P965">
        <v>136</v>
      </c>
      <c r="Q965" t="s">
        <v>587</v>
      </c>
      <c r="R965" t="s">
        <v>435</v>
      </c>
      <c r="S965" t="s">
        <v>436</v>
      </c>
      <c r="T965" t="s">
        <v>235</v>
      </c>
      <c r="U965" t="s">
        <v>757</v>
      </c>
      <c r="V965" t="s">
        <v>260</v>
      </c>
      <c r="W965">
        <f t="shared" si="94"/>
        <v>-18.53</v>
      </c>
      <c r="X965">
        <f t="shared" si="95"/>
        <v>-592.96</v>
      </c>
    </row>
    <row r="966" spans="1:24" x14ac:dyDescent="0.35">
      <c r="A966">
        <v>20</v>
      </c>
      <c r="B966">
        <v>136.59</v>
      </c>
      <c r="C966">
        <v>1</v>
      </c>
      <c r="D966">
        <v>2731.8</v>
      </c>
      <c r="E966" s="53" t="s">
        <v>404</v>
      </c>
      <c r="F966" s="84">
        <v>22</v>
      </c>
      <c r="G966" s="84">
        <v>10</v>
      </c>
      <c r="H966" s="85" t="str">
        <f t="shared" si="90"/>
        <v>October</v>
      </c>
      <c r="I966" s="84">
        <v>2019</v>
      </c>
      <c r="J966" s="85" t="str">
        <f t="shared" si="91"/>
        <v>10/22/2019</v>
      </c>
      <c r="K966" s="86">
        <f t="shared" si="92"/>
        <v>3</v>
      </c>
      <c r="L966" t="str">
        <f t="shared" si="93"/>
        <v>Tuesday</v>
      </c>
      <c r="M966">
        <v>1187</v>
      </c>
      <c r="N966" t="s">
        <v>207</v>
      </c>
      <c r="O966" t="s">
        <v>470</v>
      </c>
      <c r="P966">
        <v>136</v>
      </c>
      <c r="Q966" t="s">
        <v>587</v>
      </c>
      <c r="R966" t="s">
        <v>437</v>
      </c>
      <c r="S966" t="s">
        <v>438</v>
      </c>
      <c r="T966" t="s">
        <v>243</v>
      </c>
      <c r="U966" t="s">
        <v>758</v>
      </c>
      <c r="V966" t="s">
        <v>255</v>
      </c>
      <c r="W966">
        <f t="shared" si="94"/>
        <v>0.59000000000000341</v>
      </c>
      <c r="X966">
        <f t="shared" si="95"/>
        <v>11.800000000000068</v>
      </c>
    </row>
    <row r="967" spans="1:24" x14ac:dyDescent="0.35">
      <c r="A967">
        <v>24</v>
      </c>
      <c r="B967">
        <v>69.12</v>
      </c>
      <c r="C967">
        <v>9</v>
      </c>
      <c r="D967">
        <v>1658.88</v>
      </c>
      <c r="E967" s="53">
        <v>43596</v>
      </c>
      <c r="F967" s="84">
        <v>5</v>
      </c>
      <c r="G967" s="84">
        <v>11</v>
      </c>
      <c r="H967" s="85" t="str">
        <f t="shared" si="90"/>
        <v>November</v>
      </c>
      <c r="I967" s="84">
        <v>2019</v>
      </c>
      <c r="J967" s="85" t="str">
        <f t="shared" si="91"/>
        <v>11/5/2019</v>
      </c>
      <c r="K967" s="86">
        <f t="shared" si="92"/>
        <v>3</v>
      </c>
      <c r="L967" t="str">
        <f t="shared" si="93"/>
        <v>Tuesday</v>
      </c>
      <c r="M967">
        <v>1174</v>
      </c>
      <c r="N967" t="s">
        <v>207</v>
      </c>
      <c r="O967" t="s">
        <v>470</v>
      </c>
      <c r="P967">
        <v>136</v>
      </c>
      <c r="Q967" t="s">
        <v>587</v>
      </c>
      <c r="R967" t="s">
        <v>283</v>
      </c>
      <c r="S967" t="s">
        <v>284</v>
      </c>
      <c r="T967" t="s">
        <v>231</v>
      </c>
      <c r="U967" t="s">
        <v>698</v>
      </c>
      <c r="V967" t="s">
        <v>255</v>
      </c>
      <c r="W967">
        <f t="shared" si="94"/>
        <v>-66.88</v>
      </c>
      <c r="X967">
        <f t="shared" si="95"/>
        <v>-1605.12</v>
      </c>
    </row>
    <row r="968" spans="1:24" x14ac:dyDescent="0.35">
      <c r="A968">
        <v>48</v>
      </c>
      <c r="B968">
        <v>120.38</v>
      </c>
      <c r="C968">
        <v>12</v>
      </c>
      <c r="D968">
        <v>5778.24</v>
      </c>
      <c r="E968" s="53" t="s">
        <v>439</v>
      </c>
      <c r="F968" s="84">
        <v>20</v>
      </c>
      <c r="G968" s="84">
        <v>11</v>
      </c>
      <c r="H968" s="85" t="str">
        <f t="shared" si="90"/>
        <v>November</v>
      </c>
      <c r="I968" s="84">
        <v>2019</v>
      </c>
      <c r="J968" s="85" t="str">
        <f t="shared" si="91"/>
        <v>11/20/2019</v>
      </c>
      <c r="K968" s="86">
        <f t="shared" si="92"/>
        <v>4</v>
      </c>
      <c r="L968" t="str">
        <f t="shared" si="93"/>
        <v>Wednesday</v>
      </c>
      <c r="M968">
        <v>1160</v>
      </c>
      <c r="N968" t="s">
        <v>207</v>
      </c>
      <c r="O968" t="s">
        <v>470</v>
      </c>
      <c r="P968">
        <v>136</v>
      </c>
      <c r="Q968" t="s">
        <v>587</v>
      </c>
      <c r="R968" t="s">
        <v>395</v>
      </c>
      <c r="S968" t="s">
        <v>259</v>
      </c>
      <c r="T968" t="s">
        <v>230</v>
      </c>
      <c r="U968" t="s">
        <v>742</v>
      </c>
      <c r="V968" t="s">
        <v>260</v>
      </c>
      <c r="W968">
        <f t="shared" si="94"/>
        <v>-15.620000000000005</v>
      </c>
      <c r="X968">
        <f t="shared" si="95"/>
        <v>-749.76000000000022</v>
      </c>
    </row>
    <row r="969" spans="1:24" x14ac:dyDescent="0.35">
      <c r="A969">
        <v>44</v>
      </c>
      <c r="B969">
        <v>117.98</v>
      </c>
      <c r="C969">
        <v>1</v>
      </c>
      <c r="D969">
        <v>5191.12</v>
      </c>
      <c r="E969" s="53">
        <v>43508</v>
      </c>
      <c r="F969" s="84">
        <v>2</v>
      </c>
      <c r="G969" s="84">
        <v>12</v>
      </c>
      <c r="H969" s="85" t="str">
        <f t="shared" si="90"/>
        <v>December</v>
      </c>
      <c r="I969" s="84">
        <v>2019</v>
      </c>
      <c r="J969" s="85" t="str">
        <f t="shared" si="91"/>
        <v>12/2/2019</v>
      </c>
      <c r="K969" s="86">
        <f t="shared" si="92"/>
        <v>2</v>
      </c>
      <c r="L969" t="str">
        <f t="shared" si="93"/>
        <v>Monday</v>
      </c>
      <c r="M969">
        <v>1149</v>
      </c>
      <c r="N969" t="s">
        <v>207</v>
      </c>
      <c r="O969" t="s">
        <v>470</v>
      </c>
      <c r="P969">
        <v>136</v>
      </c>
      <c r="Q969" t="s">
        <v>587</v>
      </c>
      <c r="R969" t="s">
        <v>296</v>
      </c>
      <c r="S969" t="s">
        <v>297</v>
      </c>
      <c r="T969" t="s">
        <v>236</v>
      </c>
      <c r="U969" t="s">
        <v>704</v>
      </c>
      <c r="V969" t="s">
        <v>260</v>
      </c>
      <c r="W969">
        <f t="shared" si="94"/>
        <v>-18.019999999999996</v>
      </c>
      <c r="X969">
        <f t="shared" si="95"/>
        <v>-792.87999999999988</v>
      </c>
    </row>
    <row r="970" spans="1:24" x14ac:dyDescent="0.35">
      <c r="A970">
        <v>28</v>
      </c>
      <c r="B970">
        <v>137.96</v>
      </c>
      <c r="C970">
        <v>3</v>
      </c>
      <c r="D970">
        <v>3862.88</v>
      </c>
      <c r="E970" s="53" t="s">
        <v>448</v>
      </c>
      <c r="F970" s="84">
        <v>26</v>
      </c>
      <c r="G970" s="84">
        <v>1</v>
      </c>
      <c r="H970" s="85" t="str">
        <f t="shared" si="90"/>
        <v>January</v>
      </c>
      <c r="I970" s="84">
        <v>2020</v>
      </c>
      <c r="J970" s="85" t="str">
        <f t="shared" si="91"/>
        <v>1/26/2020</v>
      </c>
      <c r="K970" s="86">
        <f t="shared" si="92"/>
        <v>1</v>
      </c>
      <c r="L970" t="str">
        <f t="shared" si="93"/>
        <v>Sunday</v>
      </c>
      <c r="M970">
        <v>1095</v>
      </c>
      <c r="N970" t="s">
        <v>207</v>
      </c>
      <c r="O970" t="s">
        <v>470</v>
      </c>
      <c r="P970">
        <v>136</v>
      </c>
      <c r="Q970" t="s">
        <v>587</v>
      </c>
      <c r="R970" t="s">
        <v>324</v>
      </c>
      <c r="S970" t="s">
        <v>325</v>
      </c>
      <c r="T970" t="s">
        <v>241</v>
      </c>
      <c r="U970" t="s">
        <v>716</v>
      </c>
      <c r="V970" t="s">
        <v>260</v>
      </c>
      <c r="W970">
        <f t="shared" si="94"/>
        <v>1.960000000000008</v>
      </c>
      <c r="X970">
        <f t="shared" si="95"/>
        <v>54.880000000000223</v>
      </c>
    </row>
    <row r="971" spans="1:24" x14ac:dyDescent="0.35">
      <c r="A971">
        <v>24</v>
      </c>
      <c r="B971">
        <v>61.52</v>
      </c>
      <c r="C971">
        <v>9</v>
      </c>
      <c r="D971">
        <v>1476.48</v>
      </c>
      <c r="E971" s="53" t="s">
        <v>502</v>
      </c>
      <c r="F971" s="84">
        <v>22</v>
      </c>
      <c r="G971" s="84">
        <v>2</v>
      </c>
      <c r="H971" s="85" t="str">
        <f t="shared" si="90"/>
        <v>Febuary</v>
      </c>
      <c r="I971" s="84">
        <v>2020</v>
      </c>
      <c r="J971" s="85" t="str">
        <f t="shared" si="91"/>
        <v>2/22/2020</v>
      </c>
      <c r="K971" s="86">
        <f t="shared" si="92"/>
        <v>7</v>
      </c>
      <c r="L971" t="str">
        <f t="shared" si="93"/>
        <v>Saturday</v>
      </c>
      <c r="M971">
        <v>1069</v>
      </c>
      <c r="N971" t="s">
        <v>207</v>
      </c>
      <c r="O971" t="s">
        <v>470</v>
      </c>
      <c r="P971">
        <v>136</v>
      </c>
      <c r="Q971" t="s">
        <v>587</v>
      </c>
      <c r="R971" t="s">
        <v>296</v>
      </c>
      <c r="S971" t="s">
        <v>297</v>
      </c>
      <c r="T971" t="s">
        <v>236</v>
      </c>
      <c r="U971" t="s">
        <v>704</v>
      </c>
      <c r="V971" t="s">
        <v>255</v>
      </c>
      <c r="W971">
        <f t="shared" si="94"/>
        <v>-74.47999999999999</v>
      </c>
      <c r="X971">
        <f t="shared" si="95"/>
        <v>-1787.5199999999998</v>
      </c>
    </row>
    <row r="972" spans="1:24" x14ac:dyDescent="0.35">
      <c r="A972">
        <v>33</v>
      </c>
      <c r="B972">
        <v>159.81</v>
      </c>
      <c r="C972">
        <v>2</v>
      </c>
      <c r="D972">
        <v>5273.73</v>
      </c>
      <c r="E972" s="53" t="s">
        <v>452</v>
      </c>
      <c r="F972" s="84">
        <v>23</v>
      </c>
      <c r="G972" s="84">
        <v>3</v>
      </c>
      <c r="H972" s="85" t="str">
        <f t="shared" si="90"/>
        <v>March</v>
      </c>
      <c r="I972" s="84">
        <v>2020</v>
      </c>
      <c r="J972" s="85" t="str">
        <f t="shared" si="91"/>
        <v>3/23/2020</v>
      </c>
      <c r="K972" s="86">
        <f t="shared" si="92"/>
        <v>2</v>
      </c>
      <c r="L972" t="str">
        <f t="shared" si="93"/>
        <v>Monday</v>
      </c>
      <c r="M972">
        <v>1040</v>
      </c>
      <c r="N972" t="s">
        <v>207</v>
      </c>
      <c r="O972" t="s">
        <v>470</v>
      </c>
      <c r="P972">
        <v>136</v>
      </c>
      <c r="Q972" t="s">
        <v>587</v>
      </c>
      <c r="R972" t="s">
        <v>335</v>
      </c>
      <c r="S972" t="s">
        <v>336</v>
      </c>
      <c r="T972" t="s">
        <v>229</v>
      </c>
      <c r="U972" t="s">
        <v>720</v>
      </c>
      <c r="V972" t="s">
        <v>260</v>
      </c>
      <c r="W972">
        <f t="shared" si="94"/>
        <v>23.810000000000002</v>
      </c>
      <c r="X972">
        <f t="shared" si="95"/>
        <v>785.73</v>
      </c>
    </row>
    <row r="973" spans="1:24" x14ac:dyDescent="0.35">
      <c r="A973">
        <v>41</v>
      </c>
      <c r="B973">
        <v>118.83</v>
      </c>
      <c r="C973">
        <v>12</v>
      </c>
      <c r="D973">
        <v>4872.03</v>
      </c>
      <c r="E973" s="53">
        <v>43987</v>
      </c>
      <c r="F973" s="84">
        <v>6</v>
      </c>
      <c r="G973" s="84">
        <v>5</v>
      </c>
      <c r="H973" s="85" t="str">
        <f t="shared" si="90"/>
        <v>May</v>
      </c>
      <c r="I973" s="84">
        <v>2020</v>
      </c>
      <c r="J973" s="85" t="str">
        <f t="shared" si="91"/>
        <v>5/6/2020</v>
      </c>
      <c r="K973" s="86">
        <f t="shared" si="92"/>
        <v>4</v>
      </c>
      <c r="L973" t="str">
        <f t="shared" si="93"/>
        <v>Wednesday</v>
      </c>
      <c r="M973">
        <v>997</v>
      </c>
      <c r="N973" t="s">
        <v>394</v>
      </c>
      <c r="O973" t="s">
        <v>470</v>
      </c>
      <c r="P973">
        <v>136</v>
      </c>
      <c r="Q973" t="s">
        <v>587</v>
      </c>
      <c r="R973" t="s">
        <v>381</v>
      </c>
      <c r="S973" t="s">
        <v>382</v>
      </c>
      <c r="T973" t="s">
        <v>229</v>
      </c>
      <c r="U973" t="s">
        <v>738</v>
      </c>
      <c r="V973" t="s">
        <v>260</v>
      </c>
      <c r="W973">
        <f t="shared" si="94"/>
        <v>-17.170000000000002</v>
      </c>
      <c r="X973">
        <f t="shared" si="95"/>
        <v>-703.97</v>
      </c>
    </row>
    <row r="974" spans="1:24" x14ac:dyDescent="0.35">
      <c r="A974">
        <v>23</v>
      </c>
      <c r="B974">
        <v>198.13</v>
      </c>
      <c r="C974">
        <v>13</v>
      </c>
      <c r="D974">
        <v>4556.99</v>
      </c>
      <c r="E974" s="53" t="s">
        <v>446</v>
      </c>
      <c r="F974" s="84">
        <v>31</v>
      </c>
      <c r="G974" s="84">
        <v>1</v>
      </c>
      <c r="H974" s="85" t="str">
        <f t="shared" si="90"/>
        <v>January</v>
      </c>
      <c r="I974" s="84">
        <v>2018</v>
      </c>
      <c r="J974" s="85" t="str">
        <f t="shared" si="91"/>
        <v>1/31/2018</v>
      </c>
      <c r="K974" s="86">
        <f t="shared" si="92"/>
        <v>4</v>
      </c>
      <c r="L974" t="str">
        <f t="shared" si="93"/>
        <v>Wednesday</v>
      </c>
      <c r="M974">
        <v>1824</v>
      </c>
      <c r="N974" t="s">
        <v>207</v>
      </c>
      <c r="O974" t="s">
        <v>226</v>
      </c>
      <c r="P974">
        <v>169</v>
      </c>
      <c r="Q974" t="s">
        <v>588</v>
      </c>
      <c r="R974" t="s">
        <v>296</v>
      </c>
      <c r="S974" t="s">
        <v>297</v>
      </c>
      <c r="T974" t="s">
        <v>236</v>
      </c>
      <c r="U974" t="s">
        <v>704</v>
      </c>
      <c r="V974" t="s">
        <v>260</v>
      </c>
      <c r="W974">
        <f t="shared" si="94"/>
        <v>29.129999999999995</v>
      </c>
      <c r="X974">
        <f t="shared" si="95"/>
        <v>669.9899999999999</v>
      </c>
    </row>
    <row r="975" spans="1:24" x14ac:dyDescent="0.35">
      <c r="A975">
        <v>46</v>
      </c>
      <c r="B975">
        <v>179.5</v>
      </c>
      <c r="C975">
        <v>5</v>
      </c>
      <c r="D975">
        <v>8257</v>
      </c>
      <c r="E975" s="53">
        <v>43376</v>
      </c>
      <c r="F975" s="84">
        <v>10</v>
      </c>
      <c r="G975" s="84">
        <v>3</v>
      </c>
      <c r="H975" s="85" t="str">
        <f t="shared" si="90"/>
        <v>March</v>
      </c>
      <c r="I975" s="84">
        <v>2018</v>
      </c>
      <c r="J975" s="85" t="str">
        <f t="shared" si="91"/>
        <v>3/10/2018</v>
      </c>
      <c r="K975" s="86">
        <f t="shared" si="92"/>
        <v>7</v>
      </c>
      <c r="L975" t="str">
        <f t="shared" si="93"/>
        <v>Saturday</v>
      </c>
      <c r="M975">
        <v>1787</v>
      </c>
      <c r="N975" t="s">
        <v>207</v>
      </c>
      <c r="O975" t="s">
        <v>226</v>
      </c>
      <c r="P975">
        <v>169</v>
      </c>
      <c r="Q975" t="s">
        <v>588</v>
      </c>
      <c r="R975" t="s">
        <v>351</v>
      </c>
      <c r="S975" t="s">
        <v>311</v>
      </c>
      <c r="T975" t="s">
        <v>229</v>
      </c>
      <c r="U975" t="s">
        <v>726</v>
      </c>
      <c r="V975" t="s">
        <v>289</v>
      </c>
      <c r="W975">
        <f t="shared" si="94"/>
        <v>10.5</v>
      </c>
      <c r="X975">
        <f t="shared" si="95"/>
        <v>483</v>
      </c>
    </row>
    <row r="976" spans="1:24" x14ac:dyDescent="0.35">
      <c r="A976">
        <v>48</v>
      </c>
      <c r="B976">
        <v>171.03</v>
      </c>
      <c r="C976">
        <v>4</v>
      </c>
      <c r="D976">
        <v>8209.44</v>
      </c>
      <c r="E976" s="53">
        <v>43104</v>
      </c>
      <c r="F976" s="84">
        <v>1</v>
      </c>
      <c r="G976" s="84">
        <v>4</v>
      </c>
      <c r="H976" s="85" t="str">
        <f t="shared" si="90"/>
        <v>April</v>
      </c>
      <c r="I976" s="84">
        <v>2018</v>
      </c>
      <c r="J976" s="85" t="str">
        <f t="shared" si="91"/>
        <v>4/1/2018</v>
      </c>
      <c r="K976" s="86">
        <f t="shared" si="92"/>
        <v>1</v>
      </c>
      <c r="L976" t="str">
        <f t="shared" si="93"/>
        <v>Sunday</v>
      </c>
      <c r="M976">
        <v>1766</v>
      </c>
      <c r="N976" t="s">
        <v>207</v>
      </c>
      <c r="O976" t="s">
        <v>226</v>
      </c>
      <c r="P976">
        <v>169</v>
      </c>
      <c r="Q976" t="s">
        <v>588</v>
      </c>
      <c r="R976" t="s">
        <v>395</v>
      </c>
      <c r="S976" t="s">
        <v>259</v>
      </c>
      <c r="T976" t="s">
        <v>230</v>
      </c>
      <c r="U976" t="s">
        <v>742</v>
      </c>
      <c r="V976" t="s">
        <v>289</v>
      </c>
      <c r="W976">
        <f t="shared" si="94"/>
        <v>2.0300000000000011</v>
      </c>
      <c r="X976">
        <f t="shared" si="95"/>
        <v>97.440000000000055</v>
      </c>
    </row>
    <row r="977" spans="1:24" x14ac:dyDescent="0.35">
      <c r="A977">
        <v>25</v>
      </c>
      <c r="B977">
        <v>143.94</v>
      </c>
      <c r="C977">
        <v>3</v>
      </c>
      <c r="D977">
        <v>3598.5</v>
      </c>
      <c r="E977" s="53">
        <v>43317</v>
      </c>
      <c r="F977" s="84">
        <v>8</v>
      </c>
      <c r="G977" s="84">
        <v>5</v>
      </c>
      <c r="H977" s="85" t="str">
        <f t="shared" si="90"/>
        <v>May</v>
      </c>
      <c r="I977" s="84">
        <v>2018</v>
      </c>
      <c r="J977" s="85" t="str">
        <f t="shared" si="91"/>
        <v>5/8/2018</v>
      </c>
      <c r="K977" s="86">
        <f t="shared" si="92"/>
        <v>3</v>
      </c>
      <c r="L977" t="str">
        <f t="shared" si="93"/>
        <v>Tuesday</v>
      </c>
      <c r="M977">
        <v>1730</v>
      </c>
      <c r="N977" t="s">
        <v>207</v>
      </c>
      <c r="O977" t="s">
        <v>226</v>
      </c>
      <c r="P977">
        <v>169</v>
      </c>
      <c r="Q977" t="s">
        <v>588</v>
      </c>
      <c r="R977" t="s">
        <v>408</v>
      </c>
      <c r="S977" t="s">
        <v>409</v>
      </c>
      <c r="T977" t="s">
        <v>230</v>
      </c>
      <c r="U977" t="s">
        <v>747</v>
      </c>
      <c r="V977" t="s">
        <v>260</v>
      </c>
      <c r="W977">
        <f t="shared" si="94"/>
        <v>-25.060000000000002</v>
      </c>
      <c r="X977">
        <f t="shared" si="95"/>
        <v>-626.5</v>
      </c>
    </row>
    <row r="978" spans="1:24" x14ac:dyDescent="0.35">
      <c r="A978">
        <v>22</v>
      </c>
      <c r="B978">
        <v>174.42</v>
      </c>
      <c r="C978">
        <v>15</v>
      </c>
      <c r="D978">
        <v>3837.24</v>
      </c>
      <c r="E978" s="53">
        <v>43165</v>
      </c>
      <c r="F978" s="84">
        <v>3</v>
      </c>
      <c r="G978" s="84">
        <v>6</v>
      </c>
      <c r="H978" s="85" t="str">
        <f t="shared" si="90"/>
        <v>June</v>
      </c>
      <c r="I978" s="84">
        <v>2018</v>
      </c>
      <c r="J978" s="85" t="str">
        <f t="shared" si="91"/>
        <v>6/3/2018</v>
      </c>
      <c r="K978" s="86">
        <f t="shared" si="92"/>
        <v>1</v>
      </c>
      <c r="L978" t="str">
        <f t="shared" si="93"/>
        <v>Sunday</v>
      </c>
      <c r="M978">
        <v>1705</v>
      </c>
      <c r="N978" t="s">
        <v>207</v>
      </c>
      <c r="O978" t="s">
        <v>226</v>
      </c>
      <c r="P978">
        <v>169</v>
      </c>
      <c r="Q978" t="s">
        <v>588</v>
      </c>
      <c r="R978" t="s">
        <v>427</v>
      </c>
      <c r="S978" t="s">
        <v>254</v>
      </c>
      <c r="T978" t="s">
        <v>229</v>
      </c>
      <c r="U978" t="s">
        <v>754</v>
      </c>
      <c r="V978" t="s">
        <v>260</v>
      </c>
      <c r="W978">
        <f t="shared" si="94"/>
        <v>5.4199999999999875</v>
      </c>
      <c r="X978">
        <f t="shared" si="95"/>
        <v>119.23999999999972</v>
      </c>
    </row>
    <row r="979" spans="1:24" x14ac:dyDescent="0.35">
      <c r="A979">
        <v>41</v>
      </c>
      <c r="B979">
        <v>203.21</v>
      </c>
      <c r="C979">
        <v>3</v>
      </c>
      <c r="D979">
        <v>8331.61</v>
      </c>
      <c r="E979" s="53">
        <v>43197</v>
      </c>
      <c r="F979" s="84">
        <v>4</v>
      </c>
      <c r="G979" s="84">
        <v>7</v>
      </c>
      <c r="H979" s="85" t="str">
        <f t="shared" si="90"/>
        <v>July</v>
      </c>
      <c r="I979" s="84">
        <v>2018</v>
      </c>
      <c r="J979" s="85" t="str">
        <f t="shared" si="91"/>
        <v>7/4/2018</v>
      </c>
      <c r="K979" s="86">
        <f t="shared" si="92"/>
        <v>4</v>
      </c>
      <c r="L979" t="str">
        <f t="shared" si="93"/>
        <v>Wednesday</v>
      </c>
      <c r="M979">
        <v>1675</v>
      </c>
      <c r="N979" t="s">
        <v>207</v>
      </c>
      <c r="O979" t="s">
        <v>226</v>
      </c>
      <c r="P979">
        <v>169</v>
      </c>
      <c r="Q979" t="s">
        <v>588</v>
      </c>
      <c r="R979" t="s">
        <v>365</v>
      </c>
      <c r="S979" t="s">
        <v>366</v>
      </c>
      <c r="T979" t="s">
        <v>230</v>
      </c>
      <c r="U979" t="s">
        <v>732</v>
      </c>
      <c r="V979" t="s">
        <v>289</v>
      </c>
      <c r="W979">
        <f t="shared" si="94"/>
        <v>34.210000000000008</v>
      </c>
      <c r="X979">
        <f t="shared" si="95"/>
        <v>1402.6100000000004</v>
      </c>
    </row>
    <row r="980" spans="1:24" x14ac:dyDescent="0.35">
      <c r="A980">
        <v>34</v>
      </c>
      <c r="B980">
        <v>142.25</v>
      </c>
      <c r="C980">
        <v>9</v>
      </c>
      <c r="D980">
        <v>4836.5</v>
      </c>
      <c r="E980" s="53">
        <v>43108</v>
      </c>
      <c r="F980" s="84">
        <v>1</v>
      </c>
      <c r="G980" s="84">
        <v>8</v>
      </c>
      <c r="H980" s="85" t="str">
        <f t="shared" si="90"/>
        <v>August</v>
      </c>
      <c r="I980" s="84">
        <v>2018</v>
      </c>
      <c r="J980" s="85" t="str">
        <f t="shared" si="91"/>
        <v>8/1/2018</v>
      </c>
      <c r="K980" s="86">
        <f t="shared" si="92"/>
        <v>4</v>
      </c>
      <c r="L980" t="str">
        <f t="shared" si="93"/>
        <v>Wednesday</v>
      </c>
      <c r="M980">
        <v>1648</v>
      </c>
      <c r="N980" t="s">
        <v>207</v>
      </c>
      <c r="O980" t="s">
        <v>226</v>
      </c>
      <c r="P980">
        <v>169</v>
      </c>
      <c r="Q980" t="s">
        <v>588</v>
      </c>
      <c r="R980" t="s">
        <v>423</v>
      </c>
      <c r="S980" t="s">
        <v>424</v>
      </c>
      <c r="T980" t="s">
        <v>233</v>
      </c>
      <c r="U980" t="s">
        <v>753</v>
      </c>
      <c r="V980" t="s">
        <v>260</v>
      </c>
      <c r="W980">
        <f t="shared" si="94"/>
        <v>-26.75</v>
      </c>
      <c r="X980">
        <f t="shared" si="95"/>
        <v>-909.5</v>
      </c>
    </row>
    <row r="981" spans="1:24" x14ac:dyDescent="0.35">
      <c r="A981">
        <v>32</v>
      </c>
      <c r="B981">
        <v>169.34</v>
      </c>
      <c r="C981">
        <v>14</v>
      </c>
      <c r="D981">
        <v>5418.88</v>
      </c>
      <c r="E981" s="53">
        <v>43413</v>
      </c>
      <c r="F981" s="84">
        <v>11</v>
      </c>
      <c r="G981" s="84">
        <v>9</v>
      </c>
      <c r="H981" s="85" t="str">
        <f t="shared" si="90"/>
        <v>September</v>
      </c>
      <c r="I981" s="84">
        <v>2018</v>
      </c>
      <c r="J981" s="85" t="str">
        <f t="shared" si="91"/>
        <v>9/11/2018</v>
      </c>
      <c r="K981" s="86">
        <f t="shared" si="92"/>
        <v>3</v>
      </c>
      <c r="L981" t="str">
        <f t="shared" si="93"/>
        <v>Tuesday</v>
      </c>
      <c r="M981">
        <v>1608</v>
      </c>
      <c r="N981" t="s">
        <v>207</v>
      </c>
      <c r="O981" t="s">
        <v>226</v>
      </c>
      <c r="P981">
        <v>169</v>
      </c>
      <c r="Q981" t="s">
        <v>588</v>
      </c>
      <c r="R981" t="s">
        <v>343</v>
      </c>
      <c r="S981" t="s">
        <v>344</v>
      </c>
      <c r="T981" t="s">
        <v>232</v>
      </c>
      <c r="U981" t="s">
        <v>723</v>
      </c>
      <c r="V981" t="s">
        <v>260</v>
      </c>
      <c r="W981">
        <f t="shared" si="94"/>
        <v>0.34000000000000341</v>
      </c>
      <c r="X981">
        <f t="shared" si="95"/>
        <v>10.880000000000109</v>
      </c>
    </row>
    <row r="982" spans="1:24" x14ac:dyDescent="0.35">
      <c r="A982">
        <v>21</v>
      </c>
      <c r="B982">
        <v>177.81</v>
      </c>
      <c r="C982">
        <v>7</v>
      </c>
      <c r="D982">
        <v>3734.01</v>
      </c>
      <c r="E982" s="53" t="s">
        <v>453</v>
      </c>
      <c r="F982" s="84">
        <v>21</v>
      </c>
      <c r="G982" s="84">
        <v>9</v>
      </c>
      <c r="H982" s="85" t="str">
        <f t="shared" si="90"/>
        <v>September</v>
      </c>
      <c r="I982" s="84">
        <v>2018</v>
      </c>
      <c r="J982" s="85" t="str">
        <f t="shared" si="91"/>
        <v>9/21/2018</v>
      </c>
      <c r="K982" s="86">
        <f t="shared" si="92"/>
        <v>6</v>
      </c>
      <c r="L982" t="str">
        <f t="shared" si="93"/>
        <v>Friday</v>
      </c>
      <c r="M982">
        <v>1599</v>
      </c>
      <c r="N982" t="s">
        <v>207</v>
      </c>
      <c r="O982" t="s">
        <v>226</v>
      </c>
      <c r="P982">
        <v>169</v>
      </c>
      <c r="Q982" t="s">
        <v>588</v>
      </c>
      <c r="R982" t="s">
        <v>389</v>
      </c>
      <c r="S982" t="s">
        <v>390</v>
      </c>
      <c r="T982" t="s">
        <v>233</v>
      </c>
      <c r="U982" t="s">
        <v>740</v>
      </c>
      <c r="V982" t="s">
        <v>260</v>
      </c>
      <c r="W982">
        <f t="shared" si="94"/>
        <v>8.8100000000000023</v>
      </c>
      <c r="X982">
        <f t="shared" si="95"/>
        <v>185.01000000000005</v>
      </c>
    </row>
    <row r="983" spans="1:24" x14ac:dyDescent="0.35">
      <c r="A983">
        <v>47</v>
      </c>
      <c r="B983">
        <v>186.27</v>
      </c>
      <c r="C983">
        <v>16</v>
      </c>
      <c r="D983">
        <v>8754.69</v>
      </c>
      <c r="E983" s="53" t="s">
        <v>429</v>
      </c>
      <c r="F983" s="84">
        <v>22</v>
      </c>
      <c r="G983" s="84">
        <v>10</v>
      </c>
      <c r="H983" s="85" t="str">
        <f t="shared" si="90"/>
        <v>October</v>
      </c>
      <c r="I983" s="84">
        <v>2018</v>
      </c>
      <c r="J983" s="85" t="str">
        <f t="shared" si="91"/>
        <v>10/22/2018</v>
      </c>
      <c r="K983" s="86">
        <f t="shared" si="92"/>
        <v>2</v>
      </c>
      <c r="L983" t="str">
        <f t="shared" si="93"/>
        <v>Monday</v>
      </c>
      <c r="M983">
        <v>1569</v>
      </c>
      <c r="N983" t="s">
        <v>207</v>
      </c>
      <c r="O983" t="s">
        <v>226</v>
      </c>
      <c r="P983">
        <v>169</v>
      </c>
      <c r="Q983" t="s">
        <v>588</v>
      </c>
      <c r="R983" t="s">
        <v>304</v>
      </c>
      <c r="S983" t="s">
        <v>249</v>
      </c>
      <c r="T983" t="s">
        <v>249</v>
      </c>
      <c r="U983" t="s">
        <v>707</v>
      </c>
      <c r="V983" t="s">
        <v>289</v>
      </c>
      <c r="W983">
        <f t="shared" si="94"/>
        <v>17.27000000000001</v>
      </c>
      <c r="X983">
        <f t="shared" si="95"/>
        <v>811.69000000000051</v>
      </c>
    </row>
    <row r="984" spans="1:24" x14ac:dyDescent="0.35">
      <c r="A984">
        <v>39</v>
      </c>
      <c r="B984">
        <v>140.55000000000001</v>
      </c>
      <c r="C984">
        <v>3</v>
      </c>
      <c r="D984">
        <v>5481.45</v>
      </c>
      <c r="E984" s="53">
        <v>43231</v>
      </c>
      <c r="F984" s="84">
        <v>5</v>
      </c>
      <c r="G984" s="84">
        <v>11</v>
      </c>
      <c r="H984" s="85" t="str">
        <f t="shared" si="90"/>
        <v>November</v>
      </c>
      <c r="I984" s="84">
        <v>2018</v>
      </c>
      <c r="J984" s="85" t="str">
        <f t="shared" si="91"/>
        <v>11/5/2018</v>
      </c>
      <c r="K984" s="86">
        <f t="shared" si="92"/>
        <v>2</v>
      </c>
      <c r="L984" t="str">
        <f t="shared" si="93"/>
        <v>Monday</v>
      </c>
      <c r="M984">
        <v>1556</v>
      </c>
      <c r="N984" t="s">
        <v>207</v>
      </c>
      <c r="O984" t="s">
        <v>226</v>
      </c>
      <c r="P984">
        <v>169</v>
      </c>
      <c r="Q984" t="s">
        <v>588</v>
      </c>
      <c r="R984" t="s">
        <v>345</v>
      </c>
      <c r="S984" t="s">
        <v>238</v>
      </c>
      <c r="T984" t="s">
        <v>240</v>
      </c>
      <c r="U984" t="s">
        <v>724</v>
      </c>
      <c r="V984" t="s">
        <v>260</v>
      </c>
      <c r="W984">
        <f t="shared" si="94"/>
        <v>-28.449999999999989</v>
      </c>
      <c r="X984">
        <f t="shared" si="95"/>
        <v>-1109.5499999999995</v>
      </c>
    </row>
    <row r="985" spans="1:24" x14ac:dyDescent="0.35">
      <c r="A985">
        <v>29</v>
      </c>
      <c r="B985">
        <v>152.41</v>
      </c>
      <c r="C985">
        <v>5</v>
      </c>
      <c r="D985">
        <v>4419.8900000000003</v>
      </c>
      <c r="E985" s="53">
        <v>43262</v>
      </c>
      <c r="F985" s="84">
        <v>6</v>
      </c>
      <c r="G985" s="84">
        <v>11</v>
      </c>
      <c r="H985" s="85" t="str">
        <f t="shared" si="90"/>
        <v>November</v>
      </c>
      <c r="I985" s="84">
        <v>2018</v>
      </c>
      <c r="J985" s="85" t="str">
        <f t="shared" si="91"/>
        <v>11/6/2018</v>
      </c>
      <c r="K985" s="86">
        <f t="shared" si="92"/>
        <v>3</v>
      </c>
      <c r="L985" t="str">
        <f t="shared" si="93"/>
        <v>Tuesday</v>
      </c>
      <c r="M985">
        <v>1556</v>
      </c>
      <c r="N985" t="s">
        <v>207</v>
      </c>
      <c r="O985" t="s">
        <v>226</v>
      </c>
      <c r="P985">
        <v>169</v>
      </c>
      <c r="Q985" t="s">
        <v>588</v>
      </c>
      <c r="R985" t="s">
        <v>360</v>
      </c>
      <c r="S985" t="s">
        <v>361</v>
      </c>
      <c r="T985" t="s">
        <v>235</v>
      </c>
      <c r="U985" t="s">
        <v>730</v>
      </c>
      <c r="V985" t="s">
        <v>260</v>
      </c>
      <c r="W985">
        <f t="shared" si="94"/>
        <v>-16.590000000000003</v>
      </c>
      <c r="X985">
        <f t="shared" si="95"/>
        <v>-481.11000000000013</v>
      </c>
    </row>
    <row r="986" spans="1:24" x14ac:dyDescent="0.35">
      <c r="A986">
        <v>45</v>
      </c>
      <c r="B986">
        <v>140.55000000000001</v>
      </c>
      <c r="C986">
        <v>7</v>
      </c>
      <c r="D986">
        <v>6324.75</v>
      </c>
      <c r="E986" s="53">
        <v>43445</v>
      </c>
      <c r="F986" s="84">
        <v>12</v>
      </c>
      <c r="G986" s="84">
        <v>11</v>
      </c>
      <c r="H986" s="85" t="str">
        <f t="shared" si="90"/>
        <v>November</v>
      </c>
      <c r="I986" s="84">
        <v>2018</v>
      </c>
      <c r="J986" s="85" t="str">
        <f t="shared" si="91"/>
        <v>11/12/2018</v>
      </c>
      <c r="K986" s="86">
        <f t="shared" si="92"/>
        <v>2</v>
      </c>
      <c r="L986" t="str">
        <f t="shared" si="93"/>
        <v>Monday</v>
      </c>
      <c r="M986">
        <v>1551</v>
      </c>
      <c r="N986" t="s">
        <v>207</v>
      </c>
      <c r="O986" t="s">
        <v>226</v>
      </c>
      <c r="P986">
        <v>169</v>
      </c>
      <c r="Q986" t="s">
        <v>588</v>
      </c>
      <c r="R986" t="s">
        <v>267</v>
      </c>
      <c r="S986" t="s">
        <v>268</v>
      </c>
      <c r="T986" t="s">
        <v>231</v>
      </c>
      <c r="U986" t="s">
        <v>689</v>
      </c>
      <c r="V986" t="s">
        <v>260</v>
      </c>
      <c r="W986">
        <f t="shared" si="94"/>
        <v>-28.449999999999989</v>
      </c>
      <c r="X986">
        <f t="shared" si="95"/>
        <v>-1280.2499999999995</v>
      </c>
    </row>
    <row r="987" spans="1:24" x14ac:dyDescent="0.35">
      <c r="A987">
        <v>28</v>
      </c>
      <c r="B987">
        <v>157.49</v>
      </c>
      <c r="C987">
        <v>10</v>
      </c>
      <c r="D987">
        <v>4409.72</v>
      </c>
      <c r="E987" s="53" t="s">
        <v>367</v>
      </c>
      <c r="F987" s="84">
        <v>14</v>
      </c>
      <c r="G987" s="84">
        <v>11</v>
      </c>
      <c r="H987" s="85" t="str">
        <f t="shared" si="90"/>
        <v>November</v>
      </c>
      <c r="I987" s="84">
        <v>2018</v>
      </c>
      <c r="J987" s="85" t="str">
        <f t="shared" si="91"/>
        <v>11/14/2018</v>
      </c>
      <c r="K987" s="86">
        <f t="shared" si="92"/>
        <v>4</v>
      </c>
      <c r="L987" t="str">
        <f t="shared" si="93"/>
        <v>Wednesday</v>
      </c>
      <c r="M987">
        <v>1550</v>
      </c>
      <c r="N987" t="s">
        <v>207</v>
      </c>
      <c r="O987" t="s">
        <v>226</v>
      </c>
      <c r="P987">
        <v>169</v>
      </c>
      <c r="Q987" t="s">
        <v>588</v>
      </c>
      <c r="R987" t="s">
        <v>454</v>
      </c>
      <c r="S987" t="s">
        <v>455</v>
      </c>
      <c r="T987" t="s">
        <v>236</v>
      </c>
      <c r="U987" t="s">
        <v>761</v>
      </c>
      <c r="V987" t="s">
        <v>260</v>
      </c>
      <c r="W987">
        <f t="shared" si="94"/>
        <v>-11.509999999999991</v>
      </c>
      <c r="X987">
        <f t="shared" si="95"/>
        <v>-322.27999999999975</v>
      </c>
    </row>
    <row r="988" spans="1:24" x14ac:dyDescent="0.35">
      <c r="A988">
        <v>26</v>
      </c>
      <c r="B988">
        <v>150.71</v>
      </c>
      <c r="C988">
        <v>12</v>
      </c>
      <c r="D988">
        <v>3918.46</v>
      </c>
      <c r="E988" s="53" t="s">
        <v>410</v>
      </c>
      <c r="F988" s="84">
        <v>20</v>
      </c>
      <c r="G988" s="84">
        <v>11</v>
      </c>
      <c r="H988" s="85" t="str">
        <f t="shared" si="90"/>
        <v>November</v>
      </c>
      <c r="I988" s="84">
        <v>2018</v>
      </c>
      <c r="J988" s="85" t="str">
        <f t="shared" si="91"/>
        <v>11/20/2018</v>
      </c>
      <c r="K988" s="86">
        <f t="shared" si="92"/>
        <v>3</v>
      </c>
      <c r="L988" t="str">
        <f t="shared" si="93"/>
        <v>Tuesday</v>
      </c>
      <c r="M988">
        <v>1545</v>
      </c>
      <c r="N988" t="s">
        <v>207</v>
      </c>
      <c r="O988" t="s">
        <v>226</v>
      </c>
      <c r="P988">
        <v>169</v>
      </c>
      <c r="Q988" t="s">
        <v>588</v>
      </c>
      <c r="R988" t="s">
        <v>337</v>
      </c>
      <c r="S988" t="s">
        <v>338</v>
      </c>
      <c r="T988" t="s">
        <v>229</v>
      </c>
      <c r="U988" t="s">
        <v>721</v>
      </c>
      <c r="V988" t="s">
        <v>260</v>
      </c>
      <c r="W988">
        <f t="shared" si="94"/>
        <v>-18.289999999999992</v>
      </c>
      <c r="X988">
        <f t="shared" si="95"/>
        <v>-475.53999999999979</v>
      </c>
    </row>
    <row r="989" spans="1:24" x14ac:dyDescent="0.35">
      <c r="A989">
        <v>50</v>
      </c>
      <c r="B989">
        <v>152.41</v>
      </c>
      <c r="C989">
        <v>10</v>
      </c>
      <c r="D989">
        <v>7620.5</v>
      </c>
      <c r="E989" s="53" t="s">
        <v>312</v>
      </c>
      <c r="F989" s="84">
        <v>25</v>
      </c>
      <c r="G989" s="84">
        <v>11</v>
      </c>
      <c r="H989" s="85" t="str">
        <f t="shared" si="90"/>
        <v>November</v>
      </c>
      <c r="I989" s="84">
        <v>2018</v>
      </c>
      <c r="J989" s="85" t="str">
        <f t="shared" si="91"/>
        <v>11/25/2018</v>
      </c>
      <c r="K989" s="86">
        <f t="shared" si="92"/>
        <v>1</v>
      </c>
      <c r="L989" t="str">
        <f t="shared" si="93"/>
        <v>Sunday</v>
      </c>
      <c r="M989">
        <v>1541</v>
      </c>
      <c r="N989" t="s">
        <v>207</v>
      </c>
      <c r="O989" t="s">
        <v>226</v>
      </c>
      <c r="P989">
        <v>169</v>
      </c>
      <c r="Q989" t="s">
        <v>588</v>
      </c>
      <c r="R989" t="s">
        <v>354</v>
      </c>
      <c r="S989" t="s">
        <v>355</v>
      </c>
      <c r="T989" t="s">
        <v>229</v>
      </c>
      <c r="U989" t="s">
        <v>728</v>
      </c>
      <c r="V989" t="s">
        <v>289</v>
      </c>
      <c r="W989">
        <f t="shared" si="94"/>
        <v>-16.590000000000003</v>
      </c>
      <c r="X989">
        <f t="shared" si="95"/>
        <v>-829.50000000000023</v>
      </c>
    </row>
    <row r="990" spans="1:24" x14ac:dyDescent="0.35">
      <c r="A990">
        <v>48</v>
      </c>
      <c r="B990">
        <v>172.73</v>
      </c>
      <c r="C990">
        <v>1</v>
      </c>
      <c r="D990">
        <v>8291.0400000000009</v>
      </c>
      <c r="E990" s="53">
        <v>43143</v>
      </c>
      <c r="F990" s="84">
        <v>2</v>
      </c>
      <c r="G990" s="84">
        <v>12</v>
      </c>
      <c r="H990" s="85" t="str">
        <f t="shared" si="90"/>
        <v>December</v>
      </c>
      <c r="I990" s="84">
        <v>2018</v>
      </c>
      <c r="J990" s="85" t="str">
        <f t="shared" si="91"/>
        <v>12/2/2018</v>
      </c>
      <c r="K990" s="86">
        <f t="shared" si="92"/>
        <v>1</v>
      </c>
      <c r="L990" t="str">
        <f t="shared" si="93"/>
        <v>Sunday</v>
      </c>
      <c r="M990">
        <v>1535</v>
      </c>
      <c r="N990" t="s">
        <v>207</v>
      </c>
      <c r="O990" t="s">
        <v>226</v>
      </c>
      <c r="P990">
        <v>169</v>
      </c>
      <c r="Q990" t="s">
        <v>588</v>
      </c>
      <c r="R990" t="s">
        <v>296</v>
      </c>
      <c r="S990" t="s">
        <v>297</v>
      </c>
      <c r="T990" t="s">
        <v>236</v>
      </c>
      <c r="U990" t="s">
        <v>704</v>
      </c>
      <c r="V990" t="s">
        <v>289</v>
      </c>
      <c r="W990">
        <f t="shared" si="94"/>
        <v>3.7299999999999898</v>
      </c>
      <c r="X990">
        <f t="shared" si="95"/>
        <v>179.03999999999951</v>
      </c>
    </row>
    <row r="991" spans="1:24" x14ac:dyDescent="0.35">
      <c r="A991">
        <v>25</v>
      </c>
      <c r="B991">
        <v>157.49</v>
      </c>
      <c r="C991">
        <v>11</v>
      </c>
      <c r="D991">
        <v>3937.25</v>
      </c>
      <c r="E991" s="53">
        <v>43355</v>
      </c>
      <c r="F991" s="84">
        <v>9</v>
      </c>
      <c r="G991" s="84">
        <v>12</v>
      </c>
      <c r="H991" s="85" t="str">
        <f t="shared" si="90"/>
        <v>December</v>
      </c>
      <c r="I991" s="84">
        <v>2018</v>
      </c>
      <c r="J991" s="85" t="str">
        <f t="shared" si="91"/>
        <v>12/9/2018</v>
      </c>
      <c r="K991" s="86">
        <f t="shared" si="92"/>
        <v>1</v>
      </c>
      <c r="L991" t="str">
        <f t="shared" si="93"/>
        <v>Sunday</v>
      </c>
      <c r="M991">
        <v>1529</v>
      </c>
      <c r="N991" t="s">
        <v>207</v>
      </c>
      <c r="O991" t="s">
        <v>226</v>
      </c>
      <c r="P991">
        <v>169</v>
      </c>
      <c r="Q991" t="s">
        <v>588</v>
      </c>
      <c r="R991" t="s">
        <v>400</v>
      </c>
      <c r="S991" t="s">
        <v>382</v>
      </c>
      <c r="T991" t="s">
        <v>229</v>
      </c>
      <c r="U991" t="s">
        <v>744</v>
      </c>
      <c r="V991" t="s">
        <v>260</v>
      </c>
      <c r="W991">
        <f t="shared" si="94"/>
        <v>-11.509999999999991</v>
      </c>
      <c r="X991">
        <f t="shared" si="95"/>
        <v>-287.74999999999977</v>
      </c>
    </row>
    <row r="992" spans="1:24" x14ac:dyDescent="0.35">
      <c r="A992">
        <v>40</v>
      </c>
      <c r="B992">
        <v>138.86000000000001</v>
      </c>
      <c r="C992">
        <v>11</v>
      </c>
      <c r="D992">
        <v>5554.4</v>
      </c>
      <c r="E992" s="53" t="s">
        <v>449</v>
      </c>
      <c r="F992" s="84">
        <v>16</v>
      </c>
      <c r="G992" s="84">
        <v>1</v>
      </c>
      <c r="H992" s="85" t="str">
        <f t="shared" si="90"/>
        <v>January</v>
      </c>
      <c r="I992" s="84">
        <v>2019</v>
      </c>
      <c r="J992" s="85" t="str">
        <f t="shared" si="91"/>
        <v>1/16/2019</v>
      </c>
      <c r="K992" s="86">
        <f t="shared" si="92"/>
        <v>4</v>
      </c>
      <c r="L992" t="str">
        <f t="shared" si="93"/>
        <v>Wednesday</v>
      </c>
      <c r="M992">
        <v>1492</v>
      </c>
      <c r="N992" t="s">
        <v>207</v>
      </c>
      <c r="O992" t="s">
        <v>226</v>
      </c>
      <c r="P992">
        <v>169</v>
      </c>
      <c r="Q992" t="s">
        <v>588</v>
      </c>
      <c r="R992" t="s">
        <v>296</v>
      </c>
      <c r="S992" t="s">
        <v>297</v>
      </c>
      <c r="T992" t="s">
        <v>236</v>
      </c>
      <c r="U992" t="s">
        <v>704</v>
      </c>
      <c r="V992" t="s">
        <v>260</v>
      </c>
      <c r="W992">
        <f t="shared" si="94"/>
        <v>-30.139999999999986</v>
      </c>
      <c r="X992">
        <f t="shared" si="95"/>
        <v>-1205.5999999999995</v>
      </c>
    </row>
    <row r="993" spans="1:24" x14ac:dyDescent="0.35">
      <c r="A993">
        <v>43</v>
      </c>
      <c r="B993">
        <v>149.02000000000001</v>
      </c>
      <c r="C993">
        <v>2</v>
      </c>
      <c r="D993">
        <v>6407.86</v>
      </c>
      <c r="E993" s="53" t="s">
        <v>413</v>
      </c>
      <c r="F993" s="84">
        <v>22</v>
      </c>
      <c r="G993" s="84">
        <v>2</v>
      </c>
      <c r="H993" s="85" t="str">
        <f t="shared" si="90"/>
        <v>Febuary</v>
      </c>
      <c r="I993" s="84">
        <v>2019</v>
      </c>
      <c r="J993" s="85" t="str">
        <f t="shared" si="91"/>
        <v>2/22/2019</v>
      </c>
      <c r="K993" s="86">
        <f t="shared" si="92"/>
        <v>6</v>
      </c>
      <c r="L993" t="str">
        <f t="shared" si="93"/>
        <v>Friday</v>
      </c>
      <c r="M993">
        <v>1456</v>
      </c>
      <c r="N993" t="s">
        <v>207</v>
      </c>
      <c r="O993" t="s">
        <v>226</v>
      </c>
      <c r="P993">
        <v>169</v>
      </c>
      <c r="Q993" t="s">
        <v>588</v>
      </c>
      <c r="R993" t="s">
        <v>414</v>
      </c>
      <c r="S993" t="s">
        <v>415</v>
      </c>
      <c r="T993" t="s">
        <v>244</v>
      </c>
      <c r="U993" t="s">
        <v>749</v>
      </c>
      <c r="V993" t="s">
        <v>260</v>
      </c>
      <c r="W993">
        <f t="shared" si="94"/>
        <v>-19.97999999999999</v>
      </c>
      <c r="X993">
        <f t="shared" si="95"/>
        <v>-859.13999999999953</v>
      </c>
    </row>
    <row r="994" spans="1:24" x14ac:dyDescent="0.35">
      <c r="A994">
        <v>22</v>
      </c>
      <c r="B994">
        <v>189.66</v>
      </c>
      <c r="C994">
        <v>5</v>
      </c>
      <c r="D994">
        <v>4172.5200000000004</v>
      </c>
      <c r="E994" s="53">
        <v>43772</v>
      </c>
      <c r="F994" s="84">
        <v>11</v>
      </c>
      <c r="G994" s="84">
        <v>3</v>
      </c>
      <c r="H994" s="85" t="str">
        <f t="shared" si="90"/>
        <v>March</v>
      </c>
      <c r="I994" s="84">
        <v>2019</v>
      </c>
      <c r="J994" s="85" t="str">
        <f t="shared" si="91"/>
        <v>3/11/2019</v>
      </c>
      <c r="K994" s="86">
        <f t="shared" si="92"/>
        <v>2</v>
      </c>
      <c r="L994" t="str">
        <f t="shared" si="93"/>
        <v>Monday</v>
      </c>
      <c r="M994">
        <v>1440</v>
      </c>
      <c r="N994" t="s">
        <v>207</v>
      </c>
      <c r="O994" t="s">
        <v>226</v>
      </c>
      <c r="P994">
        <v>169</v>
      </c>
      <c r="Q994" t="s">
        <v>588</v>
      </c>
      <c r="R994" t="s">
        <v>335</v>
      </c>
      <c r="S994" t="s">
        <v>336</v>
      </c>
      <c r="T994" t="s">
        <v>229</v>
      </c>
      <c r="U994" t="s">
        <v>720</v>
      </c>
      <c r="V994" t="s">
        <v>260</v>
      </c>
      <c r="W994">
        <f t="shared" si="94"/>
        <v>20.659999999999997</v>
      </c>
      <c r="X994">
        <f t="shared" si="95"/>
        <v>454.51999999999992</v>
      </c>
    </row>
    <row r="995" spans="1:24" x14ac:dyDescent="0.35">
      <c r="A995">
        <v>47</v>
      </c>
      <c r="B995">
        <v>150.71</v>
      </c>
      <c r="C995">
        <v>1</v>
      </c>
      <c r="D995">
        <v>7083.37</v>
      </c>
      <c r="E995" s="53">
        <v>43803</v>
      </c>
      <c r="F995" s="84">
        <v>12</v>
      </c>
      <c r="G995" s="84">
        <v>4</v>
      </c>
      <c r="H995" s="85" t="str">
        <f t="shared" si="90"/>
        <v>April</v>
      </c>
      <c r="I995" s="84">
        <v>2019</v>
      </c>
      <c r="J995" s="85" t="str">
        <f t="shared" si="91"/>
        <v>4/12/2019</v>
      </c>
      <c r="K995" s="86">
        <f t="shared" si="92"/>
        <v>6</v>
      </c>
      <c r="L995" t="str">
        <f t="shared" si="93"/>
        <v>Friday</v>
      </c>
      <c r="M995">
        <v>1409</v>
      </c>
      <c r="N995" t="s">
        <v>207</v>
      </c>
      <c r="O995" t="s">
        <v>226</v>
      </c>
      <c r="P995">
        <v>169</v>
      </c>
      <c r="Q995" t="s">
        <v>588</v>
      </c>
      <c r="R995" t="s">
        <v>389</v>
      </c>
      <c r="S995" t="s">
        <v>390</v>
      </c>
      <c r="T995" t="s">
        <v>233</v>
      </c>
      <c r="U995" t="s">
        <v>740</v>
      </c>
      <c r="V995" t="s">
        <v>289</v>
      </c>
      <c r="W995">
        <f t="shared" si="94"/>
        <v>-18.289999999999992</v>
      </c>
      <c r="X995">
        <f t="shared" si="95"/>
        <v>-859.62999999999965</v>
      </c>
    </row>
    <row r="996" spans="1:24" x14ac:dyDescent="0.35">
      <c r="A996">
        <v>36</v>
      </c>
      <c r="B996">
        <v>198.13</v>
      </c>
      <c r="C996">
        <v>9</v>
      </c>
      <c r="D996">
        <v>7132.68</v>
      </c>
      <c r="E996" s="53">
        <v>43590</v>
      </c>
      <c r="F996" s="84">
        <v>5</v>
      </c>
      <c r="G996" s="84">
        <v>5</v>
      </c>
      <c r="H996" s="85" t="str">
        <f t="shared" si="90"/>
        <v>May</v>
      </c>
      <c r="I996" s="84">
        <v>2019</v>
      </c>
      <c r="J996" s="85" t="str">
        <f t="shared" si="91"/>
        <v>5/5/2019</v>
      </c>
      <c r="K996" s="86">
        <f t="shared" si="92"/>
        <v>1</v>
      </c>
      <c r="L996" t="str">
        <f t="shared" si="93"/>
        <v>Sunday</v>
      </c>
      <c r="M996">
        <v>1387</v>
      </c>
      <c r="N996" t="s">
        <v>207</v>
      </c>
      <c r="O996" t="s">
        <v>226</v>
      </c>
      <c r="P996">
        <v>169</v>
      </c>
      <c r="Q996" t="s">
        <v>588</v>
      </c>
      <c r="R996" t="s">
        <v>296</v>
      </c>
      <c r="S996" t="s">
        <v>297</v>
      </c>
      <c r="T996" t="s">
        <v>236</v>
      </c>
      <c r="U996" t="s">
        <v>704</v>
      </c>
      <c r="V996" t="s">
        <v>289</v>
      </c>
      <c r="W996">
        <f t="shared" si="94"/>
        <v>29.129999999999995</v>
      </c>
      <c r="X996">
        <f t="shared" si="95"/>
        <v>1048.6799999999998</v>
      </c>
    </row>
    <row r="997" spans="1:24" x14ac:dyDescent="0.35">
      <c r="A997">
        <v>40</v>
      </c>
      <c r="B997">
        <v>169.34</v>
      </c>
      <c r="C997">
        <v>6</v>
      </c>
      <c r="D997">
        <v>6773.6</v>
      </c>
      <c r="E997" s="53">
        <v>43471</v>
      </c>
      <c r="F997" s="84">
        <v>1</v>
      </c>
      <c r="G997" s="84">
        <v>6</v>
      </c>
      <c r="H997" s="85" t="str">
        <f t="shared" si="90"/>
        <v>June</v>
      </c>
      <c r="I997" s="84">
        <v>2019</v>
      </c>
      <c r="J997" s="85" t="str">
        <f t="shared" si="91"/>
        <v>6/1/2019</v>
      </c>
      <c r="K997" s="86">
        <f t="shared" si="92"/>
        <v>7</v>
      </c>
      <c r="L997" t="str">
        <f t="shared" si="93"/>
        <v>Saturday</v>
      </c>
      <c r="M997">
        <v>1361</v>
      </c>
      <c r="N997" t="s">
        <v>364</v>
      </c>
      <c r="O997" t="s">
        <v>226</v>
      </c>
      <c r="P997">
        <v>169</v>
      </c>
      <c r="Q997" t="s">
        <v>588</v>
      </c>
      <c r="R997" t="s">
        <v>294</v>
      </c>
      <c r="S997" t="s">
        <v>295</v>
      </c>
      <c r="T997" t="s">
        <v>235</v>
      </c>
      <c r="U997" t="s">
        <v>703</v>
      </c>
      <c r="V997" t="s">
        <v>260</v>
      </c>
      <c r="W997">
        <f t="shared" si="94"/>
        <v>0.34000000000000341</v>
      </c>
      <c r="X997">
        <f t="shared" si="95"/>
        <v>13.600000000000136</v>
      </c>
    </row>
    <row r="998" spans="1:24" x14ac:dyDescent="0.35">
      <c r="A998">
        <v>27</v>
      </c>
      <c r="B998">
        <v>135.47</v>
      </c>
      <c r="C998">
        <v>8</v>
      </c>
      <c r="D998">
        <v>3657.69</v>
      </c>
      <c r="E998" s="53" t="s">
        <v>323</v>
      </c>
      <c r="F998" s="84">
        <v>15</v>
      </c>
      <c r="G998" s="84">
        <v>6</v>
      </c>
      <c r="H998" s="85" t="str">
        <f t="shared" si="90"/>
        <v>June</v>
      </c>
      <c r="I998" s="84">
        <v>2019</v>
      </c>
      <c r="J998" s="85" t="str">
        <f t="shared" si="91"/>
        <v>6/15/2019</v>
      </c>
      <c r="K998" s="86">
        <f t="shared" si="92"/>
        <v>7</v>
      </c>
      <c r="L998" t="str">
        <f t="shared" si="93"/>
        <v>Saturday</v>
      </c>
      <c r="M998">
        <v>1348</v>
      </c>
      <c r="N998" t="s">
        <v>207</v>
      </c>
      <c r="O998" t="s">
        <v>226</v>
      </c>
      <c r="P998">
        <v>169</v>
      </c>
      <c r="Q998" t="s">
        <v>588</v>
      </c>
      <c r="R998" t="s">
        <v>401</v>
      </c>
      <c r="S998" t="s">
        <v>249</v>
      </c>
      <c r="T998" t="s">
        <v>249</v>
      </c>
      <c r="U998" t="s">
        <v>745</v>
      </c>
      <c r="V998" t="s">
        <v>260</v>
      </c>
      <c r="W998">
        <f t="shared" si="94"/>
        <v>-33.53</v>
      </c>
      <c r="X998">
        <f t="shared" si="95"/>
        <v>-905.31000000000006</v>
      </c>
    </row>
    <row r="999" spans="1:24" x14ac:dyDescent="0.35">
      <c r="A999">
        <v>29</v>
      </c>
      <c r="B999">
        <v>165.95</v>
      </c>
      <c r="C999">
        <v>7</v>
      </c>
      <c r="D999">
        <v>4812.55</v>
      </c>
      <c r="E999" s="53">
        <v>43623</v>
      </c>
      <c r="F999" s="84">
        <v>6</v>
      </c>
      <c r="G999" s="84">
        <v>7</v>
      </c>
      <c r="H999" s="85" t="str">
        <f t="shared" si="90"/>
        <v>July</v>
      </c>
      <c r="I999" s="84">
        <v>2019</v>
      </c>
      <c r="J999" s="85" t="str">
        <f t="shared" si="91"/>
        <v>7/6/2019</v>
      </c>
      <c r="K999" s="86">
        <f t="shared" si="92"/>
        <v>7</v>
      </c>
      <c r="L999" t="str">
        <f t="shared" si="93"/>
        <v>Saturday</v>
      </c>
      <c r="M999">
        <v>1328</v>
      </c>
      <c r="N999" t="s">
        <v>207</v>
      </c>
      <c r="O999" t="s">
        <v>226</v>
      </c>
      <c r="P999">
        <v>169</v>
      </c>
      <c r="Q999" t="s">
        <v>588</v>
      </c>
      <c r="R999" t="s">
        <v>416</v>
      </c>
      <c r="S999" t="s">
        <v>417</v>
      </c>
      <c r="T999" t="s">
        <v>239</v>
      </c>
      <c r="U999" t="s">
        <v>750</v>
      </c>
      <c r="V999" t="s">
        <v>260</v>
      </c>
      <c r="W999">
        <f t="shared" si="94"/>
        <v>-3.0500000000000114</v>
      </c>
      <c r="X999">
        <f t="shared" si="95"/>
        <v>-88.45000000000033</v>
      </c>
    </row>
    <row r="1000" spans="1:24" x14ac:dyDescent="0.35">
      <c r="A1000">
        <v>20</v>
      </c>
      <c r="B1000">
        <v>196.43</v>
      </c>
      <c r="C1000">
        <v>9</v>
      </c>
      <c r="D1000">
        <v>3928.6</v>
      </c>
      <c r="E1000" s="53" t="s">
        <v>434</v>
      </c>
      <c r="F1000" s="84">
        <v>20</v>
      </c>
      <c r="G1000" s="84">
        <v>7</v>
      </c>
      <c r="H1000" s="85" t="str">
        <f t="shared" si="90"/>
        <v>July</v>
      </c>
      <c r="I1000" s="84">
        <v>2019</v>
      </c>
      <c r="J1000" s="85" t="str">
        <f t="shared" si="91"/>
        <v>7/20/2019</v>
      </c>
      <c r="K1000" s="86">
        <f t="shared" si="92"/>
        <v>7</v>
      </c>
      <c r="L1000" t="str">
        <f t="shared" si="93"/>
        <v>Saturday</v>
      </c>
      <c r="M1000">
        <v>1315</v>
      </c>
      <c r="N1000" t="s">
        <v>207</v>
      </c>
      <c r="O1000" t="s">
        <v>226</v>
      </c>
      <c r="P1000">
        <v>169</v>
      </c>
      <c r="Q1000" t="s">
        <v>588</v>
      </c>
      <c r="R1000" t="s">
        <v>335</v>
      </c>
      <c r="S1000" t="s">
        <v>336</v>
      </c>
      <c r="T1000" t="s">
        <v>229</v>
      </c>
      <c r="U1000" t="s">
        <v>720</v>
      </c>
      <c r="V1000" t="s">
        <v>260</v>
      </c>
      <c r="W1000">
        <f t="shared" si="94"/>
        <v>27.430000000000007</v>
      </c>
      <c r="X1000">
        <f t="shared" si="95"/>
        <v>548.60000000000014</v>
      </c>
    </row>
    <row r="1001" spans="1:24" x14ac:dyDescent="0.35">
      <c r="A1001">
        <v>42</v>
      </c>
      <c r="B1001">
        <v>152.41</v>
      </c>
      <c r="C1001">
        <v>7</v>
      </c>
      <c r="D1001">
        <v>6401.22</v>
      </c>
      <c r="E1001" s="53">
        <v>43624</v>
      </c>
      <c r="F1001" s="84">
        <v>6</v>
      </c>
      <c r="G1001" s="84">
        <v>8</v>
      </c>
      <c r="H1001" s="85" t="str">
        <f t="shared" si="90"/>
        <v>August</v>
      </c>
      <c r="I1001" s="84">
        <v>2019</v>
      </c>
      <c r="J1001" s="85" t="str">
        <f t="shared" si="91"/>
        <v>8/6/2019</v>
      </c>
      <c r="K1001" s="86">
        <f t="shared" si="92"/>
        <v>3</v>
      </c>
      <c r="L1001" t="str">
        <f t="shared" si="93"/>
        <v>Tuesday</v>
      </c>
      <c r="M1001">
        <v>1299</v>
      </c>
      <c r="N1001" t="s">
        <v>207</v>
      </c>
      <c r="O1001" t="s">
        <v>226</v>
      </c>
      <c r="P1001">
        <v>169</v>
      </c>
      <c r="Q1001" t="s">
        <v>588</v>
      </c>
      <c r="R1001" t="s">
        <v>463</v>
      </c>
      <c r="S1001" t="s">
        <v>464</v>
      </c>
      <c r="T1001" t="s">
        <v>229</v>
      </c>
      <c r="U1001" t="s">
        <v>764</v>
      </c>
      <c r="V1001" t="s">
        <v>260</v>
      </c>
      <c r="W1001">
        <f t="shared" si="94"/>
        <v>-16.590000000000003</v>
      </c>
      <c r="X1001">
        <f t="shared" si="95"/>
        <v>-696.7800000000002</v>
      </c>
    </row>
    <row r="1002" spans="1:24" x14ac:dyDescent="0.35">
      <c r="A1002">
        <v>25</v>
      </c>
      <c r="B1002">
        <v>167.65</v>
      </c>
      <c r="C1002">
        <v>5</v>
      </c>
      <c r="D1002">
        <v>4191.25</v>
      </c>
      <c r="E1002" s="53" t="s">
        <v>402</v>
      </c>
      <c r="F1002" s="84">
        <v>19</v>
      </c>
      <c r="G1002" s="84">
        <v>8</v>
      </c>
      <c r="H1002" s="85" t="str">
        <f t="shared" si="90"/>
        <v>August</v>
      </c>
      <c r="I1002" s="84">
        <v>2019</v>
      </c>
      <c r="J1002" s="85" t="str">
        <f t="shared" si="91"/>
        <v>8/19/2019</v>
      </c>
      <c r="K1002" s="86">
        <f t="shared" si="92"/>
        <v>2</v>
      </c>
      <c r="L1002" t="str">
        <f t="shared" si="93"/>
        <v>Monday</v>
      </c>
      <c r="M1002">
        <v>1287</v>
      </c>
      <c r="N1002" t="s">
        <v>207</v>
      </c>
      <c r="O1002" t="s">
        <v>226</v>
      </c>
      <c r="P1002">
        <v>169</v>
      </c>
      <c r="Q1002" t="s">
        <v>588</v>
      </c>
      <c r="R1002" t="s">
        <v>285</v>
      </c>
      <c r="S1002" t="s">
        <v>286</v>
      </c>
      <c r="T1002" t="s">
        <v>229</v>
      </c>
      <c r="U1002" t="s">
        <v>699</v>
      </c>
      <c r="V1002" t="s">
        <v>260</v>
      </c>
      <c r="W1002">
        <f t="shared" si="94"/>
        <v>-1.3499999999999943</v>
      </c>
      <c r="X1002">
        <f t="shared" si="95"/>
        <v>-33.749999999999858</v>
      </c>
    </row>
    <row r="1003" spans="1:24" x14ac:dyDescent="0.35">
      <c r="A1003">
        <v>36</v>
      </c>
      <c r="B1003">
        <v>162.57</v>
      </c>
      <c r="C1003">
        <v>5</v>
      </c>
      <c r="D1003">
        <v>5852.52</v>
      </c>
      <c r="E1003" s="53" t="s">
        <v>419</v>
      </c>
      <c r="F1003" s="84">
        <v>30</v>
      </c>
      <c r="G1003" s="84">
        <v>8</v>
      </c>
      <c r="H1003" s="85" t="str">
        <f t="shared" si="90"/>
        <v>August</v>
      </c>
      <c r="I1003" s="84">
        <v>2019</v>
      </c>
      <c r="J1003" s="85" t="str">
        <f t="shared" si="91"/>
        <v>8/30/2019</v>
      </c>
      <c r="K1003" s="86">
        <f t="shared" si="92"/>
        <v>6</v>
      </c>
      <c r="L1003" t="str">
        <f t="shared" si="93"/>
        <v>Friday</v>
      </c>
      <c r="M1003">
        <v>1277</v>
      </c>
      <c r="N1003" t="s">
        <v>207</v>
      </c>
      <c r="O1003" t="s">
        <v>226</v>
      </c>
      <c r="P1003">
        <v>169</v>
      </c>
      <c r="Q1003" t="s">
        <v>588</v>
      </c>
      <c r="R1003" t="s">
        <v>414</v>
      </c>
      <c r="S1003" t="s">
        <v>415</v>
      </c>
      <c r="T1003" t="s">
        <v>244</v>
      </c>
      <c r="U1003" t="s">
        <v>749</v>
      </c>
      <c r="V1003" t="s">
        <v>260</v>
      </c>
      <c r="W1003">
        <f t="shared" si="94"/>
        <v>-6.4300000000000068</v>
      </c>
      <c r="X1003">
        <f t="shared" si="95"/>
        <v>-231.48000000000025</v>
      </c>
    </row>
    <row r="1004" spans="1:24" x14ac:dyDescent="0.35">
      <c r="A1004">
        <v>21</v>
      </c>
      <c r="B1004">
        <v>135.47</v>
      </c>
      <c r="C1004">
        <v>12</v>
      </c>
      <c r="D1004">
        <v>2844.87</v>
      </c>
      <c r="E1004" s="53">
        <v>43686</v>
      </c>
      <c r="F1004" s="84">
        <v>8</v>
      </c>
      <c r="G1004" s="84">
        <v>9</v>
      </c>
      <c r="H1004" s="85" t="str">
        <f t="shared" si="90"/>
        <v>September</v>
      </c>
      <c r="I1004" s="84">
        <v>2019</v>
      </c>
      <c r="J1004" s="85" t="str">
        <f t="shared" si="91"/>
        <v>9/8/2019</v>
      </c>
      <c r="K1004" s="86">
        <f t="shared" si="92"/>
        <v>1</v>
      </c>
      <c r="L1004" t="str">
        <f t="shared" si="93"/>
        <v>Sunday</v>
      </c>
      <c r="M1004">
        <v>1269</v>
      </c>
      <c r="N1004" t="s">
        <v>207</v>
      </c>
      <c r="O1004" t="s">
        <v>226</v>
      </c>
      <c r="P1004">
        <v>169</v>
      </c>
      <c r="Q1004" t="s">
        <v>588</v>
      </c>
      <c r="R1004" t="s">
        <v>253</v>
      </c>
      <c r="S1004" t="s">
        <v>254</v>
      </c>
      <c r="T1004" t="s">
        <v>229</v>
      </c>
      <c r="U1004" t="s">
        <v>683</v>
      </c>
      <c r="V1004" t="s">
        <v>255</v>
      </c>
      <c r="W1004">
        <f t="shared" si="94"/>
        <v>-33.53</v>
      </c>
      <c r="X1004">
        <f t="shared" si="95"/>
        <v>-704.13</v>
      </c>
    </row>
    <row r="1005" spans="1:24" x14ac:dyDescent="0.35">
      <c r="A1005">
        <v>23</v>
      </c>
      <c r="B1005">
        <v>174.42</v>
      </c>
      <c r="C1005">
        <v>9</v>
      </c>
      <c r="D1005">
        <v>4011.66</v>
      </c>
      <c r="E1005" s="53">
        <v>43230</v>
      </c>
      <c r="F1005" s="84">
        <v>5</v>
      </c>
      <c r="G1005" s="84">
        <v>10</v>
      </c>
      <c r="H1005" s="85" t="str">
        <f t="shared" si="90"/>
        <v>October</v>
      </c>
      <c r="I1005" s="84">
        <v>2018</v>
      </c>
      <c r="J1005" s="85" t="str">
        <f t="shared" si="91"/>
        <v>10/5/2018</v>
      </c>
      <c r="K1005" s="86">
        <f t="shared" si="92"/>
        <v>6</v>
      </c>
      <c r="L1005" t="str">
        <f t="shared" si="93"/>
        <v>Friday</v>
      </c>
      <c r="M1005">
        <v>1608</v>
      </c>
      <c r="N1005" t="s">
        <v>207</v>
      </c>
      <c r="O1005" t="s">
        <v>226</v>
      </c>
      <c r="P1005">
        <v>169</v>
      </c>
      <c r="Q1005" t="s">
        <v>588</v>
      </c>
      <c r="R1005" t="s">
        <v>465</v>
      </c>
      <c r="S1005" t="s">
        <v>466</v>
      </c>
      <c r="T1005" t="s">
        <v>231</v>
      </c>
      <c r="U1005" t="s">
        <v>765</v>
      </c>
      <c r="V1005" t="s">
        <v>260</v>
      </c>
      <c r="W1005">
        <f t="shared" si="94"/>
        <v>5.4199999999999875</v>
      </c>
      <c r="X1005">
        <f t="shared" si="95"/>
        <v>124.65999999999971</v>
      </c>
    </row>
    <row r="1006" spans="1:24" x14ac:dyDescent="0.35">
      <c r="A1006">
        <v>37</v>
      </c>
      <c r="B1006">
        <v>201.51</v>
      </c>
      <c r="C1006">
        <v>9</v>
      </c>
      <c r="D1006">
        <v>7455.87</v>
      </c>
      <c r="E1006" s="53" t="s">
        <v>403</v>
      </c>
      <c r="F1006" s="84">
        <v>13</v>
      </c>
      <c r="G1006" s="84">
        <v>10</v>
      </c>
      <c r="H1006" s="85" t="str">
        <f t="shared" si="90"/>
        <v>October</v>
      </c>
      <c r="I1006" s="84">
        <v>2019</v>
      </c>
      <c r="J1006" s="85" t="str">
        <f t="shared" si="91"/>
        <v>10/13/2019</v>
      </c>
      <c r="K1006" s="86">
        <f t="shared" si="92"/>
        <v>1</v>
      </c>
      <c r="L1006" t="str">
        <f t="shared" si="93"/>
        <v>Sunday</v>
      </c>
      <c r="M1006">
        <v>1236</v>
      </c>
      <c r="N1006" t="s">
        <v>207</v>
      </c>
      <c r="O1006" t="s">
        <v>226</v>
      </c>
      <c r="P1006">
        <v>169</v>
      </c>
      <c r="Q1006" t="s">
        <v>588</v>
      </c>
      <c r="R1006" t="s">
        <v>279</v>
      </c>
      <c r="S1006" t="s">
        <v>280</v>
      </c>
      <c r="T1006" t="s">
        <v>229</v>
      </c>
      <c r="U1006" t="s">
        <v>696</v>
      </c>
      <c r="V1006" t="s">
        <v>289</v>
      </c>
      <c r="W1006">
        <f t="shared" si="94"/>
        <v>32.509999999999991</v>
      </c>
      <c r="X1006">
        <f t="shared" si="95"/>
        <v>1202.8699999999997</v>
      </c>
    </row>
    <row r="1007" spans="1:24" x14ac:dyDescent="0.35">
      <c r="A1007">
        <v>48</v>
      </c>
      <c r="B1007">
        <v>186.27</v>
      </c>
      <c r="C1007">
        <v>3</v>
      </c>
      <c r="D1007">
        <v>8940.9599999999991</v>
      </c>
      <c r="E1007" s="53" t="s">
        <v>422</v>
      </c>
      <c r="F1007" s="84">
        <v>16</v>
      </c>
      <c r="G1007" s="84">
        <v>10</v>
      </c>
      <c r="H1007" s="85" t="str">
        <f t="shared" si="90"/>
        <v>October</v>
      </c>
      <c r="I1007" s="84">
        <v>2019</v>
      </c>
      <c r="J1007" s="85" t="str">
        <f t="shared" si="91"/>
        <v>10/16/2019</v>
      </c>
      <c r="K1007" s="86">
        <f t="shared" si="92"/>
        <v>4</v>
      </c>
      <c r="L1007" t="str">
        <f t="shared" si="93"/>
        <v>Wednesday</v>
      </c>
      <c r="M1007">
        <v>1234</v>
      </c>
      <c r="N1007" t="s">
        <v>207</v>
      </c>
      <c r="O1007" t="s">
        <v>226</v>
      </c>
      <c r="P1007">
        <v>169</v>
      </c>
      <c r="Q1007" t="s">
        <v>588</v>
      </c>
      <c r="R1007" t="s">
        <v>411</v>
      </c>
      <c r="S1007" t="s">
        <v>412</v>
      </c>
      <c r="T1007" t="s">
        <v>248</v>
      </c>
      <c r="U1007" t="s">
        <v>748</v>
      </c>
      <c r="V1007" t="s">
        <v>289</v>
      </c>
      <c r="W1007">
        <f t="shared" si="94"/>
        <v>17.27000000000001</v>
      </c>
      <c r="X1007">
        <f t="shared" si="95"/>
        <v>828.96000000000049</v>
      </c>
    </row>
    <row r="1008" spans="1:24" x14ac:dyDescent="0.35">
      <c r="A1008">
        <v>25</v>
      </c>
      <c r="B1008">
        <v>182.89</v>
      </c>
      <c r="C1008">
        <v>3</v>
      </c>
      <c r="D1008">
        <v>4572.25</v>
      </c>
      <c r="E1008" s="53" t="s">
        <v>404</v>
      </c>
      <c r="F1008" s="84">
        <v>22</v>
      </c>
      <c r="G1008" s="84">
        <v>10</v>
      </c>
      <c r="H1008" s="85" t="str">
        <f t="shared" si="90"/>
        <v>October</v>
      </c>
      <c r="I1008" s="84">
        <v>2019</v>
      </c>
      <c r="J1008" s="85" t="str">
        <f t="shared" si="91"/>
        <v>10/22/2019</v>
      </c>
      <c r="K1008" s="86">
        <f t="shared" si="92"/>
        <v>3</v>
      </c>
      <c r="L1008" t="str">
        <f t="shared" si="93"/>
        <v>Tuesday</v>
      </c>
      <c r="M1008">
        <v>1229</v>
      </c>
      <c r="N1008" t="s">
        <v>207</v>
      </c>
      <c r="O1008" t="s">
        <v>226</v>
      </c>
      <c r="P1008">
        <v>169</v>
      </c>
      <c r="Q1008" t="s">
        <v>588</v>
      </c>
      <c r="R1008" t="s">
        <v>315</v>
      </c>
      <c r="S1008" t="s">
        <v>316</v>
      </c>
      <c r="T1008" t="s">
        <v>240</v>
      </c>
      <c r="U1008" t="s">
        <v>712</v>
      </c>
      <c r="V1008" t="s">
        <v>260</v>
      </c>
      <c r="W1008">
        <f t="shared" si="94"/>
        <v>13.889999999999986</v>
      </c>
      <c r="X1008">
        <f t="shared" si="95"/>
        <v>347.24999999999966</v>
      </c>
    </row>
    <row r="1009" spans="1:24" x14ac:dyDescent="0.35">
      <c r="A1009">
        <v>33</v>
      </c>
      <c r="B1009">
        <v>172.73</v>
      </c>
      <c r="C1009">
        <v>11</v>
      </c>
      <c r="D1009">
        <v>5700.09</v>
      </c>
      <c r="E1009" s="53">
        <v>43566</v>
      </c>
      <c r="F1009" s="84">
        <v>4</v>
      </c>
      <c r="G1009" s="84">
        <v>11</v>
      </c>
      <c r="H1009" s="85" t="str">
        <f t="shared" si="90"/>
        <v>November</v>
      </c>
      <c r="I1009" s="84">
        <v>2019</v>
      </c>
      <c r="J1009" s="85" t="str">
        <f t="shared" si="91"/>
        <v>11/4/2019</v>
      </c>
      <c r="K1009" s="86">
        <f t="shared" si="92"/>
        <v>2</v>
      </c>
      <c r="L1009" t="str">
        <f t="shared" si="93"/>
        <v>Monday</v>
      </c>
      <c r="M1009">
        <v>1217</v>
      </c>
      <c r="N1009" t="s">
        <v>207</v>
      </c>
      <c r="O1009" t="s">
        <v>226</v>
      </c>
      <c r="P1009">
        <v>169</v>
      </c>
      <c r="Q1009" t="s">
        <v>588</v>
      </c>
      <c r="R1009" t="s">
        <v>292</v>
      </c>
      <c r="S1009" t="s">
        <v>293</v>
      </c>
      <c r="T1009" t="s">
        <v>229</v>
      </c>
      <c r="U1009" t="s">
        <v>702</v>
      </c>
      <c r="V1009" t="s">
        <v>260</v>
      </c>
      <c r="W1009">
        <f t="shared" si="94"/>
        <v>3.7299999999999898</v>
      </c>
      <c r="X1009">
        <f t="shared" si="95"/>
        <v>123.08999999999966</v>
      </c>
    </row>
    <row r="1010" spans="1:24" x14ac:dyDescent="0.35">
      <c r="A1010">
        <v>27</v>
      </c>
      <c r="B1010">
        <v>116.87</v>
      </c>
      <c r="C1010">
        <v>12</v>
      </c>
      <c r="D1010">
        <v>3155.49</v>
      </c>
      <c r="E1010" s="53">
        <v>43596</v>
      </c>
      <c r="F1010" s="84">
        <v>5</v>
      </c>
      <c r="G1010" s="84">
        <v>11</v>
      </c>
      <c r="H1010" s="85" t="str">
        <f t="shared" si="90"/>
        <v>November</v>
      </c>
      <c r="I1010" s="84">
        <v>2019</v>
      </c>
      <c r="J1010" s="85" t="str">
        <f t="shared" si="91"/>
        <v>11/5/2019</v>
      </c>
      <c r="K1010" s="86">
        <f t="shared" si="92"/>
        <v>3</v>
      </c>
      <c r="L1010" t="str">
        <f t="shared" si="93"/>
        <v>Tuesday</v>
      </c>
      <c r="M1010">
        <v>1217</v>
      </c>
      <c r="N1010" t="s">
        <v>207</v>
      </c>
      <c r="O1010" t="s">
        <v>226</v>
      </c>
      <c r="P1010">
        <v>169</v>
      </c>
      <c r="Q1010" t="s">
        <v>588</v>
      </c>
      <c r="R1010" t="s">
        <v>272</v>
      </c>
      <c r="S1010" t="s">
        <v>254</v>
      </c>
      <c r="T1010" t="s">
        <v>229</v>
      </c>
      <c r="U1010" t="s">
        <v>692</v>
      </c>
      <c r="V1010" t="s">
        <v>260</v>
      </c>
      <c r="W1010">
        <f t="shared" si="94"/>
        <v>-52.129999999999995</v>
      </c>
      <c r="X1010">
        <f t="shared" si="95"/>
        <v>-1407.5099999999998</v>
      </c>
    </row>
    <row r="1011" spans="1:24" x14ac:dyDescent="0.35">
      <c r="A1011">
        <v>27</v>
      </c>
      <c r="B1011">
        <v>154.47</v>
      </c>
      <c r="C1011">
        <v>11</v>
      </c>
      <c r="D1011">
        <v>4170.6899999999996</v>
      </c>
      <c r="E1011" s="53" t="s">
        <v>468</v>
      </c>
      <c r="F1011" s="84">
        <v>17</v>
      </c>
      <c r="G1011" s="84">
        <v>11</v>
      </c>
      <c r="H1011" s="85" t="str">
        <f t="shared" si="90"/>
        <v>November</v>
      </c>
      <c r="I1011" s="84">
        <v>2019</v>
      </c>
      <c r="J1011" s="85" t="str">
        <f t="shared" si="91"/>
        <v>11/17/2019</v>
      </c>
      <c r="K1011" s="86">
        <f t="shared" si="92"/>
        <v>1</v>
      </c>
      <c r="L1011" t="str">
        <f t="shared" si="93"/>
        <v>Sunday</v>
      </c>
      <c r="M1011">
        <v>1206</v>
      </c>
      <c r="N1011" t="s">
        <v>207</v>
      </c>
      <c r="O1011" t="s">
        <v>226</v>
      </c>
      <c r="P1011">
        <v>169</v>
      </c>
      <c r="Q1011" t="s">
        <v>588</v>
      </c>
      <c r="R1011" t="s">
        <v>351</v>
      </c>
      <c r="S1011" t="s">
        <v>311</v>
      </c>
      <c r="T1011" t="s">
        <v>229</v>
      </c>
      <c r="U1011" t="s">
        <v>726</v>
      </c>
      <c r="V1011" t="s">
        <v>260</v>
      </c>
      <c r="W1011">
        <f t="shared" si="94"/>
        <v>-14.530000000000001</v>
      </c>
      <c r="X1011">
        <f t="shared" si="95"/>
        <v>-392.31000000000006</v>
      </c>
    </row>
    <row r="1012" spans="1:24" x14ac:dyDescent="0.35">
      <c r="A1012">
        <v>20</v>
      </c>
      <c r="B1012">
        <v>143.94</v>
      </c>
      <c r="C1012">
        <v>3</v>
      </c>
      <c r="D1012">
        <v>2878.8</v>
      </c>
      <c r="E1012" s="53" t="s">
        <v>405</v>
      </c>
      <c r="F1012" s="84">
        <v>19</v>
      </c>
      <c r="G1012" s="84">
        <v>11</v>
      </c>
      <c r="H1012" s="85" t="str">
        <f t="shared" si="90"/>
        <v>November</v>
      </c>
      <c r="I1012" s="84">
        <v>2019</v>
      </c>
      <c r="J1012" s="85" t="str">
        <f t="shared" si="91"/>
        <v>11/19/2019</v>
      </c>
      <c r="K1012" s="86">
        <f t="shared" si="92"/>
        <v>3</v>
      </c>
      <c r="L1012" t="str">
        <f t="shared" si="93"/>
        <v>Tuesday</v>
      </c>
      <c r="M1012">
        <v>1205</v>
      </c>
      <c r="N1012" t="s">
        <v>394</v>
      </c>
      <c r="O1012" t="s">
        <v>226</v>
      </c>
      <c r="P1012">
        <v>169</v>
      </c>
      <c r="Q1012" t="s">
        <v>588</v>
      </c>
      <c r="R1012" t="s">
        <v>298</v>
      </c>
      <c r="S1012" t="s">
        <v>299</v>
      </c>
      <c r="T1012" t="s">
        <v>237</v>
      </c>
      <c r="U1012" t="s">
        <v>705</v>
      </c>
      <c r="V1012" t="s">
        <v>255</v>
      </c>
      <c r="W1012">
        <f t="shared" si="94"/>
        <v>-25.060000000000002</v>
      </c>
      <c r="X1012">
        <f t="shared" si="95"/>
        <v>-501.20000000000005</v>
      </c>
    </row>
    <row r="1013" spans="1:24" x14ac:dyDescent="0.35">
      <c r="A1013">
        <v>30</v>
      </c>
      <c r="B1013">
        <v>167.65</v>
      </c>
      <c r="C1013">
        <v>4</v>
      </c>
      <c r="D1013">
        <v>5029.5</v>
      </c>
      <c r="E1013" s="53" t="s">
        <v>221</v>
      </c>
      <c r="F1013" s="84">
        <v>24</v>
      </c>
      <c r="G1013" s="84">
        <v>11</v>
      </c>
      <c r="H1013" s="85" t="str">
        <f t="shared" si="90"/>
        <v>November</v>
      </c>
      <c r="I1013" s="84">
        <v>2019</v>
      </c>
      <c r="J1013" s="85" t="str">
        <f t="shared" si="91"/>
        <v>11/24/2019</v>
      </c>
      <c r="K1013" s="86">
        <f t="shared" si="92"/>
        <v>1</v>
      </c>
      <c r="L1013" t="str">
        <f t="shared" si="93"/>
        <v>Sunday</v>
      </c>
      <c r="M1013">
        <v>1201</v>
      </c>
      <c r="N1013" t="s">
        <v>207</v>
      </c>
      <c r="O1013" t="s">
        <v>226</v>
      </c>
      <c r="P1013">
        <v>169</v>
      </c>
      <c r="Q1013" t="s">
        <v>588</v>
      </c>
      <c r="R1013" t="s">
        <v>270</v>
      </c>
      <c r="S1013" t="s">
        <v>271</v>
      </c>
      <c r="T1013" t="s">
        <v>232</v>
      </c>
      <c r="U1013" t="s">
        <v>691</v>
      </c>
      <c r="V1013" t="s">
        <v>260</v>
      </c>
      <c r="W1013">
        <f t="shared" si="94"/>
        <v>-1.3499999999999943</v>
      </c>
      <c r="X1013">
        <f t="shared" si="95"/>
        <v>-40.499999999999829</v>
      </c>
    </row>
    <row r="1014" spans="1:24" x14ac:dyDescent="0.35">
      <c r="A1014">
        <v>48</v>
      </c>
      <c r="B1014">
        <v>154.1</v>
      </c>
      <c r="C1014">
        <v>6</v>
      </c>
      <c r="D1014">
        <v>7396.8</v>
      </c>
      <c r="E1014" s="53">
        <v>43477</v>
      </c>
      <c r="F1014" s="84">
        <v>1</v>
      </c>
      <c r="G1014" s="84">
        <v>12</v>
      </c>
      <c r="H1014" s="85" t="str">
        <f t="shared" si="90"/>
        <v>December</v>
      </c>
      <c r="I1014" s="84">
        <v>2019</v>
      </c>
      <c r="J1014" s="85" t="str">
        <f t="shared" si="91"/>
        <v>12/1/2019</v>
      </c>
      <c r="K1014" s="86">
        <f t="shared" si="92"/>
        <v>1</v>
      </c>
      <c r="L1014" t="str">
        <f t="shared" si="93"/>
        <v>Sunday</v>
      </c>
      <c r="M1014">
        <v>1195</v>
      </c>
      <c r="N1014" t="s">
        <v>207</v>
      </c>
      <c r="O1014" t="s">
        <v>226</v>
      </c>
      <c r="P1014">
        <v>169</v>
      </c>
      <c r="Q1014" t="s">
        <v>588</v>
      </c>
      <c r="R1014" t="s">
        <v>427</v>
      </c>
      <c r="S1014" t="s">
        <v>254</v>
      </c>
      <c r="T1014" t="s">
        <v>229</v>
      </c>
      <c r="U1014" t="s">
        <v>754</v>
      </c>
      <c r="V1014" t="s">
        <v>289</v>
      </c>
      <c r="W1014">
        <f t="shared" si="94"/>
        <v>-14.900000000000006</v>
      </c>
      <c r="X1014">
        <f t="shared" si="95"/>
        <v>-715.20000000000027</v>
      </c>
    </row>
    <row r="1015" spans="1:24" x14ac:dyDescent="0.35">
      <c r="A1015">
        <v>32</v>
      </c>
      <c r="B1015">
        <v>93.49</v>
      </c>
      <c r="C1015">
        <v>12</v>
      </c>
      <c r="D1015">
        <v>2991.68</v>
      </c>
      <c r="E1015" s="53">
        <v>43750</v>
      </c>
      <c r="F1015" s="84">
        <v>10</v>
      </c>
      <c r="G1015" s="84">
        <v>12</v>
      </c>
      <c r="H1015" s="85" t="str">
        <f t="shared" si="90"/>
        <v>December</v>
      </c>
      <c r="I1015" s="84">
        <v>2019</v>
      </c>
      <c r="J1015" s="85" t="str">
        <f t="shared" si="91"/>
        <v>12/10/2019</v>
      </c>
      <c r="K1015" s="86">
        <f t="shared" si="92"/>
        <v>3</v>
      </c>
      <c r="L1015" t="str">
        <f t="shared" si="93"/>
        <v>Tuesday</v>
      </c>
      <c r="M1015">
        <v>1187</v>
      </c>
      <c r="N1015" t="s">
        <v>207</v>
      </c>
      <c r="O1015" t="s">
        <v>226</v>
      </c>
      <c r="P1015">
        <v>169</v>
      </c>
      <c r="Q1015" t="s">
        <v>588</v>
      </c>
      <c r="R1015" t="s">
        <v>296</v>
      </c>
      <c r="S1015" t="s">
        <v>297</v>
      </c>
      <c r="T1015" t="s">
        <v>236</v>
      </c>
      <c r="U1015" t="s">
        <v>704</v>
      </c>
      <c r="V1015" t="s">
        <v>255</v>
      </c>
      <c r="W1015">
        <f t="shared" si="94"/>
        <v>-75.510000000000005</v>
      </c>
      <c r="X1015">
        <f t="shared" si="95"/>
        <v>-2416.3200000000002</v>
      </c>
    </row>
    <row r="1016" spans="1:24" x14ac:dyDescent="0.35">
      <c r="A1016">
        <v>34</v>
      </c>
      <c r="B1016">
        <v>184.58</v>
      </c>
      <c r="C1016">
        <v>1</v>
      </c>
      <c r="D1016">
        <v>6275.72</v>
      </c>
      <c r="E1016" s="53">
        <v>44105</v>
      </c>
      <c r="F1016" s="84">
        <v>10</v>
      </c>
      <c r="G1016" s="84">
        <v>1</v>
      </c>
      <c r="H1016" s="85" t="str">
        <f t="shared" si="90"/>
        <v>January</v>
      </c>
      <c r="I1016" s="84">
        <v>2020</v>
      </c>
      <c r="J1016" s="85" t="str">
        <f t="shared" si="91"/>
        <v>1/10/2020</v>
      </c>
      <c r="K1016" s="86">
        <f t="shared" si="92"/>
        <v>6</v>
      </c>
      <c r="L1016" t="str">
        <f t="shared" si="93"/>
        <v>Friday</v>
      </c>
      <c r="M1016">
        <v>1157</v>
      </c>
      <c r="N1016" t="s">
        <v>207</v>
      </c>
      <c r="O1016" t="s">
        <v>226</v>
      </c>
      <c r="P1016">
        <v>169</v>
      </c>
      <c r="Q1016" t="s">
        <v>588</v>
      </c>
      <c r="R1016" t="s">
        <v>496</v>
      </c>
      <c r="S1016" t="s">
        <v>497</v>
      </c>
      <c r="T1016" t="s">
        <v>242</v>
      </c>
      <c r="U1016" t="s">
        <v>770</v>
      </c>
      <c r="V1016" t="s">
        <v>260</v>
      </c>
      <c r="W1016">
        <f t="shared" si="94"/>
        <v>15.580000000000013</v>
      </c>
      <c r="X1016">
        <f t="shared" si="95"/>
        <v>529.72000000000048</v>
      </c>
    </row>
    <row r="1017" spans="1:24" x14ac:dyDescent="0.35">
      <c r="A1017">
        <v>27</v>
      </c>
      <c r="B1017">
        <v>56.85</v>
      </c>
      <c r="C1017">
        <v>9</v>
      </c>
      <c r="D1017">
        <v>1534.95</v>
      </c>
      <c r="E1017" s="53" t="s">
        <v>340</v>
      </c>
      <c r="F1017" s="84">
        <v>20</v>
      </c>
      <c r="G1017" s="84">
        <v>1</v>
      </c>
      <c r="H1017" s="85" t="str">
        <f t="shared" si="90"/>
        <v>January</v>
      </c>
      <c r="I1017" s="84">
        <v>2020</v>
      </c>
      <c r="J1017" s="85" t="str">
        <f t="shared" si="91"/>
        <v>1/20/2020</v>
      </c>
      <c r="K1017" s="86">
        <f t="shared" si="92"/>
        <v>2</v>
      </c>
      <c r="L1017" t="str">
        <f t="shared" si="93"/>
        <v>Monday</v>
      </c>
      <c r="M1017">
        <v>1148</v>
      </c>
      <c r="N1017" t="s">
        <v>207</v>
      </c>
      <c r="O1017" t="s">
        <v>226</v>
      </c>
      <c r="P1017">
        <v>169</v>
      </c>
      <c r="Q1017" t="s">
        <v>588</v>
      </c>
      <c r="R1017" t="s">
        <v>343</v>
      </c>
      <c r="S1017" t="s">
        <v>344</v>
      </c>
      <c r="T1017" t="s">
        <v>232</v>
      </c>
      <c r="U1017" t="s">
        <v>723</v>
      </c>
      <c r="V1017" t="s">
        <v>255</v>
      </c>
      <c r="W1017">
        <f t="shared" si="94"/>
        <v>-112.15</v>
      </c>
      <c r="X1017">
        <f t="shared" si="95"/>
        <v>-3028.05</v>
      </c>
    </row>
    <row r="1018" spans="1:24" x14ac:dyDescent="0.35">
      <c r="A1018">
        <v>39</v>
      </c>
      <c r="B1018">
        <v>186.27</v>
      </c>
      <c r="C1018">
        <v>3</v>
      </c>
      <c r="D1018">
        <v>7264.53</v>
      </c>
      <c r="E1018" s="53">
        <v>44076</v>
      </c>
      <c r="F1018" s="84">
        <v>9</v>
      </c>
      <c r="G1018" s="84">
        <v>2</v>
      </c>
      <c r="H1018" s="85" t="str">
        <f t="shared" si="90"/>
        <v>Febuary</v>
      </c>
      <c r="I1018" s="84">
        <v>2020</v>
      </c>
      <c r="J1018" s="85" t="str">
        <f t="shared" si="91"/>
        <v>2/9/2020</v>
      </c>
      <c r="K1018" s="86">
        <f t="shared" si="92"/>
        <v>1</v>
      </c>
      <c r="L1018" t="str">
        <f t="shared" si="93"/>
        <v>Sunday</v>
      </c>
      <c r="M1018">
        <v>1129</v>
      </c>
      <c r="N1018" t="s">
        <v>207</v>
      </c>
      <c r="O1018" t="s">
        <v>226</v>
      </c>
      <c r="P1018">
        <v>169</v>
      </c>
      <c r="Q1018" t="s">
        <v>588</v>
      </c>
      <c r="R1018" t="s">
        <v>281</v>
      </c>
      <c r="S1018" t="s">
        <v>282</v>
      </c>
      <c r="T1018" t="s">
        <v>233</v>
      </c>
      <c r="U1018" t="s">
        <v>697</v>
      </c>
      <c r="V1018" t="s">
        <v>289</v>
      </c>
      <c r="W1018">
        <f t="shared" si="94"/>
        <v>17.27000000000001</v>
      </c>
      <c r="X1018">
        <f t="shared" si="95"/>
        <v>673.53000000000043</v>
      </c>
    </row>
    <row r="1019" spans="1:24" x14ac:dyDescent="0.35">
      <c r="A1019">
        <v>47</v>
      </c>
      <c r="B1019">
        <v>146.15</v>
      </c>
      <c r="C1019">
        <v>6</v>
      </c>
      <c r="D1019">
        <v>6869.05</v>
      </c>
      <c r="E1019" s="53" t="s">
        <v>502</v>
      </c>
      <c r="F1019" s="84">
        <v>22</v>
      </c>
      <c r="G1019" s="84">
        <v>2</v>
      </c>
      <c r="H1019" s="85" t="str">
        <f t="shared" si="90"/>
        <v>Febuary</v>
      </c>
      <c r="I1019" s="84">
        <v>2020</v>
      </c>
      <c r="J1019" s="85" t="str">
        <f t="shared" si="91"/>
        <v>2/22/2020</v>
      </c>
      <c r="K1019" s="86">
        <f t="shared" si="92"/>
        <v>7</v>
      </c>
      <c r="L1019" t="str">
        <f t="shared" si="93"/>
        <v>Saturday</v>
      </c>
      <c r="M1019">
        <v>1117</v>
      </c>
      <c r="N1019" t="s">
        <v>207</v>
      </c>
      <c r="O1019" t="s">
        <v>226</v>
      </c>
      <c r="P1019">
        <v>169</v>
      </c>
      <c r="Q1019" t="s">
        <v>588</v>
      </c>
      <c r="R1019" t="s">
        <v>296</v>
      </c>
      <c r="S1019" t="s">
        <v>297</v>
      </c>
      <c r="T1019" t="s">
        <v>236</v>
      </c>
      <c r="U1019" t="s">
        <v>704</v>
      </c>
      <c r="V1019" t="s">
        <v>260</v>
      </c>
      <c r="W1019">
        <f t="shared" si="94"/>
        <v>-22.849999999999994</v>
      </c>
      <c r="X1019">
        <f t="shared" si="95"/>
        <v>-1073.9499999999998</v>
      </c>
    </row>
    <row r="1020" spans="1:24" x14ac:dyDescent="0.35">
      <c r="A1020">
        <v>22</v>
      </c>
      <c r="B1020">
        <v>152.41</v>
      </c>
      <c r="C1020">
        <v>5</v>
      </c>
      <c r="D1020">
        <v>3353.02</v>
      </c>
      <c r="E1020" s="53" t="s">
        <v>513</v>
      </c>
      <c r="F1020" s="84">
        <v>15</v>
      </c>
      <c r="G1020" s="84">
        <v>3</v>
      </c>
      <c r="H1020" s="85" t="str">
        <f t="shared" si="90"/>
        <v>March</v>
      </c>
      <c r="I1020" s="84">
        <v>2020</v>
      </c>
      <c r="J1020" s="85" t="str">
        <f t="shared" si="91"/>
        <v>3/15/2020</v>
      </c>
      <c r="K1020" s="86">
        <f t="shared" si="92"/>
        <v>1</v>
      </c>
      <c r="L1020" t="str">
        <f t="shared" si="93"/>
        <v>Sunday</v>
      </c>
      <c r="M1020">
        <v>1096</v>
      </c>
      <c r="N1020" t="s">
        <v>207</v>
      </c>
      <c r="O1020" t="s">
        <v>226</v>
      </c>
      <c r="P1020">
        <v>169</v>
      </c>
      <c r="Q1020" t="s">
        <v>588</v>
      </c>
      <c r="R1020" t="s">
        <v>296</v>
      </c>
      <c r="S1020" t="s">
        <v>297</v>
      </c>
      <c r="T1020" t="s">
        <v>236</v>
      </c>
      <c r="U1020" t="s">
        <v>704</v>
      </c>
      <c r="V1020" t="s">
        <v>260</v>
      </c>
      <c r="W1020">
        <f t="shared" si="94"/>
        <v>-16.590000000000003</v>
      </c>
      <c r="X1020">
        <f t="shared" si="95"/>
        <v>-364.98000000000008</v>
      </c>
    </row>
    <row r="1021" spans="1:24" x14ac:dyDescent="0.35">
      <c r="A1021">
        <v>55</v>
      </c>
      <c r="B1021">
        <v>150.71</v>
      </c>
      <c r="C1021">
        <v>1</v>
      </c>
      <c r="D1021">
        <v>8289.0499999999993</v>
      </c>
      <c r="E1021" s="53" t="s">
        <v>458</v>
      </c>
      <c r="F1021" s="84">
        <v>14</v>
      </c>
      <c r="G1021" s="84">
        <v>4</v>
      </c>
      <c r="H1021" s="85" t="str">
        <f t="shared" si="90"/>
        <v>April</v>
      </c>
      <c r="I1021" s="84">
        <v>2020</v>
      </c>
      <c r="J1021" s="85" t="str">
        <f t="shared" si="91"/>
        <v>4/14/2020</v>
      </c>
      <c r="K1021" s="86">
        <f t="shared" si="92"/>
        <v>3</v>
      </c>
      <c r="L1021" t="str">
        <f t="shared" si="93"/>
        <v>Tuesday</v>
      </c>
      <c r="M1021">
        <v>1067</v>
      </c>
      <c r="N1021" t="s">
        <v>207</v>
      </c>
      <c r="O1021" t="s">
        <v>226</v>
      </c>
      <c r="P1021">
        <v>169</v>
      </c>
      <c r="Q1021" t="s">
        <v>588</v>
      </c>
      <c r="R1021" t="s">
        <v>459</v>
      </c>
      <c r="S1021" t="s">
        <v>460</v>
      </c>
      <c r="T1021" t="s">
        <v>230</v>
      </c>
      <c r="U1021" t="s">
        <v>763</v>
      </c>
      <c r="V1021" t="s">
        <v>289</v>
      </c>
      <c r="W1021">
        <f t="shared" si="94"/>
        <v>-18.289999999999992</v>
      </c>
      <c r="X1021">
        <f t="shared" si="95"/>
        <v>-1005.9499999999996</v>
      </c>
    </row>
    <row r="1022" spans="1:24" x14ac:dyDescent="0.35">
      <c r="A1022">
        <v>60</v>
      </c>
      <c r="B1022">
        <v>198.13</v>
      </c>
      <c r="C1022">
        <v>9</v>
      </c>
      <c r="D1022">
        <v>11887.8</v>
      </c>
      <c r="E1022" s="53">
        <v>43895</v>
      </c>
      <c r="F1022" s="84">
        <v>3</v>
      </c>
      <c r="G1022" s="84">
        <v>5</v>
      </c>
      <c r="H1022" s="85" t="str">
        <f t="shared" si="90"/>
        <v>May</v>
      </c>
      <c r="I1022" s="84">
        <v>2020</v>
      </c>
      <c r="J1022" s="85" t="str">
        <f t="shared" si="91"/>
        <v>5/3/2020</v>
      </c>
      <c r="K1022" s="86">
        <f t="shared" si="92"/>
        <v>1</v>
      </c>
      <c r="L1022" t="str">
        <f t="shared" si="93"/>
        <v>Sunday</v>
      </c>
      <c r="M1022">
        <v>1049</v>
      </c>
      <c r="N1022" t="s">
        <v>207</v>
      </c>
      <c r="O1022" t="s">
        <v>226</v>
      </c>
      <c r="P1022">
        <v>169</v>
      </c>
      <c r="Q1022" t="s">
        <v>588</v>
      </c>
      <c r="R1022" t="s">
        <v>296</v>
      </c>
      <c r="S1022" t="s">
        <v>297</v>
      </c>
      <c r="T1022" t="s">
        <v>236</v>
      </c>
      <c r="U1022" t="s">
        <v>704</v>
      </c>
      <c r="V1022" t="s">
        <v>289</v>
      </c>
      <c r="W1022">
        <f t="shared" si="94"/>
        <v>29.129999999999995</v>
      </c>
      <c r="X1022">
        <f t="shared" si="95"/>
        <v>1747.7999999999997</v>
      </c>
    </row>
    <row r="1023" spans="1:24" x14ac:dyDescent="0.35">
      <c r="A1023">
        <v>35</v>
      </c>
      <c r="B1023">
        <v>169.34</v>
      </c>
      <c r="C1023">
        <v>6</v>
      </c>
      <c r="D1023">
        <v>5926.9</v>
      </c>
      <c r="E1023" s="53" t="s">
        <v>425</v>
      </c>
      <c r="F1023" s="84">
        <v>17</v>
      </c>
      <c r="G1023" s="84">
        <v>5</v>
      </c>
      <c r="H1023" s="85" t="str">
        <f t="shared" si="90"/>
        <v>May</v>
      </c>
      <c r="I1023" s="84">
        <v>2020</v>
      </c>
      <c r="J1023" s="85" t="str">
        <f t="shared" si="91"/>
        <v>5/17/2020</v>
      </c>
      <c r="K1023" s="86">
        <f t="shared" si="92"/>
        <v>1</v>
      </c>
      <c r="L1023" t="str">
        <f t="shared" si="93"/>
        <v>Sunday</v>
      </c>
      <c r="M1023">
        <v>1036</v>
      </c>
      <c r="N1023" t="s">
        <v>207</v>
      </c>
      <c r="O1023" t="s">
        <v>226</v>
      </c>
      <c r="P1023">
        <v>169</v>
      </c>
      <c r="Q1023" t="s">
        <v>588</v>
      </c>
      <c r="R1023" t="s">
        <v>287</v>
      </c>
      <c r="S1023" t="s">
        <v>288</v>
      </c>
      <c r="T1023" t="s">
        <v>234</v>
      </c>
      <c r="U1023" t="s">
        <v>700</v>
      </c>
      <c r="V1023" t="s">
        <v>260</v>
      </c>
      <c r="W1023">
        <f t="shared" si="94"/>
        <v>0.34000000000000341</v>
      </c>
      <c r="X1023">
        <f t="shared" si="95"/>
        <v>11.900000000000119</v>
      </c>
    </row>
    <row r="1024" spans="1:24" x14ac:dyDescent="0.35">
      <c r="A1024">
        <v>28</v>
      </c>
      <c r="B1024">
        <v>135.47</v>
      </c>
      <c r="C1024">
        <v>8</v>
      </c>
      <c r="D1024">
        <v>3793.16</v>
      </c>
      <c r="E1024" s="53" t="s">
        <v>346</v>
      </c>
      <c r="F1024" s="84">
        <v>31</v>
      </c>
      <c r="G1024" s="84">
        <v>5</v>
      </c>
      <c r="H1024" s="85" t="str">
        <f t="shared" si="90"/>
        <v>May</v>
      </c>
      <c r="I1024" s="84">
        <v>2020</v>
      </c>
      <c r="J1024" s="85" t="str">
        <f t="shared" si="91"/>
        <v>5/31/2020</v>
      </c>
      <c r="K1024" s="86">
        <f t="shared" si="92"/>
        <v>1</v>
      </c>
      <c r="L1024" t="str">
        <f t="shared" si="93"/>
        <v>Sunday</v>
      </c>
      <c r="M1024">
        <v>1023</v>
      </c>
      <c r="N1024" t="s">
        <v>347</v>
      </c>
      <c r="O1024" t="s">
        <v>226</v>
      </c>
      <c r="P1024">
        <v>169</v>
      </c>
      <c r="Q1024" t="s">
        <v>588</v>
      </c>
      <c r="R1024" t="s">
        <v>277</v>
      </c>
      <c r="S1024" t="s">
        <v>278</v>
      </c>
      <c r="T1024" t="s">
        <v>230</v>
      </c>
      <c r="U1024" t="s">
        <v>695</v>
      </c>
      <c r="V1024" t="s">
        <v>260</v>
      </c>
      <c r="W1024">
        <f t="shared" si="94"/>
        <v>-33.53</v>
      </c>
      <c r="X1024">
        <f t="shared" si="95"/>
        <v>-938.84</v>
      </c>
    </row>
    <row r="1025" spans="1:24" x14ac:dyDescent="0.35">
      <c r="A1025">
        <v>38</v>
      </c>
      <c r="B1025">
        <v>113.95</v>
      </c>
      <c r="C1025">
        <v>13</v>
      </c>
      <c r="D1025">
        <v>4330.1000000000004</v>
      </c>
      <c r="E1025" s="53">
        <v>43406</v>
      </c>
      <c r="F1025" s="84">
        <v>11</v>
      </c>
      <c r="G1025" s="84">
        <v>2</v>
      </c>
      <c r="H1025" s="85" t="str">
        <f t="shared" si="90"/>
        <v>Febuary</v>
      </c>
      <c r="I1025" s="84">
        <v>2018</v>
      </c>
      <c r="J1025" s="85" t="str">
        <f t="shared" si="91"/>
        <v>2/11/2018</v>
      </c>
      <c r="K1025" s="86">
        <f t="shared" si="92"/>
        <v>1</v>
      </c>
      <c r="L1025" t="str">
        <f t="shared" si="93"/>
        <v>Sunday</v>
      </c>
      <c r="M1025">
        <v>1864</v>
      </c>
      <c r="N1025" t="s">
        <v>207</v>
      </c>
      <c r="O1025" t="s">
        <v>514</v>
      </c>
      <c r="P1025">
        <v>100</v>
      </c>
      <c r="Q1025" t="s">
        <v>589</v>
      </c>
      <c r="R1025" t="s">
        <v>357</v>
      </c>
      <c r="S1025" t="s">
        <v>358</v>
      </c>
      <c r="T1025" t="s">
        <v>243</v>
      </c>
      <c r="U1025" t="s">
        <v>729</v>
      </c>
      <c r="V1025" t="s">
        <v>260</v>
      </c>
      <c r="W1025">
        <f t="shared" si="94"/>
        <v>13.950000000000003</v>
      </c>
      <c r="X1025">
        <f t="shared" si="95"/>
        <v>530.10000000000014</v>
      </c>
    </row>
    <row r="1026" spans="1:24" x14ac:dyDescent="0.35">
      <c r="A1026">
        <v>21</v>
      </c>
      <c r="B1026">
        <v>95.8</v>
      </c>
      <c r="C1026">
        <v>7</v>
      </c>
      <c r="D1026">
        <v>2011.8</v>
      </c>
      <c r="E1026" s="53" t="s">
        <v>426</v>
      </c>
      <c r="F1026" s="84">
        <v>16</v>
      </c>
      <c r="G1026" s="84">
        <v>4</v>
      </c>
      <c r="H1026" s="85" t="str">
        <f t="shared" si="90"/>
        <v>April</v>
      </c>
      <c r="I1026" s="84">
        <v>2018</v>
      </c>
      <c r="J1026" s="85" t="str">
        <f t="shared" si="91"/>
        <v>4/16/2018</v>
      </c>
      <c r="K1026" s="86">
        <f t="shared" si="92"/>
        <v>2</v>
      </c>
      <c r="L1026" t="str">
        <f t="shared" si="93"/>
        <v>Monday</v>
      </c>
      <c r="M1026">
        <v>1801</v>
      </c>
      <c r="N1026" t="s">
        <v>207</v>
      </c>
      <c r="O1026" t="s">
        <v>514</v>
      </c>
      <c r="P1026">
        <v>100</v>
      </c>
      <c r="Q1026" t="s">
        <v>589</v>
      </c>
      <c r="R1026" t="s">
        <v>304</v>
      </c>
      <c r="S1026" t="s">
        <v>249</v>
      </c>
      <c r="T1026" t="s">
        <v>249</v>
      </c>
      <c r="U1026" t="s">
        <v>707</v>
      </c>
      <c r="V1026" t="s">
        <v>255</v>
      </c>
      <c r="W1026">
        <f t="shared" si="94"/>
        <v>-4.2000000000000028</v>
      </c>
      <c r="X1026">
        <f t="shared" si="95"/>
        <v>-88.20000000000006</v>
      </c>
    </row>
    <row r="1027" spans="1:24" x14ac:dyDescent="0.35">
      <c r="A1027">
        <v>41</v>
      </c>
      <c r="B1027">
        <v>117.98</v>
      </c>
      <c r="C1027">
        <v>4</v>
      </c>
      <c r="D1027">
        <v>4837.18</v>
      </c>
      <c r="E1027" s="53">
        <v>43257</v>
      </c>
      <c r="F1027" s="84">
        <v>6</v>
      </c>
      <c r="G1027" s="84">
        <v>6</v>
      </c>
      <c r="H1027" s="85" t="str">
        <f t="shared" ref="H1027:H1090" si="96">IF(G1027=1,"January",IF(G1027=2,"Febuary",IF(G1027=3,"March",IF(G1027=4,"April",IF(G1027=5,"May",IF(G1027=6,"June",IF(G1027=7,"July",IF(G1027=8,"August",IF(G1027=9,"September",IF(G1027=10,"October",IF(G1027=11,"November","December")))))))))))</f>
        <v>June</v>
      </c>
      <c r="I1027" s="84">
        <v>2018</v>
      </c>
      <c r="J1027" s="85" t="str">
        <f t="shared" ref="J1027:J1090" si="97">CONCATENATE(G1027,"/",F1027,"/",I1027)</f>
        <v>6/6/2018</v>
      </c>
      <c r="K1027" s="86">
        <f t="shared" ref="K1027:K1090" si="98">WEEKDAY(J1027)</f>
        <v>4</v>
      </c>
      <c r="L1027" t="str">
        <f t="shared" ref="L1027:L1090" si="99">IF(K1027=7,"Saturday",IF(K1027=6,"Friday",IF(K1027=5,"Thursday",IF(K1027=4,"Wednesday",IF(K1027=3,"Tuesday",IF(K1027=2,"Monday","Sunday"))))))</f>
        <v>Wednesday</v>
      </c>
      <c r="M1027">
        <v>1751</v>
      </c>
      <c r="N1027" t="s">
        <v>207</v>
      </c>
      <c r="O1027" t="s">
        <v>514</v>
      </c>
      <c r="P1027">
        <v>100</v>
      </c>
      <c r="Q1027" t="s">
        <v>589</v>
      </c>
      <c r="R1027" t="s">
        <v>296</v>
      </c>
      <c r="S1027" t="s">
        <v>297</v>
      </c>
      <c r="T1027" t="s">
        <v>236</v>
      </c>
      <c r="U1027" t="s">
        <v>704</v>
      </c>
      <c r="V1027" t="s">
        <v>260</v>
      </c>
      <c r="W1027">
        <f t="shared" ref="W1027:W1090" si="100">B1027-P1027</f>
        <v>17.980000000000004</v>
      </c>
      <c r="X1027">
        <f t="shared" ref="X1027:X1090" si="101">W1027*A1027</f>
        <v>737.18000000000018</v>
      </c>
    </row>
    <row r="1028" spans="1:24" x14ac:dyDescent="0.35">
      <c r="A1028">
        <v>22</v>
      </c>
      <c r="B1028">
        <v>97.81</v>
      </c>
      <c r="C1028">
        <v>10</v>
      </c>
      <c r="D1028">
        <v>2151.8200000000002</v>
      </c>
      <c r="E1028" s="53">
        <v>43320</v>
      </c>
      <c r="F1028" s="84">
        <v>8</v>
      </c>
      <c r="G1028" s="84">
        <v>8</v>
      </c>
      <c r="H1028" s="85" t="str">
        <f t="shared" si="96"/>
        <v>August</v>
      </c>
      <c r="I1028" s="84">
        <v>2018</v>
      </c>
      <c r="J1028" s="85" t="str">
        <f t="shared" si="97"/>
        <v>8/8/2018</v>
      </c>
      <c r="K1028" s="86">
        <f t="shared" si="98"/>
        <v>4</v>
      </c>
      <c r="L1028" t="str">
        <f t="shared" si="99"/>
        <v>Wednesday</v>
      </c>
      <c r="M1028">
        <v>1689</v>
      </c>
      <c r="N1028" t="s">
        <v>207</v>
      </c>
      <c r="O1028" t="s">
        <v>514</v>
      </c>
      <c r="P1028">
        <v>100</v>
      </c>
      <c r="Q1028" t="s">
        <v>589</v>
      </c>
      <c r="R1028" t="s">
        <v>335</v>
      </c>
      <c r="S1028" t="s">
        <v>336</v>
      </c>
      <c r="T1028" t="s">
        <v>229</v>
      </c>
      <c r="U1028" t="s">
        <v>720</v>
      </c>
      <c r="V1028" t="s">
        <v>255</v>
      </c>
      <c r="W1028">
        <f t="shared" si="100"/>
        <v>-2.1899999999999977</v>
      </c>
      <c r="X1028">
        <f t="shared" si="101"/>
        <v>-48.17999999999995</v>
      </c>
    </row>
    <row r="1029" spans="1:24" x14ac:dyDescent="0.35">
      <c r="A1029">
        <v>29</v>
      </c>
      <c r="B1029">
        <v>88.74</v>
      </c>
      <c r="C1029">
        <v>9</v>
      </c>
      <c r="D1029">
        <v>2573.46</v>
      </c>
      <c r="E1029" s="53" t="s">
        <v>428</v>
      </c>
      <c r="F1029" s="84">
        <v>28</v>
      </c>
      <c r="G1029" s="84">
        <v>9</v>
      </c>
      <c r="H1029" s="85" t="str">
        <f t="shared" si="96"/>
        <v>September</v>
      </c>
      <c r="I1029" s="84">
        <v>2018</v>
      </c>
      <c r="J1029" s="85" t="str">
        <f t="shared" si="97"/>
        <v>9/28/2018</v>
      </c>
      <c r="K1029" s="86">
        <f t="shared" si="98"/>
        <v>6</v>
      </c>
      <c r="L1029" t="str">
        <f t="shared" si="99"/>
        <v>Friday</v>
      </c>
      <c r="M1029">
        <v>1639</v>
      </c>
      <c r="N1029" t="s">
        <v>207</v>
      </c>
      <c r="O1029" t="s">
        <v>514</v>
      </c>
      <c r="P1029">
        <v>100</v>
      </c>
      <c r="Q1029" t="s">
        <v>589</v>
      </c>
      <c r="R1029" t="s">
        <v>296</v>
      </c>
      <c r="S1029" t="s">
        <v>297</v>
      </c>
      <c r="T1029" t="s">
        <v>236</v>
      </c>
      <c r="U1029" t="s">
        <v>704</v>
      </c>
      <c r="V1029" t="s">
        <v>255</v>
      </c>
      <c r="W1029">
        <f t="shared" si="100"/>
        <v>-11.260000000000005</v>
      </c>
      <c r="X1029">
        <f t="shared" si="101"/>
        <v>-326.54000000000013</v>
      </c>
    </row>
    <row r="1030" spans="1:24" x14ac:dyDescent="0.35">
      <c r="A1030">
        <v>50</v>
      </c>
      <c r="B1030">
        <v>106.89</v>
      </c>
      <c r="C1030">
        <v>1</v>
      </c>
      <c r="D1030">
        <v>5344.5</v>
      </c>
      <c r="E1030" s="53" t="s">
        <v>429</v>
      </c>
      <c r="F1030" s="84">
        <v>22</v>
      </c>
      <c r="G1030" s="84">
        <v>10</v>
      </c>
      <c r="H1030" s="85" t="str">
        <f t="shared" si="96"/>
        <v>October</v>
      </c>
      <c r="I1030" s="84">
        <v>2018</v>
      </c>
      <c r="J1030" s="85" t="str">
        <f t="shared" si="97"/>
        <v>10/22/2018</v>
      </c>
      <c r="K1030" s="86">
        <f t="shared" si="98"/>
        <v>2</v>
      </c>
      <c r="L1030" t="str">
        <f t="shared" si="99"/>
        <v>Monday</v>
      </c>
      <c r="M1030">
        <v>1616</v>
      </c>
      <c r="N1030" t="s">
        <v>207</v>
      </c>
      <c r="O1030" t="s">
        <v>514</v>
      </c>
      <c r="P1030">
        <v>100</v>
      </c>
      <c r="Q1030" t="s">
        <v>589</v>
      </c>
      <c r="R1030" t="s">
        <v>304</v>
      </c>
      <c r="S1030" t="s">
        <v>249</v>
      </c>
      <c r="T1030" t="s">
        <v>249</v>
      </c>
      <c r="U1030" t="s">
        <v>707</v>
      </c>
      <c r="V1030" t="s">
        <v>260</v>
      </c>
      <c r="W1030">
        <f t="shared" si="100"/>
        <v>6.8900000000000006</v>
      </c>
      <c r="X1030">
        <f t="shared" si="101"/>
        <v>344.5</v>
      </c>
    </row>
    <row r="1031" spans="1:24" x14ac:dyDescent="0.35">
      <c r="A1031">
        <v>29</v>
      </c>
      <c r="B1031">
        <v>105.88</v>
      </c>
      <c r="C1031">
        <v>11</v>
      </c>
      <c r="D1031">
        <v>3070.52</v>
      </c>
      <c r="E1031" s="53">
        <v>43292</v>
      </c>
      <c r="F1031" s="84">
        <v>7</v>
      </c>
      <c r="G1031" s="84">
        <v>11</v>
      </c>
      <c r="H1031" s="85" t="str">
        <f t="shared" si="96"/>
        <v>November</v>
      </c>
      <c r="I1031" s="84">
        <v>2018</v>
      </c>
      <c r="J1031" s="85" t="str">
        <f t="shared" si="97"/>
        <v>11/7/2018</v>
      </c>
      <c r="K1031" s="86">
        <f t="shared" si="98"/>
        <v>4</v>
      </c>
      <c r="L1031" t="str">
        <f t="shared" si="99"/>
        <v>Wednesday</v>
      </c>
      <c r="M1031">
        <v>1601</v>
      </c>
      <c r="N1031" t="s">
        <v>207</v>
      </c>
      <c r="O1031" t="s">
        <v>514</v>
      </c>
      <c r="P1031">
        <v>100</v>
      </c>
      <c r="Q1031" t="s">
        <v>589</v>
      </c>
      <c r="R1031" t="s">
        <v>433</v>
      </c>
      <c r="S1031" t="s">
        <v>297</v>
      </c>
      <c r="T1031" t="s">
        <v>236</v>
      </c>
      <c r="U1031" t="s">
        <v>756</v>
      </c>
      <c r="V1031" t="s">
        <v>260</v>
      </c>
      <c r="W1031">
        <f t="shared" si="100"/>
        <v>5.8799999999999955</v>
      </c>
      <c r="X1031">
        <f t="shared" si="101"/>
        <v>170.51999999999987</v>
      </c>
    </row>
    <row r="1032" spans="1:24" x14ac:dyDescent="0.35">
      <c r="A1032">
        <v>49</v>
      </c>
      <c r="B1032">
        <v>80.67</v>
      </c>
      <c r="C1032">
        <v>11</v>
      </c>
      <c r="D1032">
        <v>3952.83</v>
      </c>
      <c r="E1032" s="53" t="s">
        <v>367</v>
      </c>
      <c r="F1032" s="84">
        <v>14</v>
      </c>
      <c r="G1032" s="84">
        <v>11</v>
      </c>
      <c r="H1032" s="85" t="str">
        <f t="shared" si="96"/>
        <v>November</v>
      </c>
      <c r="I1032" s="84">
        <v>2018</v>
      </c>
      <c r="J1032" s="85" t="str">
        <f t="shared" si="97"/>
        <v>11/14/2018</v>
      </c>
      <c r="K1032" s="86">
        <f t="shared" si="98"/>
        <v>4</v>
      </c>
      <c r="L1032" t="str">
        <f t="shared" si="99"/>
        <v>Wednesday</v>
      </c>
      <c r="M1032">
        <v>1595</v>
      </c>
      <c r="N1032" t="s">
        <v>207</v>
      </c>
      <c r="O1032" t="s">
        <v>514</v>
      </c>
      <c r="P1032">
        <v>100</v>
      </c>
      <c r="Q1032" t="s">
        <v>589</v>
      </c>
      <c r="R1032" t="s">
        <v>362</v>
      </c>
      <c r="S1032" t="s">
        <v>293</v>
      </c>
      <c r="T1032" t="s">
        <v>229</v>
      </c>
      <c r="U1032" t="s">
        <v>731</v>
      </c>
      <c r="V1032" t="s">
        <v>260</v>
      </c>
      <c r="W1032">
        <f t="shared" si="100"/>
        <v>-19.329999999999998</v>
      </c>
      <c r="X1032">
        <f t="shared" si="101"/>
        <v>-947.17</v>
      </c>
    </row>
    <row r="1033" spans="1:24" x14ac:dyDescent="0.35">
      <c r="A1033">
        <v>35</v>
      </c>
      <c r="B1033">
        <v>101.85</v>
      </c>
      <c r="C1033">
        <v>3</v>
      </c>
      <c r="D1033">
        <v>3564.75</v>
      </c>
      <c r="E1033" s="53" t="s">
        <v>369</v>
      </c>
      <c r="F1033" s="84">
        <v>26</v>
      </c>
      <c r="G1033" s="84">
        <v>11</v>
      </c>
      <c r="H1033" s="85" t="str">
        <f t="shared" si="96"/>
        <v>November</v>
      </c>
      <c r="I1033" s="84">
        <v>2018</v>
      </c>
      <c r="J1033" s="85" t="str">
        <f t="shared" si="97"/>
        <v>11/26/2018</v>
      </c>
      <c r="K1033" s="86">
        <f t="shared" si="98"/>
        <v>2</v>
      </c>
      <c r="L1033" t="str">
        <f t="shared" si="99"/>
        <v>Monday</v>
      </c>
      <c r="M1033">
        <v>1584</v>
      </c>
      <c r="N1033" t="s">
        <v>207</v>
      </c>
      <c r="O1033" t="s">
        <v>514</v>
      </c>
      <c r="P1033">
        <v>100</v>
      </c>
      <c r="Q1033" t="s">
        <v>589</v>
      </c>
      <c r="R1033" t="s">
        <v>321</v>
      </c>
      <c r="S1033" t="s">
        <v>322</v>
      </c>
      <c r="T1033" t="s">
        <v>229</v>
      </c>
      <c r="U1033" t="s">
        <v>715</v>
      </c>
      <c r="V1033" t="s">
        <v>260</v>
      </c>
      <c r="W1033">
        <f t="shared" si="100"/>
        <v>1.8499999999999943</v>
      </c>
      <c r="X1033">
        <f t="shared" si="101"/>
        <v>64.749999999999801</v>
      </c>
    </row>
    <row r="1034" spans="1:24" x14ac:dyDescent="0.35">
      <c r="A1034">
        <v>48</v>
      </c>
      <c r="B1034">
        <v>116.97</v>
      </c>
      <c r="C1034">
        <v>11</v>
      </c>
      <c r="D1034">
        <v>5614.56</v>
      </c>
      <c r="E1034" s="53">
        <v>43497</v>
      </c>
      <c r="F1034" s="84">
        <v>2</v>
      </c>
      <c r="G1034" s="84">
        <v>1</v>
      </c>
      <c r="H1034" s="85" t="str">
        <f t="shared" si="96"/>
        <v>January</v>
      </c>
      <c r="I1034" s="84">
        <v>2019</v>
      </c>
      <c r="J1034" s="85" t="str">
        <f t="shared" si="97"/>
        <v>1/2/2019</v>
      </c>
      <c r="K1034" s="86">
        <f t="shared" si="98"/>
        <v>4</v>
      </c>
      <c r="L1034" t="str">
        <f t="shared" si="99"/>
        <v>Wednesday</v>
      </c>
      <c r="M1034">
        <v>1548</v>
      </c>
      <c r="N1034" t="s">
        <v>207</v>
      </c>
      <c r="O1034" t="s">
        <v>514</v>
      </c>
      <c r="P1034">
        <v>100</v>
      </c>
      <c r="Q1034" t="s">
        <v>589</v>
      </c>
      <c r="R1034" t="s">
        <v>313</v>
      </c>
      <c r="S1034" t="s">
        <v>314</v>
      </c>
      <c r="T1034" t="s">
        <v>230</v>
      </c>
      <c r="U1034" t="s">
        <v>711</v>
      </c>
      <c r="V1034" t="s">
        <v>260</v>
      </c>
      <c r="W1034">
        <f t="shared" si="100"/>
        <v>16.97</v>
      </c>
      <c r="X1034">
        <f t="shared" si="101"/>
        <v>814.56</v>
      </c>
    </row>
    <row r="1035" spans="1:24" x14ac:dyDescent="0.35">
      <c r="A1035">
        <v>23</v>
      </c>
      <c r="B1035">
        <v>80.67</v>
      </c>
      <c r="C1035">
        <v>5</v>
      </c>
      <c r="D1035">
        <v>1855.41</v>
      </c>
      <c r="E1035" s="53" t="s">
        <v>511</v>
      </c>
      <c r="F1035" s="84">
        <v>18</v>
      </c>
      <c r="G1035" s="84">
        <v>2</v>
      </c>
      <c r="H1035" s="85" t="str">
        <f t="shared" si="96"/>
        <v>Febuary</v>
      </c>
      <c r="I1035" s="84">
        <v>2019</v>
      </c>
      <c r="J1035" s="85" t="str">
        <f t="shared" si="97"/>
        <v>2/18/2019</v>
      </c>
      <c r="K1035" s="86">
        <f t="shared" si="98"/>
        <v>2</v>
      </c>
      <c r="L1035" t="str">
        <f t="shared" si="99"/>
        <v>Monday</v>
      </c>
      <c r="M1035">
        <v>1502</v>
      </c>
      <c r="N1035" t="s">
        <v>207</v>
      </c>
      <c r="O1035" t="s">
        <v>514</v>
      </c>
      <c r="P1035">
        <v>100</v>
      </c>
      <c r="Q1035" t="s">
        <v>589</v>
      </c>
      <c r="R1035" t="s">
        <v>376</v>
      </c>
      <c r="S1035" t="s">
        <v>377</v>
      </c>
      <c r="T1035" t="s">
        <v>242</v>
      </c>
      <c r="U1035" t="s">
        <v>736</v>
      </c>
      <c r="V1035" t="s">
        <v>255</v>
      </c>
      <c r="W1035">
        <f t="shared" si="100"/>
        <v>-19.329999999999998</v>
      </c>
      <c r="X1035">
        <f t="shared" si="101"/>
        <v>-444.59</v>
      </c>
    </row>
    <row r="1036" spans="1:24" x14ac:dyDescent="0.35">
      <c r="A1036">
        <v>48</v>
      </c>
      <c r="B1036">
        <v>95.8</v>
      </c>
      <c r="C1036">
        <v>8</v>
      </c>
      <c r="D1036">
        <v>4598.3999999999996</v>
      </c>
      <c r="E1036" s="53" t="s">
        <v>512</v>
      </c>
      <c r="F1036" s="84">
        <v>20</v>
      </c>
      <c r="G1036" s="84">
        <v>3</v>
      </c>
      <c r="H1036" s="85" t="str">
        <f t="shared" si="96"/>
        <v>March</v>
      </c>
      <c r="I1036" s="84">
        <v>2019</v>
      </c>
      <c r="J1036" s="85" t="str">
        <f t="shared" si="97"/>
        <v>3/20/2019</v>
      </c>
      <c r="K1036" s="86">
        <f t="shared" si="98"/>
        <v>4</v>
      </c>
      <c r="L1036" t="str">
        <f t="shared" si="99"/>
        <v>Wednesday</v>
      </c>
      <c r="M1036">
        <v>1473</v>
      </c>
      <c r="N1036" t="s">
        <v>207</v>
      </c>
      <c r="O1036" t="s">
        <v>514</v>
      </c>
      <c r="P1036">
        <v>100</v>
      </c>
      <c r="Q1036" t="s">
        <v>589</v>
      </c>
      <c r="R1036" t="s">
        <v>384</v>
      </c>
      <c r="S1036" t="s">
        <v>385</v>
      </c>
      <c r="T1036" t="s">
        <v>235</v>
      </c>
      <c r="U1036" t="s">
        <v>739</v>
      </c>
      <c r="V1036" t="s">
        <v>260</v>
      </c>
      <c r="W1036">
        <f t="shared" si="100"/>
        <v>-4.2000000000000028</v>
      </c>
      <c r="X1036">
        <f t="shared" si="101"/>
        <v>-201.60000000000014</v>
      </c>
    </row>
    <row r="1037" spans="1:24" x14ac:dyDescent="0.35">
      <c r="A1037">
        <v>42</v>
      </c>
      <c r="B1037">
        <v>121.01</v>
      </c>
      <c r="C1037">
        <v>14</v>
      </c>
      <c r="D1037">
        <v>5082.42</v>
      </c>
      <c r="E1037" s="53">
        <v>43651</v>
      </c>
      <c r="F1037" s="84">
        <v>7</v>
      </c>
      <c r="G1037" s="84">
        <v>5</v>
      </c>
      <c r="H1037" s="85" t="str">
        <f t="shared" si="96"/>
        <v>May</v>
      </c>
      <c r="I1037" s="84">
        <v>2019</v>
      </c>
      <c r="J1037" s="85" t="str">
        <f t="shared" si="97"/>
        <v>5/7/2019</v>
      </c>
      <c r="K1037" s="86">
        <f t="shared" si="98"/>
        <v>3</v>
      </c>
      <c r="L1037" t="str">
        <f t="shared" si="99"/>
        <v>Tuesday</v>
      </c>
      <c r="M1037">
        <v>1426</v>
      </c>
      <c r="N1037" t="s">
        <v>364</v>
      </c>
      <c r="O1037" t="s">
        <v>514</v>
      </c>
      <c r="P1037">
        <v>100</v>
      </c>
      <c r="Q1037" t="s">
        <v>589</v>
      </c>
      <c r="R1037" t="s">
        <v>253</v>
      </c>
      <c r="S1037" t="s">
        <v>254</v>
      </c>
      <c r="T1037" t="s">
        <v>229</v>
      </c>
      <c r="U1037" t="s">
        <v>683</v>
      </c>
      <c r="V1037" t="s">
        <v>260</v>
      </c>
      <c r="W1037">
        <f t="shared" si="100"/>
        <v>21.010000000000005</v>
      </c>
      <c r="X1037">
        <f t="shared" si="101"/>
        <v>882.42000000000019</v>
      </c>
    </row>
    <row r="1038" spans="1:24" x14ac:dyDescent="0.35">
      <c r="A1038">
        <v>47</v>
      </c>
      <c r="B1038">
        <v>115.97</v>
      </c>
      <c r="C1038">
        <v>15</v>
      </c>
      <c r="D1038">
        <v>5450.59</v>
      </c>
      <c r="E1038" s="53" t="s">
        <v>375</v>
      </c>
      <c r="F1038" s="84">
        <v>21</v>
      </c>
      <c r="G1038" s="84">
        <v>7</v>
      </c>
      <c r="H1038" s="85" t="str">
        <f t="shared" si="96"/>
        <v>July</v>
      </c>
      <c r="I1038" s="84">
        <v>2019</v>
      </c>
      <c r="J1038" s="85" t="str">
        <f t="shared" si="97"/>
        <v>7/21/2019</v>
      </c>
      <c r="K1038" s="86">
        <f t="shared" si="98"/>
        <v>1</v>
      </c>
      <c r="L1038" t="str">
        <f t="shared" si="99"/>
        <v>Sunday</v>
      </c>
      <c r="M1038">
        <v>1352</v>
      </c>
      <c r="N1038" t="s">
        <v>207</v>
      </c>
      <c r="O1038" t="s">
        <v>514</v>
      </c>
      <c r="P1038">
        <v>100</v>
      </c>
      <c r="Q1038" t="s">
        <v>589</v>
      </c>
      <c r="R1038" t="s">
        <v>376</v>
      </c>
      <c r="S1038" t="s">
        <v>377</v>
      </c>
      <c r="T1038" t="s">
        <v>242</v>
      </c>
      <c r="U1038" t="s">
        <v>736</v>
      </c>
      <c r="V1038" t="s">
        <v>260</v>
      </c>
      <c r="W1038">
        <f t="shared" si="100"/>
        <v>15.969999999999999</v>
      </c>
      <c r="X1038">
        <f t="shared" si="101"/>
        <v>750.58999999999992</v>
      </c>
    </row>
    <row r="1039" spans="1:24" x14ac:dyDescent="0.35">
      <c r="A1039">
        <v>36</v>
      </c>
      <c r="B1039">
        <v>115.97</v>
      </c>
      <c r="C1039">
        <v>3</v>
      </c>
      <c r="D1039">
        <v>4174.92</v>
      </c>
      <c r="E1039" s="53" t="s">
        <v>378</v>
      </c>
      <c r="F1039" s="84">
        <v>20</v>
      </c>
      <c r="G1039" s="84">
        <v>8</v>
      </c>
      <c r="H1039" s="85" t="str">
        <f t="shared" si="96"/>
        <v>August</v>
      </c>
      <c r="I1039" s="84">
        <v>2019</v>
      </c>
      <c r="J1039" s="85" t="str">
        <f t="shared" si="97"/>
        <v>8/20/2019</v>
      </c>
      <c r="K1039" s="86">
        <f t="shared" si="98"/>
        <v>3</v>
      </c>
      <c r="L1039" t="str">
        <f t="shared" si="99"/>
        <v>Tuesday</v>
      </c>
      <c r="M1039">
        <v>1323</v>
      </c>
      <c r="N1039" t="s">
        <v>207</v>
      </c>
      <c r="O1039" t="s">
        <v>514</v>
      </c>
      <c r="P1039">
        <v>100</v>
      </c>
      <c r="Q1039" t="s">
        <v>589</v>
      </c>
      <c r="R1039" t="s">
        <v>335</v>
      </c>
      <c r="S1039" t="s">
        <v>336</v>
      </c>
      <c r="T1039" t="s">
        <v>229</v>
      </c>
      <c r="U1039" t="s">
        <v>720</v>
      </c>
      <c r="V1039" t="s">
        <v>260</v>
      </c>
      <c r="W1039">
        <f t="shared" si="100"/>
        <v>15.969999999999999</v>
      </c>
      <c r="X1039">
        <f t="shared" si="101"/>
        <v>574.91999999999996</v>
      </c>
    </row>
    <row r="1040" spans="1:24" x14ac:dyDescent="0.35">
      <c r="A1040">
        <v>22</v>
      </c>
      <c r="B1040">
        <v>109.92</v>
      </c>
      <c r="C1040">
        <v>6</v>
      </c>
      <c r="D1040">
        <v>2418.2399999999998</v>
      </c>
      <c r="E1040" s="53">
        <v>43717</v>
      </c>
      <c r="F1040" s="84">
        <v>9</v>
      </c>
      <c r="G1040" s="84">
        <v>9</v>
      </c>
      <c r="H1040" s="85" t="str">
        <f t="shared" si="96"/>
        <v>September</v>
      </c>
      <c r="I1040" s="84">
        <v>2019</v>
      </c>
      <c r="J1040" s="85" t="str">
        <f t="shared" si="97"/>
        <v>9/9/2019</v>
      </c>
      <c r="K1040" s="86">
        <f t="shared" si="98"/>
        <v>2</v>
      </c>
      <c r="L1040" t="str">
        <f t="shared" si="99"/>
        <v>Monday</v>
      </c>
      <c r="M1040">
        <v>1304</v>
      </c>
      <c r="N1040" t="s">
        <v>207</v>
      </c>
      <c r="O1040" t="s">
        <v>514</v>
      </c>
      <c r="P1040">
        <v>100</v>
      </c>
      <c r="Q1040" t="s">
        <v>589</v>
      </c>
      <c r="R1040" t="s">
        <v>328</v>
      </c>
      <c r="S1040" t="s">
        <v>329</v>
      </c>
      <c r="T1040" t="s">
        <v>239</v>
      </c>
      <c r="U1040" t="s">
        <v>717</v>
      </c>
      <c r="V1040" t="s">
        <v>255</v>
      </c>
      <c r="W1040">
        <f t="shared" si="100"/>
        <v>9.9200000000000017</v>
      </c>
      <c r="X1040">
        <f t="shared" si="101"/>
        <v>218.24000000000004</v>
      </c>
    </row>
    <row r="1041" spans="1:24" x14ac:dyDescent="0.35">
      <c r="A1041">
        <v>40</v>
      </c>
      <c r="B1041">
        <v>91.76</v>
      </c>
      <c r="C1041">
        <v>11</v>
      </c>
      <c r="D1041">
        <v>3670.4</v>
      </c>
      <c r="E1041" s="53" t="s">
        <v>383</v>
      </c>
      <c r="F1041" s="84">
        <v>14</v>
      </c>
      <c r="G1041" s="84">
        <v>10</v>
      </c>
      <c r="H1041" s="85" t="str">
        <f t="shared" si="96"/>
        <v>October</v>
      </c>
      <c r="I1041" s="84">
        <v>2019</v>
      </c>
      <c r="J1041" s="85" t="str">
        <f t="shared" si="97"/>
        <v>10/14/2019</v>
      </c>
      <c r="K1041" s="86">
        <f t="shared" si="98"/>
        <v>2</v>
      </c>
      <c r="L1041" t="str">
        <f t="shared" si="99"/>
        <v>Monday</v>
      </c>
      <c r="M1041">
        <v>1270</v>
      </c>
      <c r="N1041" t="s">
        <v>207</v>
      </c>
      <c r="O1041" t="s">
        <v>514</v>
      </c>
      <c r="P1041">
        <v>100</v>
      </c>
      <c r="Q1041" t="s">
        <v>589</v>
      </c>
      <c r="R1041" t="s">
        <v>435</v>
      </c>
      <c r="S1041" t="s">
        <v>436</v>
      </c>
      <c r="T1041" t="s">
        <v>235</v>
      </c>
      <c r="U1041" t="s">
        <v>757</v>
      </c>
      <c r="V1041" t="s">
        <v>260</v>
      </c>
      <c r="W1041">
        <f t="shared" si="100"/>
        <v>-8.2399999999999949</v>
      </c>
      <c r="X1041">
        <f t="shared" si="101"/>
        <v>-329.5999999999998</v>
      </c>
    </row>
    <row r="1042" spans="1:24" x14ac:dyDescent="0.35">
      <c r="A1042">
        <v>23</v>
      </c>
      <c r="B1042">
        <v>107.9</v>
      </c>
      <c r="C1042">
        <v>3</v>
      </c>
      <c r="D1042">
        <v>2481.6999999999998</v>
      </c>
      <c r="E1042" s="53" t="s">
        <v>404</v>
      </c>
      <c r="F1042" s="84">
        <v>22</v>
      </c>
      <c r="G1042" s="84">
        <v>10</v>
      </c>
      <c r="H1042" s="85" t="str">
        <f t="shared" si="96"/>
        <v>October</v>
      </c>
      <c r="I1042" s="84">
        <v>2019</v>
      </c>
      <c r="J1042" s="85" t="str">
        <f t="shared" si="97"/>
        <v>10/22/2019</v>
      </c>
      <c r="K1042" s="86">
        <f t="shared" si="98"/>
        <v>3</v>
      </c>
      <c r="L1042" t="str">
        <f t="shared" si="99"/>
        <v>Tuesday</v>
      </c>
      <c r="M1042">
        <v>1263</v>
      </c>
      <c r="N1042" t="s">
        <v>207</v>
      </c>
      <c r="O1042" t="s">
        <v>514</v>
      </c>
      <c r="P1042">
        <v>100</v>
      </c>
      <c r="Q1042" t="s">
        <v>589</v>
      </c>
      <c r="R1042" t="s">
        <v>437</v>
      </c>
      <c r="S1042" t="s">
        <v>438</v>
      </c>
      <c r="T1042" t="s">
        <v>243</v>
      </c>
      <c r="U1042" t="s">
        <v>758</v>
      </c>
      <c r="V1042" t="s">
        <v>255</v>
      </c>
      <c r="W1042">
        <f t="shared" si="100"/>
        <v>7.9000000000000057</v>
      </c>
      <c r="X1042">
        <f t="shared" si="101"/>
        <v>181.70000000000013</v>
      </c>
    </row>
    <row r="1043" spans="1:24" x14ac:dyDescent="0.35">
      <c r="A1043">
        <v>32</v>
      </c>
      <c r="B1043">
        <v>118.99</v>
      </c>
      <c r="C1043">
        <v>6</v>
      </c>
      <c r="D1043">
        <v>3807.68</v>
      </c>
      <c r="E1043" s="53">
        <v>43719</v>
      </c>
      <c r="F1043" s="84">
        <v>9</v>
      </c>
      <c r="G1043" s="84">
        <v>11</v>
      </c>
      <c r="H1043" s="85" t="str">
        <f t="shared" si="96"/>
        <v>November</v>
      </c>
      <c r="I1043" s="84">
        <v>2019</v>
      </c>
      <c r="J1043" s="85" t="str">
        <f t="shared" si="97"/>
        <v>11/9/2019</v>
      </c>
      <c r="K1043" s="86">
        <f t="shared" si="98"/>
        <v>7</v>
      </c>
      <c r="L1043" t="str">
        <f t="shared" si="99"/>
        <v>Saturday</v>
      </c>
      <c r="M1043">
        <v>1246</v>
      </c>
      <c r="N1043" t="s">
        <v>207</v>
      </c>
      <c r="O1043" t="s">
        <v>514</v>
      </c>
      <c r="P1043">
        <v>100</v>
      </c>
      <c r="Q1043" t="s">
        <v>589</v>
      </c>
      <c r="R1043" t="s">
        <v>298</v>
      </c>
      <c r="S1043" t="s">
        <v>299</v>
      </c>
      <c r="T1043" t="s">
        <v>237</v>
      </c>
      <c r="U1043" t="s">
        <v>705</v>
      </c>
      <c r="V1043" t="s">
        <v>260</v>
      </c>
      <c r="W1043">
        <f t="shared" si="100"/>
        <v>18.989999999999995</v>
      </c>
      <c r="X1043">
        <f t="shared" si="101"/>
        <v>607.67999999999984</v>
      </c>
    </row>
    <row r="1044" spans="1:24" x14ac:dyDescent="0.35">
      <c r="A1044">
        <v>21</v>
      </c>
      <c r="B1044">
        <v>106.21</v>
      </c>
      <c r="C1044">
        <v>7</v>
      </c>
      <c r="D1044">
        <v>2230.41</v>
      </c>
      <c r="E1044" s="53" t="s">
        <v>439</v>
      </c>
      <c r="F1044" s="84">
        <v>20</v>
      </c>
      <c r="G1044" s="84">
        <v>11</v>
      </c>
      <c r="H1044" s="85" t="str">
        <f t="shared" si="96"/>
        <v>November</v>
      </c>
      <c r="I1044" s="84">
        <v>2019</v>
      </c>
      <c r="J1044" s="85" t="str">
        <f t="shared" si="97"/>
        <v>11/20/2019</v>
      </c>
      <c r="K1044" s="86">
        <f t="shared" si="98"/>
        <v>4</v>
      </c>
      <c r="L1044" t="str">
        <f t="shared" si="99"/>
        <v>Wednesday</v>
      </c>
      <c r="M1044">
        <v>1236</v>
      </c>
      <c r="N1044" t="s">
        <v>207</v>
      </c>
      <c r="O1044" t="s">
        <v>514</v>
      </c>
      <c r="P1044">
        <v>100</v>
      </c>
      <c r="Q1044" t="s">
        <v>589</v>
      </c>
      <c r="R1044" t="s">
        <v>395</v>
      </c>
      <c r="S1044" t="s">
        <v>259</v>
      </c>
      <c r="T1044" t="s">
        <v>230</v>
      </c>
      <c r="U1044" t="s">
        <v>742</v>
      </c>
      <c r="V1044" t="s">
        <v>255</v>
      </c>
      <c r="W1044">
        <f t="shared" si="100"/>
        <v>6.2099999999999937</v>
      </c>
      <c r="X1044">
        <f t="shared" si="101"/>
        <v>130.40999999999985</v>
      </c>
    </row>
    <row r="1045" spans="1:24" x14ac:dyDescent="0.35">
      <c r="A1045">
        <v>41</v>
      </c>
      <c r="B1045">
        <v>93.04</v>
      </c>
      <c r="C1045">
        <v>2</v>
      </c>
      <c r="D1045">
        <v>3814.64</v>
      </c>
      <c r="E1045" s="53">
        <v>43508</v>
      </c>
      <c r="F1045" s="84">
        <v>2</v>
      </c>
      <c r="G1045" s="84">
        <v>12</v>
      </c>
      <c r="H1045" s="85" t="str">
        <f t="shared" si="96"/>
        <v>December</v>
      </c>
      <c r="I1045" s="84">
        <v>2019</v>
      </c>
      <c r="J1045" s="85" t="str">
        <f t="shared" si="97"/>
        <v>12/2/2019</v>
      </c>
      <c r="K1045" s="86">
        <f t="shared" si="98"/>
        <v>2</v>
      </c>
      <c r="L1045" t="str">
        <f t="shared" si="99"/>
        <v>Monday</v>
      </c>
      <c r="M1045">
        <v>1225</v>
      </c>
      <c r="N1045" t="s">
        <v>207</v>
      </c>
      <c r="O1045" t="s">
        <v>514</v>
      </c>
      <c r="P1045">
        <v>100</v>
      </c>
      <c r="Q1045" t="s">
        <v>589</v>
      </c>
      <c r="R1045" t="s">
        <v>296</v>
      </c>
      <c r="S1045" t="s">
        <v>297</v>
      </c>
      <c r="T1045" t="s">
        <v>236</v>
      </c>
      <c r="U1045" t="s">
        <v>704</v>
      </c>
      <c r="V1045" t="s">
        <v>260</v>
      </c>
      <c r="W1045">
        <f t="shared" si="100"/>
        <v>-6.9599999999999937</v>
      </c>
      <c r="X1045">
        <f t="shared" si="101"/>
        <v>-285.35999999999973</v>
      </c>
    </row>
    <row r="1046" spans="1:24" x14ac:dyDescent="0.35">
      <c r="A1046">
        <v>25</v>
      </c>
      <c r="B1046">
        <v>84.71</v>
      </c>
      <c r="C1046">
        <v>5</v>
      </c>
      <c r="D1046">
        <v>2117.75</v>
      </c>
      <c r="E1046" s="53" t="s">
        <v>448</v>
      </c>
      <c r="F1046" s="84">
        <v>26</v>
      </c>
      <c r="G1046" s="84">
        <v>1</v>
      </c>
      <c r="H1046" s="85" t="str">
        <f t="shared" si="96"/>
        <v>January</v>
      </c>
      <c r="I1046" s="84">
        <v>2020</v>
      </c>
      <c r="J1046" s="85" t="str">
        <f t="shared" si="97"/>
        <v>1/26/2020</v>
      </c>
      <c r="K1046" s="86">
        <f t="shared" si="98"/>
        <v>1</v>
      </c>
      <c r="L1046" t="str">
        <f t="shared" si="99"/>
        <v>Sunday</v>
      </c>
      <c r="M1046">
        <v>1171</v>
      </c>
      <c r="N1046" t="s">
        <v>207</v>
      </c>
      <c r="O1046" t="s">
        <v>514</v>
      </c>
      <c r="P1046">
        <v>100</v>
      </c>
      <c r="Q1046" t="s">
        <v>589</v>
      </c>
      <c r="R1046" t="s">
        <v>324</v>
      </c>
      <c r="S1046" t="s">
        <v>325</v>
      </c>
      <c r="T1046" t="s">
        <v>241</v>
      </c>
      <c r="U1046" t="s">
        <v>716</v>
      </c>
      <c r="V1046" t="s">
        <v>255</v>
      </c>
      <c r="W1046">
        <f t="shared" si="100"/>
        <v>-15.290000000000006</v>
      </c>
      <c r="X1046">
        <f t="shared" si="101"/>
        <v>-382.25000000000017</v>
      </c>
    </row>
    <row r="1047" spans="1:24" x14ac:dyDescent="0.35">
      <c r="A1047">
        <v>26</v>
      </c>
      <c r="B1047">
        <v>128.47999999999999</v>
      </c>
      <c r="C1047">
        <v>12</v>
      </c>
      <c r="D1047">
        <v>3340.48</v>
      </c>
      <c r="E1047" s="53" t="s">
        <v>502</v>
      </c>
      <c r="F1047" s="84">
        <v>22</v>
      </c>
      <c r="G1047" s="84">
        <v>2</v>
      </c>
      <c r="H1047" s="85" t="str">
        <f t="shared" si="96"/>
        <v>Febuary</v>
      </c>
      <c r="I1047" s="84">
        <v>2020</v>
      </c>
      <c r="J1047" s="85" t="str">
        <f t="shared" si="97"/>
        <v>2/22/2020</v>
      </c>
      <c r="K1047" s="86">
        <f t="shared" si="98"/>
        <v>7</v>
      </c>
      <c r="L1047" t="str">
        <f t="shared" si="99"/>
        <v>Saturday</v>
      </c>
      <c r="M1047">
        <v>1145</v>
      </c>
      <c r="N1047" t="s">
        <v>207</v>
      </c>
      <c r="O1047" t="s">
        <v>514</v>
      </c>
      <c r="P1047">
        <v>100</v>
      </c>
      <c r="Q1047" t="s">
        <v>589</v>
      </c>
      <c r="R1047" t="s">
        <v>296</v>
      </c>
      <c r="S1047" t="s">
        <v>297</v>
      </c>
      <c r="T1047" t="s">
        <v>236</v>
      </c>
      <c r="U1047" t="s">
        <v>704</v>
      </c>
      <c r="V1047" t="s">
        <v>260</v>
      </c>
      <c r="W1047">
        <f t="shared" si="100"/>
        <v>28.47999999999999</v>
      </c>
      <c r="X1047">
        <f t="shared" si="101"/>
        <v>740.47999999999979</v>
      </c>
    </row>
    <row r="1048" spans="1:24" x14ac:dyDescent="0.35">
      <c r="A1048">
        <v>24</v>
      </c>
      <c r="B1048">
        <v>89.75</v>
      </c>
      <c r="C1048">
        <v>4</v>
      </c>
      <c r="D1048">
        <v>2154</v>
      </c>
      <c r="E1048" s="53" t="s">
        <v>452</v>
      </c>
      <c r="F1048" s="84">
        <v>23</v>
      </c>
      <c r="G1048" s="84">
        <v>3</v>
      </c>
      <c r="H1048" s="85" t="str">
        <f t="shared" si="96"/>
        <v>March</v>
      </c>
      <c r="I1048" s="84">
        <v>2020</v>
      </c>
      <c r="J1048" s="85" t="str">
        <f t="shared" si="97"/>
        <v>3/23/2020</v>
      </c>
      <c r="K1048" s="86">
        <f t="shared" si="98"/>
        <v>2</v>
      </c>
      <c r="L1048" t="str">
        <f t="shared" si="99"/>
        <v>Monday</v>
      </c>
      <c r="M1048">
        <v>1116</v>
      </c>
      <c r="N1048" t="s">
        <v>207</v>
      </c>
      <c r="O1048" t="s">
        <v>514</v>
      </c>
      <c r="P1048">
        <v>100</v>
      </c>
      <c r="Q1048" t="s">
        <v>589</v>
      </c>
      <c r="R1048" t="s">
        <v>335</v>
      </c>
      <c r="S1048" t="s">
        <v>336</v>
      </c>
      <c r="T1048" t="s">
        <v>229</v>
      </c>
      <c r="U1048" t="s">
        <v>720</v>
      </c>
      <c r="V1048" t="s">
        <v>255</v>
      </c>
      <c r="W1048">
        <f t="shared" si="100"/>
        <v>-10.25</v>
      </c>
      <c r="X1048">
        <f t="shared" si="101"/>
        <v>-246</v>
      </c>
    </row>
    <row r="1049" spans="1:24" x14ac:dyDescent="0.35">
      <c r="A1049">
        <v>48</v>
      </c>
      <c r="B1049">
        <v>121.01</v>
      </c>
      <c r="C1049">
        <v>14</v>
      </c>
      <c r="D1049">
        <v>5808.48</v>
      </c>
      <c r="E1049" s="53">
        <v>43987</v>
      </c>
      <c r="F1049" s="84">
        <v>6</v>
      </c>
      <c r="G1049" s="84">
        <v>5</v>
      </c>
      <c r="H1049" s="85" t="str">
        <f t="shared" si="96"/>
        <v>May</v>
      </c>
      <c r="I1049" s="84">
        <v>2020</v>
      </c>
      <c r="J1049" s="85" t="str">
        <f t="shared" si="97"/>
        <v>5/6/2020</v>
      </c>
      <c r="K1049" s="86">
        <f t="shared" si="98"/>
        <v>4</v>
      </c>
      <c r="L1049" t="str">
        <f t="shared" si="99"/>
        <v>Wednesday</v>
      </c>
      <c r="M1049">
        <v>1073</v>
      </c>
      <c r="N1049" t="s">
        <v>394</v>
      </c>
      <c r="O1049" t="s">
        <v>514</v>
      </c>
      <c r="P1049">
        <v>100</v>
      </c>
      <c r="Q1049" t="s">
        <v>589</v>
      </c>
      <c r="R1049" t="s">
        <v>381</v>
      </c>
      <c r="S1049" t="s">
        <v>382</v>
      </c>
      <c r="T1049" t="s">
        <v>229</v>
      </c>
      <c r="U1049" t="s">
        <v>738</v>
      </c>
      <c r="V1049" t="s">
        <v>260</v>
      </c>
      <c r="W1049">
        <f t="shared" si="100"/>
        <v>21.010000000000005</v>
      </c>
      <c r="X1049">
        <f t="shared" si="101"/>
        <v>1008.4800000000002</v>
      </c>
    </row>
    <row r="1050" spans="1:24" x14ac:dyDescent="0.35">
      <c r="A1050">
        <v>26</v>
      </c>
      <c r="B1050">
        <v>68.349999999999994</v>
      </c>
      <c r="C1050">
        <v>9</v>
      </c>
      <c r="D1050">
        <v>1777.1</v>
      </c>
      <c r="E1050" s="53">
        <v>43162</v>
      </c>
      <c r="F1050" s="84">
        <v>3</v>
      </c>
      <c r="G1050" s="84">
        <v>3</v>
      </c>
      <c r="H1050" s="85" t="str">
        <f t="shared" si="96"/>
        <v>March</v>
      </c>
      <c r="I1050" s="84">
        <v>2018</v>
      </c>
      <c r="J1050" s="85" t="str">
        <f t="shared" si="97"/>
        <v>3/3/2018</v>
      </c>
      <c r="K1050" s="86">
        <f t="shared" si="98"/>
        <v>7</v>
      </c>
      <c r="L1050" t="str">
        <f t="shared" si="99"/>
        <v>Saturday</v>
      </c>
      <c r="M1050">
        <v>1869</v>
      </c>
      <c r="N1050" t="s">
        <v>207</v>
      </c>
      <c r="O1050" t="s">
        <v>226</v>
      </c>
      <c r="P1050">
        <v>80</v>
      </c>
      <c r="Q1050" t="s">
        <v>590</v>
      </c>
      <c r="R1050" t="s">
        <v>406</v>
      </c>
      <c r="S1050" t="s">
        <v>407</v>
      </c>
      <c r="T1050" t="s">
        <v>246</v>
      </c>
      <c r="U1050" t="s">
        <v>746</v>
      </c>
      <c r="V1050" t="s">
        <v>255</v>
      </c>
      <c r="W1050">
        <f t="shared" si="100"/>
        <v>-11.650000000000006</v>
      </c>
      <c r="X1050">
        <f t="shared" si="101"/>
        <v>-302.90000000000015</v>
      </c>
    </row>
    <row r="1051" spans="1:24" x14ac:dyDescent="0.35">
      <c r="A1051">
        <v>21</v>
      </c>
      <c r="B1051">
        <v>73.17</v>
      </c>
      <c r="C1051">
        <v>13</v>
      </c>
      <c r="D1051">
        <v>1536.57</v>
      </c>
      <c r="E1051" s="53">
        <v>43317</v>
      </c>
      <c r="F1051" s="84">
        <v>8</v>
      </c>
      <c r="G1051" s="84">
        <v>5</v>
      </c>
      <c r="H1051" s="85" t="str">
        <f t="shared" si="96"/>
        <v>May</v>
      </c>
      <c r="I1051" s="84">
        <v>2018</v>
      </c>
      <c r="J1051" s="85" t="str">
        <f t="shared" si="97"/>
        <v>5/8/2018</v>
      </c>
      <c r="K1051" s="86">
        <f t="shared" si="98"/>
        <v>3</v>
      </c>
      <c r="L1051" t="str">
        <f t="shared" si="99"/>
        <v>Tuesday</v>
      </c>
      <c r="M1051">
        <v>1804</v>
      </c>
      <c r="N1051" t="s">
        <v>207</v>
      </c>
      <c r="O1051" t="s">
        <v>226</v>
      </c>
      <c r="P1051">
        <v>80</v>
      </c>
      <c r="Q1051" t="s">
        <v>590</v>
      </c>
      <c r="R1051" t="s">
        <v>408</v>
      </c>
      <c r="S1051" t="s">
        <v>409</v>
      </c>
      <c r="T1051" t="s">
        <v>230</v>
      </c>
      <c r="U1051" t="s">
        <v>747</v>
      </c>
      <c r="V1051" t="s">
        <v>255</v>
      </c>
      <c r="W1051">
        <f t="shared" si="100"/>
        <v>-6.8299999999999983</v>
      </c>
      <c r="X1051">
        <f t="shared" si="101"/>
        <v>-143.42999999999995</v>
      </c>
    </row>
    <row r="1052" spans="1:24" x14ac:dyDescent="0.35">
      <c r="A1052">
        <v>45</v>
      </c>
      <c r="B1052">
        <v>78</v>
      </c>
      <c r="C1052">
        <v>10</v>
      </c>
      <c r="D1052">
        <v>3510</v>
      </c>
      <c r="E1052" s="53">
        <v>43138</v>
      </c>
      <c r="F1052" s="84">
        <v>2</v>
      </c>
      <c r="G1052" s="84">
        <v>7</v>
      </c>
      <c r="H1052" s="85" t="str">
        <f t="shared" si="96"/>
        <v>July</v>
      </c>
      <c r="I1052" s="84">
        <v>2018</v>
      </c>
      <c r="J1052" s="85" t="str">
        <f t="shared" si="97"/>
        <v>7/2/2018</v>
      </c>
      <c r="K1052" s="86">
        <f t="shared" si="98"/>
        <v>2</v>
      </c>
      <c r="L1052" t="str">
        <f t="shared" si="99"/>
        <v>Monday</v>
      </c>
      <c r="M1052">
        <v>1750</v>
      </c>
      <c r="N1052" t="s">
        <v>207</v>
      </c>
      <c r="O1052" t="s">
        <v>226</v>
      </c>
      <c r="P1052">
        <v>80</v>
      </c>
      <c r="Q1052" t="s">
        <v>590</v>
      </c>
      <c r="R1052" t="s">
        <v>335</v>
      </c>
      <c r="S1052" t="s">
        <v>336</v>
      </c>
      <c r="T1052" t="s">
        <v>229</v>
      </c>
      <c r="U1052" t="s">
        <v>720</v>
      </c>
      <c r="V1052" t="s">
        <v>260</v>
      </c>
      <c r="W1052">
        <f t="shared" si="100"/>
        <v>-2</v>
      </c>
      <c r="X1052">
        <f t="shared" si="101"/>
        <v>-90</v>
      </c>
    </row>
    <row r="1053" spans="1:24" x14ac:dyDescent="0.35">
      <c r="A1053">
        <v>36</v>
      </c>
      <c r="B1053">
        <v>86.04</v>
      </c>
      <c r="C1053">
        <v>10</v>
      </c>
      <c r="D1053">
        <v>3097.44</v>
      </c>
      <c r="E1053" s="53">
        <v>43229</v>
      </c>
      <c r="F1053" s="84">
        <v>5</v>
      </c>
      <c r="G1053" s="84">
        <v>9</v>
      </c>
      <c r="H1053" s="85" t="str">
        <f t="shared" si="96"/>
        <v>September</v>
      </c>
      <c r="I1053" s="84">
        <v>2018</v>
      </c>
      <c r="J1053" s="85" t="str">
        <f t="shared" si="97"/>
        <v>9/5/2018</v>
      </c>
      <c r="K1053" s="86">
        <f t="shared" si="98"/>
        <v>4</v>
      </c>
      <c r="L1053" t="str">
        <f t="shared" si="99"/>
        <v>Wednesday</v>
      </c>
      <c r="M1053">
        <v>1686</v>
      </c>
      <c r="N1053" t="s">
        <v>207</v>
      </c>
      <c r="O1053" t="s">
        <v>226</v>
      </c>
      <c r="P1053">
        <v>80</v>
      </c>
      <c r="Q1053" t="s">
        <v>590</v>
      </c>
      <c r="R1053" t="s">
        <v>341</v>
      </c>
      <c r="S1053" t="s">
        <v>342</v>
      </c>
      <c r="T1053" t="s">
        <v>229</v>
      </c>
      <c r="U1053" t="s">
        <v>722</v>
      </c>
      <c r="V1053" t="s">
        <v>260</v>
      </c>
      <c r="W1053">
        <f t="shared" si="100"/>
        <v>6.0400000000000063</v>
      </c>
      <c r="X1053">
        <f t="shared" si="101"/>
        <v>217.44000000000023</v>
      </c>
    </row>
    <row r="1054" spans="1:24" x14ac:dyDescent="0.35">
      <c r="A1054">
        <v>32</v>
      </c>
      <c r="B1054">
        <v>70.760000000000005</v>
      </c>
      <c r="C1054">
        <v>5</v>
      </c>
      <c r="D1054">
        <v>2264.3200000000002</v>
      </c>
      <c r="E1054" s="53">
        <v>43201</v>
      </c>
      <c r="F1054" s="84">
        <v>4</v>
      </c>
      <c r="G1054" s="84">
        <v>11</v>
      </c>
      <c r="H1054" s="85" t="str">
        <f t="shared" si="96"/>
        <v>November</v>
      </c>
      <c r="I1054" s="84">
        <v>2018</v>
      </c>
      <c r="J1054" s="85" t="str">
        <f t="shared" si="97"/>
        <v>11/4/2018</v>
      </c>
      <c r="K1054" s="86">
        <f t="shared" si="98"/>
        <v>1</v>
      </c>
      <c r="L1054" t="str">
        <f t="shared" si="99"/>
        <v>Sunday</v>
      </c>
      <c r="M1054">
        <v>1627</v>
      </c>
      <c r="N1054" t="s">
        <v>207</v>
      </c>
      <c r="O1054" t="s">
        <v>226</v>
      </c>
      <c r="P1054">
        <v>80</v>
      </c>
      <c r="Q1054" t="s">
        <v>590</v>
      </c>
      <c r="R1054" t="s">
        <v>343</v>
      </c>
      <c r="S1054" t="s">
        <v>344</v>
      </c>
      <c r="T1054" t="s">
        <v>232</v>
      </c>
      <c r="U1054" t="s">
        <v>723</v>
      </c>
      <c r="V1054" t="s">
        <v>255</v>
      </c>
      <c r="W1054">
        <f t="shared" si="100"/>
        <v>-9.2399999999999949</v>
      </c>
      <c r="X1054">
        <f t="shared" si="101"/>
        <v>-295.67999999999984</v>
      </c>
    </row>
    <row r="1055" spans="1:24" x14ac:dyDescent="0.35">
      <c r="A1055">
        <v>30</v>
      </c>
      <c r="B1055">
        <v>82.82</v>
      </c>
      <c r="C1055">
        <v>17</v>
      </c>
      <c r="D1055">
        <v>2484.6</v>
      </c>
      <c r="E1055" s="53">
        <v>43445</v>
      </c>
      <c r="F1055" s="84">
        <v>12</v>
      </c>
      <c r="G1055" s="84">
        <v>11</v>
      </c>
      <c r="H1055" s="85" t="str">
        <f t="shared" si="96"/>
        <v>November</v>
      </c>
      <c r="I1055" s="84">
        <v>2018</v>
      </c>
      <c r="J1055" s="85" t="str">
        <f t="shared" si="97"/>
        <v>11/12/2018</v>
      </c>
      <c r="K1055" s="86">
        <f t="shared" si="98"/>
        <v>2</v>
      </c>
      <c r="L1055" t="str">
        <f t="shared" si="99"/>
        <v>Monday</v>
      </c>
      <c r="M1055">
        <v>1620</v>
      </c>
      <c r="N1055" t="s">
        <v>207</v>
      </c>
      <c r="O1055" t="s">
        <v>226</v>
      </c>
      <c r="P1055">
        <v>80</v>
      </c>
      <c r="Q1055" t="s">
        <v>590</v>
      </c>
      <c r="R1055" t="s">
        <v>267</v>
      </c>
      <c r="S1055" t="s">
        <v>268</v>
      </c>
      <c r="T1055" t="s">
        <v>231</v>
      </c>
      <c r="U1055" t="s">
        <v>689</v>
      </c>
      <c r="V1055" t="s">
        <v>255</v>
      </c>
      <c r="W1055">
        <f t="shared" si="100"/>
        <v>2.8199999999999932</v>
      </c>
      <c r="X1055">
        <f t="shared" si="101"/>
        <v>84.599999999999795</v>
      </c>
    </row>
    <row r="1056" spans="1:24" x14ac:dyDescent="0.35">
      <c r="A1056">
        <v>36</v>
      </c>
      <c r="B1056">
        <v>94.88</v>
      </c>
      <c r="C1056">
        <v>6</v>
      </c>
      <c r="D1056">
        <v>3415.68</v>
      </c>
      <c r="E1056" s="53" t="s">
        <v>410</v>
      </c>
      <c r="F1056" s="84">
        <v>20</v>
      </c>
      <c r="G1056" s="84">
        <v>11</v>
      </c>
      <c r="H1056" s="85" t="str">
        <f t="shared" si="96"/>
        <v>November</v>
      </c>
      <c r="I1056" s="84">
        <v>2018</v>
      </c>
      <c r="J1056" s="85" t="str">
        <f t="shared" si="97"/>
        <v>11/20/2018</v>
      </c>
      <c r="K1056" s="86">
        <f t="shared" si="98"/>
        <v>3</v>
      </c>
      <c r="L1056" t="str">
        <f t="shared" si="99"/>
        <v>Tuesday</v>
      </c>
      <c r="M1056">
        <v>1613</v>
      </c>
      <c r="N1056" t="s">
        <v>207</v>
      </c>
      <c r="O1056" t="s">
        <v>226</v>
      </c>
      <c r="P1056">
        <v>80</v>
      </c>
      <c r="Q1056" t="s">
        <v>590</v>
      </c>
      <c r="R1056" t="s">
        <v>411</v>
      </c>
      <c r="S1056" t="s">
        <v>412</v>
      </c>
      <c r="T1056" t="s">
        <v>248</v>
      </c>
      <c r="U1056" t="s">
        <v>748</v>
      </c>
      <c r="V1056" t="s">
        <v>260</v>
      </c>
      <c r="W1056">
        <f t="shared" si="100"/>
        <v>14.879999999999995</v>
      </c>
      <c r="X1056">
        <f t="shared" si="101"/>
        <v>535.67999999999984</v>
      </c>
    </row>
    <row r="1057" spans="1:24" x14ac:dyDescent="0.35">
      <c r="A1057">
        <v>33</v>
      </c>
      <c r="B1057">
        <v>86.04</v>
      </c>
      <c r="C1057">
        <v>11</v>
      </c>
      <c r="D1057">
        <v>2839.32</v>
      </c>
      <c r="E1057" s="53">
        <v>43143</v>
      </c>
      <c r="F1057" s="84">
        <v>2</v>
      </c>
      <c r="G1057" s="84">
        <v>12</v>
      </c>
      <c r="H1057" s="85" t="str">
        <f t="shared" si="96"/>
        <v>December</v>
      </c>
      <c r="I1057" s="84">
        <v>2018</v>
      </c>
      <c r="J1057" s="85" t="str">
        <f t="shared" si="97"/>
        <v>12/2/2018</v>
      </c>
      <c r="K1057" s="86">
        <f t="shared" si="98"/>
        <v>1</v>
      </c>
      <c r="L1057" t="str">
        <f t="shared" si="99"/>
        <v>Sunday</v>
      </c>
      <c r="M1057">
        <v>1602</v>
      </c>
      <c r="N1057" t="s">
        <v>207</v>
      </c>
      <c r="O1057" t="s">
        <v>226</v>
      </c>
      <c r="P1057">
        <v>80</v>
      </c>
      <c r="Q1057" t="s">
        <v>590</v>
      </c>
      <c r="R1057" t="s">
        <v>296</v>
      </c>
      <c r="S1057" t="s">
        <v>297</v>
      </c>
      <c r="T1057" t="s">
        <v>236</v>
      </c>
      <c r="U1057" t="s">
        <v>704</v>
      </c>
      <c r="V1057" t="s">
        <v>255</v>
      </c>
      <c r="W1057">
        <f t="shared" si="100"/>
        <v>6.0400000000000063</v>
      </c>
      <c r="X1057">
        <f t="shared" si="101"/>
        <v>199.32000000000022</v>
      </c>
    </row>
    <row r="1058" spans="1:24" x14ac:dyDescent="0.35">
      <c r="A1058">
        <v>35</v>
      </c>
      <c r="B1058">
        <v>78</v>
      </c>
      <c r="C1058">
        <v>5</v>
      </c>
      <c r="D1058">
        <v>2730</v>
      </c>
      <c r="E1058" s="53" t="s">
        <v>212</v>
      </c>
      <c r="F1058" s="84">
        <v>15</v>
      </c>
      <c r="G1058" s="84">
        <v>1</v>
      </c>
      <c r="H1058" s="85" t="str">
        <f t="shared" si="96"/>
        <v>January</v>
      </c>
      <c r="I1058" s="84">
        <v>2019</v>
      </c>
      <c r="J1058" s="85" t="str">
        <f t="shared" si="97"/>
        <v>1/15/2019</v>
      </c>
      <c r="K1058" s="86">
        <f t="shared" si="98"/>
        <v>3</v>
      </c>
      <c r="L1058" t="str">
        <f t="shared" si="99"/>
        <v>Tuesday</v>
      </c>
      <c r="M1058">
        <v>1559</v>
      </c>
      <c r="N1058" t="s">
        <v>207</v>
      </c>
      <c r="O1058" t="s">
        <v>226</v>
      </c>
      <c r="P1058">
        <v>80</v>
      </c>
      <c r="Q1058" t="s">
        <v>590</v>
      </c>
      <c r="R1058" t="s">
        <v>269</v>
      </c>
      <c r="S1058" t="s">
        <v>259</v>
      </c>
      <c r="T1058" t="s">
        <v>230</v>
      </c>
      <c r="U1058" t="s">
        <v>690</v>
      </c>
      <c r="V1058" t="s">
        <v>255</v>
      </c>
      <c r="W1058">
        <f t="shared" si="100"/>
        <v>-2</v>
      </c>
      <c r="X1058">
        <f t="shared" si="101"/>
        <v>-70</v>
      </c>
    </row>
    <row r="1059" spans="1:24" x14ac:dyDescent="0.35">
      <c r="A1059">
        <v>37</v>
      </c>
      <c r="B1059">
        <v>95.69</v>
      </c>
      <c r="C1059">
        <v>12</v>
      </c>
      <c r="D1059">
        <v>3540.53</v>
      </c>
      <c r="E1059" s="53" t="s">
        <v>413</v>
      </c>
      <c r="F1059" s="84">
        <v>22</v>
      </c>
      <c r="G1059" s="84">
        <v>2</v>
      </c>
      <c r="H1059" s="85" t="str">
        <f t="shared" si="96"/>
        <v>Febuary</v>
      </c>
      <c r="I1059" s="84">
        <v>2019</v>
      </c>
      <c r="J1059" s="85" t="str">
        <f t="shared" si="97"/>
        <v>2/22/2019</v>
      </c>
      <c r="K1059" s="86">
        <f t="shared" si="98"/>
        <v>6</v>
      </c>
      <c r="L1059" t="str">
        <f t="shared" si="99"/>
        <v>Friday</v>
      </c>
      <c r="M1059">
        <v>1522</v>
      </c>
      <c r="N1059" t="s">
        <v>207</v>
      </c>
      <c r="O1059" t="s">
        <v>226</v>
      </c>
      <c r="P1059">
        <v>80</v>
      </c>
      <c r="Q1059" t="s">
        <v>590</v>
      </c>
      <c r="R1059" t="s">
        <v>414</v>
      </c>
      <c r="S1059" t="s">
        <v>415</v>
      </c>
      <c r="T1059" t="s">
        <v>244</v>
      </c>
      <c r="U1059" t="s">
        <v>749</v>
      </c>
      <c r="V1059" t="s">
        <v>260</v>
      </c>
      <c r="W1059">
        <f t="shared" si="100"/>
        <v>15.689999999999998</v>
      </c>
      <c r="X1059">
        <f t="shared" si="101"/>
        <v>580.53</v>
      </c>
    </row>
    <row r="1060" spans="1:24" x14ac:dyDescent="0.35">
      <c r="A1060">
        <v>41</v>
      </c>
      <c r="B1060">
        <v>73.17</v>
      </c>
      <c r="C1060">
        <v>6</v>
      </c>
      <c r="D1060">
        <v>2999.97</v>
      </c>
      <c r="E1060" s="53">
        <v>43712</v>
      </c>
      <c r="F1060" s="84">
        <v>9</v>
      </c>
      <c r="G1060" s="84">
        <v>4</v>
      </c>
      <c r="H1060" s="85" t="str">
        <f t="shared" si="96"/>
        <v>April</v>
      </c>
      <c r="I1060" s="84">
        <v>2019</v>
      </c>
      <c r="J1060" s="85" t="str">
        <f t="shared" si="97"/>
        <v>4/9/2019</v>
      </c>
      <c r="K1060" s="86">
        <f t="shared" si="98"/>
        <v>3</v>
      </c>
      <c r="L1060" t="str">
        <f t="shared" si="99"/>
        <v>Tuesday</v>
      </c>
      <c r="M1060">
        <v>1477</v>
      </c>
      <c r="N1060" t="s">
        <v>207</v>
      </c>
      <c r="O1060" t="s">
        <v>226</v>
      </c>
      <c r="P1060">
        <v>80</v>
      </c>
      <c r="Q1060" t="s">
        <v>590</v>
      </c>
      <c r="R1060" t="s">
        <v>357</v>
      </c>
      <c r="S1060" t="s">
        <v>358</v>
      </c>
      <c r="T1060" t="s">
        <v>243</v>
      </c>
      <c r="U1060" t="s">
        <v>729</v>
      </c>
      <c r="V1060" t="s">
        <v>255</v>
      </c>
      <c r="W1060">
        <f t="shared" si="100"/>
        <v>-6.8299999999999983</v>
      </c>
      <c r="X1060">
        <f t="shared" si="101"/>
        <v>-280.02999999999992</v>
      </c>
    </row>
    <row r="1061" spans="1:24" x14ac:dyDescent="0.35">
      <c r="A1061">
        <v>20</v>
      </c>
      <c r="B1061">
        <v>76.39</v>
      </c>
      <c r="C1061">
        <v>2</v>
      </c>
      <c r="D1061">
        <v>1527.8</v>
      </c>
      <c r="E1061" s="53" t="s">
        <v>515</v>
      </c>
      <c r="F1061" s="84">
        <v>26</v>
      </c>
      <c r="G1061" s="84">
        <v>5</v>
      </c>
      <c r="H1061" s="85" t="str">
        <f t="shared" si="96"/>
        <v>May</v>
      </c>
      <c r="I1061" s="84">
        <v>2019</v>
      </c>
      <c r="J1061" s="85" t="str">
        <f t="shared" si="97"/>
        <v>5/26/2019</v>
      </c>
      <c r="K1061" s="86">
        <f t="shared" si="98"/>
        <v>1</v>
      </c>
      <c r="L1061" t="str">
        <f t="shared" si="99"/>
        <v>Sunday</v>
      </c>
      <c r="M1061">
        <v>1431</v>
      </c>
      <c r="N1061" t="s">
        <v>207</v>
      </c>
      <c r="O1061" t="s">
        <v>226</v>
      </c>
      <c r="P1061">
        <v>80</v>
      </c>
      <c r="Q1061" t="s">
        <v>590</v>
      </c>
      <c r="R1061" t="s">
        <v>269</v>
      </c>
      <c r="S1061" t="s">
        <v>259</v>
      </c>
      <c r="T1061" t="s">
        <v>230</v>
      </c>
      <c r="U1061" t="s">
        <v>690</v>
      </c>
      <c r="V1061" t="s">
        <v>255</v>
      </c>
      <c r="W1061">
        <f t="shared" si="100"/>
        <v>-3.6099999999999994</v>
      </c>
      <c r="X1061">
        <f t="shared" si="101"/>
        <v>-72.199999999999989</v>
      </c>
    </row>
    <row r="1062" spans="1:24" x14ac:dyDescent="0.35">
      <c r="A1062">
        <v>45</v>
      </c>
      <c r="B1062">
        <v>86.84</v>
      </c>
      <c r="C1062">
        <v>2</v>
      </c>
      <c r="D1062">
        <v>3907.8</v>
      </c>
      <c r="E1062" s="53">
        <v>43503</v>
      </c>
      <c r="F1062" s="84">
        <v>2</v>
      </c>
      <c r="G1062" s="84">
        <v>7</v>
      </c>
      <c r="H1062" s="85" t="str">
        <f t="shared" si="96"/>
        <v>July</v>
      </c>
      <c r="I1062" s="84">
        <v>2019</v>
      </c>
      <c r="J1062" s="85" t="str">
        <f t="shared" si="97"/>
        <v>7/2/2019</v>
      </c>
      <c r="K1062" s="86">
        <f t="shared" si="98"/>
        <v>3</v>
      </c>
      <c r="L1062" t="str">
        <f t="shared" si="99"/>
        <v>Tuesday</v>
      </c>
      <c r="M1062">
        <v>1395</v>
      </c>
      <c r="N1062" t="s">
        <v>207</v>
      </c>
      <c r="O1062" t="s">
        <v>226</v>
      </c>
      <c r="P1062">
        <v>80</v>
      </c>
      <c r="Q1062" t="s">
        <v>590</v>
      </c>
      <c r="R1062" t="s">
        <v>476</v>
      </c>
      <c r="S1062" t="s">
        <v>477</v>
      </c>
      <c r="T1062" t="s">
        <v>232</v>
      </c>
      <c r="U1062" t="s">
        <v>767</v>
      </c>
      <c r="V1062" t="s">
        <v>260</v>
      </c>
      <c r="W1062">
        <f t="shared" si="100"/>
        <v>6.8400000000000034</v>
      </c>
      <c r="X1062">
        <f t="shared" si="101"/>
        <v>307.80000000000018</v>
      </c>
    </row>
    <row r="1063" spans="1:24" x14ac:dyDescent="0.35">
      <c r="A1063">
        <v>38</v>
      </c>
      <c r="B1063">
        <v>69.959999999999994</v>
      </c>
      <c r="C1063">
        <v>6</v>
      </c>
      <c r="D1063">
        <v>2658.48</v>
      </c>
      <c r="E1063" s="53">
        <v>43504</v>
      </c>
      <c r="F1063" s="84">
        <v>2</v>
      </c>
      <c r="G1063" s="84">
        <v>8</v>
      </c>
      <c r="H1063" s="85" t="str">
        <f t="shared" si="96"/>
        <v>August</v>
      </c>
      <c r="I1063" s="84">
        <v>2019</v>
      </c>
      <c r="J1063" s="85" t="str">
        <f t="shared" si="97"/>
        <v>8/2/2019</v>
      </c>
      <c r="K1063" s="86">
        <f t="shared" si="98"/>
        <v>6</v>
      </c>
      <c r="L1063" t="str">
        <f t="shared" si="99"/>
        <v>Friday</v>
      </c>
      <c r="M1063">
        <v>1365</v>
      </c>
      <c r="N1063" t="s">
        <v>207</v>
      </c>
      <c r="O1063" t="s">
        <v>226</v>
      </c>
      <c r="P1063">
        <v>80</v>
      </c>
      <c r="Q1063" t="s">
        <v>590</v>
      </c>
      <c r="R1063" t="s">
        <v>418</v>
      </c>
      <c r="S1063" t="s">
        <v>342</v>
      </c>
      <c r="T1063" t="s">
        <v>229</v>
      </c>
      <c r="U1063" t="s">
        <v>751</v>
      </c>
      <c r="V1063" t="s">
        <v>255</v>
      </c>
      <c r="W1063">
        <f t="shared" si="100"/>
        <v>-10.040000000000006</v>
      </c>
      <c r="X1063">
        <f t="shared" si="101"/>
        <v>-381.52000000000021</v>
      </c>
    </row>
    <row r="1064" spans="1:24" x14ac:dyDescent="0.35">
      <c r="A1064">
        <v>43</v>
      </c>
      <c r="B1064">
        <v>70.760000000000005</v>
      </c>
      <c r="C1064">
        <v>15</v>
      </c>
      <c r="D1064">
        <v>3042.68</v>
      </c>
      <c r="E1064" s="53" t="s">
        <v>419</v>
      </c>
      <c r="F1064" s="84">
        <v>30</v>
      </c>
      <c r="G1064" s="84">
        <v>8</v>
      </c>
      <c r="H1064" s="85" t="str">
        <f t="shared" si="96"/>
        <v>August</v>
      </c>
      <c r="I1064" s="84">
        <v>2019</v>
      </c>
      <c r="J1064" s="85" t="str">
        <f t="shared" si="97"/>
        <v>8/30/2019</v>
      </c>
      <c r="K1064" s="86">
        <f t="shared" si="98"/>
        <v>6</v>
      </c>
      <c r="L1064" t="str">
        <f t="shared" si="99"/>
        <v>Friday</v>
      </c>
      <c r="M1064">
        <v>1338</v>
      </c>
      <c r="N1064" t="s">
        <v>207</v>
      </c>
      <c r="O1064" t="s">
        <v>226</v>
      </c>
      <c r="P1064">
        <v>80</v>
      </c>
      <c r="Q1064" t="s">
        <v>590</v>
      </c>
      <c r="R1064" t="s">
        <v>414</v>
      </c>
      <c r="S1064" t="s">
        <v>415</v>
      </c>
      <c r="T1064" t="s">
        <v>244</v>
      </c>
      <c r="U1064" t="s">
        <v>749</v>
      </c>
      <c r="V1064" t="s">
        <v>260</v>
      </c>
      <c r="W1064">
        <f t="shared" si="100"/>
        <v>-9.2399999999999949</v>
      </c>
      <c r="X1064">
        <f t="shared" si="101"/>
        <v>-397.31999999999977</v>
      </c>
    </row>
    <row r="1065" spans="1:24" x14ac:dyDescent="0.35">
      <c r="A1065">
        <v>49</v>
      </c>
      <c r="B1065">
        <v>78.8</v>
      </c>
      <c r="C1065">
        <v>8</v>
      </c>
      <c r="D1065">
        <v>3861.2</v>
      </c>
      <c r="E1065" s="53">
        <v>43200</v>
      </c>
      <c r="F1065" s="84">
        <v>4</v>
      </c>
      <c r="G1065" s="84">
        <v>10</v>
      </c>
      <c r="H1065" s="85" t="str">
        <f t="shared" si="96"/>
        <v>October</v>
      </c>
      <c r="I1065" s="84">
        <v>2018</v>
      </c>
      <c r="J1065" s="85" t="str">
        <f t="shared" si="97"/>
        <v>10/4/2018</v>
      </c>
      <c r="K1065" s="86">
        <f t="shared" si="98"/>
        <v>5</v>
      </c>
      <c r="L1065" t="str">
        <f t="shared" si="99"/>
        <v>Thursday</v>
      </c>
      <c r="M1065">
        <v>1669</v>
      </c>
      <c r="N1065" t="s">
        <v>207</v>
      </c>
      <c r="O1065" t="s">
        <v>226</v>
      </c>
      <c r="P1065">
        <v>80</v>
      </c>
      <c r="Q1065" t="s">
        <v>590</v>
      </c>
      <c r="R1065" t="s">
        <v>420</v>
      </c>
      <c r="S1065" t="s">
        <v>421</v>
      </c>
      <c r="T1065" t="s">
        <v>248</v>
      </c>
      <c r="U1065" t="s">
        <v>752</v>
      </c>
      <c r="V1065" t="s">
        <v>260</v>
      </c>
      <c r="W1065">
        <f t="shared" si="100"/>
        <v>-1.2000000000000028</v>
      </c>
      <c r="X1065">
        <f t="shared" si="101"/>
        <v>-58.800000000000139</v>
      </c>
    </row>
    <row r="1066" spans="1:24" x14ac:dyDescent="0.35">
      <c r="A1066">
        <v>27</v>
      </c>
      <c r="B1066">
        <v>80.41</v>
      </c>
      <c r="C1066">
        <v>13</v>
      </c>
      <c r="D1066">
        <v>2171.0700000000002</v>
      </c>
      <c r="E1066" s="53" t="s">
        <v>422</v>
      </c>
      <c r="F1066" s="84">
        <v>16</v>
      </c>
      <c r="G1066" s="84">
        <v>10</v>
      </c>
      <c r="H1066" s="85" t="str">
        <f t="shared" si="96"/>
        <v>October</v>
      </c>
      <c r="I1066" s="84">
        <v>2019</v>
      </c>
      <c r="J1066" s="85" t="str">
        <f t="shared" si="97"/>
        <v>10/16/2019</v>
      </c>
      <c r="K1066" s="86">
        <f t="shared" si="98"/>
        <v>4</v>
      </c>
      <c r="L1066" t="str">
        <f t="shared" si="99"/>
        <v>Wednesday</v>
      </c>
      <c r="M1066">
        <v>1293</v>
      </c>
      <c r="N1066" t="s">
        <v>207</v>
      </c>
      <c r="O1066" t="s">
        <v>226</v>
      </c>
      <c r="P1066">
        <v>80</v>
      </c>
      <c r="Q1066" t="s">
        <v>590</v>
      </c>
      <c r="R1066" t="s">
        <v>411</v>
      </c>
      <c r="S1066" t="s">
        <v>412</v>
      </c>
      <c r="T1066" t="s">
        <v>248</v>
      </c>
      <c r="U1066" t="s">
        <v>748</v>
      </c>
      <c r="V1066" t="s">
        <v>255</v>
      </c>
      <c r="W1066">
        <f t="shared" si="100"/>
        <v>0.40999999999999659</v>
      </c>
      <c r="X1066">
        <f t="shared" si="101"/>
        <v>11.069999999999908</v>
      </c>
    </row>
    <row r="1067" spans="1:24" x14ac:dyDescent="0.35">
      <c r="A1067">
        <v>46</v>
      </c>
      <c r="B1067">
        <v>73.98</v>
      </c>
      <c r="C1067">
        <v>1</v>
      </c>
      <c r="D1067">
        <v>3403.08</v>
      </c>
      <c r="E1067" s="53">
        <v>43535</v>
      </c>
      <c r="F1067" s="84">
        <v>3</v>
      </c>
      <c r="G1067" s="84">
        <v>11</v>
      </c>
      <c r="H1067" s="85" t="str">
        <f t="shared" si="96"/>
        <v>November</v>
      </c>
      <c r="I1067" s="84">
        <v>2019</v>
      </c>
      <c r="J1067" s="85" t="str">
        <f t="shared" si="97"/>
        <v>11/3/2019</v>
      </c>
      <c r="K1067" s="86">
        <f t="shared" si="98"/>
        <v>1</v>
      </c>
      <c r="L1067" t="str">
        <f t="shared" si="99"/>
        <v>Sunday</v>
      </c>
      <c r="M1067">
        <v>1276</v>
      </c>
      <c r="N1067" t="s">
        <v>207</v>
      </c>
      <c r="O1067" t="s">
        <v>226</v>
      </c>
      <c r="P1067">
        <v>80</v>
      </c>
      <c r="Q1067" t="s">
        <v>590</v>
      </c>
      <c r="R1067" t="s">
        <v>445</v>
      </c>
      <c r="S1067" t="s">
        <v>254</v>
      </c>
      <c r="T1067" t="s">
        <v>229</v>
      </c>
      <c r="U1067" t="s">
        <v>759</v>
      </c>
      <c r="V1067" t="s">
        <v>260</v>
      </c>
      <c r="W1067">
        <f t="shared" si="100"/>
        <v>-6.019999999999996</v>
      </c>
      <c r="X1067">
        <f t="shared" si="101"/>
        <v>-276.91999999999985</v>
      </c>
    </row>
    <row r="1068" spans="1:24" x14ac:dyDescent="0.35">
      <c r="A1068">
        <v>38</v>
      </c>
      <c r="B1068">
        <v>59.1</v>
      </c>
      <c r="C1068">
        <v>10</v>
      </c>
      <c r="D1068">
        <v>2245.8000000000002</v>
      </c>
      <c r="E1068" s="53" t="s">
        <v>220</v>
      </c>
      <c r="F1068" s="84">
        <v>15</v>
      </c>
      <c r="G1068" s="84">
        <v>11</v>
      </c>
      <c r="H1068" s="85" t="str">
        <f t="shared" si="96"/>
        <v>November</v>
      </c>
      <c r="I1068" s="84">
        <v>2019</v>
      </c>
      <c r="J1068" s="85" t="str">
        <f t="shared" si="97"/>
        <v>11/15/2019</v>
      </c>
      <c r="K1068" s="86">
        <f t="shared" si="98"/>
        <v>6</v>
      </c>
      <c r="L1068" t="str">
        <f t="shared" si="99"/>
        <v>Friday</v>
      </c>
      <c r="M1068">
        <v>1265</v>
      </c>
      <c r="N1068" t="s">
        <v>207</v>
      </c>
      <c r="O1068" t="s">
        <v>226</v>
      </c>
      <c r="P1068">
        <v>80</v>
      </c>
      <c r="Q1068" t="s">
        <v>590</v>
      </c>
      <c r="R1068" t="s">
        <v>253</v>
      </c>
      <c r="S1068" t="s">
        <v>254</v>
      </c>
      <c r="T1068" t="s">
        <v>229</v>
      </c>
      <c r="U1068" t="s">
        <v>683</v>
      </c>
      <c r="V1068" t="s">
        <v>255</v>
      </c>
      <c r="W1068">
        <f t="shared" si="100"/>
        <v>-20.9</v>
      </c>
      <c r="X1068">
        <f t="shared" si="101"/>
        <v>-794.19999999999993</v>
      </c>
    </row>
    <row r="1069" spans="1:24" x14ac:dyDescent="0.35">
      <c r="A1069">
        <v>25</v>
      </c>
      <c r="B1069">
        <v>66.739999999999995</v>
      </c>
      <c r="C1069">
        <v>5</v>
      </c>
      <c r="D1069">
        <v>1668.5</v>
      </c>
      <c r="E1069" s="53" t="s">
        <v>221</v>
      </c>
      <c r="F1069" s="84">
        <v>24</v>
      </c>
      <c r="G1069" s="84">
        <v>11</v>
      </c>
      <c r="H1069" s="85" t="str">
        <f t="shared" si="96"/>
        <v>November</v>
      </c>
      <c r="I1069" s="84">
        <v>2019</v>
      </c>
      <c r="J1069" s="85" t="str">
        <f t="shared" si="97"/>
        <v>11/24/2019</v>
      </c>
      <c r="K1069" s="86">
        <f t="shared" si="98"/>
        <v>1</v>
      </c>
      <c r="L1069" t="str">
        <f t="shared" si="99"/>
        <v>Sunday</v>
      </c>
      <c r="M1069">
        <v>1257</v>
      </c>
      <c r="N1069" t="s">
        <v>207</v>
      </c>
      <c r="O1069" t="s">
        <v>226</v>
      </c>
      <c r="P1069">
        <v>80</v>
      </c>
      <c r="Q1069" t="s">
        <v>590</v>
      </c>
      <c r="R1069" t="s">
        <v>270</v>
      </c>
      <c r="S1069" t="s">
        <v>271</v>
      </c>
      <c r="T1069" t="s">
        <v>232</v>
      </c>
      <c r="U1069" t="s">
        <v>691</v>
      </c>
      <c r="V1069" t="s">
        <v>255</v>
      </c>
      <c r="W1069">
        <f t="shared" si="100"/>
        <v>-13.260000000000005</v>
      </c>
      <c r="X1069">
        <f t="shared" si="101"/>
        <v>-331.50000000000011</v>
      </c>
    </row>
    <row r="1070" spans="1:24" x14ac:dyDescent="0.35">
      <c r="A1070">
        <v>46</v>
      </c>
      <c r="B1070">
        <v>60.3</v>
      </c>
      <c r="C1070">
        <v>10</v>
      </c>
      <c r="D1070">
        <v>2773.8</v>
      </c>
      <c r="E1070" s="53">
        <v>43983</v>
      </c>
      <c r="F1070" s="84">
        <v>6</v>
      </c>
      <c r="G1070" s="84">
        <v>1</v>
      </c>
      <c r="H1070" s="85" t="str">
        <f t="shared" si="96"/>
        <v>January</v>
      </c>
      <c r="I1070" s="84">
        <v>2020</v>
      </c>
      <c r="J1070" s="85" t="str">
        <f t="shared" si="97"/>
        <v>1/6/2020</v>
      </c>
      <c r="K1070" s="86">
        <f t="shared" si="98"/>
        <v>2</v>
      </c>
      <c r="L1070" t="str">
        <f t="shared" si="99"/>
        <v>Monday</v>
      </c>
      <c r="M1070">
        <v>1215</v>
      </c>
      <c r="N1070" t="s">
        <v>207</v>
      </c>
      <c r="O1070" t="s">
        <v>226</v>
      </c>
      <c r="P1070">
        <v>80</v>
      </c>
      <c r="Q1070" t="s">
        <v>590</v>
      </c>
      <c r="R1070" t="s">
        <v>423</v>
      </c>
      <c r="S1070" t="s">
        <v>424</v>
      </c>
      <c r="T1070" t="s">
        <v>233</v>
      </c>
      <c r="U1070" t="s">
        <v>753</v>
      </c>
      <c r="V1070" t="s">
        <v>255</v>
      </c>
      <c r="W1070">
        <f t="shared" si="100"/>
        <v>-19.700000000000003</v>
      </c>
      <c r="X1070">
        <f t="shared" si="101"/>
        <v>-906.20000000000016</v>
      </c>
    </row>
    <row r="1071" spans="1:24" x14ac:dyDescent="0.35">
      <c r="A1071">
        <v>22</v>
      </c>
      <c r="B1071">
        <v>112</v>
      </c>
      <c r="C1071">
        <v>4</v>
      </c>
      <c r="D1071">
        <v>2464</v>
      </c>
      <c r="E1071" s="53">
        <v>44106</v>
      </c>
      <c r="F1071" s="84">
        <v>10</v>
      </c>
      <c r="G1071" s="84">
        <v>2</v>
      </c>
      <c r="H1071" s="85" t="str">
        <f t="shared" si="96"/>
        <v>Febuary</v>
      </c>
      <c r="I1071" s="84">
        <v>2020</v>
      </c>
      <c r="J1071" s="85" t="str">
        <f t="shared" si="97"/>
        <v>2/10/2020</v>
      </c>
      <c r="K1071" s="86">
        <f t="shared" si="98"/>
        <v>2</v>
      </c>
      <c r="L1071" t="str">
        <f t="shared" si="99"/>
        <v>Monday</v>
      </c>
      <c r="M1071">
        <v>1181</v>
      </c>
      <c r="N1071" t="s">
        <v>207</v>
      </c>
      <c r="O1071" t="s">
        <v>226</v>
      </c>
      <c r="P1071">
        <v>80</v>
      </c>
      <c r="Q1071" t="s">
        <v>590</v>
      </c>
      <c r="R1071" t="s">
        <v>296</v>
      </c>
      <c r="S1071" t="s">
        <v>297</v>
      </c>
      <c r="T1071" t="s">
        <v>236</v>
      </c>
      <c r="U1071" t="s">
        <v>704</v>
      </c>
      <c r="V1071" t="s">
        <v>255</v>
      </c>
      <c r="W1071">
        <f t="shared" si="100"/>
        <v>32</v>
      </c>
      <c r="X1071">
        <f t="shared" si="101"/>
        <v>704</v>
      </c>
    </row>
    <row r="1072" spans="1:24" x14ac:dyDescent="0.35">
      <c r="A1072">
        <v>40</v>
      </c>
      <c r="B1072">
        <v>137.29</v>
      </c>
      <c r="C1072">
        <v>9</v>
      </c>
      <c r="D1072">
        <v>5491.6</v>
      </c>
      <c r="E1072" s="53">
        <v>43924</v>
      </c>
      <c r="F1072" s="84">
        <v>4</v>
      </c>
      <c r="G1072" s="84">
        <v>3</v>
      </c>
      <c r="H1072" s="85" t="str">
        <f t="shared" si="96"/>
        <v>March</v>
      </c>
      <c r="I1072" s="84">
        <v>2020</v>
      </c>
      <c r="J1072" s="85" t="str">
        <f t="shared" si="97"/>
        <v>3/4/2020</v>
      </c>
      <c r="K1072" s="86">
        <f t="shared" si="98"/>
        <v>4</v>
      </c>
      <c r="L1072" t="str">
        <f t="shared" si="99"/>
        <v>Wednesday</v>
      </c>
      <c r="M1072">
        <v>1159</v>
      </c>
      <c r="N1072" t="s">
        <v>207</v>
      </c>
      <c r="O1072" t="s">
        <v>226</v>
      </c>
      <c r="P1072">
        <v>80</v>
      </c>
      <c r="Q1072" t="s">
        <v>590</v>
      </c>
      <c r="R1072" t="s">
        <v>335</v>
      </c>
      <c r="S1072" t="s">
        <v>336</v>
      </c>
      <c r="T1072" t="s">
        <v>229</v>
      </c>
      <c r="U1072" t="s">
        <v>720</v>
      </c>
      <c r="V1072" t="s">
        <v>260</v>
      </c>
      <c r="W1072">
        <f t="shared" si="100"/>
        <v>57.289999999999992</v>
      </c>
      <c r="X1072">
        <f t="shared" si="101"/>
        <v>2291.5999999999995</v>
      </c>
    </row>
    <row r="1073" spans="1:24" x14ac:dyDescent="0.35">
      <c r="A1073">
        <v>46</v>
      </c>
      <c r="B1073">
        <v>104.17</v>
      </c>
      <c r="C1073">
        <v>16</v>
      </c>
      <c r="D1073">
        <v>4791.82</v>
      </c>
      <c r="E1073" s="53" t="s">
        <v>225</v>
      </c>
      <c r="F1073" s="84">
        <v>29</v>
      </c>
      <c r="G1073" s="84">
        <v>1</v>
      </c>
      <c r="H1073" s="85" t="str">
        <f t="shared" si="96"/>
        <v>January</v>
      </c>
      <c r="I1073" s="84">
        <v>2018</v>
      </c>
      <c r="J1073" s="85" t="str">
        <f t="shared" si="97"/>
        <v>1/29/2018</v>
      </c>
      <c r="K1073" s="86">
        <f t="shared" si="98"/>
        <v>2</v>
      </c>
      <c r="L1073" t="str">
        <f t="shared" si="99"/>
        <v>Monday</v>
      </c>
      <c r="M1073">
        <v>1925</v>
      </c>
      <c r="N1073" t="s">
        <v>207</v>
      </c>
      <c r="O1073" t="s">
        <v>470</v>
      </c>
      <c r="P1073">
        <v>99</v>
      </c>
      <c r="Q1073" t="s">
        <v>591</v>
      </c>
      <c r="R1073" t="s">
        <v>283</v>
      </c>
      <c r="S1073" t="s">
        <v>284</v>
      </c>
      <c r="T1073" t="s">
        <v>231</v>
      </c>
      <c r="U1073" t="s">
        <v>698</v>
      </c>
      <c r="V1073" t="s">
        <v>260</v>
      </c>
      <c r="W1073">
        <f t="shared" si="100"/>
        <v>5.1700000000000017</v>
      </c>
      <c r="X1073">
        <f t="shared" si="101"/>
        <v>237.82000000000008</v>
      </c>
    </row>
    <row r="1074" spans="1:24" x14ac:dyDescent="0.35">
      <c r="A1074">
        <v>38</v>
      </c>
      <c r="B1074">
        <v>82.34</v>
      </c>
      <c r="C1074">
        <v>16</v>
      </c>
      <c r="D1074">
        <v>3128.92</v>
      </c>
      <c r="E1074" s="53" t="s">
        <v>300</v>
      </c>
      <c r="F1074" s="84">
        <v>28</v>
      </c>
      <c r="G1074" s="84">
        <v>5</v>
      </c>
      <c r="H1074" s="85" t="str">
        <f t="shared" si="96"/>
        <v>May</v>
      </c>
      <c r="I1074" s="84">
        <v>2018</v>
      </c>
      <c r="J1074" s="85" t="str">
        <f t="shared" si="97"/>
        <v>5/28/2018</v>
      </c>
      <c r="K1074" s="86">
        <f t="shared" si="98"/>
        <v>2</v>
      </c>
      <c r="L1074" t="str">
        <f t="shared" si="99"/>
        <v>Monday</v>
      </c>
      <c r="M1074">
        <v>1807</v>
      </c>
      <c r="N1074" t="s">
        <v>207</v>
      </c>
      <c r="O1074" t="s">
        <v>470</v>
      </c>
      <c r="P1074">
        <v>99</v>
      </c>
      <c r="Q1074" t="s">
        <v>591</v>
      </c>
      <c r="R1074" t="s">
        <v>301</v>
      </c>
      <c r="S1074" t="s">
        <v>297</v>
      </c>
      <c r="T1074" t="s">
        <v>236</v>
      </c>
      <c r="U1074" t="s">
        <v>706</v>
      </c>
      <c r="V1074" t="s">
        <v>260</v>
      </c>
      <c r="W1074">
        <f t="shared" si="100"/>
        <v>-16.659999999999997</v>
      </c>
      <c r="X1074">
        <f t="shared" si="101"/>
        <v>-633.07999999999993</v>
      </c>
    </row>
    <row r="1075" spans="1:24" x14ac:dyDescent="0.35">
      <c r="A1075">
        <v>30</v>
      </c>
      <c r="B1075">
        <v>103.18</v>
      </c>
      <c r="C1075">
        <v>5</v>
      </c>
      <c r="D1075">
        <v>3095.4</v>
      </c>
      <c r="E1075" s="53" t="s">
        <v>472</v>
      </c>
      <c r="F1075" s="84">
        <v>16</v>
      </c>
      <c r="G1075" s="84">
        <v>7</v>
      </c>
      <c r="H1075" s="85" t="str">
        <f t="shared" si="96"/>
        <v>July</v>
      </c>
      <c r="I1075" s="84">
        <v>2018</v>
      </c>
      <c r="J1075" s="85" t="str">
        <f t="shared" si="97"/>
        <v>7/16/2018</v>
      </c>
      <c r="K1075" s="86">
        <f t="shared" si="98"/>
        <v>2</v>
      </c>
      <c r="L1075" t="str">
        <f t="shared" si="99"/>
        <v>Monday</v>
      </c>
      <c r="M1075">
        <v>1759</v>
      </c>
      <c r="N1075" t="s">
        <v>207</v>
      </c>
      <c r="O1075" t="s">
        <v>470</v>
      </c>
      <c r="P1075">
        <v>99</v>
      </c>
      <c r="Q1075" t="s">
        <v>591</v>
      </c>
      <c r="R1075" t="s">
        <v>290</v>
      </c>
      <c r="S1075" t="s">
        <v>291</v>
      </c>
      <c r="T1075" t="s">
        <v>232</v>
      </c>
      <c r="U1075" t="s">
        <v>701</v>
      </c>
      <c r="V1075" t="s">
        <v>260</v>
      </c>
      <c r="W1075">
        <f t="shared" si="100"/>
        <v>4.1800000000000068</v>
      </c>
      <c r="X1075">
        <f t="shared" si="101"/>
        <v>125.4000000000002</v>
      </c>
    </row>
    <row r="1076" spans="1:24" x14ac:dyDescent="0.35">
      <c r="A1076">
        <v>42</v>
      </c>
      <c r="B1076">
        <v>94.25</v>
      </c>
      <c r="C1076">
        <v>2</v>
      </c>
      <c r="D1076">
        <v>3958.5</v>
      </c>
      <c r="E1076" s="53">
        <v>43443</v>
      </c>
      <c r="F1076" s="84">
        <v>12</v>
      </c>
      <c r="G1076" s="84">
        <v>9</v>
      </c>
      <c r="H1076" s="85" t="str">
        <f t="shared" si="96"/>
        <v>September</v>
      </c>
      <c r="I1076" s="84">
        <v>2018</v>
      </c>
      <c r="J1076" s="85" t="str">
        <f t="shared" si="97"/>
        <v>9/12/2018</v>
      </c>
      <c r="K1076" s="86">
        <f t="shared" si="98"/>
        <v>4</v>
      </c>
      <c r="L1076" t="str">
        <f t="shared" si="99"/>
        <v>Wednesday</v>
      </c>
      <c r="M1076">
        <v>1702</v>
      </c>
      <c r="N1076" t="s">
        <v>207</v>
      </c>
      <c r="O1076" t="s">
        <v>470</v>
      </c>
      <c r="P1076">
        <v>99</v>
      </c>
      <c r="Q1076" t="s">
        <v>591</v>
      </c>
      <c r="R1076" t="s">
        <v>456</v>
      </c>
      <c r="S1076" t="s">
        <v>457</v>
      </c>
      <c r="T1076" t="s">
        <v>229</v>
      </c>
      <c r="U1076" t="s">
        <v>762</v>
      </c>
      <c r="V1076" t="s">
        <v>260</v>
      </c>
      <c r="W1076">
        <f t="shared" si="100"/>
        <v>-4.75</v>
      </c>
      <c r="X1076">
        <f t="shared" si="101"/>
        <v>-199.5</v>
      </c>
    </row>
    <row r="1077" spans="1:24" x14ac:dyDescent="0.35">
      <c r="A1077">
        <v>43</v>
      </c>
      <c r="B1077">
        <v>116.08</v>
      </c>
      <c r="C1077">
        <v>6</v>
      </c>
      <c r="D1077">
        <v>4991.4399999999996</v>
      </c>
      <c r="E1077" s="53" t="s">
        <v>305</v>
      </c>
      <c r="F1077" s="84">
        <v>20</v>
      </c>
      <c r="G1077" s="84">
        <v>10</v>
      </c>
      <c r="H1077" s="85" t="str">
        <f t="shared" si="96"/>
        <v>October</v>
      </c>
      <c r="I1077" s="84">
        <v>2018</v>
      </c>
      <c r="J1077" s="85" t="str">
        <f t="shared" si="97"/>
        <v>10/20/2018</v>
      </c>
      <c r="K1077" s="86">
        <f t="shared" si="98"/>
        <v>7</v>
      </c>
      <c r="L1077" t="str">
        <f t="shared" si="99"/>
        <v>Saturday</v>
      </c>
      <c r="M1077">
        <v>1665</v>
      </c>
      <c r="N1077" t="s">
        <v>207</v>
      </c>
      <c r="O1077" t="s">
        <v>470</v>
      </c>
      <c r="P1077">
        <v>99</v>
      </c>
      <c r="Q1077" t="s">
        <v>591</v>
      </c>
      <c r="R1077" t="s">
        <v>306</v>
      </c>
      <c r="S1077" t="s">
        <v>254</v>
      </c>
      <c r="T1077" t="s">
        <v>229</v>
      </c>
      <c r="U1077" t="s">
        <v>708</v>
      </c>
      <c r="V1077" t="s">
        <v>260</v>
      </c>
      <c r="W1077">
        <f t="shared" si="100"/>
        <v>17.079999999999998</v>
      </c>
      <c r="X1077">
        <f t="shared" si="101"/>
        <v>734.43999999999994</v>
      </c>
    </row>
    <row r="1078" spans="1:24" x14ac:dyDescent="0.35">
      <c r="A1078">
        <v>29</v>
      </c>
      <c r="B1078">
        <v>95.24</v>
      </c>
      <c r="C1078">
        <v>4</v>
      </c>
      <c r="D1078">
        <v>2761.96</v>
      </c>
      <c r="E1078" s="53">
        <v>43231</v>
      </c>
      <c r="F1078" s="84">
        <v>5</v>
      </c>
      <c r="G1078" s="84">
        <v>11</v>
      </c>
      <c r="H1078" s="85" t="str">
        <f t="shared" si="96"/>
        <v>November</v>
      </c>
      <c r="I1078" s="84">
        <v>2018</v>
      </c>
      <c r="J1078" s="85" t="str">
        <f t="shared" si="97"/>
        <v>11/5/2018</v>
      </c>
      <c r="K1078" s="86">
        <f t="shared" si="98"/>
        <v>2</v>
      </c>
      <c r="L1078" t="str">
        <f t="shared" si="99"/>
        <v>Monday</v>
      </c>
      <c r="M1078">
        <v>1650</v>
      </c>
      <c r="N1078" t="s">
        <v>207</v>
      </c>
      <c r="O1078" t="s">
        <v>470</v>
      </c>
      <c r="P1078">
        <v>99</v>
      </c>
      <c r="Q1078" t="s">
        <v>591</v>
      </c>
      <c r="R1078" t="s">
        <v>473</v>
      </c>
      <c r="S1078" t="s">
        <v>474</v>
      </c>
      <c r="T1078" t="s">
        <v>239</v>
      </c>
      <c r="U1078" t="s">
        <v>766</v>
      </c>
      <c r="V1078" t="s">
        <v>255</v>
      </c>
      <c r="W1078">
        <f t="shared" si="100"/>
        <v>-3.7600000000000051</v>
      </c>
      <c r="X1078">
        <f t="shared" si="101"/>
        <v>-109.04000000000015</v>
      </c>
    </row>
    <row r="1079" spans="1:24" x14ac:dyDescent="0.35">
      <c r="A1079">
        <v>33</v>
      </c>
      <c r="B1079">
        <v>86.31</v>
      </c>
      <c r="C1079">
        <v>1</v>
      </c>
      <c r="D1079">
        <v>2848.23</v>
      </c>
      <c r="E1079" s="53">
        <v>43445</v>
      </c>
      <c r="F1079" s="84">
        <v>12</v>
      </c>
      <c r="G1079" s="84">
        <v>11</v>
      </c>
      <c r="H1079" s="85" t="str">
        <f t="shared" si="96"/>
        <v>November</v>
      </c>
      <c r="I1079" s="84">
        <v>2018</v>
      </c>
      <c r="J1079" s="85" t="str">
        <f t="shared" si="97"/>
        <v>11/12/2018</v>
      </c>
      <c r="K1079" s="86">
        <f t="shared" si="98"/>
        <v>2</v>
      </c>
      <c r="L1079" t="str">
        <f t="shared" si="99"/>
        <v>Monday</v>
      </c>
      <c r="M1079">
        <v>1644</v>
      </c>
      <c r="N1079" t="s">
        <v>207</v>
      </c>
      <c r="O1079" t="s">
        <v>470</v>
      </c>
      <c r="P1079">
        <v>99</v>
      </c>
      <c r="Q1079" t="s">
        <v>591</v>
      </c>
      <c r="R1079" t="s">
        <v>335</v>
      </c>
      <c r="S1079" t="s">
        <v>336</v>
      </c>
      <c r="T1079" t="s">
        <v>229</v>
      </c>
      <c r="U1079" t="s">
        <v>720</v>
      </c>
      <c r="V1079" t="s">
        <v>255</v>
      </c>
      <c r="W1079">
        <f t="shared" si="100"/>
        <v>-12.689999999999998</v>
      </c>
      <c r="X1079">
        <f t="shared" si="101"/>
        <v>-418.76999999999992</v>
      </c>
    </row>
    <row r="1080" spans="1:24" x14ac:dyDescent="0.35">
      <c r="A1080">
        <v>32</v>
      </c>
      <c r="B1080">
        <v>79.37</v>
      </c>
      <c r="C1080">
        <v>5</v>
      </c>
      <c r="D1080">
        <v>2539.84</v>
      </c>
      <c r="E1080" s="53" t="s">
        <v>475</v>
      </c>
      <c r="F1080" s="84">
        <v>21</v>
      </c>
      <c r="G1080" s="84">
        <v>11</v>
      </c>
      <c r="H1080" s="85" t="str">
        <f t="shared" si="96"/>
        <v>November</v>
      </c>
      <c r="I1080" s="84">
        <v>2018</v>
      </c>
      <c r="J1080" s="85" t="str">
        <f t="shared" si="97"/>
        <v>11/21/2018</v>
      </c>
      <c r="K1080" s="86">
        <f t="shared" si="98"/>
        <v>4</v>
      </c>
      <c r="L1080" t="str">
        <f t="shared" si="99"/>
        <v>Wednesday</v>
      </c>
      <c r="M1080">
        <v>1636</v>
      </c>
      <c r="N1080" t="s">
        <v>207</v>
      </c>
      <c r="O1080" t="s">
        <v>470</v>
      </c>
      <c r="P1080">
        <v>99</v>
      </c>
      <c r="Q1080" t="s">
        <v>591</v>
      </c>
      <c r="R1080" t="s">
        <v>476</v>
      </c>
      <c r="S1080" t="s">
        <v>477</v>
      </c>
      <c r="T1080" t="s">
        <v>232</v>
      </c>
      <c r="U1080" t="s">
        <v>767</v>
      </c>
      <c r="V1080" t="s">
        <v>255</v>
      </c>
      <c r="W1080">
        <f t="shared" si="100"/>
        <v>-19.629999999999995</v>
      </c>
      <c r="X1080">
        <f t="shared" si="101"/>
        <v>-628.15999999999985</v>
      </c>
    </row>
    <row r="1081" spans="1:24" x14ac:dyDescent="0.35">
      <c r="A1081">
        <v>28</v>
      </c>
      <c r="B1081">
        <v>87.3</v>
      </c>
      <c r="C1081">
        <v>11</v>
      </c>
      <c r="D1081">
        <v>2444.4</v>
      </c>
      <c r="E1081" s="53">
        <v>43232</v>
      </c>
      <c r="F1081" s="84">
        <v>5</v>
      </c>
      <c r="G1081" s="84">
        <v>12</v>
      </c>
      <c r="H1081" s="85" t="str">
        <f t="shared" si="96"/>
        <v>December</v>
      </c>
      <c r="I1081" s="84">
        <v>2018</v>
      </c>
      <c r="J1081" s="85" t="str">
        <f t="shared" si="97"/>
        <v>12/5/2018</v>
      </c>
      <c r="K1081" s="86">
        <f t="shared" si="98"/>
        <v>4</v>
      </c>
      <c r="L1081" t="str">
        <f t="shared" si="99"/>
        <v>Wednesday</v>
      </c>
      <c r="M1081">
        <v>1623</v>
      </c>
      <c r="N1081" t="s">
        <v>207</v>
      </c>
      <c r="O1081" t="s">
        <v>470</v>
      </c>
      <c r="P1081">
        <v>99</v>
      </c>
      <c r="Q1081" t="s">
        <v>591</v>
      </c>
      <c r="R1081" t="s">
        <v>315</v>
      </c>
      <c r="S1081" t="s">
        <v>316</v>
      </c>
      <c r="T1081" t="s">
        <v>240</v>
      </c>
      <c r="U1081" t="s">
        <v>712</v>
      </c>
      <c r="V1081" t="s">
        <v>255</v>
      </c>
      <c r="W1081">
        <f t="shared" si="100"/>
        <v>-11.700000000000003</v>
      </c>
      <c r="X1081">
        <f t="shared" si="101"/>
        <v>-327.60000000000008</v>
      </c>
    </row>
    <row r="1082" spans="1:24" x14ac:dyDescent="0.35">
      <c r="A1082">
        <v>41</v>
      </c>
      <c r="B1082">
        <v>111.12</v>
      </c>
      <c r="C1082">
        <v>8</v>
      </c>
      <c r="D1082">
        <v>4555.92</v>
      </c>
      <c r="E1082" s="53" t="s">
        <v>317</v>
      </c>
      <c r="F1082" s="84">
        <v>29</v>
      </c>
      <c r="G1082" s="84">
        <v>1</v>
      </c>
      <c r="H1082" s="85" t="str">
        <f t="shared" si="96"/>
        <v>January</v>
      </c>
      <c r="I1082" s="84">
        <v>2019</v>
      </c>
      <c r="J1082" s="85" t="str">
        <f t="shared" si="97"/>
        <v>1/29/2019</v>
      </c>
      <c r="K1082" s="86">
        <f t="shared" si="98"/>
        <v>3</v>
      </c>
      <c r="L1082" t="str">
        <f t="shared" si="99"/>
        <v>Tuesday</v>
      </c>
      <c r="M1082">
        <v>1569</v>
      </c>
      <c r="N1082" t="s">
        <v>207</v>
      </c>
      <c r="O1082" t="s">
        <v>470</v>
      </c>
      <c r="P1082">
        <v>99</v>
      </c>
      <c r="Q1082" t="s">
        <v>591</v>
      </c>
      <c r="R1082" t="s">
        <v>318</v>
      </c>
      <c r="S1082" t="s">
        <v>319</v>
      </c>
      <c r="T1082" t="s">
        <v>229</v>
      </c>
      <c r="U1082" t="s">
        <v>713</v>
      </c>
      <c r="V1082" t="s">
        <v>260</v>
      </c>
      <c r="W1082">
        <f t="shared" si="100"/>
        <v>12.120000000000005</v>
      </c>
      <c r="X1082">
        <f t="shared" si="101"/>
        <v>496.92000000000019</v>
      </c>
    </row>
    <row r="1083" spans="1:24" x14ac:dyDescent="0.35">
      <c r="A1083">
        <v>33</v>
      </c>
      <c r="B1083">
        <v>111.12</v>
      </c>
      <c r="C1083">
        <v>1</v>
      </c>
      <c r="D1083">
        <v>3666.96</v>
      </c>
      <c r="E1083" s="53">
        <v>43499</v>
      </c>
      <c r="F1083" s="84">
        <v>2</v>
      </c>
      <c r="G1083" s="84">
        <v>3</v>
      </c>
      <c r="H1083" s="85" t="str">
        <f t="shared" si="96"/>
        <v>March</v>
      </c>
      <c r="I1083" s="84">
        <v>2019</v>
      </c>
      <c r="J1083" s="85" t="str">
        <f t="shared" si="97"/>
        <v>3/2/2019</v>
      </c>
      <c r="K1083" s="86">
        <f t="shared" si="98"/>
        <v>7</v>
      </c>
      <c r="L1083" t="str">
        <f t="shared" si="99"/>
        <v>Saturday</v>
      </c>
      <c r="M1083">
        <v>1538</v>
      </c>
      <c r="N1083" t="s">
        <v>207</v>
      </c>
      <c r="O1083" t="s">
        <v>470</v>
      </c>
      <c r="P1083">
        <v>99</v>
      </c>
      <c r="Q1083" t="s">
        <v>591</v>
      </c>
      <c r="R1083" t="s">
        <v>313</v>
      </c>
      <c r="S1083" t="s">
        <v>314</v>
      </c>
      <c r="T1083" t="s">
        <v>230</v>
      </c>
      <c r="U1083" t="s">
        <v>711</v>
      </c>
      <c r="V1083" t="s">
        <v>260</v>
      </c>
      <c r="W1083">
        <f t="shared" si="100"/>
        <v>12.120000000000005</v>
      </c>
      <c r="X1083">
        <f t="shared" si="101"/>
        <v>399.96000000000015</v>
      </c>
    </row>
    <row r="1084" spans="1:24" x14ac:dyDescent="0.35">
      <c r="A1084">
        <v>36</v>
      </c>
      <c r="B1084">
        <v>84.33</v>
      </c>
      <c r="C1084">
        <v>5</v>
      </c>
      <c r="D1084">
        <v>3035.88</v>
      </c>
      <c r="E1084" s="53" t="s">
        <v>478</v>
      </c>
      <c r="F1084" s="84">
        <v>29</v>
      </c>
      <c r="G1084" s="84">
        <v>4</v>
      </c>
      <c r="H1084" s="85" t="str">
        <f t="shared" si="96"/>
        <v>April</v>
      </c>
      <c r="I1084" s="84">
        <v>2019</v>
      </c>
      <c r="J1084" s="85" t="str">
        <f t="shared" si="97"/>
        <v>4/29/2019</v>
      </c>
      <c r="K1084" s="86">
        <f t="shared" si="98"/>
        <v>2</v>
      </c>
      <c r="L1084" t="str">
        <f t="shared" si="99"/>
        <v>Monday</v>
      </c>
      <c r="M1084">
        <v>1481</v>
      </c>
      <c r="N1084" t="s">
        <v>207</v>
      </c>
      <c r="O1084" t="s">
        <v>470</v>
      </c>
      <c r="P1084">
        <v>99</v>
      </c>
      <c r="Q1084" t="s">
        <v>591</v>
      </c>
      <c r="R1084" t="s">
        <v>296</v>
      </c>
      <c r="S1084" t="s">
        <v>297</v>
      </c>
      <c r="T1084" t="s">
        <v>236</v>
      </c>
      <c r="U1084" t="s">
        <v>704</v>
      </c>
      <c r="V1084" t="s">
        <v>260</v>
      </c>
      <c r="W1084">
        <f t="shared" si="100"/>
        <v>-14.670000000000002</v>
      </c>
      <c r="X1084">
        <f t="shared" si="101"/>
        <v>-528.12000000000012</v>
      </c>
    </row>
    <row r="1085" spans="1:24" x14ac:dyDescent="0.35">
      <c r="A1085">
        <v>26</v>
      </c>
      <c r="B1085">
        <v>89.29</v>
      </c>
      <c r="C1085">
        <v>5</v>
      </c>
      <c r="D1085">
        <v>2321.54</v>
      </c>
      <c r="E1085" s="53" t="s">
        <v>507</v>
      </c>
      <c r="F1085" s="84">
        <v>14</v>
      </c>
      <c r="G1085" s="84">
        <v>6</v>
      </c>
      <c r="H1085" s="85" t="str">
        <f t="shared" si="96"/>
        <v>June</v>
      </c>
      <c r="I1085" s="84">
        <v>2019</v>
      </c>
      <c r="J1085" s="85" t="str">
        <f t="shared" si="97"/>
        <v>6/14/2019</v>
      </c>
      <c r="K1085" s="86">
        <f t="shared" si="98"/>
        <v>6</v>
      </c>
      <c r="L1085" t="str">
        <f t="shared" si="99"/>
        <v>Friday</v>
      </c>
      <c r="M1085">
        <v>1436</v>
      </c>
      <c r="N1085" t="s">
        <v>207</v>
      </c>
      <c r="O1085" t="s">
        <v>470</v>
      </c>
      <c r="P1085">
        <v>99</v>
      </c>
      <c r="Q1085" t="s">
        <v>591</v>
      </c>
      <c r="R1085" t="s">
        <v>392</v>
      </c>
      <c r="S1085" t="s">
        <v>393</v>
      </c>
      <c r="T1085" t="s">
        <v>229</v>
      </c>
      <c r="U1085" t="s">
        <v>741</v>
      </c>
      <c r="V1085" t="s">
        <v>255</v>
      </c>
      <c r="W1085">
        <f t="shared" si="100"/>
        <v>-9.7099999999999937</v>
      </c>
      <c r="X1085">
        <f t="shared" si="101"/>
        <v>-252.45999999999984</v>
      </c>
    </row>
    <row r="1086" spans="1:24" x14ac:dyDescent="0.35">
      <c r="A1086">
        <v>34</v>
      </c>
      <c r="B1086">
        <v>102.19</v>
      </c>
      <c r="C1086">
        <v>7</v>
      </c>
      <c r="D1086">
        <v>3474.46</v>
      </c>
      <c r="E1086" s="53" t="s">
        <v>327</v>
      </c>
      <c r="F1086" s="84">
        <v>17</v>
      </c>
      <c r="G1086" s="84">
        <v>8</v>
      </c>
      <c r="H1086" s="85" t="str">
        <f t="shared" si="96"/>
        <v>August</v>
      </c>
      <c r="I1086" s="84">
        <v>2019</v>
      </c>
      <c r="J1086" s="85" t="str">
        <f t="shared" si="97"/>
        <v>8/17/2019</v>
      </c>
      <c r="K1086" s="86">
        <f t="shared" si="98"/>
        <v>7</v>
      </c>
      <c r="L1086" t="str">
        <f t="shared" si="99"/>
        <v>Saturday</v>
      </c>
      <c r="M1086">
        <v>1373</v>
      </c>
      <c r="N1086" t="s">
        <v>207</v>
      </c>
      <c r="O1086" t="s">
        <v>470</v>
      </c>
      <c r="P1086">
        <v>99</v>
      </c>
      <c r="Q1086" t="s">
        <v>591</v>
      </c>
      <c r="R1086" t="s">
        <v>328</v>
      </c>
      <c r="S1086" t="s">
        <v>329</v>
      </c>
      <c r="T1086" t="s">
        <v>239</v>
      </c>
      <c r="U1086" t="s">
        <v>717</v>
      </c>
      <c r="V1086" t="s">
        <v>260</v>
      </c>
      <c r="W1086">
        <f t="shared" si="100"/>
        <v>3.1899999999999977</v>
      </c>
      <c r="X1086">
        <f t="shared" si="101"/>
        <v>108.45999999999992</v>
      </c>
    </row>
    <row r="1087" spans="1:24" x14ac:dyDescent="0.35">
      <c r="A1087">
        <v>26</v>
      </c>
      <c r="B1087">
        <v>96.23</v>
      </c>
      <c r="C1087">
        <v>2</v>
      </c>
      <c r="D1087">
        <v>2501.98</v>
      </c>
      <c r="E1087" s="53">
        <v>43655</v>
      </c>
      <c r="F1087" s="84">
        <v>7</v>
      </c>
      <c r="G1087" s="84">
        <v>9</v>
      </c>
      <c r="H1087" s="85" t="str">
        <f t="shared" si="96"/>
        <v>September</v>
      </c>
      <c r="I1087" s="84">
        <v>2019</v>
      </c>
      <c r="J1087" s="85" t="str">
        <f t="shared" si="97"/>
        <v>9/7/2019</v>
      </c>
      <c r="K1087" s="86">
        <f t="shared" si="98"/>
        <v>7</v>
      </c>
      <c r="L1087" t="str">
        <f t="shared" si="99"/>
        <v>Saturday</v>
      </c>
      <c r="M1087">
        <v>1353</v>
      </c>
      <c r="N1087" t="s">
        <v>207</v>
      </c>
      <c r="O1087" t="s">
        <v>470</v>
      </c>
      <c r="P1087">
        <v>99</v>
      </c>
      <c r="Q1087" t="s">
        <v>591</v>
      </c>
      <c r="R1087" t="s">
        <v>510</v>
      </c>
      <c r="S1087" t="s">
        <v>342</v>
      </c>
      <c r="T1087" t="s">
        <v>229</v>
      </c>
      <c r="U1087" t="s">
        <v>771</v>
      </c>
      <c r="V1087" t="s">
        <v>255</v>
      </c>
      <c r="W1087">
        <f t="shared" si="100"/>
        <v>-2.769999999999996</v>
      </c>
      <c r="X1087">
        <f t="shared" si="101"/>
        <v>-72.019999999999897</v>
      </c>
    </row>
    <row r="1088" spans="1:24" x14ac:dyDescent="0.35">
      <c r="A1088">
        <v>38</v>
      </c>
      <c r="B1088">
        <v>104.17</v>
      </c>
      <c r="C1088">
        <v>11</v>
      </c>
      <c r="D1088">
        <v>3958.46</v>
      </c>
      <c r="E1088" s="53">
        <v>43779</v>
      </c>
      <c r="F1088" s="84">
        <v>11</v>
      </c>
      <c r="G1088" s="84">
        <v>10</v>
      </c>
      <c r="H1088" s="85" t="str">
        <f t="shared" si="96"/>
        <v>October</v>
      </c>
      <c r="I1088" s="84">
        <v>2019</v>
      </c>
      <c r="J1088" s="85" t="str">
        <f t="shared" si="97"/>
        <v>10/11/2019</v>
      </c>
      <c r="K1088" s="86">
        <f t="shared" si="98"/>
        <v>6</v>
      </c>
      <c r="L1088" t="str">
        <f t="shared" si="99"/>
        <v>Friday</v>
      </c>
      <c r="M1088">
        <v>1320</v>
      </c>
      <c r="N1088" t="s">
        <v>207</v>
      </c>
      <c r="O1088" t="s">
        <v>470</v>
      </c>
      <c r="P1088">
        <v>99</v>
      </c>
      <c r="Q1088" t="s">
        <v>591</v>
      </c>
      <c r="R1088" t="s">
        <v>332</v>
      </c>
      <c r="S1088" t="s">
        <v>333</v>
      </c>
      <c r="T1088" t="s">
        <v>230</v>
      </c>
      <c r="U1088" t="s">
        <v>719</v>
      </c>
      <c r="V1088" t="s">
        <v>260</v>
      </c>
      <c r="W1088">
        <f t="shared" si="100"/>
        <v>5.1700000000000017</v>
      </c>
      <c r="X1088">
        <f t="shared" si="101"/>
        <v>196.46000000000006</v>
      </c>
    </row>
    <row r="1089" spans="1:24" x14ac:dyDescent="0.35">
      <c r="A1089">
        <v>33</v>
      </c>
      <c r="B1089">
        <v>107.15</v>
      </c>
      <c r="C1089">
        <v>8</v>
      </c>
      <c r="D1089">
        <v>3535.95</v>
      </c>
      <c r="E1089" s="53" t="s">
        <v>334</v>
      </c>
      <c r="F1089" s="84">
        <v>21</v>
      </c>
      <c r="G1089" s="84">
        <v>10</v>
      </c>
      <c r="H1089" s="85" t="str">
        <f t="shared" si="96"/>
        <v>October</v>
      </c>
      <c r="I1089" s="84">
        <v>2019</v>
      </c>
      <c r="J1089" s="85" t="str">
        <f t="shared" si="97"/>
        <v>10/21/2019</v>
      </c>
      <c r="K1089" s="86">
        <f t="shared" si="98"/>
        <v>2</v>
      </c>
      <c r="L1089" t="str">
        <f t="shared" si="99"/>
        <v>Monday</v>
      </c>
      <c r="M1089">
        <v>1311</v>
      </c>
      <c r="N1089" t="s">
        <v>207</v>
      </c>
      <c r="O1089" t="s">
        <v>470</v>
      </c>
      <c r="P1089">
        <v>99</v>
      </c>
      <c r="Q1089" t="s">
        <v>591</v>
      </c>
      <c r="R1089" t="s">
        <v>335</v>
      </c>
      <c r="S1089" t="s">
        <v>336</v>
      </c>
      <c r="T1089" t="s">
        <v>229</v>
      </c>
      <c r="U1089" t="s">
        <v>720</v>
      </c>
      <c r="V1089" t="s">
        <v>260</v>
      </c>
      <c r="W1089">
        <f t="shared" si="100"/>
        <v>8.1500000000000057</v>
      </c>
      <c r="X1089">
        <f t="shared" si="101"/>
        <v>268.95000000000016</v>
      </c>
    </row>
    <row r="1090" spans="1:24" x14ac:dyDescent="0.35">
      <c r="A1090">
        <v>33</v>
      </c>
      <c r="B1090">
        <v>91.27</v>
      </c>
      <c r="C1090">
        <v>2</v>
      </c>
      <c r="D1090">
        <v>3011.91</v>
      </c>
      <c r="E1090" s="53">
        <v>43596</v>
      </c>
      <c r="F1090" s="84">
        <v>5</v>
      </c>
      <c r="G1090" s="84">
        <v>11</v>
      </c>
      <c r="H1090" s="85" t="str">
        <f t="shared" si="96"/>
        <v>November</v>
      </c>
      <c r="I1090" s="84">
        <v>2019</v>
      </c>
      <c r="J1090" s="85" t="str">
        <f t="shared" si="97"/>
        <v>11/5/2019</v>
      </c>
      <c r="K1090" s="86">
        <f t="shared" si="98"/>
        <v>3</v>
      </c>
      <c r="L1090" t="str">
        <f t="shared" si="99"/>
        <v>Tuesday</v>
      </c>
      <c r="M1090">
        <v>1297</v>
      </c>
      <c r="N1090" t="s">
        <v>207</v>
      </c>
      <c r="O1090" t="s">
        <v>470</v>
      </c>
      <c r="P1090">
        <v>99</v>
      </c>
      <c r="Q1090" t="s">
        <v>591</v>
      </c>
      <c r="R1090" t="s">
        <v>420</v>
      </c>
      <c r="S1090" t="s">
        <v>421</v>
      </c>
      <c r="T1090" t="s">
        <v>248</v>
      </c>
      <c r="U1090" t="s">
        <v>752</v>
      </c>
      <c r="V1090" t="s">
        <v>260</v>
      </c>
      <c r="W1090">
        <f t="shared" si="100"/>
        <v>-7.730000000000004</v>
      </c>
      <c r="X1090">
        <f t="shared" si="101"/>
        <v>-255.09000000000015</v>
      </c>
    </row>
    <row r="1091" spans="1:24" x14ac:dyDescent="0.35">
      <c r="A1091">
        <v>26</v>
      </c>
      <c r="B1091">
        <v>102.19</v>
      </c>
      <c r="C1091">
        <v>12</v>
      </c>
      <c r="D1091">
        <v>2656.94</v>
      </c>
      <c r="E1091" s="53" t="s">
        <v>339</v>
      </c>
      <c r="F1091" s="84">
        <v>29</v>
      </c>
      <c r="G1091" s="84">
        <v>11</v>
      </c>
      <c r="H1091" s="85" t="str">
        <f t="shared" ref="H1091:H1154" si="102">IF(G1091=1,"January",IF(G1091=2,"Febuary",IF(G1091=3,"March",IF(G1091=4,"April",IF(G1091=5,"May",IF(G1091=6,"June",IF(G1091=7,"July",IF(G1091=8,"August",IF(G1091=9,"September",IF(G1091=10,"October",IF(G1091=11,"November","December")))))))))))</f>
        <v>November</v>
      </c>
      <c r="I1091" s="84">
        <v>2019</v>
      </c>
      <c r="J1091" s="85" t="str">
        <f t="shared" ref="J1091:J1154" si="103">CONCATENATE(G1091,"/",F1091,"/",I1091)</f>
        <v>11/29/2019</v>
      </c>
      <c r="K1091" s="86">
        <f t="shared" ref="K1091:K1154" si="104">WEEKDAY(J1091)</f>
        <v>6</v>
      </c>
      <c r="L1091" t="str">
        <f t="shared" ref="L1091:L1154" si="105">IF(K1091=7,"Saturday",IF(K1091=6,"Friday",IF(K1091=5,"Thursday",IF(K1091=4,"Wednesday",IF(K1091=3,"Tuesday",IF(K1091=2,"Monday","Sunday"))))))</f>
        <v>Friday</v>
      </c>
      <c r="M1091">
        <v>1274</v>
      </c>
      <c r="N1091" t="s">
        <v>207</v>
      </c>
      <c r="O1091" t="s">
        <v>470</v>
      </c>
      <c r="P1091">
        <v>99</v>
      </c>
      <c r="Q1091" t="s">
        <v>591</v>
      </c>
      <c r="R1091" t="s">
        <v>270</v>
      </c>
      <c r="S1091" t="s">
        <v>271</v>
      </c>
      <c r="T1091" t="s">
        <v>232</v>
      </c>
      <c r="U1091" t="s">
        <v>691</v>
      </c>
      <c r="V1091" t="s">
        <v>255</v>
      </c>
      <c r="W1091">
        <f t="shared" ref="W1091:W1154" si="106">B1091-P1091</f>
        <v>3.1899999999999977</v>
      </c>
      <c r="X1091">
        <f t="shared" ref="X1091:X1154" si="107">W1091*A1091</f>
        <v>82.939999999999941</v>
      </c>
    </row>
    <row r="1092" spans="1:24" x14ac:dyDescent="0.35">
      <c r="A1092">
        <v>25</v>
      </c>
      <c r="B1092">
        <v>104.17</v>
      </c>
      <c r="C1092">
        <v>3</v>
      </c>
      <c r="D1092">
        <v>2604.25</v>
      </c>
      <c r="E1092" s="53">
        <v>43750</v>
      </c>
      <c r="F1092" s="84">
        <v>10</v>
      </c>
      <c r="G1092" s="84">
        <v>12</v>
      </c>
      <c r="H1092" s="85" t="str">
        <f t="shared" si="102"/>
        <v>December</v>
      </c>
      <c r="I1092" s="84">
        <v>2019</v>
      </c>
      <c r="J1092" s="85" t="str">
        <f t="shared" si="103"/>
        <v>12/10/2019</v>
      </c>
      <c r="K1092" s="86">
        <f t="shared" si="104"/>
        <v>3</v>
      </c>
      <c r="L1092" t="str">
        <f t="shared" si="105"/>
        <v>Tuesday</v>
      </c>
      <c r="M1092">
        <v>1264</v>
      </c>
      <c r="N1092" t="s">
        <v>207</v>
      </c>
      <c r="O1092" t="s">
        <v>470</v>
      </c>
      <c r="P1092">
        <v>99</v>
      </c>
      <c r="Q1092" t="s">
        <v>591</v>
      </c>
      <c r="R1092" t="s">
        <v>335</v>
      </c>
      <c r="S1092" t="s">
        <v>336</v>
      </c>
      <c r="T1092" t="s">
        <v>229</v>
      </c>
      <c r="U1092" t="s">
        <v>720</v>
      </c>
      <c r="V1092" t="s">
        <v>255</v>
      </c>
      <c r="W1092">
        <f t="shared" si="106"/>
        <v>5.1700000000000017</v>
      </c>
      <c r="X1092">
        <f t="shared" si="107"/>
        <v>129.25000000000006</v>
      </c>
    </row>
    <row r="1093" spans="1:24" x14ac:dyDescent="0.35">
      <c r="A1093">
        <v>45</v>
      </c>
      <c r="B1093">
        <v>73.08</v>
      </c>
      <c r="C1093">
        <v>4</v>
      </c>
      <c r="D1093">
        <v>3288.6</v>
      </c>
      <c r="E1093" s="53" t="s">
        <v>340</v>
      </c>
      <c r="F1093" s="84">
        <v>20</v>
      </c>
      <c r="G1093" s="84">
        <v>1</v>
      </c>
      <c r="H1093" s="85" t="str">
        <f t="shared" si="102"/>
        <v>January</v>
      </c>
      <c r="I1093" s="84">
        <v>2020</v>
      </c>
      <c r="J1093" s="85" t="str">
        <f t="shared" si="103"/>
        <v>1/20/2020</v>
      </c>
      <c r="K1093" s="86">
        <f t="shared" si="104"/>
        <v>2</v>
      </c>
      <c r="L1093" t="str">
        <f t="shared" si="105"/>
        <v>Monday</v>
      </c>
      <c r="M1093">
        <v>1224</v>
      </c>
      <c r="N1093" t="s">
        <v>207</v>
      </c>
      <c r="O1093" t="s">
        <v>470</v>
      </c>
      <c r="P1093">
        <v>99</v>
      </c>
      <c r="Q1093" t="s">
        <v>591</v>
      </c>
      <c r="R1093" t="s">
        <v>341</v>
      </c>
      <c r="S1093" t="s">
        <v>342</v>
      </c>
      <c r="T1093" t="s">
        <v>229</v>
      </c>
      <c r="U1093" t="s">
        <v>722</v>
      </c>
      <c r="V1093" t="s">
        <v>260</v>
      </c>
      <c r="W1093">
        <f t="shared" si="106"/>
        <v>-25.92</v>
      </c>
      <c r="X1093">
        <f t="shared" si="107"/>
        <v>-1166.4000000000001</v>
      </c>
    </row>
    <row r="1094" spans="1:24" x14ac:dyDescent="0.35">
      <c r="A1094">
        <v>50</v>
      </c>
      <c r="B1094">
        <v>178.71</v>
      </c>
      <c r="C1094">
        <v>7</v>
      </c>
      <c r="D1094">
        <v>8935.5</v>
      </c>
      <c r="E1094" s="53" t="s">
        <v>441</v>
      </c>
      <c r="F1094" s="84">
        <v>17</v>
      </c>
      <c r="G1094" s="84">
        <v>2</v>
      </c>
      <c r="H1094" s="85" t="str">
        <f t="shared" si="102"/>
        <v>Febuary</v>
      </c>
      <c r="I1094" s="84">
        <v>2020</v>
      </c>
      <c r="J1094" s="85" t="str">
        <f t="shared" si="103"/>
        <v>2/17/2020</v>
      </c>
      <c r="K1094" s="86">
        <f t="shared" si="104"/>
        <v>2</v>
      </c>
      <c r="L1094" t="str">
        <f t="shared" si="105"/>
        <v>Monday</v>
      </c>
      <c r="M1094">
        <v>1197</v>
      </c>
      <c r="N1094" t="s">
        <v>207</v>
      </c>
      <c r="O1094" t="s">
        <v>470</v>
      </c>
      <c r="P1094">
        <v>99</v>
      </c>
      <c r="Q1094" t="s">
        <v>591</v>
      </c>
      <c r="R1094" t="s">
        <v>335</v>
      </c>
      <c r="S1094" t="s">
        <v>336</v>
      </c>
      <c r="T1094" t="s">
        <v>229</v>
      </c>
      <c r="U1094" t="s">
        <v>720</v>
      </c>
      <c r="V1094" t="s">
        <v>289</v>
      </c>
      <c r="W1094">
        <f t="shared" si="106"/>
        <v>79.710000000000008</v>
      </c>
      <c r="X1094">
        <f t="shared" si="107"/>
        <v>3985.5000000000005</v>
      </c>
    </row>
    <row r="1095" spans="1:24" x14ac:dyDescent="0.35">
      <c r="A1095">
        <v>36</v>
      </c>
      <c r="B1095">
        <v>112.11</v>
      </c>
      <c r="C1095">
        <v>1</v>
      </c>
      <c r="D1095">
        <v>4035.96</v>
      </c>
      <c r="E1095" s="53">
        <v>44107</v>
      </c>
      <c r="F1095" s="84">
        <v>10</v>
      </c>
      <c r="G1095" s="84">
        <v>3</v>
      </c>
      <c r="H1095" s="85" t="str">
        <f t="shared" si="102"/>
        <v>March</v>
      </c>
      <c r="I1095" s="84">
        <v>2020</v>
      </c>
      <c r="J1095" s="85" t="str">
        <f t="shared" si="103"/>
        <v>3/10/2020</v>
      </c>
      <c r="K1095" s="86">
        <f t="shared" si="104"/>
        <v>3</v>
      </c>
      <c r="L1095" t="str">
        <f t="shared" si="105"/>
        <v>Tuesday</v>
      </c>
      <c r="M1095">
        <v>1176</v>
      </c>
      <c r="N1095" t="s">
        <v>207</v>
      </c>
      <c r="O1095" t="s">
        <v>470</v>
      </c>
      <c r="P1095">
        <v>99</v>
      </c>
      <c r="Q1095" t="s">
        <v>591</v>
      </c>
      <c r="R1095" t="s">
        <v>398</v>
      </c>
      <c r="S1095" t="s">
        <v>399</v>
      </c>
      <c r="T1095" t="s">
        <v>234</v>
      </c>
      <c r="U1095" t="s">
        <v>743</v>
      </c>
      <c r="V1095" t="s">
        <v>260</v>
      </c>
      <c r="W1095">
        <f t="shared" si="106"/>
        <v>13.11</v>
      </c>
      <c r="X1095">
        <f t="shared" si="107"/>
        <v>471.96</v>
      </c>
    </row>
    <row r="1096" spans="1:24" x14ac:dyDescent="0.35">
      <c r="A1096">
        <v>21</v>
      </c>
      <c r="B1096">
        <v>89.29</v>
      </c>
      <c r="C1096">
        <v>5</v>
      </c>
      <c r="D1096">
        <v>1875.09</v>
      </c>
      <c r="E1096" s="53" t="s">
        <v>480</v>
      </c>
      <c r="F1096" s="84">
        <v>30</v>
      </c>
      <c r="G1096" s="84">
        <v>5</v>
      </c>
      <c r="H1096" s="85" t="str">
        <f t="shared" si="102"/>
        <v>May</v>
      </c>
      <c r="I1096" s="84">
        <v>2020</v>
      </c>
      <c r="J1096" s="85" t="str">
        <f t="shared" si="103"/>
        <v>5/30/2020</v>
      </c>
      <c r="K1096" s="86">
        <f t="shared" si="104"/>
        <v>7</v>
      </c>
      <c r="L1096" t="str">
        <f t="shared" si="105"/>
        <v>Saturday</v>
      </c>
      <c r="M1096">
        <v>1096</v>
      </c>
      <c r="N1096" t="s">
        <v>347</v>
      </c>
      <c r="O1096" t="s">
        <v>470</v>
      </c>
      <c r="P1096">
        <v>99</v>
      </c>
      <c r="Q1096" t="s">
        <v>591</v>
      </c>
      <c r="R1096" t="s">
        <v>376</v>
      </c>
      <c r="S1096" t="s">
        <v>377</v>
      </c>
      <c r="T1096" t="s">
        <v>242</v>
      </c>
      <c r="U1096" t="s">
        <v>736</v>
      </c>
      <c r="V1096" t="s">
        <v>255</v>
      </c>
      <c r="W1096">
        <f t="shared" si="106"/>
        <v>-9.7099999999999937</v>
      </c>
      <c r="X1096">
        <f t="shared" si="107"/>
        <v>-203.90999999999985</v>
      </c>
    </row>
    <row r="1097" spans="1:24" x14ac:dyDescent="0.35">
      <c r="A1097">
        <v>29</v>
      </c>
      <c r="B1097">
        <v>139.63999999999999</v>
      </c>
      <c r="C1097">
        <v>8</v>
      </c>
      <c r="D1097">
        <v>4049.56</v>
      </c>
      <c r="E1097" s="53">
        <v>43162</v>
      </c>
      <c r="F1097" s="84">
        <v>3</v>
      </c>
      <c r="G1097" s="84">
        <v>3</v>
      </c>
      <c r="H1097" s="85" t="str">
        <f t="shared" si="102"/>
        <v>March</v>
      </c>
      <c r="I1097" s="84">
        <v>2018</v>
      </c>
      <c r="J1097" s="85" t="str">
        <f t="shared" si="103"/>
        <v>3/3/2018</v>
      </c>
      <c r="K1097" s="86">
        <f t="shared" si="104"/>
        <v>7</v>
      </c>
      <c r="L1097" t="str">
        <f t="shared" si="105"/>
        <v>Saturday</v>
      </c>
      <c r="M1097">
        <v>1916</v>
      </c>
      <c r="N1097" t="s">
        <v>207</v>
      </c>
      <c r="O1097" t="s">
        <v>226</v>
      </c>
      <c r="P1097">
        <v>146</v>
      </c>
      <c r="Q1097" t="s">
        <v>592</v>
      </c>
      <c r="R1097" t="s">
        <v>406</v>
      </c>
      <c r="S1097" t="s">
        <v>407</v>
      </c>
      <c r="T1097" t="s">
        <v>246</v>
      </c>
      <c r="U1097" t="s">
        <v>746</v>
      </c>
      <c r="V1097" t="s">
        <v>260</v>
      </c>
      <c r="W1097">
        <f t="shared" si="106"/>
        <v>-6.3600000000000136</v>
      </c>
      <c r="X1097">
        <f t="shared" si="107"/>
        <v>-184.4400000000004</v>
      </c>
    </row>
    <row r="1098" spans="1:24" x14ac:dyDescent="0.35">
      <c r="A1098">
        <v>21</v>
      </c>
      <c r="B1098">
        <v>117.59</v>
      </c>
      <c r="C1098">
        <v>12</v>
      </c>
      <c r="D1098">
        <v>2469.39</v>
      </c>
      <c r="E1098" s="53">
        <v>43317</v>
      </c>
      <c r="F1098" s="84">
        <v>8</v>
      </c>
      <c r="G1098" s="84">
        <v>5</v>
      </c>
      <c r="H1098" s="85" t="str">
        <f t="shared" si="102"/>
        <v>May</v>
      </c>
      <c r="I1098" s="84">
        <v>2018</v>
      </c>
      <c r="J1098" s="85" t="str">
        <f t="shared" si="103"/>
        <v>5/8/2018</v>
      </c>
      <c r="K1098" s="86">
        <f t="shared" si="104"/>
        <v>3</v>
      </c>
      <c r="L1098" t="str">
        <f t="shared" si="105"/>
        <v>Tuesday</v>
      </c>
      <c r="M1098">
        <v>1851</v>
      </c>
      <c r="N1098" t="s">
        <v>207</v>
      </c>
      <c r="O1098" t="s">
        <v>226</v>
      </c>
      <c r="P1098">
        <v>146</v>
      </c>
      <c r="Q1098" t="s">
        <v>592</v>
      </c>
      <c r="R1098" t="s">
        <v>408</v>
      </c>
      <c r="S1098" t="s">
        <v>409</v>
      </c>
      <c r="T1098" t="s">
        <v>230</v>
      </c>
      <c r="U1098" t="s">
        <v>747</v>
      </c>
      <c r="V1098" t="s">
        <v>255</v>
      </c>
      <c r="W1098">
        <f t="shared" si="106"/>
        <v>-28.409999999999997</v>
      </c>
      <c r="X1098">
        <f t="shared" si="107"/>
        <v>-596.6099999999999</v>
      </c>
    </row>
    <row r="1099" spans="1:24" x14ac:dyDescent="0.35">
      <c r="A1099">
        <v>42</v>
      </c>
      <c r="B1099">
        <v>129.35</v>
      </c>
      <c r="C1099">
        <v>9</v>
      </c>
      <c r="D1099">
        <v>5432.7</v>
      </c>
      <c r="E1099" s="53">
        <v>43138</v>
      </c>
      <c r="F1099" s="84">
        <v>2</v>
      </c>
      <c r="G1099" s="84">
        <v>7</v>
      </c>
      <c r="H1099" s="85" t="str">
        <f t="shared" si="102"/>
        <v>July</v>
      </c>
      <c r="I1099" s="84">
        <v>2018</v>
      </c>
      <c r="J1099" s="85" t="str">
        <f t="shared" si="103"/>
        <v>7/2/2018</v>
      </c>
      <c r="K1099" s="86">
        <f t="shared" si="104"/>
        <v>2</v>
      </c>
      <c r="L1099" t="str">
        <f t="shared" si="105"/>
        <v>Monday</v>
      </c>
      <c r="M1099">
        <v>1797</v>
      </c>
      <c r="N1099" t="s">
        <v>207</v>
      </c>
      <c r="O1099" t="s">
        <v>226</v>
      </c>
      <c r="P1099">
        <v>146</v>
      </c>
      <c r="Q1099" t="s">
        <v>592</v>
      </c>
      <c r="R1099" t="s">
        <v>335</v>
      </c>
      <c r="S1099" t="s">
        <v>336</v>
      </c>
      <c r="T1099" t="s">
        <v>229</v>
      </c>
      <c r="U1099" t="s">
        <v>720</v>
      </c>
      <c r="V1099" t="s">
        <v>260</v>
      </c>
      <c r="W1099">
        <f t="shared" si="106"/>
        <v>-16.650000000000006</v>
      </c>
      <c r="X1099">
        <f t="shared" si="107"/>
        <v>-699.30000000000018</v>
      </c>
    </row>
    <row r="1100" spans="1:24" x14ac:dyDescent="0.35">
      <c r="A1100">
        <v>37</v>
      </c>
      <c r="B1100">
        <v>119.06</v>
      </c>
      <c r="C1100">
        <v>9</v>
      </c>
      <c r="D1100">
        <v>4405.22</v>
      </c>
      <c r="E1100" s="53">
        <v>43229</v>
      </c>
      <c r="F1100" s="84">
        <v>5</v>
      </c>
      <c r="G1100" s="84">
        <v>9</v>
      </c>
      <c r="H1100" s="85" t="str">
        <f t="shared" si="102"/>
        <v>September</v>
      </c>
      <c r="I1100" s="84">
        <v>2018</v>
      </c>
      <c r="J1100" s="85" t="str">
        <f t="shared" si="103"/>
        <v>9/5/2018</v>
      </c>
      <c r="K1100" s="86">
        <f t="shared" si="104"/>
        <v>4</v>
      </c>
      <c r="L1100" t="str">
        <f t="shared" si="105"/>
        <v>Wednesday</v>
      </c>
      <c r="M1100">
        <v>1733</v>
      </c>
      <c r="N1100" t="s">
        <v>207</v>
      </c>
      <c r="O1100" t="s">
        <v>226</v>
      </c>
      <c r="P1100">
        <v>146</v>
      </c>
      <c r="Q1100" t="s">
        <v>592</v>
      </c>
      <c r="R1100" t="s">
        <v>341</v>
      </c>
      <c r="S1100" t="s">
        <v>342</v>
      </c>
      <c r="T1100" t="s">
        <v>229</v>
      </c>
      <c r="U1100" t="s">
        <v>722</v>
      </c>
      <c r="V1100" t="s">
        <v>260</v>
      </c>
      <c r="W1100">
        <f t="shared" si="106"/>
        <v>-26.939999999999998</v>
      </c>
      <c r="X1100">
        <f t="shared" si="107"/>
        <v>-996.78</v>
      </c>
    </row>
    <row r="1101" spans="1:24" x14ac:dyDescent="0.35">
      <c r="A1101">
        <v>36</v>
      </c>
      <c r="B1101">
        <v>123.47</v>
      </c>
      <c r="C1101">
        <v>4</v>
      </c>
      <c r="D1101">
        <v>4444.92</v>
      </c>
      <c r="E1101" s="53">
        <v>43201</v>
      </c>
      <c r="F1101" s="84">
        <v>4</v>
      </c>
      <c r="G1101" s="84">
        <v>11</v>
      </c>
      <c r="H1101" s="85" t="str">
        <f t="shared" si="102"/>
        <v>November</v>
      </c>
      <c r="I1101" s="84">
        <v>2018</v>
      </c>
      <c r="J1101" s="85" t="str">
        <f t="shared" si="103"/>
        <v>11/4/2018</v>
      </c>
      <c r="K1101" s="86">
        <f t="shared" si="104"/>
        <v>1</v>
      </c>
      <c r="L1101" t="str">
        <f t="shared" si="105"/>
        <v>Sunday</v>
      </c>
      <c r="M1101">
        <v>1674</v>
      </c>
      <c r="N1101" t="s">
        <v>207</v>
      </c>
      <c r="O1101" t="s">
        <v>226</v>
      </c>
      <c r="P1101">
        <v>146</v>
      </c>
      <c r="Q1101" t="s">
        <v>592</v>
      </c>
      <c r="R1101" t="s">
        <v>343</v>
      </c>
      <c r="S1101" t="s">
        <v>344</v>
      </c>
      <c r="T1101" t="s">
        <v>232</v>
      </c>
      <c r="U1101" t="s">
        <v>723</v>
      </c>
      <c r="V1101" t="s">
        <v>260</v>
      </c>
      <c r="W1101">
        <f t="shared" si="106"/>
        <v>-22.53</v>
      </c>
      <c r="X1101">
        <f t="shared" si="107"/>
        <v>-811.08</v>
      </c>
    </row>
    <row r="1102" spans="1:24" x14ac:dyDescent="0.35">
      <c r="A1102">
        <v>22</v>
      </c>
      <c r="B1102">
        <v>154.34</v>
      </c>
      <c r="C1102">
        <v>16</v>
      </c>
      <c r="D1102">
        <v>3395.48</v>
      </c>
      <c r="E1102" s="53">
        <v>43445</v>
      </c>
      <c r="F1102" s="84">
        <v>12</v>
      </c>
      <c r="G1102" s="84">
        <v>11</v>
      </c>
      <c r="H1102" s="85" t="str">
        <f t="shared" si="102"/>
        <v>November</v>
      </c>
      <c r="I1102" s="84">
        <v>2018</v>
      </c>
      <c r="J1102" s="85" t="str">
        <f t="shared" si="103"/>
        <v>11/12/2018</v>
      </c>
      <c r="K1102" s="86">
        <f t="shared" si="104"/>
        <v>2</v>
      </c>
      <c r="L1102" t="str">
        <f t="shared" si="105"/>
        <v>Monday</v>
      </c>
      <c r="M1102">
        <v>1667</v>
      </c>
      <c r="N1102" t="s">
        <v>207</v>
      </c>
      <c r="O1102" t="s">
        <v>226</v>
      </c>
      <c r="P1102">
        <v>146</v>
      </c>
      <c r="Q1102" t="s">
        <v>592</v>
      </c>
      <c r="R1102" t="s">
        <v>267</v>
      </c>
      <c r="S1102" t="s">
        <v>268</v>
      </c>
      <c r="T1102" t="s">
        <v>231</v>
      </c>
      <c r="U1102" t="s">
        <v>689</v>
      </c>
      <c r="V1102" t="s">
        <v>260</v>
      </c>
      <c r="W1102">
        <f t="shared" si="106"/>
        <v>8.3400000000000034</v>
      </c>
      <c r="X1102">
        <f t="shared" si="107"/>
        <v>183.48000000000008</v>
      </c>
    </row>
    <row r="1103" spans="1:24" x14ac:dyDescent="0.35">
      <c r="A1103">
        <v>23</v>
      </c>
      <c r="B1103">
        <v>148.46</v>
      </c>
      <c r="C1103">
        <v>5</v>
      </c>
      <c r="D1103">
        <v>3414.58</v>
      </c>
      <c r="E1103" s="53" t="s">
        <v>410</v>
      </c>
      <c r="F1103" s="84">
        <v>20</v>
      </c>
      <c r="G1103" s="84">
        <v>11</v>
      </c>
      <c r="H1103" s="85" t="str">
        <f t="shared" si="102"/>
        <v>November</v>
      </c>
      <c r="I1103" s="84">
        <v>2018</v>
      </c>
      <c r="J1103" s="85" t="str">
        <f t="shared" si="103"/>
        <v>11/20/2018</v>
      </c>
      <c r="K1103" s="86">
        <f t="shared" si="104"/>
        <v>3</v>
      </c>
      <c r="L1103" t="str">
        <f t="shared" si="105"/>
        <v>Tuesday</v>
      </c>
      <c r="M1103">
        <v>1660</v>
      </c>
      <c r="N1103" t="s">
        <v>207</v>
      </c>
      <c r="O1103" t="s">
        <v>226</v>
      </c>
      <c r="P1103">
        <v>146</v>
      </c>
      <c r="Q1103" t="s">
        <v>592</v>
      </c>
      <c r="R1103" t="s">
        <v>411</v>
      </c>
      <c r="S1103" t="s">
        <v>412</v>
      </c>
      <c r="T1103" t="s">
        <v>248</v>
      </c>
      <c r="U1103" t="s">
        <v>748</v>
      </c>
      <c r="V1103" t="s">
        <v>260</v>
      </c>
      <c r="W1103">
        <f t="shared" si="106"/>
        <v>2.460000000000008</v>
      </c>
      <c r="X1103">
        <f t="shared" si="107"/>
        <v>56.580000000000183</v>
      </c>
    </row>
    <row r="1104" spans="1:24" x14ac:dyDescent="0.35">
      <c r="A1104">
        <v>32</v>
      </c>
      <c r="B1104">
        <v>160.22</v>
      </c>
      <c r="C1104">
        <v>10</v>
      </c>
      <c r="D1104">
        <v>5127.04</v>
      </c>
      <c r="E1104" s="53">
        <v>43143</v>
      </c>
      <c r="F1104" s="84">
        <v>2</v>
      </c>
      <c r="G1104" s="84">
        <v>12</v>
      </c>
      <c r="H1104" s="85" t="str">
        <f t="shared" si="102"/>
        <v>December</v>
      </c>
      <c r="I1104" s="84">
        <v>2018</v>
      </c>
      <c r="J1104" s="85" t="str">
        <f t="shared" si="103"/>
        <v>12/2/2018</v>
      </c>
      <c r="K1104" s="86">
        <f t="shared" si="104"/>
        <v>1</v>
      </c>
      <c r="L1104" t="str">
        <f t="shared" si="105"/>
        <v>Sunday</v>
      </c>
      <c r="M1104">
        <v>1649</v>
      </c>
      <c r="N1104" t="s">
        <v>207</v>
      </c>
      <c r="O1104" t="s">
        <v>226</v>
      </c>
      <c r="P1104">
        <v>146</v>
      </c>
      <c r="Q1104" t="s">
        <v>592</v>
      </c>
      <c r="R1104" t="s">
        <v>296</v>
      </c>
      <c r="S1104" t="s">
        <v>297</v>
      </c>
      <c r="T1104" t="s">
        <v>236</v>
      </c>
      <c r="U1104" t="s">
        <v>704</v>
      </c>
      <c r="V1104" t="s">
        <v>260</v>
      </c>
      <c r="W1104">
        <f t="shared" si="106"/>
        <v>14.219999999999999</v>
      </c>
      <c r="X1104">
        <f t="shared" si="107"/>
        <v>455.03999999999996</v>
      </c>
    </row>
    <row r="1105" spans="1:24" x14ac:dyDescent="0.35">
      <c r="A1105">
        <v>28</v>
      </c>
      <c r="B1105">
        <v>133.76</v>
      </c>
      <c r="C1105">
        <v>4</v>
      </c>
      <c r="D1105">
        <v>3745.28</v>
      </c>
      <c r="E1105" s="53" t="s">
        <v>212</v>
      </c>
      <c r="F1105" s="84">
        <v>15</v>
      </c>
      <c r="G1105" s="84">
        <v>1</v>
      </c>
      <c r="H1105" s="85" t="str">
        <f t="shared" si="102"/>
        <v>January</v>
      </c>
      <c r="I1105" s="84">
        <v>2019</v>
      </c>
      <c r="J1105" s="85" t="str">
        <f t="shared" si="103"/>
        <v>1/15/2019</v>
      </c>
      <c r="K1105" s="86">
        <f t="shared" si="104"/>
        <v>3</v>
      </c>
      <c r="L1105" t="str">
        <f t="shared" si="105"/>
        <v>Tuesday</v>
      </c>
      <c r="M1105">
        <v>1606</v>
      </c>
      <c r="N1105" t="s">
        <v>207</v>
      </c>
      <c r="O1105" t="s">
        <v>226</v>
      </c>
      <c r="P1105">
        <v>146</v>
      </c>
      <c r="Q1105" t="s">
        <v>592</v>
      </c>
      <c r="R1105" t="s">
        <v>269</v>
      </c>
      <c r="S1105" t="s">
        <v>259</v>
      </c>
      <c r="T1105" t="s">
        <v>230</v>
      </c>
      <c r="U1105" t="s">
        <v>690</v>
      </c>
      <c r="V1105" t="s">
        <v>260</v>
      </c>
      <c r="W1105">
        <f t="shared" si="106"/>
        <v>-12.240000000000009</v>
      </c>
      <c r="X1105">
        <f t="shared" si="107"/>
        <v>-342.72000000000025</v>
      </c>
    </row>
    <row r="1106" spans="1:24" x14ac:dyDescent="0.35">
      <c r="A1106">
        <v>27</v>
      </c>
      <c r="B1106">
        <v>169.04</v>
      </c>
      <c r="C1106">
        <v>11</v>
      </c>
      <c r="D1106">
        <v>4564.08</v>
      </c>
      <c r="E1106" s="53" t="s">
        <v>413</v>
      </c>
      <c r="F1106" s="84">
        <v>22</v>
      </c>
      <c r="G1106" s="84">
        <v>2</v>
      </c>
      <c r="H1106" s="85" t="str">
        <f t="shared" si="102"/>
        <v>Febuary</v>
      </c>
      <c r="I1106" s="84">
        <v>2019</v>
      </c>
      <c r="J1106" s="85" t="str">
        <f t="shared" si="103"/>
        <v>2/22/2019</v>
      </c>
      <c r="K1106" s="86">
        <f t="shared" si="104"/>
        <v>6</v>
      </c>
      <c r="L1106" t="str">
        <f t="shared" si="105"/>
        <v>Friday</v>
      </c>
      <c r="M1106">
        <v>1569</v>
      </c>
      <c r="N1106" t="s">
        <v>207</v>
      </c>
      <c r="O1106" t="s">
        <v>226</v>
      </c>
      <c r="P1106">
        <v>146</v>
      </c>
      <c r="Q1106" t="s">
        <v>592</v>
      </c>
      <c r="R1106" t="s">
        <v>414</v>
      </c>
      <c r="S1106" t="s">
        <v>415</v>
      </c>
      <c r="T1106" t="s">
        <v>244</v>
      </c>
      <c r="U1106" t="s">
        <v>749</v>
      </c>
      <c r="V1106" t="s">
        <v>260</v>
      </c>
      <c r="W1106">
        <f t="shared" si="106"/>
        <v>23.039999999999992</v>
      </c>
      <c r="X1106">
        <f t="shared" si="107"/>
        <v>622.07999999999981</v>
      </c>
    </row>
    <row r="1107" spans="1:24" x14ac:dyDescent="0.35">
      <c r="A1107">
        <v>49</v>
      </c>
      <c r="B1107">
        <v>133.76</v>
      </c>
      <c r="C1107">
        <v>5</v>
      </c>
      <c r="D1107">
        <v>6554.24</v>
      </c>
      <c r="E1107" s="53">
        <v>43712</v>
      </c>
      <c r="F1107" s="84">
        <v>9</v>
      </c>
      <c r="G1107" s="84">
        <v>4</v>
      </c>
      <c r="H1107" s="85" t="str">
        <f t="shared" si="102"/>
        <v>April</v>
      </c>
      <c r="I1107" s="84">
        <v>2019</v>
      </c>
      <c r="J1107" s="85" t="str">
        <f t="shared" si="103"/>
        <v>4/9/2019</v>
      </c>
      <c r="K1107" s="86">
        <f t="shared" si="104"/>
        <v>3</v>
      </c>
      <c r="L1107" t="str">
        <f t="shared" si="105"/>
        <v>Tuesday</v>
      </c>
      <c r="M1107">
        <v>1524</v>
      </c>
      <c r="N1107" t="s">
        <v>207</v>
      </c>
      <c r="O1107" t="s">
        <v>226</v>
      </c>
      <c r="P1107">
        <v>146</v>
      </c>
      <c r="Q1107" t="s">
        <v>592</v>
      </c>
      <c r="R1107" t="s">
        <v>357</v>
      </c>
      <c r="S1107" t="s">
        <v>358</v>
      </c>
      <c r="T1107" t="s">
        <v>243</v>
      </c>
      <c r="U1107" t="s">
        <v>729</v>
      </c>
      <c r="V1107" t="s">
        <v>260</v>
      </c>
      <c r="W1107">
        <f t="shared" si="106"/>
        <v>-12.240000000000009</v>
      </c>
      <c r="X1107">
        <f t="shared" si="107"/>
        <v>-599.76000000000045</v>
      </c>
    </row>
    <row r="1108" spans="1:24" x14ac:dyDescent="0.35">
      <c r="A1108">
        <v>41</v>
      </c>
      <c r="B1108">
        <v>164.63</v>
      </c>
      <c r="C1108">
        <v>1</v>
      </c>
      <c r="D1108">
        <v>6749.83</v>
      </c>
      <c r="E1108" s="53" t="s">
        <v>515</v>
      </c>
      <c r="F1108" s="84">
        <v>26</v>
      </c>
      <c r="G1108" s="84">
        <v>5</v>
      </c>
      <c r="H1108" s="85" t="str">
        <f t="shared" si="102"/>
        <v>May</v>
      </c>
      <c r="I1108" s="84">
        <v>2019</v>
      </c>
      <c r="J1108" s="85" t="str">
        <f t="shared" si="103"/>
        <v>5/26/2019</v>
      </c>
      <c r="K1108" s="86">
        <f t="shared" si="104"/>
        <v>1</v>
      </c>
      <c r="L1108" t="str">
        <f t="shared" si="105"/>
        <v>Sunday</v>
      </c>
      <c r="M1108">
        <v>1478</v>
      </c>
      <c r="N1108" t="s">
        <v>207</v>
      </c>
      <c r="O1108" t="s">
        <v>226</v>
      </c>
      <c r="P1108">
        <v>146</v>
      </c>
      <c r="Q1108" t="s">
        <v>592</v>
      </c>
      <c r="R1108" t="s">
        <v>269</v>
      </c>
      <c r="S1108" t="s">
        <v>259</v>
      </c>
      <c r="T1108" t="s">
        <v>230</v>
      </c>
      <c r="U1108" t="s">
        <v>690</v>
      </c>
      <c r="V1108" t="s">
        <v>260</v>
      </c>
      <c r="W1108">
        <f t="shared" si="106"/>
        <v>18.629999999999995</v>
      </c>
      <c r="X1108">
        <f t="shared" si="107"/>
        <v>763.82999999999981</v>
      </c>
    </row>
    <row r="1109" spans="1:24" x14ac:dyDescent="0.35">
      <c r="A1109">
        <v>49</v>
      </c>
      <c r="B1109">
        <v>171.98</v>
      </c>
      <c r="C1109">
        <v>1</v>
      </c>
      <c r="D1109">
        <v>8427.02</v>
      </c>
      <c r="E1109" s="53">
        <v>43503</v>
      </c>
      <c r="F1109" s="84">
        <v>2</v>
      </c>
      <c r="G1109" s="84">
        <v>7</v>
      </c>
      <c r="H1109" s="85" t="str">
        <f t="shared" si="102"/>
        <v>July</v>
      </c>
      <c r="I1109" s="84">
        <v>2019</v>
      </c>
      <c r="J1109" s="85" t="str">
        <f t="shared" si="103"/>
        <v>7/2/2019</v>
      </c>
      <c r="K1109" s="86">
        <f t="shared" si="104"/>
        <v>3</v>
      </c>
      <c r="L1109" t="str">
        <f t="shared" si="105"/>
        <v>Tuesday</v>
      </c>
      <c r="M1109">
        <v>1442</v>
      </c>
      <c r="N1109" t="s">
        <v>207</v>
      </c>
      <c r="O1109" t="s">
        <v>226</v>
      </c>
      <c r="P1109">
        <v>146</v>
      </c>
      <c r="Q1109" t="s">
        <v>592</v>
      </c>
      <c r="R1109" t="s">
        <v>476</v>
      </c>
      <c r="S1109" t="s">
        <v>477</v>
      </c>
      <c r="T1109" t="s">
        <v>232</v>
      </c>
      <c r="U1109" t="s">
        <v>767</v>
      </c>
      <c r="V1109" t="s">
        <v>289</v>
      </c>
      <c r="W1109">
        <f t="shared" si="106"/>
        <v>25.97999999999999</v>
      </c>
      <c r="X1109">
        <f t="shared" si="107"/>
        <v>1273.0199999999995</v>
      </c>
    </row>
    <row r="1110" spans="1:24" x14ac:dyDescent="0.35">
      <c r="A1110">
        <v>30</v>
      </c>
      <c r="B1110">
        <v>130.82</v>
      </c>
      <c r="C1110">
        <v>5</v>
      </c>
      <c r="D1110">
        <v>3924.6</v>
      </c>
      <c r="E1110" s="53">
        <v>43504</v>
      </c>
      <c r="F1110" s="84">
        <v>2</v>
      </c>
      <c r="G1110" s="84">
        <v>8</v>
      </c>
      <c r="H1110" s="85" t="str">
        <f t="shared" si="102"/>
        <v>August</v>
      </c>
      <c r="I1110" s="84">
        <v>2019</v>
      </c>
      <c r="J1110" s="85" t="str">
        <f t="shared" si="103"/>
        <v>8/2/2019</v>
      </c>
      <c r="K1110" s="86">
        <f t="shared" si="104"/>
        <v>6</v>
      </c>
      <c r="L1110" t="str">
        <f t="shared" si="105"/>
        <v>Friday</v>
      </c>
      <c r="M1110">
        <v>1412</v>
      </c>
      <c r="N1110" t="s">
        <v>207</v>
      </c>
      <c r="O1110" t="s">
        <v>226</v>
      </c>
      <c r="P1110">
        <v>146</v>
      </c>
      <c r="Q1110" t="s">
        <v>592</v>
      </c>
      <c r="R1110" t="s">
        <v>418</v>
      </c>
      <c r="S1110" t="s">
        <v>342</v>
      </c>
      <c r="T1110" t="s">
        <v>229</v>
      </c>
      <c r="U1110" t="s">
        <v>751</v>
      </c>
      <c r="V1110" t="s">
        <v>260</v>
      </c>
      <c r="W1110">
        <f t="shared" si="106"/>
        <v>-15.180000000000007</v>
      </c>
      <c r="X1110">
        <f t="shared" si="107"/>
        <v>-455.4000000000002</v>
      </c>
    </row>
    <row r="1111" spans="1:24" x14ac:dyDescent="0.35">
      <c r="A1111">
        <v>40</v>
      </c>
      <c r="B1111">
        <v>169.04</v>
      </c>
      <c r="C1111">
        <v>14</v>
      </c>
      <c r="D1111">
        <v>6761.6</v>
      </c>
      <c r="E1111" s="53" t="s">
        <v>419</v>
      </c>
      <c r="F1111" s="84">
        <v>30</v>
      </c>
      <c r="G1111" s="84">
        <v>8</v>
      </c>
      <c r="H1111" s="85" t="str">
        <f t="shared" si="102"/>
        <v>August</v>
      </c>
      <c r="I1111" s="84">
        <v>2019</v>
      </c>
      <c r="J1111" s="85" t="str">
        <f t="shared" si="103"/>
        <v>8/30/2019</v>
      </c>
      <c r="K1111" s="86">
        <f t="shared" si="104"/>
        <v>6</v>
      </c>
      <c r="L1111" t="str">
        <f t="shared" si="105"/>
        <v>Friday</v>
      </c>
      <c r="M1111">
        <v>1385</v>
      </c>
      <c r="N1111" t="s">
        <v>207</v>
      </c>
      <c r="O1111" t="s">
        <v>226</v>
      </c>
      <c r="P1111">
        <v>146</v>
      </c>
      <c r="Q1111" t="s">
        <v>592</v>
      </c>
      <c r="R1111" t="s">
        <v>414</v>
      </c>
      <c r="S1111" t="s">
        <v>415</v>
      </c>
      <c r="T1111" t="s">
        <v>244</v>
      </c>
      <c r="U1111" t="s">
        <v>749</v>
      </c>
      <c r="V1111" t="s">
        <v>260</v>
      </c>
      <c r="W1111">
        <f t="shared" si="106"/>
        <v>23.039999999999992</v>
      </c>
      <c r="X1111">
        <f t="shared" si="107"/>
        <v>921.59999999999968</v>
      </c>
    </row>
    <row r="1112" spans="1:24" x14ac:dyDescent="0.35">
      <c r="A1112">
        <v>23</v>
      </c>
      <c r="B1112">
        <v>164.63</v>
      </c>
      <c r="C1112">
        <v>7</v>
      </c>
      <c r="D1112">
        <v>3786.49</v>
      </c>
      <c r="E1112" s="53">
        <v>43200</v>
      </c>
      <c r="F1112" s="84">
        <v>4</v>
      </c>
      <c r="G1112" s="84">
        <v>10</v>
      </c>
      <c r="H1112" s="85" t="str">
        <f t="shared" si="102"/>
        <v>October</v>
      </c>
      <c r="I1112" s="84">
        <v>2018</v>
      </c>
      <c r="J1112" s="85" t="str">
        <f t="shared" si="103"/>
        <v>10/4/2018</v>
      </c>
      <c r="K1112" s="86">
        <f t="shared" si="104"/>
        <v>5</v>
      </c>
      <c r="L1112" t="str">
        <f t="shared" si="105"/>
        <v>Thursday</v>
      </c>
      <c r="M1112">
        <v>1716</v>
      </c>
      <c r="N1112" t="s">
        <v>207</v>
      </c>
      <c r="O1112" t="s">
        <v>226</v>
      </c>
      <c r="P1112">
        <v>146</v>
      </c>
      <c r="Q1112" t="s">
        <v>592</v>
      </c>
      <c r="R1112" t="s">
        <v>420</v>
      </c>
      <c r="S1112" t="s">
        <v>421</v>
      </c>
      <c r="T1112" t="s">
        <v>248</v>
      </c>
      <c r="U1112" t="s">
        <v>752</v>
      </c>
      <c r="V1112" t="s">
        <v>260</v>
      </c>
      <c r="W1112">
        <f t="shared" si="106"/>
        <v>18.629999999999995</v>
      </c>
      <c r="X1112">
        <f t="shared" si="107"/>
        <v>428.4899999999999</v>
      </c>
    </row>
    <row r="1113" spans="1:24" x14ac:dyDescent="0.35">
      <c r="A1113">
        <v>49</v>
      </c>
      <c r="B1113">
        <v>127.88</v>
      </c>
      <c r="C1113">
        <v>12</v>
      </c>
      <c r="D1113">
        <v>6266.12</v>
      </c>
      <c r="E1113" s="53" t="s">
        <v>422</v>
      </c>
      <c r="F1113" s="84">
        <v>16</v>
      </c>
      <c r="G1113" s="84">
        <v>10</v>
      </c>
      <c r="H1113" s="85" t="str">
        <f t="shared" si="102"/>
        <v>October</v>
      </c>
      <c r="I1113" s="84">
        <v>2019</v>
      </c>
      <c r="J1113" s="85" t="str">
        <f t="shared" si="103"/>
        <v>10/16/2019</v>
      </c>
      <c r="K1113" s="86">
        <f t="shared" si="104"/>
        <v>4</v>
      </c>
      <c r="L1113" t="str">
        <f t="shared" si="105"/>
        <v>Wednesday</v>
      </c>
      <c r="M1113">
        <v>1340</v>
      </c>
      <c r="N1113" t="s">
        <v>207</v>
      </c>
      <c r="O1113" t="s">
        <v>226</v>
      </c>
      <c r="P1113">
        <v>146</v>
      </c>
      <c r="Q1113" t="s">
        <v>592</v>
      </c>
      <c r="R1113" t="s">
        <v>411</v>
      </c>
      <c r="S1113" t="s">
        <v>412</v>
      </c>
      <c r="T1113" t="s">
        <v>248</v>
      </c>
      <c r="U1113" t="s">
        <v>748</v>
      </c>
      <c r="V1113" t="s">
        <v>260</v>
      </c>
      <c r="W1113">
        <f t="shared" si="106"/>
        <v>-18.120000000000005</v>
      </c>
      <c r="X1113">
        <f t="shared" si="107"/>
        <v>-887.88000000000022</v>
      </c>
    </row>
    <row r="1114" spans="1:24" x14ac:dyDescent="0.35">
      <c r="A1114">
        <v>25</v>
      </c>
      <c r="B1114">
        <v>139.63999999999999</v>
      </c>
      <c r="C1114">
        <v>5</v>
      </c>
      <c r="D1114">
        <v>3491</v>
      </c>
      <c r="E1114" s="53">
        <v>43535</v>
      </c>
      <c r="F1114" s="84">
        <v>3</v>
      </c>
      <c r="G1114" s="84">
        <v>11</v>
      </c>
      <c r="H1114" s="85" t="str">
        <f t="shared" si="102"/>
        <v>November</v>
      </c>
      <c r="I1114" s="84">
        <v>2019</v>
      </c>
      <c r="J1114" s="85" t="str">
        <f t="shared" si="103"/>
        <v>11/3/2019</v>
      </c>
      <c r="K1114" s="86">
        <f t="shared" si="104"/>
        <v>1</v>
      </c>
      <c r="L1114" t="str">
        <f t="shared" si="105"/>
        <v>Sunday</v>
      </c>
      <c r="M1114">
        <v>1323</v>
      </c>
      <c r="N1114" t="s">
        <v>207</v>
      </c>
      <c r="O1114" t="s">
        <v>226</v>
      </c>
      <c r="P1114">
        <v>146</v>
      </c>
      <c r="Q1114" t="s">
        <v>592</v>
      </c>
      <c r="R1114" t="s">
        <v>298</v>
      </c>
      <c r="S1114" t="s">
        <v>299</v>
      </c>
      <c r="T1114" t="s">
        <v>237</v>
      </c>
      <c r="U1114" t="s">
        <v>705</v>
      </c>
      <c r="V1114" t="s">
        <v>260</v>
      </c>
      <c r="W1114">
        <f t="shared" si="106"/>
        <v>-6.3600000000000136</v>
      </c>
      <c r="X1114">
        <f t="shared" si="107"/>
        <v>-159.00000000000034</v>
      </c>
    </row>
    <row r="1115" spans="1:24" x14ac:dyDescent="0.35">
      <c r="A1115">
        <v>37</v>
      </c>
      <c r="B1115">
        <v>119.06</v>
      </c>
      <c r="C1115">
        <v>3</v>
      </c>
      <c r="D1115">
        <v>4405.22</v>
      </c>
      <c r="E1115" s="53" t="s">
        <v>516</v>
      </c>
      <c r="F1115" s="84">
        <v>16</v>
      </c>
      <c r="G1115" s="84">
        <v>11</v>
      </c>
      <c r="H1115" s="85" t="str">
        <f t="shared" si="102"/>
        <v>November</v>
      </c>
      <c r="I1115" s="84">
        <v>2019</v>
      </c>
      <c r="J1115" s="85" t="str">
        <f t="shared" si="103"/>
        <v>11/16/2019</v>
      </c>
      <c r="K1115" s="86">
        <f t="shared" si="104"/>
        <v>7</v>
      </c>
      <c r="L1115" t="str">
        <f t="shared" si="105"/>
        <v>Saturday</v>
      </c>
      <c r="M1115">
        <v>1311</v>
      </c>
      <c r="N1115" t="s">
        <v>207</v>
      </c>
      <c r="O1115" t="s">
        <v>226</v>
      </c>
      <c r="P1115">
        <v>146</v>
      </c>
      <c r="Q1115" t="s">
        <v>592</v>
      </c>
      <c r="R1115" t="s">
        <v>406</v>
      </c>
      <c r="S1115" t="s">
        <v>407</v>
      </c>
      <c r="T1115" t="s">
        <v>246</v>
      </c>
      <c r="U1115" t="s">
        <v>746</v>
      </c>
      <c r="V1115" t="s">
        <v>260</v>
      </c>
      <c r="W1115">
        <f t="shared" si="106"/>
        <v>-26.939999999999998</v>
      </c>
      <c r="X1115">
        <f t="shared" si="107"/>
        <v>-996.78</v>
      </c>
    </row>
    <row r="1116" spans="1:24" x14ac:dyDescent="0.35">
      <c r="A1116">
        <v>55</v>
      </c>
      <c r="B1116">
        <v>119.06</v>
      </c>
      <c r="C1116">
        <v>7</v>
      </c>
      <c r="D1116">
        <v>6548.3</v>
      </c>
      <c r="E1116" s="53" t="s">
        <v>221</v>
      </c>
      <c r="F1116" s="84">
        <v>24</v>
      </c>
      <c r="G1116" s="84">
        <v>11</v>
      </c>
      <c r="H1116" s="85" t="str">
        <f t="shared" si="102"/>
        <v>November</v>
      </c>
      <c r="I1116" s="84">
        <v>2019</v>
      </c>
      <c r="J1116" s="85" t="str">
        <f t="shared" si="103"/>
        <v>11/24/2019</v>
      </c>
      <c r="K1116" s="86">
        <f t="shared" si="104"/>
        <v>1</v>
      </c>
      <c r="L1116" t="str">
        <f t="shared" si="105"/>
        <v>Sunday</v>
      </c>
      <c r="M1116">
        <v>1304</v>
      </c>
      <c r="N1116" t="s">
        <v>207</v>
      </c>
      <c r="O1116" t="s">
        <v>226</v>
      </c>
      <c r="P1116">
        <v>146</v>
      </c>
      <c r="Q1116" t="s">
        <v>592</v>
      </c>
      <c r="R1116" t="s">
        <v>270</v>
      </c>
      <c r="S1116" t="s">
        <v>271</v>
      </c>
      <c r="T1116" t="s">
        <v>232</v>
      </c>
      <c r="U1116" t="s">
        <v>691</v>
      </c>
      <c r="V1116" t="s">
        <v>260</v>
      </c>
      <c r="W1116">
        <f t="shared" si="106"/>
        <v>-26.939999999999998</v>
      </c>
      <c r="X1116">
        <f t="shared" si="107"/>
        <v>-1481.6999999999998</v>
      </c>
    </row>
    <row r="1117" spans="1:24" x14ac:dyDescent="0.35">
      <c r="A1117">
        <v>23</v>
      </c>
      <c r="B1117">
        <v>138.16999999999999</v>
      </c>
      <c r="C1117">
        <v>7</v>
      </c>
      <c r="D1117">
        <v>3177.91</v>
      </c>
      <c r="E1117" s="53">
        <v>43658</v>
      </c>
      <c r="F1117" s="84">
        <v>7</v>
      </c>
      <c r="G1117" s="84">
        <v>12</v>
      </c>
      <c r="H1117" s="85" t="str">
        <f t="shared" si="102"/>
        <v>December</v>
      </c>
      <c r="I1117" s="84">
        <v>2019</v>
      </c>
      <c r="J1117" s="85" t="str">
        <f t="shared" si="103"/>
        <v>12/7/2019</v>
      </c>
      <c r="K1117" s="86">
        <f t="shared" si="104"/>
        <v>7</v>
      </c>
      <c r="L1117" t="str">
        <f t="shared" si="105"/>
        <v>Saturday</v>
      </c>
      <c r="M1117">
        <v>1292</v>
      </c>
      <c r="N1117" t="s">
        <v>207</v>
      </c>
      <c r="O1117" t="s">
        <v>226</v>
      </c>
      <c r="P1117">
        <v>146</v>
      </c>
      <c r="Q1117" t="s">
        <v>592</v>
      </c>
      <c r="R1117" t="s">
        <v>296</v>
      </c>
      <c r="S1117" t="s">
        <v>297</v>
      </c>
      <c r="T1117" t="s">
        <v>236</v>
      </c>
      <c r="U1117" t="s">
        <v>704</v>
      </c>
      <c r="V1117" t="s">
        <v>260</v>
      </c>
      <c r="W1117">
        <f t="shared" si="106"/>
        <v>-7.8300000000000125</v>
      </c>
      <c r="X1117">
        <f t="shared" si="107"/>
        <v>-180.09000000000029</v>
      </c>
    </row>
    <row r="1118" spans="1:24" x14ac:dyDescent="0.35">
      <c r="A1118">
        <v>24</v>
      </c>
      <c r="B1118">
        <v>172.61</v>
      </c>
      <c r="C1118">
        <v>11</v>
      </c>
      <c r="D1118">
        <v>4142.6400000000003</v>
      </c>
      <c r="E1118" s="53">
        <v>43983</v>
      </c>
      <c r="F1118" s="84">
        <v>6</v>
      </c>
      <c r="G1118" s="84">
        <v>1</v>
      </c>
      <c r="H1118" s="85" t="str">
        <f t="shared" si="102"/>
        <v>January</v>
      </c>
      <c r="I1118" s="84">
        <v>2020</v>
      </c>
      <c r="J1118" s="85" t="str">
        <f t="shared" si="103"/>
        <v>1/6/2020</v>
      </c>
      <c r="K1118" s="86">
        <f t="shared" si="104"/>
        <v>2</v>
      </c>
      <c r="L1118" t="str">
        <f t="shared" si="105"/>
        <v>Monday</v>
      </c>
      <c r="M1118">
        <v>1263</v>
      </c>
      <c r="N1118" t="s">
        <v>207</v>
      </c>
      <c r="O1118" t="s">
        <v>226</v>
      </c>
      <c r="P1118">
        <v>146</v>
      </c>
      <c r="Q1118" t="s">
        <v>592</v>
      </c>
      <c r="R1118" t="s">
        <v>423</v>
      </c>
      <c r="S1118" t="s">
        <v>424</v>
      </c>
      <c r="T1118" t="s">
        <v>233</v>
      </c>
      <c r="U1118" t="s">
        <v>753</v>
      </c>
      <c r="V1118" t="s">
        <v>260</v>
      </c>
      <c r="W1118">
        <f t="shared" si="106"/>
        <v>26.610000000000014</v>
      </c>
      <c r="X1118">
        <f t="shared" si="107"/>
        <v>638.64000000000033</v>
      </c>
    </row>
    <row r="1119" spans="1:24" x14ac:dyDescent="0.35">
      <c r="A1119">
        <v>43</v>
      </c>
      <c r="B1119">
        <v>96.49</v>
      </c>
      <c r="C1119">
        <v>10</v>
      </c>
      <c r="D1119">
        <v>4149.07</v>
      </c>
      <c r="E1119" s="53">
        <v>44106</v>
      </c>
      <c r="F1119" s="84">
        <v>10</v>
      </c>
      <c r="G1119" s="84">
        <v>2</v>
      </c>
      <c r="H1119" s="85" t="str">
        <f t="shared" si="102"/>
        <v>Febuary</v>
      </c>
      <c r="I1119" s="84">
        <v>2020</v>
      </c>
      <c r="J1119" s="85" t="str">
        <f t="shared" si="103"/>
        <v>2/10/2020</v>
      </c>
      <c r="K1119" s="86">
        <f t="shared" si="104"/>
        <v>2</v>
      </c>
      <c r="L1119" t="str">
        <f t="shared" si="105"/>
        <v>Monday</v>
      </c>
      <c r="M1119">
        <v>1229</v>
      </c>
      <c r="N1119" t="s">
        <v>207</v>
      </c>
      <c r="O1119" t="s">
        <v>226</v>
      </c>
      <c r="P1119">
        <v>146</v>
      </c>
      <c r="Q1119" t="s">
        <v>592</v>
      </c>
      <c r="R1119" t="s">
        <v>296</v>
      </c>
      <c r="S1119" t="s">
        <v>297</v>
      </c>
      <c r="T1119" t="s">
        <v>236</v>
      </c>
      <c r="U1119" t="s">
        <v>704</v>
      </c>
      <c r="V1119" t="s">
        <v>260</v>
      </c>
      <c r="W1119">
        <f t="shared" si="106"/>
        <v>-49.510000000000005</v>
      </c>
      <c r="X1119">
        <f t="shared" si="107"/>
        <v>-2128.9300000000003</v>
      </c>
    </row>
    <row r="1120" spans="1:24" x14ac:dyDescent="0.35">
      <c r="A1120">
        <v>50</v>
      </c>
      <c r="B1120">
        <v>147.94</v>
      </c>
      <c r="C1120">
        <v>1</v>
      </c>
      <c r="D1120">
        <v>7397</v>
      </c>
      <c r="E1120" s="53">
        <v>43924</v>
      </c>
      <c r="F1120" s="84">
        <v>4</v>
      </c>
      <c r="G1120" s="84">
        <v>3</v>
      </c>
      <c r="H1120" s="85" t="str">
        <f t="shared" si="102"/>
        <v>March</v>
      </c>
      <c r="I1120" s="84">
        <v>2020</v>
      </c>
      <c r="J1120" s="85" t="str">
        <f t="shared" si="103"/>
        <v>3/4/2020</v>
      </c>
      <c r="K1120" s="86">
        <f t="shared" si="104"/>
        <v>4</v>
      </c>
      <c r="L1120" t="str">
        <f t="shared" si="105"/>
        <v>Wednesday</v>
      </c>
      <c r="M1120">
        <v>1207</v>
      </c>
      <c r="N1120" t="s">
        <v>207</v>
      </c>
      <c r="O1120" t="s">
        <v>226</v>
      </c>
      <c r="P1120">
        <v>146</v>
      </c>
      <c r="Q1120" t="s">
        <v>592</v>
      </c>
      <c r="R1120" t="s">
        <v>335</v>
      </c>
      <c r="S1120" t="s">
        <v>336</v>
      </c>
      <c r="T1120" t="s">
        <v>229</v>
      </c>
      <c r="U1120" t="s">
        <v>720</v>
      </c>
      <c r="V1120" t="s">
        <v>289</v>
      </c>
      <c r="W1120">
        <f t="shared" si="106"/>
        <v>1.9399999999999977</v>
      </c>
      <c r="X1120">
        <f t="shared" si="107"/>
        <v>96.999999999999886</v>
      </c>
    </row>
    <row r="1121" spans="1:24" x14ac:dyDescent="0.35">
      <c r="A1121">
        <v>47</v>
      </c>
      <c r="B1121">
        <v>132.80000000000001</v>
      </c>
      <c r="C1121">
        <v>2</v>
      </c>
      <c r="D1121">
        <v>6241.6</v>
      </c>
      <c r="E1121" s="53">
        <v>43376</v>
      </c>
      <c r="F1121" s="84">
        <v>10</v>
      </c>
      <c r="G1121" s="84">
        <v>3</v>
      </c>
      <c r="H1121" s="85" t="str">
        <f t="shared" si="102"/>
        <v>March</v>
      </c>
      <c r="I1121" s="84">
        <v>2018</v>
      </c>
      <c r="J1121" s="85" t="str">
        <f t="shared" si="103"/>
        <v>3/10/2018</v>
      </c>
      <c r="K1121" s="86">
        <f t="shared" si="104"/>
        <v>7</v>
      </c>
      <c r="L1121" t="str">
        <f t="shared" si="105"/>
        <v>Saturday</v>
      </c>
      <c r="M1121">
        <v>1933</v>
      </c>
      <c r="N1121" t="s">
        <v>207</v>
      </c>
      <c r="O1121" t="s">
        <v>226</v>
      </c>
      <c r="P1121">
        <v>141</v>
      </c>
      <c r="Q1121" t="s">
        <v>593</v>
      </c>
      <c r="R1121" t="s">
        <v>351</v>
      </c>
      <c r="S1121" t="s">
        <v>311</v>
      </c>
      <c r="T1121" t="s">
        <v>229</v>
      </c>
      <c r="U1121" t="s">
        <v>726</v>
      </c>
      <c r="V1121" t="s">
        <v>260</v>
      </c>
      <c r="W1121">
        <f t="shared" si="106"/>
        <v>-8.1999999999999886</v>
      </c>
      <c r="X1121">
        <f t="shared" si="107"/>
        <v>-385.39999999999947</v>
      </c>
    </row>
    <row r="1122" spans="1:24" x14ac:dyDescent="0.35">
      <c r="A1122">
        <v>34</v>
      </c>
      <c r="B1122">
        <v>156.82</v>
      </c>
      <c r="C1122">
        <v>4</v>
      </c>
      <c r="D1122">
        <v>5331.88</v>
      </c>
      <c r="E1122" s="53" t="s">
        <v>482</v>
      </c>
      <c r="F1122" s="84">
        <v>20</v>
      </c>
      <c r="G1122" s="84">
        <v>5</v>
      </c>
      <c r="H1122" s="85" t="str">
        <f t="shared" si="102"/>
        <v>May</v>
      </c>
      <c r="I1122" s="84">
        <v>2018</v>
      </c>
      <c r="J1122" s="85" t="str">
        <f t="shared" si="103"/>
        <v>5/20/2018</v>
      </c>
      <c r="K1122" s="86">
        <f t="shared" si="104"/>
        <v>1</v>
      </c>
      <c r="L1122" t="str">
        <f t="shared" si="105"/>
        <v>Sunday</v>
      </c>
      <c r="M1122">
        <v>1863</v>
      </c>
      <c r="N1122" t="s">
        <v>207</v>
      </c>
      <c r="O1122" t="s">
        <v>226</v>
      </c>
      <c r="P1122">
        <v>141</v>
      </c>
      <c r="Q1122" t="s">
        <v>593</v>
      </c>
      <c r="R1122" t="s">
        <v>353</v>
      </c>
      <c r="S1122" t="s">
        <v>278</v>
      </c>
      <c r="T1122" t="s">
        <v>230</v>
      </c>
      <c r="U1122" t="s">
        <v>727</v>
      </c>
      <c r="V1122" t="s">
        <v>260</v>
      </c>
      <c r="W1122">
        <f t="shared" si="106"/>
        <v>15.819999999999993</v>
      </c>
      <c r="X1122">
        <f t="shared" si="107"/>
        <v>537.87999999999977</v>
      </c>
    </row>
    <row r="1123" spans="1:24" x14ac:dyDescent="0.35">
      <c r="A1123">
        <v>31</v>
      </c>
      <c r="B1123">
        <v>165.3</v>
      </c>
      <c r="C1123">
        <v>4</v>
      </c>
      <c r="D1123">
        <v>5124.3</v>
      </c>
      <c r="E1123" s="53">
        <v>43380</v>
      </c>
      <c r="F1123" s="84">
        <v>10</v>
      </c>
      <c r="G1123" s="84">
        <v>7</v>
      </c>
      <c r="H1123" s="85" t="str">
        <f t="shared" si="102"/>
        <v>July</v>
      </c>
      <c r="I1123" s="84">
        <v>2018</v>
      </c>
      <c r="J1123" s="85" t="str">
        <f t="shared" si="103"/>
        <v>7/10/2018</v>
      </c>
      <c r="K1123" s="86">
        <f t="shared" si="104"/>
        <v>3</v>
      </c>
      <c r="L1123" t="str">
        <f t="shared" si="105"/>
        <v>Tuesday</v>
      </c>
      <c r="M1123">
        <v>1813</v>
      </c>
      <c r="N1123" t="s">
        <v>207</v>
      </c>
      <c r="O1123" t="s">
        <v>226</v>
      </c>
      <c r="P1123">
        <v>141</v>
      </c>
      <c r="Q1123" t="s">
        <v>593</v>
      </c>
      <c r="R1123" t="s">
        <v>256</v>
      </c>
      <c r="S1123" t="s">
        <v>257</v>
      </c>
      <c r="T1123" t="s">
        <v>230</v>
      </c>
      <c r="U1123" t="s">
        <v>684</v>
      </c>
      <c r="V1123" t="s">
        <v>260</v>
      </c>
      <c r="W1123">
        <f t="shared" si="106"/>
        <v>24.300000000000011</v>
      </c>
      <c r="X1123">
        <f t="shared" si="107"/>
        <v>753.30000000000041</v>
      </c>
    </row>
    <row r="1124" spans="1:24" x14ac:dyDescent="0.35">
      <c r="A1124">
        <v>28</v>
      </c>
      <c r="B1124">
        <v>129.97999999999999</v>
      </c>
      <c r="C1124">
        <v>11</v>
      </c>
      <c r="D1124">
        <v>3639.44</v>
      </c>
      <c r="E1124" s="53">
        <v>43413</v>
      </c>
      <c r="F1124" s="84">
        <v>11</v>
      </c>
      <c r="G1124" s="84">
        <v>9</v>
      </c>
      <c r="H1124" s="85" t="str">
        <f t="shared" si="102"/>
        <v>September</v>
      </c>
      <c r="I1124" s="84">
        <v>2018</v>
      </c>
      <c r="J1124" s="85" t="str">
        <f t="shared" si="103"/>
        <v>9/11/2018</v>
      </c>
      <c r="K1124" s="86">
        <f t="shared" si="104"/>
        <v>3</v>
      </c>
      <c r="L1124" t="str">
        <f t="shared" si="105"/>
        <v>Tuesday</v>
      </c>
      <c r="M1124">
        <v>1751</v>
      </c>
      <c r="N1124" t="s">
        <v>207</v>
      </c>
      <c r="O1124" t="s">
        <v>226</v>
      </c>
      <c r="P1124">
        <v>141</v>
      </c>
      <c r="Q1124" t="s">
        <v>593</v>
      </c>
      <c r="R1124" t="s">
        <v>343</v>
      </c>
      <c r="S1124" t="s">
        <v>344</v>
      </c>
      <c r="T1124" t="s">
        <v>232</v>
      </c>
      <c r="U1124" t="s">
        <v>723</v>
      </c>
      <c r="V1124" t="s">
        <v>260</v>
      </c>
      <c r="W1124">
        <f t="shared" si="106"/>
        <v>-11.02000000000001</v>
      </c>
      <c r="X1124">
        <f t="shared" si="107"/>
        <v>-308.56000000000029</v>
      </c>
    </row>
    <row r="1125" spans="1:24" x14ac:dyDescent="0.35">
      <c r="A1125">
        <v>36</v>
      </c>
      <c r="B1125">
        <v>154</v>
      </c>
      <c r="C1125">
        <v>10</v>
      </c>
      <c r="D1125">
        <v>5544</v>
      </c>
      <c r="E1125" s="53" t="s">
        <v>461</v>
      </c>
      <c r="F1125" s="84">
        <v>17</v>
      </c>
      <c r="G1125" s="84">
        <v>10</v>
      </c>
      <c r="H1125" s="85" t="str">
        <f t="shared" si="102"/>
        <v>October</v>
      </c>
      <c r="I1125" s="84">
        <v>2018</v>
      </c>
      <c r="J1125" s="85" t="str">
        <f t="shared" si="103"/>
        <v>10/17/2018</v>
      </c>
      <c r="K1125" s="86">
        <f t="shared" si="104"/>
        <v>4</v>
      </c>
      <c r="L1125" t="str">
        <f t="shared" si="105"/>
        <v>Wednesday</v>
      </c>
      <c r="M1125">
        <v>1716</v>
      </c>
      <c r="N1125" t="s">
        <v>207</v>
      </c>
      <c r="O1125" t="s">
        <v>226</v>
      </c>
      <c r="P1125">
        <v>141</v>
      </c>
      <c r="Q1125" t="s">
        <v>593</v>
      </c>
      <c r="R1125" t="s">
        <v>437</v>
      </c>
      <c r="S1125" t="s">
        <v>438</v>
      </c>
      <c r="T1125" t="s">
        <v>243</v>
      </c>
      <c r="U1125" t="s">
        <v>758</v>
      </c>
      <c r="V1125" t="s">
        <v>260</v>
      </c>
      <c r="W1125">
        <f t="shared" si="106"/>
        <v>13</v>
      </c>
      <c r="X1125">
        <f t="shared" si="107"/>
        <v>468</v>
      </c>
    </row>
    <row r="1126" spans="1:24" x14ac:dyDescent="0.35">
      <c r="A1126">
        <v>48</v>
      </c>
      <c r="B1126">
        <v>114.44</v>
      </c>
      <c r="C1126">
        <v>8</v>
      </c>
      <c r="D1126">
        <v>5493.12</v>
      </c>
      <c r="E1126" s="53">
        <v>43231</v>
      </c>
      <c r="F1126" s="84">
        <v>5</v>
      </c>
      <c r="G1126" s="84">
        <v>11</v>
      </c>
      <c r="H1126" s="85" t="str">
        <f t="shared" si="102"/>
        <v>November</v>
      </c>
      <c r="I1126" s="84">
        <v>2018</v>
      </c>
      <c r="J1126" s="85" t="str">
        <f t="shared" si="103"/>
        <v>11/5/2018</v>
      </c>
      <c r="K1126" s="86">
        <f t="shared" si="104"/>
        <v>2</v>
      </c>
      <c r="L1126" t="str">
        <f t="shared" si="105"/>
        <v>Monday</v>
      </c>
      <c r="M1126">
        <v>1698</v>
      </c>
      <c r="N1126" t="s">
        <v>207</v>
      </c>
      <c r="O1126" t="s">
        <v>226</v>
      </c>
      <c r="P1126">
        <v>141</v>
      </c>
      <c r="Q1126" t="s">
        <v>593</v>
      </c>
      <c r="R1126" t="s">
        <v>275</v>
      </c>
      <c r="S1126" t="s">
        <v>276</v>
      </c>
      <c r="T1126" t="s">
        <v>229</v>
      </c>
      <c r="U1126" t="s">
        <v>694</v>
      </c>
      <c r="V1126" t="s">
        <v>260</v>
      </c>
      <c r="W1126">
        <f t="shared" si="106"/>
        <v>-26.560000000000002</v>
      </c>
      <c r="X1126">
        <f t="shared" si="107"/>
        <v>-1274.8800000000001</v>
      </c>
    </row>
    <row r="1127" spans="1:24" x14ac:dyDescent="0.35">
      <c r="A1127">
        <v>39</v>
      </c>
      <c r="B1127">
        <v>148.34</v>
      </c>
      <c r="C1127">
        <v>4</v>
      </c>
      <c r="D1127">
        <v>5785.26</v>
      </c>
      <c r="E1127" s="53">
        <v>43445</v>
      </c>
      <c r="F1127" s="84">
        <v>12</v>
      </c>
      <c r="G1127" s="84">
        <v>11</v>
      </c>
      <c r="H1127" s="85" t="str">
        <f t="shared" si="102"/>
        <v>November</v>
      </c>
      <c r="I1127" s="84">
        <v>2018</v>
      </c>
      <c r="J1127" s="85" t="str">
        <f t="shared" si="103"/>
        <v>11/12/2018</v>
      </c>
      <c r="K1127" s="86">
        <f t="shared" si="104"/>
        <v>2</v>
      </c>
      <c r="L1127" t="str">
        <f t="shared" si="105"/>
        <v>Monday</v>
      </c>
      <c r="M1127">
        <v>1692</v>
      </c>
      <c r="N1127" t="s">
        <v>207</v>
      </c>
      <c r="O1127" t="s">
        <v>226</v>
      </c>
      <c r="P1127">
        <v>141</v>
      </c>
      <c r="Q1127" t="s">
        <v>593</v>
      </c>
      <c r="R1127" t="s">
        <v>267</v>
      </c>
      <c r="S1127" t="s">
        <v>268</v>
      </c>
      <c r="T1127" t="s">
        <v>231</v>
      </c>
      <c r="U1127" t="s">
        <v>689</v>
      </c>
      <c r="V1127" t="s">
        <v>260</v>
      </c>
      <c r="W1127">
        <f t="shared" si="106"/>
        <v>7.3400000000000034</v>
      </c>
      <c r="X1127">
        <f t="shared" si="107"/>
        <v>286.2600000000001</v>
      </c>
    </row>
    <row r="1128" spans="1:24" x14ac:dyDescent="0.35">
      <c r="A1128">
        <v>45</v>
      </c>
      <c r="B1128">
        <v>118.68</v>
      </c>
      <c r="C1128">
        <v>9</v>
      </c>
      <c r="D1128">
        <v>5340.6</v>
      </c>
      <c r="E1128" s="53" t="s">
        <v>410</v>
      </c>
      <c r="F1128" s="84">
        <v>20</v>
      </c>
      <c r="G1128" s="84">
        <v>11</v>
      </c>
      <c r="H1128" s="85" t="str">
        <f t="shared" si="102"/>
        <v>November</v>
      </c>
      <c r="I1128" s="84">
        <v>2018</v>
      </c>
      <c r="J1128" s="85" t="str">
        <f t="shared" si="103"/>
        <v>11/20/2018</v>
      </c>
      <c r="K1128" s="86">
        <f t="shared" si="104"/>
        <v>3</v>
      </c>
      <c r="L1128" t="str">
        <f t="shared" si="105"/>
        <v>Tuesday</v>
      </c>
      <c r="M1128">
        <v>1685</v>
      </c>
      <c r="N1128" t="s">
        <v>207</v>
      </c>
      <c r="O1128" t="s">
        <v>226</v>
      </c>
      <c r="P1128">
        <v>141</v>
      </c>
      <c r="Q1128" t="s">
        <v>593</v>
      </c>
      <c r="R1128" t="s">
        <v>337</v>
      </c>
      <c r="S1128" t="s">
        <v>338</v>
      </c>
      <c r="T1128" t="s">
        <v>229</v>
      </c>
      <c r="U1128" t="s">
        <v>721</v>
      </c>
      <c r="V1128" t="s">
        <v>260</v>
      </c>
      <c r="W1128">
        <f t="shared" si="106"/>
        <v>-22.319999999999993</v>
      </c>
      <c r="X1128">
        <f t="shared" si="107"/>
        <v>-1004.3999999999996</v>
      </c>
    </row>
    <row r="1129" spans="1:24" x14ac:dyDescent="0.35">
      <c r="A1129">
        <v>35</v>
      </c>
      <c r="B1129">
        <v>163.88</v>
      </c>
      <c r="C1129">
        <v>15</v>
      </c>
      <c r="D1129">
        <v>5735.8</v>
      </c>
      <c r="E1129" s="53">
        <v>43143</v>
      </c>
      <c r="F1129" s="84">
        <v>2</v>
      </c>
      <c r="G1129" s="84">
        <v>12</v>
      </c>
      <c r="H1129" s="85" t="str">
        <f t="shared" si="102"/>
        <v>December</v>
      </c>
      <c r="I1129" s="84">
        <v>2018</v>
      </c>
      <c r="J1129" s="85" t="str">
        <f t="shared" si="103"/>
        <v>12/2/2018</v>
      </c>
      <c r="K1129" s="86">
        <f t="shared" si="104"/>
        <v>1</v>
      </c>
      <c r="L1129" t="str">
        <f t="shared" si="105"/>
        <v>Sunday</v>
      </c>
      <c r="M1129">
        <v>1674</v>
      </c>
      <c r="N1129" t="s">
        <v>207</v>
      </c>
      <c r="O1129" t="s">
        <v>226</v>
      </c>
      <c r="P1129">
        <v>141</v>
      </c>
      <c r="Q1129" t="s">
        <v>593</v>
      </c>
      <c r="R1129" t="s">
        <v>427</v>
      </c>
      <c r="S1129" t="s">
        <v>254</v>
      </c>
      <c r="T1129" t="s">
        <v>229</v>
      </c>
      <c r="U1129" t="s">
        <v>754</v>
      </c>
      <c r="V1129" t="s">
        <v>260</v>
      </c>
      <c r="W1129">
        <f t="shared" si="106"/>
        <v>22.879999999999995</v>
      </c>
      <c r="X1129">
        <f t="shared" si="107"/>
        <v>800.79999999999984</v>
      </c>
    </row>
    <row r="1130" spans="1:24" x14ac:dyDescent="0.35">
      <c r="A1130">
        <v>45</v>
      </c>
      <c r="B1130">
        <v>141.28</v>
      </c>
      <c r="C1130">
        <v>8</v>
      </c>
      <c r="D1130">
        <v>6357.6</v>
      </c>
      <c r="E1130" s="53" t="s">
        <v>449</v>
      </c>
      <c r="F1130" s="84">
        <v>16</v>
      </c>
      <c r="G1130" s="84">
        <v>1</v>
      </c>
      <c r="H1130" s="85" t="str">
        <f t="shared" si="102"/>
        <v>January</v>
      </c>
      <c r="I1130" s="84">
        <v>2019</v>
      </c>
      <c r="J1130" s="85" t="str">
        <f t="shared" si="103"/>
        <v>1/16/2019</v>
      </c>
      <c r="K1130" s="86">
        <f t="shared" si="104"/>
        <v>4</v>
      </c>
      <c r="L1130" t="str">
        <f t="shared" si="105"/>
        <v>Wednesday</v>
      </c>
      <c r="M1130">
        <v>1630</v>
      </c>
      <c r="N1130" t="s">
        <v>207</v>
      </c>
      <c r="O1130" t="s">
        <v>226</v>
      </c>
      <c r="P1130">
        <v>141</v>
      </c>
      <c r="Q1130" t="s">
        <v>593</v>
      </c>
      <c r="R1130" t="s">
        <v>296</v>
      </c>
      <c r="S1130" t="s">
        <v>297</v>
      </c>
      <c r="T1130" t="s">
        <v>236</v>
      </c>
      <c r="U1130" t="s">
        <v>704</v>
      </c>
      <c r="V1130" t="s">
        <v>260</v>
      </c>
      <c r="W1130">
        <f t="shared" si="106"/>
        <v>0.28000000000000114</v>
      </c>
      <c r="X1130">
        <f t="shared" si="107"/>
        <v>12.600000000000051</v>
      </c>
    </row>
    <row r="1131" spans="1:24" x14ac:dyDescent="0.35">
      <c r="A1131">
        <v>46</v>
      </c>
      <c r="B1131">
        <v>159.65</v>
      </c>
      <c r="C1131">
        <v>6</v>
      </c>
      <c r="D1131">
        <v>7343.9</v>
      </c>
      <c r="E1131" s="53" t="s">
        <v>483</v>
      </c>
      <c r="F1131" s="84">
        <v>26</v>
      </c>
      <c r="G1131" s="84">
        <v>2</v>
      </c>
      <c r="H1131" s="85" t="str">
        <f t="shared" si="102"/>
        <v>Febuary</v>
      </c>
      <c r="I1131" s="84">
        <v>2019</v>
      </c>
      <c r="J1131" s="85" t="str">
        <f t="shared" si="103"/>
        <v>2/26/2019</v>
      </c>
      <c r="K1131" s="86">
        <f t="shared" si="104"/>
        <v>3</v>
      </c>
      <c r="L1131" t="str">
        <f t="shared" si="105"/>
        <v>Tuesday</v>
      </c>
      <c r="M1131">
        <v>1590</v>
      </c>
      <c r="N1131" t="s">
        <v>207</v>
      </c>
      <c r="O1131" t="s">
        <v>226</v>
      </c>
      <c r="P1131">
        <v>141</v>
      </c>
      <c r="Q1131" t="s">
        <v>593</v>
      </c>
      <c r="R1131" t="s">
        <v>372</v>
      </c>
      <c r="S1131" t="s">
        <v>373</v>
      </c>
      <c r="T1131" t="s">
        <v>229</v>
      </c>
      <c r="U1131" t="s">
        <v>735</v>
      </c>
      <c r="V1131" t="s">
        <v>289</v>
      </c>
      <c r="W1131">
        <f t="shared" si="106"/>
        <v>18.650000000000006</v>
      </c>
      <c r="X1131">
        <f t="shared" si="107"/>
        <v>857.90000000000032</v>
      </c>
    </row>
    <row r="1132" spans="1:24" x14ac:dyDescent="0.35">
      <c r="A1132">
        <v>37</v>
      </c>
      <c r="B1132">
        <v>161.06</v>
      </c>
      <c r="C1132">
        <v>1</v>
      </c>
      <c r="D1132">
        <v>5959.22</v>
      </c>
      <c r="E1132" s="53" t="s">
        <v>462</v>
      </c>
      <c r="F1132" s="84">
        <v>13</v>
      </c>
      <c r="G1132" s="84">
        <v>4</v>
      </c>
      <c r="H1132" s="85" t="str">
        <f t="shared" si="102"/>
        <v>April</v>
      </c>
      <c r="I1132" s="84">
        <v>2019</v>
      </c>
      <c r="J1132" s="85" t="str">
        <f t="shared" si="103"/>
        <v>4/13/2019</v>
      </c>
      <c r="K1132" s="86">
        <f t="shared" si="104"/>
        <v>7</v>
      </c>
      <c r="L1132" t="str">
        <f t="shared" si="105"/>
        <v>Saturday</v>
      </c>
      <c r="M1132">
        <v>1545</v>
      </c>
      <c r="N1132" t="s">
        <v>207</v>
      </c>
      <c r="O1132" t="s">
        <v>226</v>
      </c>
      <c r="P1132">
        <v>141</v>
      </c>
      <c r="Q1132" t="s">
        <v>593</v>
      </c>
      <c r="R1132" t="s">
        <v>349</v>
      </c>
      <c r="S1132" t="s">
        <v>350</v>
      </c>
      <c r="T1132" t="s">
        <v>241</v>
      </c>
      <c r="U1132" t="s">
        <v>725</v>
      </c>
      <c r="V1132" t="s">
        <v>260</v>
      </c>
      <c r="W1132">
        <f t="shared" si="106"/>
        <v>20.060000000000002</v>
      </c>
      <c r="X1132">
        <f t="shared" si="107"/>
        <v>742.22</v>
      </c>
    </row>
    <row r="1133" spans="1:24" x14ac:dyDescent="0.35">
      <c r="A1133">
        <v>31</v>
      </c>
      <c r="B1133">
        <v>129.97999999999999</v>
      </c>
      <c r="C1133">
        <v>3</v>
      </c>
      <c r="D1133">
        <v>4029.38</v>
      </c>
      <c r="E1133" s="53">
        <v>43471</v>
      </c>
      <c r="F1133" s="84">
        <v>1</v>
      </c>
      <c r="G1133" s="84">
        <v>6</v>
      </c>
      <c r="H1133" s="85" t="str">
        <f t="shared" si="102"/>
        <v>June</v>
      </c>
      <c r="I1133" s="84">
        <v>2019</v>
      </c>
      <c r="J1133" s="85" t="str">
        <f t="shared" si="103"/>
        <v>6/1/2019</v>
      </c>
      <c r="K1133" s="86">
        <f t="shared" si="104"/>
        <v>7</v>
      </c>
      <c r="L1133" t="str">
        <f t="shared" si="105"/>
        <v>Saturday</v>
      </c>
      <c r="M1133">
        <v>1497</v>
      </c>
      <c r="N1133" t="s">
        <v>364</v>
      </c>
      <c r="O1133" t="s">
        <v>226</v>
      </c>
      <c r="P1133">
        <v>141</v>
      </c>
      <c r="Q1133" t="s">
        <v>593</v>
      </c>
      <c r="R1133" t="s">
        <v>294</v>
      </c>
      <c r="S1133" t="s">
        <v>295</v>
      </c>
      <c r="T1133" t="s">
        <v>235</v>
      </c>
      <c r="U1133" t="s">
        <v>703</v>
      </c>
      <c r="V1133" t="s">
        <v>260</v>
      </c>
      <c r="W1133">
        <f t="shared" si="106"/>
        <v>-11.02000000000001</v>
      </c>
      <c r="X1133">
        <f t="shared" si="107"/>
        <v>-341.62000000000035</v>
      </c>
    </row>
    <row r="1134" spans="1:24" x14ac:dyDescent="0.35">
      <c r="A1134">
        <v>33</v>
      </c>
      <c r="B1134">
        <v>152.58000000000001</v>
      </c>
      <c r="C1134">
        <v>4</v>
      </c>
      <c r="D1134">
        <v>5035.1400000000003</v>
      </c>
      <c r="E1134" s="53">
        <v>43623</v>
      </c>
      <c r="F1134" s="84">
        <v>6</v>
      </c>
      <c r="G1134" s="84">
        <v>7</v>
      </c>
      <c r="H1134" s="85" t="str">
        <f t="shared" si="102"/>
        <v>July</v>
      </c>
      <c r="I1134" s="84">
        <v>2019</v>
      </c>
      <c r="J1134" s="85" t="str">
        <f t="shared" si="103"/>
        <v>7/6/2019</v>
      </c>
      <c r="K1134" s="86">
        <f t="shared" si="104"/>
        <v>7</v>
      </c>
      <c r="L1134" t="str">
        <f t="shared" si="105"/>
        <v>Saturday</v>
      </c>
      <c r="M1134">
        <v>1463</v>
      </c>
      <c r="N1134" t="s">
        <v>207</v>
      </c>
      <c r="O1134" t="s">
        <v>226</v>
      </c>
      <c r="P1134">
        <v>141</v>
      </c>
      <c r="Q1134" t="s">
        <v>593</v>
      </c>
      <c r="R1134" t="s">
        <v>416</v>
      </c>
      <c r="S1134" t="s">
        <v>417</v>
      </c>
      <c r="T1134" t="s">
        <v>239</v>
      </c>
      <c r="U1134" t="s">
        <v>750</v>
      </c>
      <c r="V1134" t="s">
        <v>260</v>
      </c>
      <c r="W1134">
        <f t="shared" si="106"/>
        <v>11.580000000000013</v>
      </c>
      <c r="X1134">
        <f t="shared" si="107"/>
        <v>382.14000000000044</v>
      </c>
    </row>
    <row r="1135" spans="1:24" x14ac:dyDescent="0.35">
      <c r="A1135">
        <v>31</v>
      </c>
      <c r="B1135">
        <v>132.80000000000001</v>
      </c>
      <c r="C1135">
        <v>4</v>
      </c>
      <c r="D1135">
        <v>4116.8</v>
      </c>
      <c r="E1135" s="53">
        <v>43624</v>
      </c>
      <c r="F1135" s="84">
        <v>6</v>
      </c>
      <c r="G1135" s="84">
        <v>8</v>
      </c>
      <c r="H1135" s="85" t="str">
        <f t="shared" si="102"/>
        <v>August</v>
      </c>
      <c r="I1135" s="84">
        <v>2019</v>
      </c>
      <c r="J1135" s="85" t="str">
        <f t="shared" si="103"/>
        <v>8/6/2019</v>
      </c>
      <c r="K1135" s="86">
        <f t="shared" si="104"/>
        <v>3</v>
      </c>
      <c r="L1135" t="str">
        <f t="shared" si="105"/>
        <v>Tuesday</v>
      </c>
      <c r="M1135">
        <v>1433</v>
      </c>
      <c r="N1135" t="s">
        <v>207</v>
      </c>
      <c r="O1135" t="s">
        <v>226</v>
      </c>
      <c r="P1135">
        <v>141</v>
      </c>
      <c r="Q1135" t="s">
        <v>593</v>
      </c>
      <c r="R1135" t="s">
        <v>463</v>
      </c>
      <c r="S1135" t="s">
        <v>464</v>
      </c>
      <c r="T1135" t="s">
        <v>229</v>
      </c>
      <c r="U1135" t="s">
        <v>764</v>
      </c>
      <c r="V1135" t="s">
        <v>260</v>
      </c>
      <c r="W1135">
        <f t="shared" si="106"/>
        <v>-8.1999999999999886</v>
      </c>
      <c r="X1135">
        <f t="shared" si="107"/>
        <v>-254.19999999999965</v>
      </c>
    </row>
    <row r="1136" spans="1:24" x14ac:dyDescent="0.35">
      <c r="A1136">
        <v>27</v>
      </c>
      <c r="B1136">
        <v>159.65</v>
      </c>
      <c r="C1136">
        <v>2</v>
      </c>
      <c r="D1136">
        <v>4310.55</v>
      </c>
      <c r="E1136" s="53" t="s">
        <v>419</v>
      </c>
      <c r="F1136" s="84">
        <v>30</v>
      </c>
      <c r="G1136" s="84">
        <v>8</v>
      </c>
      <c r="H1136" s="85" t="str">
        <f t="shared" si="102"/>
        <v>August</v>
      </c>
      <c r="I1136" s="84">
        <v>2019</v>
      </c>
      <c r="J1136" s="85" t="str">
        <f t="shared" si="103"/>
        <v>8/30/2019</v>
      </c>
      <c r="K1136" s="86">
        <f t="shared" si="104"/>
        <v>6</v>
      </c>
      <c r="L1136" t="str">
        <f t="shared" si="105"/>
        <v>Friday</v>
      </c>
      <c r="M1136">
        <v>1410</v>
      </c>
      <c r="N1136" t="s">
        <v>207</v>
      </c>
      <c r="O1136" t="s">
        <v>226</v>
      </c>
      <c r="P1136">
        <v>141</v>
      </c>
      <c r="Q1136" t="s">
        <v>593</v>
      </c>
      <c r="R1136" t="s">
        <v>414</v>
      </c>
      <c r="S1136" t="s">
        <v>415</v>
      </c>
      <c r="T1136" t="s">
        <v>244</v>
      </c>
      <c r="U1136" t="s">
        <v>749</v>
      </c>
      <c r="V1136" t="s">
        <v>260</v>
      </c>
      <c r="W1136">
        <f t="shared" si="106"/>
        <v>18.650000000000006</v>
      </c>
      <c r="X1136">
        <f t="shared" si="107"/>
        <v>503.55000000000018</v>
      </c>
    </row>
    <row r="1137" spans="1:24" x14ac:dyDescent="0.35">
      <c r="A1137">
        <v>39</v>
      </c>
      <c r="B1137">
        <v>165.3</v>
      </c>
      <c r="C1137">
        <v>6</v>
      </c>
      <c r="D1137">
        <v>6446.7</v>
      </c>
      <c r="E1137" s="53">
        <v>43230</v>
      </c>
      <c r="F1137" s="84">
        <v>5</v>
      </c>
      <c r="G1137" s="84">
        <v>10</v>
      </c>
      <c r="H1137" s="85" t="str">
        <f t="shared" si="102"/>
        <v>October</v>
      </c>
      <c r="I1137" s="84">
        <v>2018</v>
      </c>
      <c r="J1137" s="85" t="str">
        <f t="shared" si="103"/>
        <v>10/5/2018</v>
      </c>
      <c r="K1137" s="86">
        <f t="shared" si="104"/>
        <v>6</v>
      </c>
      <c r="L1137" t="str">
        <f t="shared" si="105"/>
        <v>Friday</v>
      </c>
      <c r="M1137">
        <v>1740</v>
      </c>
      <c r="N1137" t="s">
        <v>207</v>
      </c>
      <c r="O1137" t="s">
        <v>226</v>
      </c>
      <c r="P1137">
        <v>141</v>
      </c>
      <c r="Q1137" t="s">
        <v>593</v>
      </c>
      <c r="R1137" t="s">
        <v>465</v>
      </c>
      <c r="S1137" t="s">
        <v>466</v>
      </c>
      <c r="T1137" t="s">
        <v>231</v>
      </c>
      <c r="U1137" t="s">
        <v>765</v>
      </c>
      <c r="V1137" t="s">
        <v>260</v>
      </c>
      <c r="W1137">
        <f t="shared" si="106"/>
        <v>24.300000000000011</v>
      </c>
      <c r="X1137">
        <f t="shared" si="107"/>
        <v>947.7000000000005</v>
      </c>
    </row>
    <row r="1138" spans="1:24" x14ac:dyDescent="0.35">
      <c r="A1138">
        <v>32</v>
      </c>
      <c r="B1138">
        <v>113.02</v>
      </c>
      <c r="C1138">
        <v>11</v>
      </c>
      <c r="D1138">
        <v>3616.64</v>
      </c>
      <c r="E1138" s="53" t="s">
        <v>422</v>
      </c>
      <c r="F1138" s="84">
        <v>16</v>
      </c>
      <c r="G1138" s="84">
        <v>10</v>
      </c>
      <c r="H1138" s="85" t="str">
        <f t="shared" si="102"/>
        <v>October</v>
      </c>
      <c r="I1138" s="84">
        <v>2019</v>
      </c>
      <c r="J1138" s="85" t="str">
        <f t="shared" si="103"/>
        <v>10/16/2019</v>
      </c>
      <c r="K1138" s="86">
        <f t="shared" si="104"/>
        <v>4</v>
      </c>
      <c r="L1138" t="str">
        <f t="shared" si="105"/>
        <v>Wednesday</v>
      </c>
      <c r="M1138">
        <v>1365</v>
      </c>
      <c r="N1138" t="s">
        <v>207</v>
      </c>
      <c r="O1138" t="s">
        <v>226</v>
      </c>
      <c r="P1138">
        <v>141</v>
      </c>
      <c r="Q1138" t="s">
        <v>593</v>
      </c>
      <c r="R1138" t="s">
        <v>296</v>
      </c>
      <c r="S1138" t="s">
        <v>297</v>
      </c>
      <c r="T1138" t="s">
        <v>236</v>
      </c>
      <c r="U1138" t="s">
        <v>704</v>
      </c>
      <c r="V1138" t="s">
        <v>260</v>
      </c>
      <c r="W1138">
        <f t="shared" si="106"/>
        <v>-27.980000000000004</v>
      </c>
      <c r="X1138">
        <f t="shared" si="107"/>
        <v>-895.36000000000013</v>
      </c>
    </row>
    <row r="1139" spans="1:24" x14ac:dyDescent="0.35">
      <c r="A1139">
        <v>28</v>
      </c>
      <c r="B1139">
        <v>151.16999999999999</v>
      </c>
      <c r="C1139">
        <v>8</v>
      </c>
      <c r="D1139">
        <v>4232.76</v>
      </c>
      <c r="E1139" s="53">
        <v>43566</v>
      </c>
      <c r="F1139" s="84">
        <v>4</v>
      </c>
      <c r="G1139" s="84">
        <v>11</v>
      </c>
      <c r="H1139" s="85" t="str">
        <f t="shared" si="102"/>
        <v>November</v>
      </c>
      <c r="I1139" s="84">
        <v>2019</v>
      </c>
      <c r="J1139" s="85" t="str">
        <f t="shared" si="103"/>
        <v>11/4/2019</v>
      </c>
      <c r="K1139" s="86">
        <f t="shared" si="104"/>
        <v>2</v>
      </c>
      <c r="L1139" t="str">
        <f t="shared" si="105"/>
        <v>Monday</v>
      </c>
      <c r="M1139">
        <v>1347</v>
      </c>
      <c r="N1139" t="s">
        <v>207</v>
      </c>
      <c r="O1139" t="s">
        <v>226</v>
      </c>
      <c r="P1139">
        <v>141</v>
      </c>
      <c r="Q1139" t="s">
        <v>593</v>
      </c>
      <c r="R1139" t="s">
        <v>292</v>
      </c>
      <c r="S1139" t="s">
        <v>293</v>
      </c>
      <c r="T1139" t="s">
        <v>229</v>
      </c>
      <c r="U1139" t="s">
        <v>702</v>
      </c>
      <c r="V1139" t="s">
        <v>260</v>
      </c>
      <c r="W1139">
        <f t="shared" si="106"/>
        <v>10.169999999999987</v>
      </c>
      <c r="X1139">
        <f t="shared" si="107"/>
        <v>284.75999999999965</v>
      </c>
    </row>
    <row r="1140" spans="1:24" x14ac:dyDescent="0.35">
      <c r="A1140">
        <v>26</v>
      </c>
      <c r="B1140">
        <v>67.91</v>
      </c>
      <c r="C1140">
        <v>12</v>
      </c>
      <c r="D1140">
        <v>1765.66</v>
      </c>
      <c r="E1140" s="53" t="s">
        <v>468</v>
      </c>
      <c r="F1140" s="84">
        <v>17</v>
      </c>
      <c r="G1140" s="84">
        <v>11</v>
      </c>
      <c r="H1140" s="85" t="str">
        <f t="shared" si="102"/>
        <v>November</v>
      </c>
      <c r="I1140" s="84">
        <v>2019</v>
      </c>
      <c r="J1140" s="85" t="str">
        <f t="shared" si="103"/>
        <v>11/17/2019</v>
      </c>
      <c r="K1140" s="86">
        <f t="shared" si="104"/>
        <v>1</v>
      </c>
      <c r="L1140" t="str">
        <f t="shared" si="105"/>
        <v>Sunday</v>
      </c>
      <c r="M1140">
        <v>1335</v>
      </c>
      <c r="N1140" t="s">
        <v>207</v>
      </c>
      <c r="O1140" t="s">
        <v>226</v>
      </c>
      <c r="P1140">
        <v>141</v>
      </c>
      <c r="Q1140" t="s">
        <v>593</v>
      </c>
      <c r="R1140" t="s">
        <v>351</v>
      </c>
      <c r="S1140" t="s">
        <v>311</v>
      </c>
      <c r="T1140" t="s">
        <v>229</v>
      </c>
      <c r="U1140" t="s">
        <v>726</v>
      </c>
      <c r="V1140" t="s">
        <v>255</v>
      </c>
      <c r="W1140">
        <f t="shared" si="106"/>
        <v>-73.09</v>
      </c>
      <c r="X1140">
        <f t="shared" si="107"/>
        <v>-1900.3400000000001</v>
      </c>
    </row>
    <row r="1141" spans="1:24" x14ac:dyDescent="0.35">
      <c r="A1141">
        <v>44</v>
      </c>
      <c r="B1141">
        <v>84.88</v>
      </c>
      <c r="C1141">
        <v>2</v>
      </c>
      <c r="D1141">
        <v>3734.72</v>
      </c>
      <c r="E1141" s="53" t="s">
        <v>221</v>
      </c>
      <c r="F1141" s="84">
        <v>24</v>
      </c>
      <c r="G1141" s="84">
        <v>11</v>
      </c>
      <c r="H1141" s="85" t="str">
        <f t="shared" si="102"/>
        <v>November</v>
      </c>
      <c r="I1141" s="84">
        <v>2019</v>
      </c>
      <c r="J1141" s="85" t="str">
        <f t="shared" si="103"/>
        <v>11/24/2019</v>
      </c>
      <c r="K1141" s="86">
        <f t="shared" si="104"/>
        <v>1</v>
      </c>
      <c r="L1141" t="str">
        <f t="shared" si="105"/>
        <v>Sunday</v>
      </c>
      <c r="M1141">
        <v>1329</v>
      </c>
      <c r="N1141" t="s">
        <v>207</v>
      </c>
      <c r="O1141" t="s">
        <v>226</v>
      </c>
      <c r="P1141">
        <v>141</v>
      </c>
      <c r="Q1141" t="s">
        <v>593</v>
      </c>
      <c r="R1141" t="s">
        <v>256</v>
      </c>
      <c r="S1141" t="s">
        <v>257</v>
      </c>
      <c r="T1141" t="s">
        <v>230</v>
      </c>
      <c r="U1141" t="s">
        <v>684</v>
      </c>
      <c r="V1141" t="s">
        <v>260</v>
      </c>
      <c r="W1141">
        <f t="shared" si="106"/>
        <v>-56.120000000000005</v>
      </c>
      <c r="X1141">
        <f t="shared" si="107"/>
        <v>-2469.2800000000002</v>
      </c>
    </row>
    <row r="1142" spans="1:24" x14ac:dyDescent="0.35">
      <c r="A1142">
        <v>46</v>
      </c>
      <c r="B1142">
        <v>104.53</v>
      </c>
      <c r="C1142">
        <v>6</v>
      </c>
      <c r="D1142">
        <v>4808.38</v>
      </c>
      <c r="E1142" s="53">
        <v>44166</v>
      </c>
      <c r="F1142" s="84">
        <v>12</v>
      </c>
      <c r="G1142" s="84">
        <v>1</v>
      </c>
      <c r="H1142" s="85" t="str">
        <f t="shared" si="102"/>
        <v>January</v>
      </c>
      <c r="I1142" s="84">
        <v>2020</v>
      </c>
      <c r="J1142" s="85" t="str">
        <f t="shared" si="103"/>
        <v>1/12/2020</v>
      </c>
      <c r="K1142" s="86">
        <f t="shared" si="104"/>
        <v>1</v>
      </c>
      <c r="L1142" t="str">
        <f t="shared" si="105"/>
        <v>Sunday</v>
      </c>
      <c r="M1142">
        <v>1281</v>
      </c>
      <c r="N1142" t="s">
        <v>397</v>
      </c>
      <c r="O1142" t="s">
        <v>226</v>
      </c>
      <c r="P1142">
        <v>141</v>
      </c>
      <c r="Q1142" t="s">
        <v>593</v>
      </c>
      <c r="R1142" t="s">
        <v>261</v>
      </c>
      <c r="S1142" t="s">
        <v>262</v>
      </c>
      <c r="T1142" t="s">
        <v>229</v>
      </c>
      <c r="U1142" t="s">
        <v>686</v>
      </c>
      <c r="V1142" t="s">
        <v>260</v>
      </c>
      <c r="W1142">
        <f t="shared" si="106"/>
        <v>-36.47</v>
      </c>
      <c r="X1142">
        <f t="shared" si="107"/>
        <v>-1677.62</v>
      </c>
    </row>
    <row r="1143" spans="1:24" x14ac:dyDescent="0.35">
      <c r="A1143">
        <v>32</v>
      </c>
      <c r="B1143">
        <v>70.83</v>
      </c>
      <c r="C1143">
        <v>4</v>
      </c>
      <c r="D1143">
        <v>2266.56</v>
      </c>
      <c r="E1143" s="53">
        <v>44106</v>
      </c>
      <c r="F1143" s="84">
        <v>10</v>
      </c>
      <c r="G1143" s="84">
        <v>2</v>
      </c>
      <c r="H1143" s="85" t="str">
        <f t="shared" si="102"/>
        <v>Febuary</v>
      </c>
      <c r="I1143" s="84">
        <v>2020</v>
      </c>
      <c r="J1143" s="85" t="str">
        <f t="shared" si="103"/>
        <v>2/10/2020</v>
      </c>
      <c r="K1143" s="86">
        <f t="shared" si="104"/>
        <v>2</v>
      </c>
      <c r="L1143" t="str">
        <f t="shared" si="105"/>
        <v>Monday</v>
      </c>
      <c r="M1143">
        <v>1253</v>
      </c>
      <c r="N1143" t="s">
        <v>207</v>
      </c>
      <c r="O1143" t="s">
        <v>226</v>
      </c>
      <c r="P1143">
        <v>141</v>
      </c>
      <c r="Q1143" t="s">
        <v>593</v>
      </c>
      <c r="R1143" t="s">
        <v>296</v>
      </c>
      <c r="S1143" t="s">
        <v>297</v>
      </c>
      <c r="T1143" t="s">
        <v>236</v>
      </c>
      <c r="U1143" t="s">
        <v>704</v>
      </c>
      <c r="V1143" t="s">
        <v>255</v>
      </c>
      <c r="W1143">
        <f t="shared" si="106"/>
        <v>-70.17</v>
      </c>
      <c r="X1143">
        <f t="shared" si="107"/>
        <v>-2245.44</v>
      </c>
    </row>
    <row r="1144" spans="1:24" x14ac:dyDescent="0.35">
      <c r="A1144">
        <v>65</v>
      </c>
      <c r="B1144">
        <v>161.06</v>
      </c>
      <c r="C1144">
        <v>1</v>
      </c>
      <c r="D1144">
        <v>10468.9</v>
      </c>
      <c r="E1144" s="53" t="s">
        <v>469</v>
      </c>
      <c r="F1144" s="84">
        <v>15</v>
      </c>
      <c r="G1144" s="84">
        <v>4</v>
      </c>
      <c r="H1144" s="85" t="str">
        <f t="shared" si="102"/>
        <v>April</v>
      </c>
      <c r="I1144" s="84">
        <v>2020</v>
      </c>
      <c r="J1144" s="85" t="str">
        <f t="shared" si="103"/>
        <v>4/15/2020</v>
      </c>
      <c r="K1144" s="86">
        <f t="shared" si="104"/>
        <v>4</v>
      </c>
      <c r="L1144" t="str">
        <f t="shared" si="105"/>
        <v>Wednesday</v>
      </c>
      <c r="M1144">
        <v>1189</v>
      </c>
      <c r="N1144" t="s">
        <v>224</v>
      </c>
      <c r="O1144" t="s">
        <v>226</v>
      </c>
      <c r="P1144">
        <v>141</v>
      </c>
      <c r="Q1144" t="s">
        <v>593</v>
      </c>
      <c r="R1144" t="s">
        <v>357</v>
      </c>
      <c r="S1144" t="s">
        <v>358</v>
      </c>
      <c r="T1144" t="s">
        <v>243</v>
      </c>
      <c r="U1144" t="s">
        <v>729</v>
      </c>
      <c r="V1144" t="s">
        <v>289</v>
      </c>
      <c r="W1144">
        <f t="shared" si="106"/>
        <v>20.060000000000002</v>
      </c>
      <c r="X1144">
        <f t="shared" si="107"/>
        <v>1303.9000000000001</v>
      </c>
    </row>
    <row r="1145" spans="1:24" x14ac:dyDescent="0.35">
      <c r="A1145">
        <v>43</v>
      </c>
      <c r="B1145">
        <v>129.97999999999999</v>
      </c>
      <c r="C1145">
        <v>3</v>
      </c>
      <c r="D1145">
        <v>5589.14</v>
      </c>
      <c r="E1145" s="53" t="s">
        <v>425</v>
      </c>
      <c r="F1145" s="84">
        <v>17</v>
      </c>
      <c r="G1145" s="84">
        <v>5</v>
      </c>
      <c r="H1145" s="85" t="str">
        <f t="shared" si="102"/>
        <v>May</v>
      </c>
      <c r="I1145" s="84">
        <v>2020</v>
      </c>
      <c r="J1145" s="85" t="str">
        <f t="shared" si="103"/>
        <v>5/17/2020</v>
      </c>
      <c r="K1145" s="86">
        <f t="shared" si="104"/>
        <v>1</v>
      </c>
      <c r="L1145" t="str">
        <f t="shared" si="105"/>
        <v>Sunday</v>
      </c>
      <c r="M1145">
        <v>1158</v>
      </c>
      <c r="N1145" t="s">
        <v>207</v>
      </c>
      <c r="O1145" t="s">
        <v>226</v>
      </c>
      <c r="P1145">
        <v>141</v>
      </c>
      <c r="Q1145" t="s">
        <v>593</v>
      </c>
      <c r="R1145" t="s">
        <v>287</v>
      </c>
      <c r="S1145" t="s">
        <v>288</v>
      </c>
      <c r="T1145" t="s">
        <v>234</v>
      </c>
      <c r="U1145" t="s">
        <v>700</v>
      </c>
      <c r="V1145" t="s">
        <v>260</v>
      </c>
      <c r="W1145">
        <f t="shared" si="106"/>
        <v>-11.02000000000001</v>
      </c>
      <c r="X1145">
        <f t="shared" si="107"/>
        <v>-473.86000000000047</v>
      </c>
    </row>
    <row r="1146" spans="1:24" x14ac:dyDescent="0.35">
      <c r="A1146">
        <v>43</v>
      </c>
      <c r="B1146">
        <v>67.77</v>
      </c>
      <c r="C1146">
        <v>12</v>
      </c>
      <c r="D1146">
        <v>2914.11</v>
      </c>
      <c r="E1146" s="53">
        <v>43162</v>
      </c>
      <c r="F1146" s="84">
        <v>3</v>
      </c>
      <c r="G1146" s="84">
        <v>3</v>
      </c>
      <c r="H1146" s="85" t="str">
        <f t="shared" si="102"/>
        <v>March</v>
      </c>
      <c r="I1146" s="84">
        <v>2018</v>
      </c>
      <c r="J1146" s="85" t="str">
        <f t="shared" si="103"/>
        <v>3/3/2018</v>
      </c>
      <c r="K1146" s="86">
        <f t="shared" si="104"/>
        <v>7</v>
      </c>
      <c r="L1146" t="str">
        <f t="shared" si="105"/>
        <v>Saturday</v>
      </c>
      <c r="M1146">
        <v>1965</v>
      </c>
      <c r="N1146" t="s">
        <v>207</v>
      </c>
      <c r="O1146" t="s">
        <v>208</v>
      </c>
      <c r="P1146">
        <v>62</v>
      </c>
      <c r="Q1146" t="s">
        <v>594</v>
      </c>
      <c r="R1146" t="s">
        <v>406</v>
      </c>
      <c r="S1146" t="s">
        <v>407</v>
      </c>
      <c r="T1146" t="s">
        <v>246</v>
      </c>
      <c r="U1146" t="s">
        <v>746</v>
      </c>
      <c r="V1146" t="s">
        <v>255</v>
      </c>
      <c r="W1146">
        <f t="shared" si="106"/>
        <v>5.769999999999996</v>
      </c>
      <c r="X1146">
        <f t="shared" si="107"/>
        <v>248.10999999999984</v>
      </c>
    </row>
    <row r="1147" spans="1:24" x14ac:dyDescent="0.35">
      <c r="A1147">
        <v>35</v>
      </c>
      <c r="B1147">
        <v>49.74</v>
      </c>
      <c r="C1147">
        <v>16</v>
      </c>
      <c r="D1147">
        <v>1740.9</v>
      </c>
      <c r="E1147" s="53">
        <v>43317</v>
      </c>
      <c r="F1147" s="84">
        <v>8</v>
      </c>
      <c r="G1147" s="84">
        <v>5</v>
      </c>
      <c r="H1147" s="85" t="str">
        <f t="shared" si="102"/>
        <v>May</v>
      </c>
      <c r="I1147" s="84">
        <v>2018</v>
      </c>
      <c r="J1147" s="85" t="str">
        <f t="shared" si="103"/>
        <v>5/8/2018</v>
      </c>
      <c r="K1147" s="86">
        <f t="shared" si="104"/>
        <v>3</v>
      </c>
      <c r="L1147" t="str">
        <f t="shared" si="105"/>
        <v>Tuesday</v>
      </c>
      <c r="M1147">
        <v>1900</v>
      </c>
      <c r="N1147" t="s">
        <v>207</v>
      </c>
      <c r="O1147" t="s">
        <v>208</v>
      </c>
      <c r="P1147">
        <v>62</v>
      </c>
      <c r="Q1147" t="s">
        <v>594</v>
      </c>
      <c r="R1147" t="s">
        <v>408</v>
      </c>
      <c r="S1147" t="s">
        <v>409</v>
      </c>
      <c r="T1147" t="s">
        <v>230</v>
      </c>
      <c r="U1147" t="s">
        <v>747</v>
      </c>
      <c r="V1147" t="s">
        <v>255</v>
      </c>
      <c r="W1147">
        <f t="shared" si="106"/>
        <v>-12.259999999999998</v>
      </c>
      <c r="X1147">
        <f t="shared" si="107"/>
        <v>-429.09999999999991</v>
      </c>
    </row>
    <row r="1148" spans="1:24" x14ac:dyDescent="0.35">
      <c r="A1148">
        <v>45</v>
      </c>
      <c r="B1148">
        <v>50.36</v>
      </c>
      <c r="C1148">
        <v>13</v>
      </c>
      <c r="D1148">
        <v>2266.1999999999998</v>
      </c>
      <c r="E1148" s="53">
        <v>43138</v>
      </c>
      <c r="F1148" s="84">
        <v>2</v>
      </c>
      <c r="G1148" s="84">
        <v>7</v>
      </c>
      <c r="H1148" s="85" t="str">
        <f t="shared" si="102"/>
        <v>July</v>
      </c>
      <c r="I1148" s="84">
        <v>2018</v>
      </c>
      <c r="J1148" s="85" t="str">
        <f t="shared" si="103"/>
        <v>7/2/2018</v>
      </c>
      <c r="K1148" s="86">
        <f t="shared" si="104"/>
        <v>2</v>
      </c>
      <c r="L1148" t="str">
        <f t="shared" si="105"/>
        <v>Monday</v>
      </c>
      <c r="M1148">
        <v>1846</v>
      </c>
      <c r="N1148" t="s">
        <v>207</v>
      </c>
      <c r="O1148" t="s">
        <v>208</v>
      </c>
      <c r="P1148">
        <v>62</v>
      </c>
      <c r="Q1148" t="s">
        <v>594</v>
      </c>
      <c r="R1148" t="s">
        <v>335</v>
      </c>
      <c r="S1148" t="s">
        <v>336</v>
      </c>
      <c r="T1148" t="s">
        <v>229</v>
      </c>
      <c r="U1148" t="s">
        <v>720</v>
      </c>
      <c r="V1148" t="s">
        <v>255</v>
      </c>
      <c r="W1148">
        <f t="shared" si="106"/>
        <v>-11.64</v>
      </c>
      <c r="X1148">
        <f t="shared" si="107"/>
        <v>-523.80000000000007</v>
      </c>
    </row>
    <row r="1149" spans="1:24" x14ac:dyDescent="0.35">
      <c r="A1149">
        <v>47</v>
      </c>
      <c r="B1149">
        <v>67.14</v>
      </c>
      <c r="C1149">
        <v>2</v>
      </c>
      <c r="D1149">
        <v>3155.58</v>
      </c>
      <c r="E1149" s="53">
        <v>43168</v>
      </c>
      <c r="F1149" s="84">
        <v>3</v>
      </c>
      <c r="G1149" s="84">
        <v>9</v>
      </c>
      <c r="H1149" s="85" t="str">
        <f t="shared" si="102"/>
        <v>September</v>
      </c>
      <c r="I1149" s="84">
        <v>2018</v>
      </c>
      <c r="J1149" s="85" t="str">
        <f t="shared" si="103"/>
        <v>9/3/2018</v>
      </c>
      <c r="K1149" s="86">
        <f t="shared" si="104"/>
        <v>2</v>
      </c>
      <c r="L1149" t="str">
        <f t="shared" si="105"/>
        <v>Monday</v>
      </c>
      <c r="M1149">
        <v>1784</v>
      </c>
      <c r="N1149" t="s">
        <v>207</v>
      </c>
      <c r="O1149" t="s">
        <v>208</v>
      </c>
      <c r="P1149">
        <v>62</v>
      </c>
      <c r="Q1149" t="s">
        <v>594</v>
      </c>
      <c r="R1149" t="s">
        <v>488</v>
      </c>
      <c r="S1149" t="s">
        <v>451</v>
      </c>
      <c r="T1149" t="s">
        <v>229</v>
      </c>
      <c r="U1149" t="s">
        <v>768</v>
      </c>
      <c r="V1149" t="s">
        <v>260</v>
      </c>
      <c r="W1149">
        <f t="shared" si="106"/>
        <v>5.1400000000000006</v>
      </c>
      <c r="X1149">
        <f t="shared" si="107"/>
        <v>241.58000000000004</v>
      </c>
    </row>
    <row r="1150" spans="1:24" x14ac:dyDescent="0.35">
      <c r="A1150">
        <v>38</v>
      </c>
      <c r="B1150">
        <v>68.39</v>
      </c>
      <c r="C1150">
        <v>8</v>
      </c>
      <c r="D1150">
        <v>2598.8200000000002</v>
      </c>
      <c r="E1150" s="53">
        <v>43201</v>
      </c>
      <c r="F1150" s="84">
        <v>4</v>
      </c>
      <c r="G1150" s="84">
        <v>11</v>
      </c>
      <c r="H1150" s="85" t="str">
        <f t="shared" si="102"/>
        <v>November</v>
      </c>
      <c r="I1150" s="84">
        <v>2018</v>
      </c>
      <c r="J1150" s="85" t="str">
        <f t="shared" si="103"/>
        <v>11/4/2018</v>
      </c>
      <c r="K1150" s="86">
        <f t="shared" si="104"/>
        <v>1</v>
      </c>
      <c r="L1150" t="str">
        <f t="shared" si="105"/>
        <v>Sunday</v>
      </c>
      <c r="M1150">
        <v>1723</v>
      </c>
      <c r="N1150" t="s">
        <v>207</v>
      </c>
      <c r="O1150" t="s">
        <v>208</v>
      </c>
      <c r="P1150">
        <v>62</v>
      </c>
      <c r="Q1150" t="s">
        <v>594</v>
      </c>
      <c r="R1150" t="s">
        <v>343</v>
      </c>
      <c r="S1150" t="s">
        <v>344</v>
      </c>
      <c r="T1150" t="s">
        <v>232</v>
      </c>
      <c r="U1150" t="s">
        <v>723</v>
      </c>
      <c r="V1150" t="s">
        <v>255</v>
      </c>
      <c r="W1150">
        <f t="shared" si="106"/>
        <v>6.3900000000000006</v>
      </c>
      <c r="X1150">
        <f t="shared" si="107"/>
        <v>242.82000000000002</v>
      </c>
    </row>
    <row r="1151" spans="1:24" x14ac:dyDescent="0.35">
      <c r="A1151">
        <v>21</v>
      </c>
      <c r="B1151">
        <v>50.36</v>
      </c>
      <c r="C1151">
        <v>3</v>
      </c>
      <c r="D1151">
        <v>1057.56</v>
      </c>
      <c r="E1151" s="53">
        <v>43415</v>
      </c>
      <c r="F1151" s="84">
        <v>11</v>
      </c>
      <c r="G1151" s="84">
        <v>11</v>
      </c>
      <c r="H1151" s="85" t="str">
        <f t="shared" si="102"/>
        <v>November</v>
      </c>
      <c r="I1151" s="84">
        <v>2018</v>
      </c>
      <c r="J1151" s="85" t="str">
        <f t="shared" si="103"/>
        <v>11/11/2018</v>
      </c>
      <c r="K1151" s="86">
        <f t="shared" si="104"/>
        <v>1</v>
      </c>
      <c r="L1151" t="str">
        <f t="shared" si="105"/>
        <v>Sunday</v>
      </c>
      <c r="M1151">
        <v>1717</v>
      </c>
      <c r="N1151" t="s">
        <v>207</v>
      </c>
      <c r="O1151" t="s">
        <v>208</v>
      </c>
      <c r="P1151">
        <v>62</v>
      </c>
      <c r="Q1151" t="s">
        <v>594</v>
      </c>
      <c r="R1151" t="s">
        <v>265</v>
      </c>
      <c r="S1151" t="s">
        <v>266</v>
      </c>
      <c r="T1151" t="s">
        <v>230</v>
      </c>
      <c r="U1151" t="s">
        <v>688</v>
      </c>
      <c r="V1151" t="s">
        <v>255</v>
      </c>
      <c r="W1151">
        <f t="shared" si="106"/>
        <v>-11.64</v>
      </c>
      <c r="X1151">
        <f t="shared" si="107"/>
        <v>-244.44</v>
      </c>
    </row>
    <row r="1152" spans="1:24" x14ac:dyDescent="0.35">
      <c r="A1152">
        <v>43</v>
      </c>
      <c r="B1152">
        <v>72.739999999999995</v>
      </c>
      <c r="C1152">
        <v>9</v>
      </c>
      <c r="D1152">
        <v>3127.82</v>
      </c>
      <c r="E1152" s="53" t="s">
        <v>410</v>
      </c>
      <c r="F1152" s="84">
        <v>20</v>
      </c>
      <c r="G1152" s="84">
        <v>11</v>
      </c>
      <c r="H1152" s="85" t="str">
        <f t="shared" si="102"/>
        <v>November</v>
      </c>
      <c r="I1152" s="84">
        <v>2018</v>
      </c>
      <c r="J1152" s="85" t="str">
        <f t="shared" si="103"/>
        <v>11/20/2018</v>
      </c>
      <c r="K1152" s="86">
        <f t="shared" si="104"/>
        <v>3</v>
      </c>
      <c r="L1152" t="str">
        <f t="shared" si="105"/>
        <v>Tuesday</v>
      </c>
      <c r="M1152">
        <v>1709</v>
      </c>
      <c r="N1152" t="s">
        <v>207</v>
      </c>
      <c r="O1152" t="s">
        <v>208</v>
      </c>
      <c r="P1152">
        <v>62</v>
      </c>
      <c r="Q1152" t="s">
        <v>594</v>
      </c>
      <c r="R1152" t="s">
        <v>411</v>
      </c>
      <c r="S1152" t="s">
        <v>412</v>
      </c>
      <c r="T1152" t="s">
        <v>248</v>
      </c>
      <c r="U1152" t="s">
        <v>748</v>
      </c>
      <c r="V1152" t="s">
        <v>260</v>
      </c>
      <c r="W1152">
        <f t="shared" si="106"/>
        <v>10.739999999999995</v>
      </c>
      <c r="X1152">
        <f t="shared" si="107"/>
        <v>461.81999999999977</v>
      </c>
    </row>
    <row r="1153" spans="1:24" x14ac:dyDescent="0.35">
      <c r="A1153">
        <v>46</v>
      </c>
      <c r="B1153">
        <v>54.09</v>
      </c>
      <c r="C1153">
        <v>8</v>
      </c>
      <c r="D1153">
        <v>2488.14</v>
      </c>
      <c r="E1153" s="53" t="s">
        <v>212</v>
      </c>
      <c r="F1153" s="84">
        <v>15</v>
      </c>
      <c r="G1153" s="84">
        <v>1</v>
      </c>
      <c r="H1153" s="85" t="str">
        <f t="shared" si="102"/>
        <v>January</v>
      </c>
      <c r="I1153" s="84">
        <v>2019</v>
      </c>
      <c r="J1153" s="85" t="str">
        <f t="shared" si="103"/>
        <v>1/15/2019</v>
      </c>
      <c r="K1153" s="86">
        <f t="shared" si="104"/>
        <v>3</v>
      </c>
      <c r="L1153" t="str">
        <f t="shared" si="105"/>
        <v>Tuesday</v>
      </c>
      <c r="M1153">
        <v>1654</v>
      </c>
      <c r="N1153" t="s">
        <v>207</v>
      </c>
      <c r="O1153" t="s">
        <v>208</v>
      </c>
      <c r="P1153">
        <v>62</v>
      </c>
      <c r="Q1153" t="s">
        <v>594</v>
      </c>
      <c r="R1153" t="s">
        <v>269</v>
      </c>
      <c r="S1153" t="s">
        <v>259</v>
      </c>
      <c r="T1153" t="s">
        <v>230</v>
      </c>
      <c r="U1153" t="s">
        <v>690</v>
      </c>
      <c r="V1153" t="s">
        <v>255</v>
      </c>
      <c r="W1153">
        <f t="shared" si="106"/>
        <v>-7.9099999999999966</v>
      </c>
      <c r="X1153">
        <f t="shared" si="107"/>
        <v>-363.85999999999984</v>
      </c>
    </row>
    <row r="1154" spans="1:24" x14ac:dyDescent="0.35">
      <c r="A1154">
        <v>38</v>
      </c>
      <c r="B1154">
        <v>58.44</v>
      </c>
      <c r="C1154">
        <v>1</v>
      </c>
      <c r="D1154">
        <v>2220.7199999999998</v>
      </c>
      <c r="E1154" s="53" t="s">
        <v>444</v>
      </c>
      <c r="F1154" s="84">
        <v>21</v>
      </c>
      <c r="G1154" s="84">
        <v>2</v>
      </c>
      <c r="H1154" s="85" t="str">
        <f t="shared" si="102"/>
        <v>Febuary</v>
      </c>
      <c r="I1154" s="84">
        <v>2019</v>
      </c>
      <c r="J1154" s="85" t="str">
        <f t="shared" si="103"/>
        <v>2/21/2019</v>
      </c>
      <c r="K1154" s="86">
        <f t="shared" si="104"/>
        <v>5</v>
      </c>
      <c r="L1154" t="str">
        <f t="shared" si="105"/>
        <v>Thursday</v>
      </c>
      <c r="M1154">
        <v>1618</v>
      </c>
      <c r="N1154" t="s">
        <v>207</v>
      </c>
      <c r="O1154" t="s">
        <v>208</v>
      </c>
      <c r="P1154">
        <v>62</v>
      </c>
      <c r="Q1154" t="s">
        <v>594</v>
      </c>
      <c r="R1154" t="s">
        <v>265</v>
      </c>
      <c r="S1154" t="s">
        <v>266</v>
      </c>
      <c r="T1154" t="s">
        <v>230</v>
      </c>
      <c r="U1154" t="s">
        <v>688</v>
      </c>
      <c r="V1154" t="s">
        <v>255</v>
      </c>
      <c r="W1154">
        <f t="shared" si="106"/>
        <v>-3.5600000000000023</v>
      </c>
      <c r="X1154">
        <f t="shared" si="107"/>
        <v>-135.28000000000009</v>
      </c>
    </row>
    <row r="1155" spans="1:24" x14ac:dyDescent="0.35">
      <c r="A1155">
        <v>26</v>
      </c>
      <c r="B1155">
        <v>52.22</v>
      </c>
      <c r="C1155">
        <v>1</v>
      </c>
      <c r="D1155">
        <v>1357.72</v>
      </c>
      <c r="E1155" s="53">
        <v>43589</v>
      </c>
      <c r="F1155" s="84">
        <v>5</v>
      </c>
      <c r="G1155" s="84">
        <v>4</v>
      </c>
      <c r="H1155" s="85" t="str">
        <f t="shared" ref="H1155:H1218" si="108">IF(G1155=1,"January",IF(G1155=2,"Febuary",IF(G1155=3,"March",IF(G1155=4,"April",IF(G1155=5,"May",IF(G1155=6,"June",IF(G1155=7,"July",IF(G1155=8,"August",IF(G1155=9,"September",IF(G1155=10,"October",IF(G1155=11,"November","December")))))))))))</f>
        <v>April</v>
      </c>
      <c r="I1155" s="84">
        <v>2019</v>
      </c>
      <c r="J1155" s="85" t="str">
        <f t="shared" ref="J1155:J1218" si="109">CONCATENATE(G1155,"/",F1155,"/",I1155)</f>
        <v>4/5/2019</v>
      </c>
      <c r="K1155" s="86">
        <f t="shared" ref="K1155:K1218" si="110">WEEKDAY(J1155)</f>
        <v>6</v>
      </c>
      <c r="L1155" t="str">
        <f t="shared" ref="L1155:L1218" si="111">IF(K1155=7,"Saturday",IF(K1155=6,"Friday",IF(K1155=5,"Thursday",IF(K1155=4,"Wednesday",IF(K1155=3,"Tuesday",IF(K1155=2,"Monday","Sunday"))))))</f>
        <v>Friday</v>
      </c>
      <c r="M1155">
        <v>1576</v>
      </c>
      <c r="N1155" t="s">
        <v>207</v>
      </c>
      <c r="O1155" t="s">
        <v>208</v>
      </c>
      <c r="P1155">
        <v>62</v>
      </c>
      <c r="Q1155" t="s">
        <v>594</v>
      </c>
      <c r="R1155" t="s">
        <v>272</v>
      </c>
      <c r="S1155" t="s">
        <v>254</v>
      </c>
      <c r="T1155" t="s">
        <v>229</v>
      </c>
      <c r="U1155" t="s">
        <v>692</v>
      </c>
      <c r="V1155" t="s">
        <v>255</v>
      </c>
      <c r="W1155">
        <f t="shared" ref="W1155:W1218" si="112">B1155-P1155</f>
        <v>-9.7800000000000011</v>
      </c>
      <c r="X1155">
        <f t="shared" ref="X1155:X1218" si="113">W1155*A1155</f>
        <v>-254.28000000000003</v>
      </c>
    </row>
    <row r="1156" spans="1:24" x14ac:dyDescent="0.35">
      <c r="A1156">
        <v>31</v>
      </c>
      <c r="B1156">
        <v>52.84</v>
      </c>
      <c r="C1156">
        <v>5</v>
      </c>
      <c r="D1156">
        <v>1638.04</v>
      </c>
      <c r="E1156" s="53" t="s">
        <v>515</v>
      </c>
      <c r="F1156" s="84">
        <v>26</v>
      </c>
      <c r="G1156" s="84">
        <v>5</v>
      </c>
      <c r="H1156" s="85" t="str">
        <f t="shared" si="108"/>
        <v>May</v>
      </c>
      <c r="I1156" s="84">
        <v>2019</v>
      </c>
      <c r="J1156" s="85" t="str">
        <f t="shared" si="109"/>
        <v>5/26/2019</v>
      </c>
      <c r="K1156" s="86">
        <f t="shared" si="110"/>
        <v>1</v>
      </c>
      <c r="L1156" t="str">
        <f t="shared" si="111"/>
        <v>Sunday</v>
      </c>
      <c r="M1156">
        <v>1526</v>
      </c>
      <c r="N1156" t="s">
        <v>207</v>
      </c>
      <c r="O1156" t="s">
        <v>208</v>
      </c>
      <c r="P1156">
        <v>62</v>
      </c>
      <c r="Q1156" t="s">
        <v>594</v>
      </c>
      <c r="R1156" t="s">
        <v>269</v>
      </c>
      <c r="S1156" t="s">
        <v>259</v>
      </c>
      <c r="T1156" t="s">
        <v>230</v>
      </c>
      <c r="U1156" t="s">
        <v>690</v>
      </c>
      <c r="V1156" t="s">
        <v>255</v>
      </c>
      <c r="W1156">
        <f t="shared" si="112"/>
        <v>-9.1599999999999966</v>
      </c>
      <c r="X1156">
        <f t="shared" si="113"/>
        <v>-283.95999999999992</v>
      </c>
    </row>
    <row r="1157" spans="1:24" x14ac:dyDescent="0.35">
      <c r="A1157">
        <v>48</v>
      </c>
      <c r="B1157">
        <v>54.71</v>
      </c>
      <c r="C1157">
        <v>3</v>
      </c>
      <c r="D1157">
        <v>2626.08</v>
      </c>
      <c r="E1157" s="53" t="s">
        <v>517</v>
      </c>
      <c r="F1157" s="84">
        <v>30</v>
      </c>
      <c r="G1157" s="84">
        <v>6</v>
      </c>
      <c r="H1157" s="85" t="str">
        <f t="shared" si="108"/>
        <v>June</v>
      </c>
      <c r="I1157" s="84">
        <v>2019</v>
      </c>
      <c r="J1157" s="85" t="str">
        <f t="shared" si="109"/>
        <v>6/30/2019</v>
      </c>
      <c r="K1157" s="86">
        <f t="shared" si="110"/>
        <v>1</v>
      </c>
      <c r="L1157" t="str">
        <f t="shared" si="111"/>
        <v>Sunday</v>
      </c>
      <c r="M1157">
        <v>1492</v>
      </c>
      <c r="N1157" t="s">
        <v>207</v>
      </c>
      <c r="O1157" t="s">
        <v>208</v>
      </c>
      <c r="P1157">
        <v>62</v>
      </c>
      <c r="Q1157" t="s">
        <v>594</v>
      </c>
      <c r="R1157" t="s">
        <v>381</v>
      </c>
      <c r="S1157" t="s">
        <v>382</v>
      </c>
      <c r="T1157" t="s">
        <v>229</v>
      </c>
      <c r="U1157" t="s">
        <v>738</v>
      </c>
      <c r="V1157" t="s">
        <v>255</v>
      </c>
      <c r="W1157">
        <f t="shared" si="112"/>
        <v>-7.2899999999999991</v>
      </c>
      <c r="X1157">
        <f t="shared" si="113"/>
        <v>-349.91999999999996</v>
      </c>
    </row>
    <row r="1158" spans="1:24" x14ac:dyDescent="0.35">
      <c r="A1158">
        <v>33</v>
      </c>
      <c r="B1158">
        <v>50.36</v>
      </c>
      <c r="C1158">
        <v>9</v>
      </c>
      <c r="D1158">
        <v>1661.88</v>
      </c>
      <c r="E1158" s="53">
        <v>43504</v>
      </c>
      <c r="F1158" s="84">
        <v>2</v>
      </c>
      <c r="G1158" s="84">
        <v>8</v>
      </c>
      <c r="H1158" s="85" t="str">
        <f t="shared" si="108"/>
        <v>August</v>
      </c>
      <c r="I1158" s="84">
        <v>2019</v>
      </c>
      <c r="J1158" s="85" t="str">
        <f t="shared" si="109"/>
        <v>8/2/2019</v>
      </c>
      <c r="K1158" s="86">
        <f t="shared" si="110"/>
        <v>6</v>
      </c>
      <c r="L1158" t="str">
        <f t="shared" si="111"/>
        <v>Friday</v>
      </c>
      <c r="M1158">
        <v>1460</v>
      </c>
      <c r="N1158" t="s">
        <v>207</v>
      </c>
      <c r="O1158" t="s">
        <v>208</v>
      </c>
      <c r="P1158">
        <v>62</v>
      </c>
      <c r="Q1158" t="s">
        <v>594</v>
      </c>
      <c r="R1158" t="s">
        <v>418</v>
      </c>
      <c r="S1158" t="s">
        <v>342</v>
      </c>
      <c r="T1158" t="s">
        <v>229</v>
      </c>
      <c r="U1158" t="s">
        <v>751</v>
      </c>
      <c r="V1158" t="s">
        <v>255</v>
      </c>
      <c r="W1158">
        <f t="shared" si="112"/>
        <v>-11.64</v>
      </c>
      <c r="X1158">
        <f t="shared" si="113"/>
        <v>-384.12</v>
      </c>
    </row>
    <row r="1159" spans="1:24" x14ac:dyDescent="0.35">
      <c r="A1159">
        <v>38</v>
      </c>
      <c r="B1159">
        <v>57.2</v>
      </c>
      <c r="C1159">
        <v>1</v>
      </c>
      <c r="D1159">
        <v>2173.6</v>
      </c>
      <c r="E1159" s="53" t="s">
        <v>518</v>
      </c>
      <c r="F1159" s="84">
        <v>28</v>
      </c>
      <c r="G1159" s="84">
        <v>8</v>
      </c>
      <c r="H1159" s="85" t="str">
        <f t="shared" si="108"/>
        <v>August</v>
      </c>
      <c r="I1159" s="84">
        <v>2019</v>
      </c>
      <c r="J1159" s="85" t="str">
        <f t="shared" si="109"/>
        <v>8/28/2019</v>
      </c>
      <c r="K1159" s="86">
        <f t="shared" si="110"/>
        <v>4</v>
      </c>
      <c r="L1159" t="str">
        <f t="shared" si="111"/>
        <v>Wednesday</v>
      </c>
      <c r="M1159">
        <v>1435</v>
      </c>
      <c r="N1159" t="s">
        <v>207</v>
      </c>
      <c r="O1159" t="s">
        <v>208</v>
      </c>
      <c r="P1159">
        <v>62</v>
      </c>
      <c r="Q1159" t="s">
        <v>594</v>
      </c>
      <c r="R1159" t="s">
        <v>395</v>
      </c>
      <c r="S1159" t="s">
        <v>259</v>
      </c>
      <c r="T1159" t="s">
        <v>230</v>
      </c>
      <c r="U1159" t="s">
        <v>742</v>
      </c>
      <c r="V1159" t="s">
        <v>255</v>
      </c>
      <c r="W1159">
        <f t="shared" si="112"/>
        <v>-4.7999999999999972</v>
      </c>
      <c r="X1159">
        <f t="shared" si="113"/>
        <v>-182.39999999999989</v>
      </c>
    </row>
    <row r="1160" spans="1:24" x14ac:dyDescent="0.35">
      <c r="A1160">
        <v>39</v>
      </c>
      <c r="B1160">
        <v>55.95</v>
      </c>
      <c r="C1160">
        <v>3</v>
      </c>
      <c r="D1160">
        <v>2182.0500000000002</v>
      </c>
      <c r="E1160" s="53" t="s">
        <v>218</v>
      </c>
      <c r="F1160" s="84">
        <v>30</v>
      </c>
      <c r="G1160" s="84">
        <v>9</v>
      </c>
      <c r="H1160" s="85" t="str">
        <f t="shared" si="108"/>
        <v>September</v>
      </c>
      <c r="I1160" s="84">
        <v>2019</v>
      </c>
      <c r="J1160" s="85" t="str">
        <f t="shared" si="109"/>
        <v>9/30/2019</v>
      </c>
      <c r="K1160" s="86">
        <f t="shared" si="110"/>
        <v>2</v>
      </c>
      <c r="L1160" t="str">
        <f t="shared" si="111"/>
        <v>Monday</v>
      </c>
      <c r="M1160">
        <v>1403</v>
      </c>
      <c r="N1160" t="s">
        <v>207</v>
      </c>
      <c r="O1160" t="s">
        <v>208</v>
      </c>
      <c r="P1160">
        <v>62</v>
      </c>
      <c r="Q1160" t="s">
        <v>594</v>
      </c>
      <c r="R1160" t="s">
        <v>281</v>
      </c>
      <c r="S1160" t="s">
        <v>282</v>
      </c>
      <c r="T1160" t="s">
        <v>233</v>
      </c>
      <c r="U1160" t="s">
        <v>697</v>
      </c>
      <c r="V1160" t="s">
        <v>255</v>
      </c>
      <c r="W1160">
        <f t="shared" si="112"/>
        <v>-6.0499999999999972</v>
      </c>
      <c r="X1160">
        <f t="shared" si="113"/>
        <v>-235.94999999999987</v>
      </c>
    </row>
    <row r="1161" spans="1:24" x14ac:dyDescent="0.35">
      <c r="A1161">
        <v>42</v>
      </c>
      <c r="B1161">
        <v>67.14</v>
      </c>
      <c r="C1161">
        <v>16</v>
      </c>
      <c r="D1161">
        <v>2819.88</v>
      </c>
      <c r="E1161" s="53" t="s">
        <v>422</v>
      </c>
      <c r="F1161" s="84">
        <v>16</v>
      </c>
      <c r="G1161" s="84">
        <v>10</v>
      </c>
      <c r="H1161" s="85" t="str">
        <f t="shared" si="108"/>
        <v>October</v>
      </c>
      <c r="I1161" s="84">
        <v>2019</v>
      </c>
      <c r="J1161" s="85" t="str">
        <f t="shared" si="109"/>
        <v>10/16/2019</v>
      </c>
      <c r="K1161" s="86">
        <f t="shared" si="110"/>
        <v>4</v>
      </c>
      <c r="L1161" t="str">
        <f t="shared" si="111"/>
        <v>Wednesday</v>
      </c>
      <c r="M1161">
        <v>1388</v>
      </c>
      <c r="N1161" t="s">
        <v>207</v>
      </c>
      <c r="O1161" t="s">
        <v>208</v>
      </c>
      <c r="P1161">
        <v>62</v>
      </c>
      <c r="Q1161" t="s">
        <v>594</v>
      </c>
      <c r="R1161" t="s">
        <v>411</v>
      </c>
      <c r="S1161" t="s">
        <v>412</v>
      </c>
      <c r="T1161" t="s">
        <v>248</v>
      </c>
      <c r="U1161" t="s">
        <v>748</v>
      </c>
      <c r="V1161" t="s">
        <v>255</v>
      </c>
      <c r="W1161">
        <f t="shared" si="112"/>
        <v>5.1400000000000006</v>
      </c>
      <c r="X1161">
        <f t="shared" si="113"/>
        <v>215.88000000000002</v>
      </c>
    </row>
    <row r="1162" spans="1:24" x14ac:dyDescent="0.35">
      <c r="A1162">
        <v>44</v>
      </c>
      <c r="B1162">
        <v>59.06</v>
      </c>
      <c r="C1162">
        <v>4</v>
      </c>
      <c r="D1162">
        <v>2598.64</v>
      </c>
      <c r="E1162" s="53">
        <v>43535</v>
      </c>
      <c r="F1162" s="84">
        <v>3</v>
      </c>
      <c r="G1162" s="84">
        <v>11</v>
      </c>
      <c r="H1162" s="85" t="str">
        <f t="shared" si="108"/>
        <v>November</v>
      </c>
      <c r="I1162" s="84">
        <v>2019</v>
      </c>
      <c r="J1162" s="85" t="str">
        <f t="shared" si="109"/>
        <v>11/3/2019</v>
      </c>
      <c r="K1162" s="86">
        <f t="shared" si="110"/>
        <v>1</v>
      </c>
      <c r="L1162" t="str">
        <f t="shared" si="111"/>
        <v>Sunday</v>
      </c>
      <c r="M1162">
        <v>1371</v>
      </c>
      <c r="N1162" t="s">
        <v>207</v>
      </c>
      <c r="O1162" t="s">
        <v>208</v>
      </c>
      <c r="P1162">
        <v>62</v>
      </c>
      <c r="Q1162" t="s">
        <v>594</v>
      </c>
      <c r="R1162" t="s">
        <v>445</v>
      </c>
      <c r="S1162" t="s">
        <v>254</v>
      </c>
      <c r="T1162" t="s">
        <v>229</v>
      </c>
      <c r="U1162" t="s">
        <v>759</v>
      </c>
      <c r="V1162" t="s">
        <v>255</v>
      </c>
      <c r="W1162">
        <f t="shared" si="112"/>
        <v>-2.9399999999999977</v>
      </c>
      <c r="X1162">
        <f t="shared" si="113"/>
        <v>-129.3599999999999</v>
      </c>
    </row>
    <row r="1163" spans="1:24" x14ac:dyDescent="0.35">
      <c r="A1163">
        <v>29</v>
      </c>
      <c r="B1163">
        <v>69.63</v>
      </c>
      <c r="C1163">
        <v>2</v>
      </c>
      <c r="D1163">
        <v>2019.27</v>
      </c>
      <c r="E1163" s="53" t="s">
        <v>516</v>
      </c>
      <c r="F1163" s="84">
        <v>16</v>
      </c>
      <c r="G1163" s="84">
        <v>11</v>
      </c>
      <c r="H1163" s="85" t="str">
        <f t="shared" si="108"/>
        <v>November</v>
      </c>
      <c r="I1163" s="84">
        <v>2019</v>
      </c>
      <c r="J1163" s="85" t="str">
        <f t="shared" si="109"/>
        <v>11/16/2019</v>
      </c>
      <c r="K1163" s="86">
        <f t="shared" si="110"/>
        <v>7</v>
      </c>
      <c r="L1163" t="str">
        <f t="shared" si="111"/>
        <v>Saturday</v>
      </c>
      <c r="M1163">
        <v>1359</v>
      </c>
      <c r="N1163" t="s">
        <v>207</v>
      </c>
      <c r="O1163" t="s">
        <v>208</v>
      </c>
      <c r="P1163">
        <v>62</v>
      </c>
      <c r="Q1163" t="s">
        <v>594</v>
      </c>
      <c r="R1163" t="s">
        <v>406</v>
      </c>
      <c r="S1163" t="s">
        <v>407</v>
      </c>
      <c r="T1163" t="s">
        <v>246</v>
      </c>
      <c r="U1163" t="s">
        <v>746</v>
      </c>
      <c r="V1163" t="s">
        <v>255</v>
      </c>
      <c r="W1163">
        <f t="shared" si="112"/>
        <v>7.6299999999999955</v>
      </c>
      <c r="X1163">
        <f t="shared" si="113"/>
        <v>221.26999999999987</v>
      </c>
    </row>
    <row r="1164" spans="1:24" x14ac:dyDescent="0.35">
      <c r="A1164">
        <v>26</v>
      </c>
      <c r="B1164">
        <v>55.95</v>
      </c>
      <c r="C1164">
        <v>8</v>
      </c>
      <c r="D1164">
        <v>1454.7</v>
      </c>
      <c r="E1164" s="53" t="s">
        <v>221</v>
      </c>
      <c r="F1164" s="84">
        <v>24</v>
      </c>
      <c r="G1164" s="84">
        <v>11</v>
      </c>
      <c r="H1164" s="85" t="str">
        <f t="shared" si="108"/>
        <v>November</v>
      </c>
      <c r="I1164" s="84">
        <v>2019</v>
      </c>
      <c r="J1164" s="85" t="str">
        <f t="shared" si="109"/>
        <v>11/24/2019</v>
      </c>
      <c r="K1164" s="86">
        <f t="shared" si="110"/>
        <v>1</v>
      </c>
      <c r="L1164" t="str">
        <f t="shared" si="111"/>
        <v>Sunday</v>
      </c>
      <c r="M1164">
        <v>1352</v>
      </c>
      <c r="N1164" t="s">
        <v>207</v>
      </c>
      <c r="O1164" t="s">
        <v>208</v>
      </c>
      <c r="P1164">
        <v>62</v>
      </c>
      <c r="Q1164" t="s">
        <v>594</v>
      </c>
      <c r="R1164" t="s">
        <v>270</v>
      </c>
      <c r="S1164" t="s">
        <v>271</v>
      </c>
      <c r="T1164" t="s">
        <v>232</v>
      </c>
      <c r="U1164" t="s">
        <v>691</v>
      </c>
      <c r="V1164" t="s">
        <v>255</v>
      </c>
      <c r="W1164">
        <f t="shared" si="112"/>
        <v>-6.0499999999999972</v>
      </c>
      <c r="X1164">
        <f t="shared" si="113"/>
        <v>-157.29999999999993</v>
      </c>
    </row>
    <row r="1165" spans="1:24" x14ac:dyDescent="0.35">
      <c r="A1165">
        <v>31</v>
      </c>
      <c r="B1165">
        <v>53.47</v>
      </c>
      <c r="C1165">
        <v>1</v>
      </c>
      <c r="D1165">
        <v>1657.57</v>
      </c>
      <c r="E1165" s="53">
        <v>43658</v>
      </c>
      <c r="F1165" s="84">
        <v>7</v>
      </c>
      <c r="G1165" s="84">
        <v>12</v>
      </c>
      <c r="H1165" s="85" t="str">
        <f t="shared" si="108"/>
        <v>December</v>
      </c>
      <c r="I1165" s="84">
        <v>2019</v>
      </c>
      <c r="J1165" s="85" t="str">
        <f t="shared" si="109"/>
        <v>12/7/2019</v>
      </c>
      <c r="K1165" s="86">
        <f t="shared" si="110"/>
        <v>7</v>
      </c>
      <c r="L1165" t="str">
        <f t="shared" si="111"/>
        <v>Saturday</v>
      </c>
      <c r="M1165">
        <v>1340</v>
      </c>
      <c r="N1165" t="s">
        <v>207</v>
      </c>
      <c r="O1165" t="s">
        <v>208</v>
      </c>
      <c r="P1165">
        <v>62</v>
      </c>
      <c r="Q1165" t="s">
        <v>594</v>
      </c>
      <c r="R1165" t="s">
        <v>296</v>
      </c>
      <c r="S1165" t="s">
        <v>297</v>
      </c>
      <c r="T1165" t="s">
        <v>236</v>
      </c>
      <c r="U1165" t="s">
        <v>704</v>
      </c>
      <c r="V1165" t="s">
        <v>255</v>
      </c>
      <c r="W1165">
        <f t="shared" si="112"/>
        <v>-8.5300000000000011</v>
      </c>
      <c r="X1165">
        <f t="shared" si="113"/>
        <v>-264.43000000000006</v>
      </c>
    </row>
    <row r="1166" spans="1:24" x14ac:dyDescent="0.35">
      <c r="A1166">
        <v>32</v>
      </c>
      <c r="B1166">
        <v>89.12</v>
      </c>
      <c r="C1166">
        <v>12</v>
      </c>
      <c r="D1166">
        <v>2851.84</v>
      </c>
      <c r="E1166" s="53">
        <v>43983</v>
      </c>
      <c r="F1166" s="84">
        <v>6</v>
      </c>
      <c r="G1166" s="84">
        <v>1</v>
      </c>
      <c r="H1166" s="85" t="str">
        <f t="shared" si="108"/>
        <v>January</v>
      </c>
      <c r="I1166" s="84">
        <v>2020</v>
      </c>
      <c r="J1166" s="85" t="str">
        <f t="shared" si="109"/>
        <v>1/6/2020</v>
      </c>
      <c r="K1166" s="86">
        <f t="shared" si="110"/>
        <v>2</v>
      </c>
      <c r="L1166" t="str">
        <f t="shared" si="111"/>
        <v>Monday</v>
      </c>
      <c r="M1166">
        <v>1311</v>
      </c>
      <c r="N1166" t="s">
        <v>207</v>
      </c>
      <c r="O1166" t="s">
        <v>208</v>
      </c>
      <c r="P1166">
        <v>62</v>
      </c>
      <c r="Q1166" t="s">
        <v>594</v>
      </c>
      <c r="R1166" t="s">
        <v>423</v>
      </c>
      <c r="S1166" t="s">
        <v>424</v>
      </c>
      <c r="T1166" t="s">
        <v>233</v>
      </c>
      <c r="U1166" t="s">
        <v>753</v>
      </c>
      <c r="V1166" t="s">
        <v>255</v>
      </c>
      <c r="W1166">
        <f t="shared" si="112"/>
        <v>27.120000000000005</v>
      </c>
      <c r="X1166">
        <f t="shared" si="113"/>
        <v>867.84000000000015</v>
      </c>
    </row>
    <row r="1167" spans="1:24" x14ac:dyDescent="0.35">
      <c r="A1167">
        <v>28</v>
      </c>
      <c r="B1167">
        <v>164.63</v>
      </c>
      <c r="C1167">
        <v>9</v>
      </c>
      <c r="D1167">
        <v>4609.6400000000003</v>
      </c>
      <c r="E1167" s="53">
        <v>44106</v>
      </c>
      <c r="F1167" s="84">
        <v>10</v>
      </c>
      <c r="G1167" s="84">
        <v>2</v>
      </c>
      <c r="H1167" s="85" t="str">
        <f t="shared" si="108"/>
        <v>Febuary</v>
      </c>
      <c r="I1167" s="84">
        <v>2020</v>
      </c>
      <c r="J1167" s="85" t="str">
        <f t="shared" si="109"/>
        <v>2/10/2020</v>
      </c>
      <c r="K1167" s="86">
        <f t="shared" si="110"/>
        <v>2</v>
      </c>
      <c r="L1167" t="str">
        <f t="shared" si="111"/>
        <v>Monday</v>
      </c>
      <c r="M1167">
        <v>1277</v>
      </c>
      <c r="N1167" t="s">
        <v>207</v>
      </c>
      <c r="O1167" t="s">
        <v>208</v>
      </c>
      <c r="P1167">
        <v>62</v>
      </c>
      <c r="Q1167" t="s">
        <v>594</v>
      </c>
      <c r="R1167" t="s">
        <v>296</v>
      </c>
      <c r="S1167" t="s">
        <v>297</v>
      </c>
      <c r="T1167" t="s">
        <v>236</v>
      </c>
      <c r="U1167" t="s">
        <v>704</v>
      </c>
      <c r="V1167" t="s">
        <v>260</v>
      </c>
      <c r="W1167">
        <f t="shared" si="112"/>
        <v>102.63</v>
      </c>
      <c r="X1167">
        <f t="shared" si="113"/>
        <v>2873.64</v>
      </c>
    </row>
    <row r="1168" spans="1:24" x14ac:dyDescent="0.35">
      <c r="A1168">
        <v>36</v>
      </c>
      <c r="B1168">
        <v>141.11000000000001</v>
      </c>
      <c r="C1168">
        <v>2</v>
      </c>
      <c r="D1168">
        <v>5079.96</v>
      </c>
      <c r="E1168" s="53">
        <v>43924</v>
      </c>
      <c r="F1168" s="84">
        <v>4</v>
      </c>
      <c r="G1168" s="84">
        <v>3</v>
      </c>
      <c r="H1168" s="85" t="str">
        <f t="shared" si="108"/>
        <v>March</v>
      </c>
      <c r="I1168" s="84">
        <v>2020</v>
      </c>
      <c r="J1168" s="85" t="str">
        <f t="shared" si="109"/>
        <v>3/4/2020</v>
      </c>
      <c r="K1168" s="86">
        <f t="shared" si="110"/>
        <v>4</v>
      </c>
      <c r="L1168" t="str">
        <f t="shared" si="111"/>
        <v>Wednesday</v>
      </c>
      <c r="M1168">
        <v>1255</v>
      </c>
      <c r="N1168" t="s">
        <v>207</v>
      </c>
      <c r="O1168" t="s">
        <v>208</v>
      </c>
      <c r="P1168">
        <v>62</v>
      </c>
      <c r="Q1168" t="s">
        <v>594</v>
      </c>
      <c r="R1168" t="s">
        <v>335</v>
      </c>
      <c r="S1168" t="s">
        <v>336</v>
      </c>
      <c r="T1168" t="s">
        <v>229</v>
      </c>
      <c r="U1168" t="s">
        <v>720</v>
      </c>
      <c r="V1168" t="s">
        <v>260</v>
      </c>
      <c r="W1168">
        <f t="shared" si="112"/>
        <v>79.110000000000014</v>
      </c>
      <c r="X1168">
        <f t="shared" si="113"/>
        <v>2847.9600000000005</v>
      </c>
    </row>
    <row r="1169" spans="1:24" x14ac:dyDescent="0.35">
      <c r="A1169">
        <v>36</v>
      </c>
      <c r="B1169">
        <v>52.22</v>
      </c>
      <c r="C1169">
        <v>1</v>
      </c>
      <c r="D1169">
        <v>1879.92</v>
      </c>
      <c r="E1169" s="53">
        <v>44047</v>
      </c>
      <c r="F1169" s="84">
        <v>8</v>
      </c>
      <c r="G1169" s="84">
        <v>4</v>
      </c>
      <c r="H1169" s="85" t="str">
        <f t="shared" si="108"/>
        <v>April</v>
      </c>
      <c r="I1169" s="84">
        <v>2020</v>
      </c>
      <c r="J1169" s="85" t="str">
        <f t="shared" si="109"/>
        <v>4/8/2020</v>
      </c>
      <c r="K1169" s="86">
        <f t="shared" si="110"/>
        <v>4</v>
      </c>
      <c r="L1169" t="str">
        <f t="shared" si="111"/>
        <v>Wednesday</v>
      </c>
      <c r="M1169">
        <v>1221</v>
      </c>
      <c r="N1169" t="s">
        <v>207</v>
      </c>
      <c r="O1169" t="s">
        <v>208</v>
      </c>
      <c r="P1169">
        <v>62</v>
      </c>
      <c r="Q1169" t="s">
        <v>594</v>
      </c>
      <c r="R1169" t="s">
        <v>294</v>
      </c>
      <c r="S1169" t="s">
        <v>295</v>
      </c>
      <c r="T1169" t="s">
        <v>235</v>
      </c>
      <c r="U1169" t="s">
        <v>703</v>
      </c>
      <c r="V1169" t="s">
        <v>255</v>
      </c>
      <c r="W1169">
        <f t="shared" si="112"/>
        <v>-9.7800000000000011</v>
      </c>
      <c r="X1169">
        <f t="shared" si="113"/>
        <v>-352.08000000000004</v>
      </c>
    </row>
    <row r="1170" spans="1:24" x14ac:dyDescent="0.35">
      <c r="A1170">
        <v>41</v>
      </c>
      <c r="B1170">
        <v>116.46</v>
      </c>
      <c r="C1170">
        <v>17</v>
      </c>
      <c r="D1170">
        <v>4774.8599999999997</v>
      </c>
      <c r="E1170" s="53" t="s">
        <v>485</v>
      </c>
      <c r="F1170" s="84">
        <v>17</v>
      </c>
      <c r="G1170" s="84">
        <v>2</v>
      </c>
      <c r="H1170" s="85" t="str">
        <f t="shared" si="108"/>
        <v>Febuary</v>
      </c>
      <c r="I1170" s="84">
        <v>2018</v>
      </c>
      <c r="J1170" s="85" t="str">
        <f t="shared" si="109"/>
        <v>2/17/2018</v>
      </c>
      <c r="K1170" s="86">
        <f t="shared" si="110"/>
        <v>7</v>
      </c>
      <c r="L1170" t="str">
        <f t="shared" si="111"/>
        <v>Saturday</v>
      </c>
      <c r="M1170">
        <v>2003</v>
      </c>
      <c r="N1170" t="s">
        <v>207</v>
      </c>
      <c r="O1170" t="s">
        <v>470</v>
      </c>
      <c r="P1170">
        <v>105</v>
      </c>
      <c r="Q1170" t="s">
        <v>595</v>
      </c>
      <c r="R1170" t="s">
        <v>473</v>
      </c>
      <c r="S1170" t="s">
        <v>474</v>
      </c>
      <c r="T1170" t="s">
        <v>239</v>
      </c>
      <c r="U1170" t="s">
        <v>766</v>
      </c>
      <c r="V1170" t="s">
        <v>260</v>
      </c>
      <c r="W1170">
        <f t="shared" si="112"/>
        <v>11.459999999999994</v>
      </c>
      <c r="X1170">
        <f t="shared" si="113"/>
        <v>469.85999999999973</v>
      </c>
    </row>
    <row r="1171" spans="1:24" x14ac:dyDescent="0.35">
      <c r="A1171">
        <v>27</v>
      </c>
      <c r="B1171">
        <v>99.52</v>
      </c>
      <c r="C1171">
        <v>8</v>
      </c>
      <c r="D1171">
        <v>2687.04</v>
      </c>
      <c r="E1171" s="53" t="s">
        <v>359</v>
      </c>
      <c r="F1171" s="84">
        <v>28</v>
      </c>
      <c r="G1171" s="84">
        <v>4</v>
      </c>
      <c r="H1171" s="85" t="str">
        <f t="shared" si="108"/>
        <v>April</v>
      </c>
      <c r="I1171" s="84">
        <v>2018</v>
      </c>
      <c r="J1171" s="85" t="str">
        <f t="shared" si="109"/>
        <v>4/28/2018</v>
      </c>
      <c r="K1171" s="86">
        <f t="shared" si="110"/>
        <v>7</v>
      </c>
      <c r="L1171" t="str">
        <f t="shared" si="111"/>
        <v>Saturday</v>
      </c>
      <c r="M1171">
        <v>1934</v>
      </c>
      <c r="N1171" t="s">
        <v>207</v>
      </c>
      <c r="O1171" t="s">
        <v>470</v>
      </c>
      <c r="P1171">
        <v>105</v>
      </c>
      <c r="Q1171" t="s">
        <v>595</v>
      </c>
      <c r="R1171" t="s">
        <v>287</v>
      </c>
      <c r="S1171" t="s">
        <v>288</v>
      </c>
      <c r="T1171" t="s">
        <v>234</v>
      </c>
      <c r="U1171" t="s">
        <v>700</v>
      </c>
      <c r="V1171" t="s">
        <v>255</v>
      </c>
      <c r="W1171">
        <f t="shared" si="112"/>
        <v>-5.480000000000004</v>
      </c>
      <c r="X1171">
        <f t="shared" si="113"/>
        <v>-147.96000000000009</v>
      </c>
    </row>
    <row r="1172" spans="1:24" x14ac:dyDescent="0.35">
      <c r="A1172">
        <v>33</v>
      </c>
      <c r="B1172">
        <v>103.75</v>
      </c>
      <c r="C1172">
        <v>1</v>
      </c>
      <c r="D1172">
        <v>3423.75</v>
      </c>
      <c r="E1172" s="53" t="s">
        <v>487</v>
      </c>
      <c r="F1172" s="84">
        <v>16</v>
      </c>
      <c r="G1172" s="84">
        <v>6</v>
      </c>
      <c r="H1172" s="85" t="str">
        <f t="shared" si="108"/>
        <v>June</v>
      </c>
      <c r="I1172" s="84">
        <v>2018</v>
      </c>
      <c r="J1172" s="85" t="str">
        <f t="shared" si="109"/>
        <v>6/16/2018</v>
      </c>
      <c r="K1172" s="86">
        <f t="shared" si="110"/>
        <v>7</v>
      </c>
      <c r="L1172" t="str">
        <f t="shared" si="111"/>
        <v>Saturday</v>
      </c>
      <c r="M1172">
        <v>1886</v>
      </c>
      <c r="N1172" t="s">
        <v>207</v>
      </c>
      <c r="O1172" t="s">
        <v>470</v>
      </c>
      <c r="P1172">
        <v>105</v>
      </c>
      <c r="Q1172" t="s">
        <v>595</v>
      </c>
      <c r="R1172" t="s">
        <v>510</v>
      </c>
      <c r="S1172" t="s">
        <v>342</v>
      </c>
      <c r="T1172" t="s">
        <v>229</v>
      </c>
      <c r="U1172" t="s">
        <v>771</v>
      </c>
      <c r="V1172" t="s">
        <v>260</v>
      </c>
      <c r="W1172">
        <f t="shared" si="112"/>
        <v>-1.25</v>
      </c>
      <c r="X1172">
        <f t="shared" si="113"/>
        <v>-41.25</v>
      </c>
    </row>
    <row r="1173" spans="1:24" x14ac:dyDescent="0.35">
      <c r="A1173">
        <v>34</v>
      </c>
      <c r="B1173">
        <v>101.64</v>
      </c>
      <c r="C1173">
        <v>12</v>
      </c>
      <c r="D1173">
        <v>3455.76</v>
      </c>
      <c r="E1173" s="53">
        <v>43381</v>
      </c>
      <c r="F1173" s="84">
        <v>10</v>
      </c>
      <c r="G1173" s="84">
        <v>8</v>
      </c>
      <c r="H1173" s="85" t="str">
        <f t="shared" si="108"/>
        <v>August</v>
      </c>
      <c r="I1173" s="84">
        <v>2018</v>
      </c>
      <c r="J1173" s="85" t="str">
        <f t="shared" si="109"/>
        <v>8/10/2018</v>
      </c>
      <c r="K1173" s="86">
        <f t="shared" si="110"/>
        <v>6</v>
      </c>
      <c r="L1173" t="str">
        <f t="shared" si="111"/>
        <v>Friday</v>
      </c>
      <c r="M1173">
        <v>1832</v>
      </c>
      <c r="N1173" t="s">
        <v>207</v>
      </c>
      <c r="O1173" t="s">
        <v>470</v>
      </c>
      <c r="P1173">
        <v>105</v>
      </c>
      <c r="Q1173" t="s">
        <v>595</v>
      </c>
      <c r="R1173" t="s">
        <v>362</v>
      </c>
      <c r="S1173" t="s">
        <v>293</v>
      </c>
      <c r="T1173" t="s">
        <v>229</v>
      </c>
      <c r="U1173" t="s">
        <v>731</v>
      </c>
      <c r="V1173" t="s">
        <v>260</v>
      </c>
      <c r="W1173">
        <f t="shared" si="112"/>
        <v>-3.3599999999999994</v>
      </c>
      <c r="X1173">
        <f t="shared" si="113"/>
        <v>-114.23999999999998</v>
      </c>
    </row>
    <row r="1174" spans="1:24" x14ac:dyDescent="0.35">
      <c r="A1174">
        <v>29</v>
      </c>
      <c r="B1174">
        <v>124.93</v>
      </c>
      <c r="C1174">
        <v>10</v>
      </c>
      <c r="D1174">
        <v>3622.97</v>
      </c>
      <c r="E1174" s="53">
        <v>43261</v>
      </c>
      <c r="F1174" s="84">
        <v>6</v>
      </c>
      <c r="G1174" s="84">
        <v>10</v>
      </c>
      <c r="H1174" s="85" t="str">
        <f t="shared" si="108"/>
        <v>October</v>
      </c>
      <c r="I1174" s="84">
        <v>2018</v>
      </c>
      <c r="J1174" s="85" t="str">
        <f t="shared" si="109"/>
        <v>10/6/2018</v>
      </c>
      <c r="K1174" s="86">
        <f t="shared" si="110"/>
        <v>7</v>
      </c>
      <c r="L1174" t="str">
        <f t="shared" si="111"/>
        <v>Saturday</v>
      </c>
      <c r="M1174">
        <v>1776</v>
      </c>
      <c r="N1174" t="s">
        <v>207</v>
      </c>
      <c r="O1174" t="s">
        <v>470</v>
      </c>
      <c r="P1174">
        <v>105</v>
      </c>
      <c r="Q1174" t="s">
        <v>595</v>
      </c>
      <c r="R1174" t="s">
        <v>281</v>
      </c>
      <c r="S1174" t="s">
        <v>282</v>
      </c>
      <c r="T1174" t="s">
        <v>233</v>
      </c>
      <c r="U1174" t="s">
        <v>697</v>
      </c>
      <c r="V1174" t="s">
        <v>260</v>
      </c>
      <c r="W1174">
        <f t="shared" si="112"/>
        <v>19.930000000000007</v>
      </c>
      <c r="X1174">
        <f t="shared" si="113"/>
        <v>577.97000000000025</v>
      </c>
    </row>
    <row r="1175" spans="1:24" x14ac:dyDescent="0.35">
      <c r="A1175">
        <v>34</v>
      </c>
      <c r="B1175">
        <v>105.87</v>
      </c>
      <c r="C1175">
        <v>6</v>
      </c>
      <c r="D1175">
        <v>3599.58</v>
      </c>
      <c r="E1175" s="53" t="s">
        <v>363</v>
      </c>
      <c r="F1175" s="84">
        <v>23</v>
      </c>
      <c r="G1175" s="84">
        <v>10</v>
      </c>
      <c r="H1175" s="85" t="str">
        <f t="shared" si="108"/>
        <v>October</v>
      </c>
      <c r="I1175" s="84">
        <v>2018</v>
      </c>
      <c r="J1175" s="85" t="str">
        <f t="shared" si="109"/>
        <v>10/23/2018</v>
      </c>
      <c r="K1175" s="86">
        <f t="shared" si="110"/>
        <v>3</v>
      </c>
      <c r="L1175" t="str">
        <f t="shared" si="111"/>
        <v>Tuesday</v>
      </c>
      <c r="M1175">
        <v>1760</v>
      </c>
      <c r="N1175" t="s">
        <v>364</v>
      </c>
      <c r="O1175" t="s">
        <v>470</v>
      </c>
      <c r="P1175">
        <v>105</v>
      </c>
      <c r="Q1175" t="s">
        <v>595</v>
      </c>
      <c r="R1175" t="s">
        <v>330</v>
      </c>
      <c r="S1175" t="s">
        <v>331</v>
      </c>
      <c r="T1175" t="s">
        <v>237</v>
      </c>
      <c r="U1175" t="s">
        <v>718</v>
      </c>
      <c r="V1175" t="s">
        <v>260</v>
      </c>
      <c r="W1175">
        <f t="shared" si="112"/>
        <v>0.87000000000000455</v>
      </c>
      <c r="X1175">
        <f t="shared" si="113"/>
        <v>29.580000000000155</v>
      </c>
    </row>
    <row r="1176" spans="1:24" x14ac:dyDescent="0.35">
      <c r="A1176">
        <v>48</v>
      </c>
      <c r="B1176">
        <v>112.22</v>
      </c>
      <c r="C1176">
        <v>9</v>
      </c>
      <c r="D1176">
        <v>5386.56</v>
      </c>
      <c r="E1176" s="53">
        <v>43323</v>
      </c>
      <c r="F1176" s="84">
        <v>8</v>
      </c>
      <c r="G1176" s="84">
        <v>11</v>
      </c>
      <c r="H1176" s="85" t="str">
        <f t="shared" si="108"/>
        <v>November</v>
      </c>
      <c r="I1176" s="84">
        <v>2018</v>
      </c>
      <c r="J1176" s="85" t="str">
        <f t="shared" si="109"/>
        <v>11/8/2018</v>
      </c>
      <c r="K1176" s="86">
        <f t="shared" si="110"/>
        <v>5</v>
      </c>
      <c r="L1176" t="str">
        <f t="shared" si="111"/>
        <v>Thursday</v>
      </c>
      <c r="M1176">
        <v>1745</v>
      </c>
      <c r="N1176" t="s">
        <v>207</v>
      </c>
      <c r="O1176" t="s">
        <v>470</v>
      </c>
      <c r="P1176">
        <v>105</v>
      </c>
      <c r="Q1176" t="s">
        <v>595</v>
      </c>
      <c r="R1176" t="s">
        <v>365</v>
      </c>
      <c r="S1176" t="s">
        <v>366</v>
      </c>
      <c r="T1176" t="s">
        <v>230</v>
      </c>
      <c r="U1176" t="s">
        <v>732</v>
      </c>
      <c r="V1176" t="s">
        <v>260</v>
      </c>
      <c r="W1176">
        <f t="shared" si="112"/>
        <v>7.2199999999999989</v>
      </c>
      <c r="X1176">
        <f t="shared" si="113"/>
        <v>346.55999999999995</v>
      </c>
    </row>
    <row r="1177" spans="1:24" x14ac:dyDescent="0.35">
      <c r="A1177">
        <v>46</v>
      </c>
      <c r="B1177">
        <v>106.93</v>
      </c>
      <c r="C1177">
        <v>6</v>
      </c>
      <c r="D1177">
        <v>4918.78</v>
      </c>
      <c r="E1177" s="53" t="s">
        <v>367</v>
      </c>
      <c r="F1177" s="84">
        <v>14</v>
      </c>
      <c r="G1177" s="84">
        <v>11</v>
      </c>
      <c r="H1177" s="85" t="str">
        <f t="shared" si="108"/>
        <v>November</v>
      </c>
      <c r="I1177" s="84">
        <v>2018</v>
      </c>
      <c r="J1177" s="85" t="str">
        <f t="shared" si="109"/>
        <v>11/14/2018</v>
      </c>
      <c r="K1177" s="86">
        <f t="shared" si="110"/>
        <v>4</v>
      </c>
      <c r="L1177" t="str">
        <f t="shared" si="111"/>
        <v>Wednesday</v>
      </c>
      <c r="M1177">
        <v>1740</v>
      </c>
      <c r="N1177" t="s">
        <v>207</v>
      </c>
      <c r="O1177" t="s">
        <v>470</v>
      </c>
      <c r="P1177">
        <v>105</v>
      </c>
      <c r="Q1177" t="s">
        <v>595</v>
      </c>
      <c r="R1177" t="s">
        <v>368</v>
      </c>
      <c r="S1177" t="s">
        <v>361</v>
      </c>
      <c r="T1177" t="s">
        <v>235</v>
      </c>
      <c r="U1177" t="s">
        <v>733</v>
      </c>
      <c r="V1177" t="s">
        <v>260</v>
      </c>
      <c r="W1177">
        <f t="shared" si="112"/>
        <v>1.9300000000000068</v>
      </c>
      <c r="X1177">
        <f t="shared" si="113"/>
        <v>88.780000000000314</v>
      </c>
    </row>
    <row r="1178" spans="1:24" x14ac:dyDescent="0.35">
      <c r="A1178">
        <v>22</v>
      </c>
      <c r="B1178">
        <v>115.4</v>
      </c>
      <c r="C1178">
        <v>3</v>
      </c>
      <c r="D1178">
        <v>2538.8000000000002</v>
      </c>
      <c r="E1178" s="53" t="s">
        <v>369</v>
      </c>
      <c r="F1178" s="84">
        <v>26</v>
      </c>
      <c r="G1178" s="84">
        <v>11</v>
      </c>
      <c r="H1178" s="85" t="str">
        <f t="shared" si="108"/>
        <v>November</v>
      </c>
      <c r="I1178" s="84">
        <v>2018</v>
      </c>
      <c r="J1178" s="85" t="str">
        <f t="shared" si="109"/>
        <v>11/26/2018</v>
      </c>
      <c r="K1178" s="86">
        <f t="shared" si="110"/>
        <v>2</v>
      </c>
      <c r="L1178" t="str">
        <f t="shared" si="111"/>
        <v>Monday</v>
      </c>
      <c r="M1178">
        <v>1729</v>
      </c>
      <c r="N1178" t="s">
        <v>207</v>
      </c>
      <c r="O1178" t="s">
        <v>470</v>
      </c>
      <c r="P1178">
        <v>105</v>
      </c>
      <c r="Q1178" t="s">
        <v>595</v>
      </c>
      <c r="R1178" t="s">
        <v>370</v>
      </c>
      <c r="S1178" t="s">
        <v>247</v>
      </c>
      <c r="T1178" t="s">
        <v>236</v>
      </c>
      <c r="U1178" t="s">
        <v>734</v>
      </c>
      <c r="V1178" t="s">
        <v>255</v>
      </c>
      <c r="W1178">
        <f t="shared" si="112"/>
        <v>10.400000000000006</v>
      </c>
      <c r="X1178">
        <f t="shared" si="113"/>
        <v>228.80000000000013</v>
      </c>
    </row>
    <row r="1179" spans="1:24" x14ac:dyDescent="0.35">
      <c r="A1179">
        <v>45</v>
      </c>
      <c r="B1179">
        <v>85.75</v>
      </c>
      <c r="C1179">
        <v>9</v>
      </c>
      <c r="D1179">
        <v>3858.75</v>
      </c>
      <c r="E1179" s="53" t="s">
        <v>371</v>
      </c>
      <c r="F1179" s="84">
        <v>19</v>
      </c>
      <c r="G1179" s="84">
        <v>2</v>
      </c>
      <c r="H1179" s="85" t="str">
        <f t="shared" si="108"/>
        <v>Febuary</v>
      </c>
      <c r="I1179" s="84">
        <v>2019</v>
      </c>
      <c r="J1179" s="85" t="str">
        <f t="shared" si="109"/>
        <v>2/19/2019</v>
      </c>
      <c r="K1179" s="86">
        <f t="shared" si="110"/>
        <v>3</v>
      </c>
      <c r="L1179" t="str">
        <f t="shared" si="111"/>
        <v>Tuesday</v>
      </c>
      <c r="M1179">
        <v>1645</v>
      </c>
      <c r="N1179" t="s">
        <v>207</v>
      </c>
      <c r="O1179" t="s">
        <v>470</v>
      </c>
      <c r="P1179">
        <v>105</v>
      </c>
      <c r="Q1179" t="s">
        <v>595</v>
      </c>
      <c r="R1179" t="s">
        <v>372</v>
      </c>
      <c r="S1179" t="s">
        <v>373</v>
      </c>
      <c r="T1179" t="s">
        <v>229</v>
      </c>
      <c r="U1179" t="s">
        <v>735</v>
      </c>
      <c r="V1179" t="s">
        <v>260</v>
      </c>
      <c r="W1179">
        <f t="shared" si="112"/>
        <v>-19.25</v>
      </c>
      <c r="X1179">
        <f t="shared" si="113"/>
        <v>-866.25</v>
      </c>
    </row>
    <row r="1180" spans="1:24" x14ac:dyDescent="0.35">
      <c r="A1180">
        <v>46</v>
      </c>
      <c r="B1180">
        <v>121.75</v>
      </c>
      <c r="C1180">
        <v>5</v>
      </c>
      <c r="D1180">
        <v>5600.5</v>
      </c>
      <c r="E1180" s="53">
        <v>43682</v>
      </c>
      <c r="F1180" s="84">
        <v>8</v>
      </c>
      <c r="G1180" s="84">
        <v>5</v>
      </c>
      <c r="H1180" s="85" t="str">
        <f t="shared" si="108"/>
        <v>May</v>
      </c>
      <c r="I1180" s="84">
        <v>2019</v>
      </c>
      <c r="J1180" s="85" t="str">
        <f t="shared" si="109"/>
        <v>5/8/2019</v>
      </c>
      <c r="K1180" s="86">
        <f t="shared" si="110"/>
        <v>4</v>
      </c>
      <c r="L1180" t="str">
        <f t="shared" si="111"/>
        <v>Wednesday</v>
      </c>
      <c r="M1180">
        <v>1568</v>
      </c>
      <c r="N1180" t="s">
        <v>207</v>
      </c>
      <c r="O1180" t="s">
        <v>470</v>
      </c>
      <c r="P1180">
        <v>105</v>
      </c>
      <c r="Q1180" t="s">
        <v>595</v>
      </c>
      <c r="R1180" t="s">
        <v>320</v>
      </c>
      <c r="S1180" t="s">
        <v>280</v>
      </c>
      <c r="T1180" t="s">
        <v>229</v>
      </c>
      <c r="U1180" t="s">
        <v>714</v>
      </c>
      <c r="V1180" t="s">
        <v>260</v>
      </c>
      <c r="W1180">
        <f t="shared" si="112"/>
        <v>16.75</v>
      </c>
      <c r="X1180">
        <f t="shared" si="113"/>
        <v>770.5</v>
      </c>
    </row>
    <row r="1181" spans="1:24" x14ac:dyDescent="0.35">
      <c r="A1181">
        <v>34</v>
      </c>
      <c r="B1181">
        <v>120.69</v>
      </c>
      <c r="C1181">
        <v>14</v>
      </c>
      <c r="D1181">
        <v>4103.46</v>
      </c>
      <c r="E1181" s="53" t="s">
        <v>490</v>
      </c>
      <c r="F1181" s="84">
        <v>24</v>
      </c>
      <c r="G1181" s="84">
        <v>6</v>
      </c>
      <c r="H1181" s="85" t="str">
        <f t="shared" si="108"/>
        <v>June</v>
      </c>
      <c r="I1181" s="84">
        <v>2019</v>
      </c>
      <c r="J1181" s="85" t="str">
        <f t="shared" si="109"/>
        <v>6/24/2019</v>
      </c>
      <c r="K1181" s="86">
        <f t="shared" si="110"/>
        <v>2</v>
      </c>
      <c r="L1181" t="str">
        <f t="shared" si="111"/>
        <v>Monday</v>
      </c>
      <c r="M1181">
        <v>1522</v>
      </c>
      <c r="N1181" t="s">
        <v>364</v>
      </c>
      <c r="O1181" t="s">
        <v>470</v>
      </c>
      <c r="P1181">
        <v>105</v>
      </c>
      <c r="Q1181" t="s">
        <v>595</v>
      </c>
      <c r="R1181" t="s">
        <v>296</v>
      </c>
      <c r="S1181" t="s">
        <v>297</v>
      </c>
      <c r="T1181" t="s">
        <v>236</v>
      </c>
      <c r="U1181" t="s">
        <v>704</v>
      </c>
      <c r="V1181" t="s">
        <v>260</v>
      </c>
      <c r="W1181">
        <f t="shared" si="112"/>
        <v>15.689999999999998</v>
      </c>
      <c r="X1181">
        <f t="shared" si="113"/>
        <v>533.45999999999992</v>
      </c>
    </row>
    <row r="1182" spans="1:24" x14ac:dyDescent="0.35">
      <c r="A1182">
        <v>50</v>
      </c>
      <c r="B1182">
        <v>85.75</v>
      </c>
      <c r="C1182">
        <v>1</v>
      </c>
      <c r="D1182">
        <v>4287.5</v>
      </c>
      <c r="E1182" s="53" t="s">
        <v>375</v>
      </c>
      <c r="F1182" s="84">
        <v>21</v>
      </c>
      <c r="G1182" s="84">
        <v>7</v>
      </c>
      <c r="H1182" s="85" t="str">
        <f t="shared" si="108"/>
        <v>July</v>
      </c>
      <c r="I1182" s="84">
        <v>2019</v>
      </c>
      <c r="J1182" s="85" t="str">
        <f t="shared" si="109"/>
        <v>7/21/2019</v>
      </c>
      <c r="K1182" s="86">
        <f t="shared" si="110"/>
        <v>1</v>
      </c>
      <c r="L1182" t="str">
        <f t="shared" si="111"/>
        <v>Sunday</v>
      </c>
      <c r="M1182">
        <v>1496</v>
      </c>
      <c r="N1182" t="s">
        <v>207</v>
      </c>
      <c r="O1182" t="s">
        <v>470</v>
      </c>
      <c r="P1182">
        <v>105</v>
      </c>
      <c r="Q1182" t="s">
        <v>595</v>
      </c>
      <c r="R1182" t="s">
        <v>376</v>
      </c>
      <c r="S1182" t="s">
        <v>377</v>
      </c>
      <c r="T1182" t="s">
        <v>242</v>
      </c>
      <c r="U1182" t="s">
        <v>736</v>
      </c>
      <c r="V1182" t="s">
        <v>260</v>
      </c>
      <c r="W1182">
        <f t="shared" si="112"/>
        <v>-19.25</v>
      </c>
      <c r="X1182">
        <f t="shared" si="113"/>
        <v>-962.5</v>
      </c>
    </row>
    <row r="1183" spans="1:24" x14ac:dyDescent="0.35">
      <c r="A1183">
        <v>46</v>
      </c>
      <c r="B1183">
        <v>125.99</v>
      </c>
      <c r="C1183">
        <v>3</v>
      </c>
      <c r="D1183">
        <v>5795.54</v>
      </c>
      <c r="E1183" s="53" t="s">
        <v>378</v>
      </c>
      <c r="F1183" s="84">
        <v>20</v>
      </c>
      <c r="G1183" s="84">
        <v>8</v>
      </c>
      <c r="H1183" s="85" t="str">
        <f t="shared" si="108"/>
        <v>August</v>
      </c>
      <c r="I1183" s="84">
        <v>2019</v>
      </c>
      <c r="J1183" s="85" t="str">
        <f t="shared" si="109"/>
        <v>8/20/2019</v>
      </c>
      <c r="K1183" s="86">
        <f t="shared" si="110"/>
        <v>3</v>
      </c>
      <c r="L1183" t="str">
        <f t="shared" si="111"/>
        <v>Tuesday</v>
      </c>
      <c r="M1183">
        <v>1467</v>
      </c>
      <c r="N1183" t="s">
        <v>207</v>
      </c>
      <c r="O1183" t="s">
        <v>470</v>
      </c>
      <c r="P1183">
        <v>105</v>
      </c>
      <c r="Q1183" t="s">
        <v>595</v>
      </c>
      <c r="R1183" t="s">
        <v>379</v>
      </c>
      <c r="S1183" t="s">
        <v>380</v>
      </c>
      <c r="T1183" t="s">
        <v>240</v>
      </c>
      <c r="U1183" t="s">
        <v>737</v>
      </c>
      <c r="V1183" t="s">
        <v>260</v>
      </c>
      <c r="W1183">
        <f t="shared" si="112"/>
        <v>20.989999999999995</v>
      </c>
      <c r="X1183">
        <f t="shared" si="113"/>
        <v>965.53999999999974</v>
      </c>
    </row>
    <row r="1184" spans="1:24" x14ac:dyDescent="0.35">
      <c r="A1184">
        <v>22</v>
      </c>
      <c r="B1184">
        <v>84.7</v>
      </c>
      <c r="C1184">
        <v>12</v>
      </c>
      <c r="D1184">
        <v>1863.4</v>
      </c>
      <c r="E1184" s="53" t="s">
        <v>492</v>
      </c>
      <c r="F1184" s="84">
        <v>15</v>
      </c>
      <c r="G1184" s="84">
        <v>9</v>
      </c>
      <c r="H1184" s="85" t="str">
        <f t="shared" si="108"/>
        <v>September</v>
      </c>
      <c r="I1184" s="84">
        <v>2019</v>
      </c>
      <c r="J1184" s="85" t="str">
        <f t="shared" si="109"/>
        <v>9/15/2019</v>
      </c>
      <c r="K1184" s="86">
        <f t="shared" si="110"/>
        <v>1</v>
      </c>
      <c r="L1184" t="str">
        <f t="shared" si="111"/>
        <v>Sunday</v>
      </c>
      <c r="M1184">
        <v>1442</v>
      </c>
      <c r="N1184" t="s">
        <v>207</v>
      </c>
      <c r="O1184" t="s">
        <v>470</v>
      </c>
      <c r="P1184">
        <v>105</v>
      </c>
      <c r="Q1184" t="s">
        <v>595</v>
      </c>
      <c r="R1184" t="s">
        <v>493</v>
      </c>
      <c r="S1184" t="s">
        <v>494</v>
      </c>
      <c r="T1184" t="s">
        <v>248</v>
      </c>
      <c r="U1184" t="s">
        <v>769</v>
      </c>
      <c r="V1184" t="s">
        <v>255</v>
      </c>
      <c r="W1184">
        <f t="shared" si="112"/>
        <v>-20.299999999999997</v>
      </c>
      <c r="X1184">
        <f t="shared" si="113"/>
        <v>-446.59999999999991</v>
      </c>
    </row>
    <row r="1185" spans="1:24" x14ac:dyDescent="0.35">
      <c r="A1185">
        <v>48</v>
      </c>
      <c r="B1185">
        <v>86.81</v>
      </c>
      <c r="C1185">
        <v>6</v>
      </c>
      <c r="D1185">
        <v>4166.88</v>
      </c>
      <c r="E1185" s="53" t="s">
        <v>383</v>
      </c>
      <c r="F1185" s="84">
        <v>14</v>
      </c>
      <c r="G1185" s="84">
        <v>10</v>
      </c>
      <c r="H1185" s="85" t="str">
        <f t="shared" si="108"/>
        <v>October</v>
      </c>
      <c r="I1185" s="84">
        <v>2019</v>
      </c>
      <c r="J1185" s="85" t="str">
        <f t="shared" si="109"/>
        <v>10/14/2019</v>
      </c>
      <c r="K1185" s="86">
        <f t="shared" si="110"/>
        <v>2</v>
      </c>
      <c r="L1185" t="str">
        <f t="shared" si="111"/>
        <v>Monday</v>
      </c>
      <c r="M1185">
        <v>1414</v>
      </c>
      <c r="N1185" t="s">
        <v>207</v>
      </c>
      <c r="O1185" t="s">
        <v>470</v>
      </c>
      <c r="P1185">
        <v>105</v>
      </c>
      <c r="Q1185" t="s">
        <v>595</v>
      </c>
      <c r="R1185" t="s">
        <v>310</v>
      </c>
      <c r="S1185" t="s">
        <v>311</v>
      </c>
      <c r="T1185" t="s">
        <v>229</v>
      </c>
      <c r="U1185" t="s">
        <v>710</v>
      </c>
      <c r="V1185" t="s">
        <v>260</v>
      </c>
      <c r="W1185">
        <f t="shared" si="112"/>
        <v>-18.189999999999998</v>
      </c>
      <c r="X1185">
        <f t="shared" si="113"/>
        <v>-873.11999999999989</v>
      </c>
    </row>
    <row r="1186" spans="1:24" x14ac:dyDescent="0.35">
      <c r="A1186">
        <v>47</v>
      </c>
      <c r="B1186">
        <v>86.81</v>
      </c>
      <c r="C1186">
        <v>14</v>
      </c>
      <c r="D1186">
        <v>4080.07</v>
      </c>
      <c r="E1186" s="53">
        <v>43476</v>
      </c>
      <c r="F1186" s="84">
        <v>1</v>
      </c>
      <c r="G1186" s="84">
        <v>11</v>
      </c>
      <c r="H1186" s="85" t="str">
        <f t="shared" si="108"/>
        <v>November</v>
      </c>
      <c r="I1186" s="84">
        <v>2019</v>
      </c>
      <c r="J1186" s="85" t="str">
        <f t="shared" si="109"/>
        <v>11/1/2019</v>
      </c>
      <c r="K1186" s="86">
        <f t="shared" si="110"/>
        <v>6</v>
      </c>
      <c r="L1186" t="str">
        <f t="shared" si="111"/>
        <v>Friday</v>
      </c>
      <c r="M1186">
        <v>1397</v>
      </c>
      <c r="N1186" t="s">
        <v>207</v>
      </c>
      <c r="O1186" t="s">
        <v>470</v>
      </c>
      <c r="P1186">
        <v>105</v>
      </c>
      <c r="Q1186" t="s">
        <v>595</v>
      </c>
      <c r="R1186" t="s">
        <v>384</v>
      </c>
      <c r="S1186" t="s">
        <v>385</v>
      </c>
      <c r="T1186" t="s">
        <v>235</v>
      </c>
      <c r="U1186" t="s">
        <v>739</v>
      </c>
      <c r="V1186" t="s">
        <v>260</v>
      </c>
      <c r="W1186">
        <f t="shared" si="112"/>
        <v>-18.189999999999998</v>
      </c>
      <c r="X1186">
        <f t="shared" si="113"/>
        <v>-854.92999999999984</v>
      </c>
    </row>
    <row r="1187" spans="1:24" x14ac:dyDescent="0.35">
      <c r="A1187">
        <v>34</v>
      </c>
      <c r="B1187">
        <v>112.22</v>
      </c>
      <c r="C1187">
        <v>6</v>
      </c>
      <c r="D1187">
        <v>3815.48</v>
      </c>
      <c r="E1187" s="53">
        <v>43810</v>
      </c>
      <c r="F1187" s="84">
        <v>12</v>
      </c>
      <c r="G1187" s="84">
        <v>11</v>
      </c>
      <c r="H1187" s="85" t="str">
        <f t="shared" si="108"/>
        <v>November</v>
      </c>
      <c r="I1187" s="84">
        <v>2019</v>
      </c>
      <c r="J1187" s="85" t="str">
        <f t="shared" si="109"/>
        <v>11/12/2019</v>
      </c>
      <c r="K1187" s="86">
        <f t="shared" si="110"/>
        <v>3</v>
      </c>
      <c r="L1187" t="str">
        <f t="shared" si="111"/>
        <v>Tuesday</v>
      </c>
      <c r="M1187">
        <v>1387</v>
      </c>
      <c r="N1187" t="s">
        <v>207</v>
      </c>
      <c r="O1187" t="s">
        <v>470</v>
      </c>
      <c r="P1187">
        <v>105</v>
      </c>
      <c r="Q1187" t="s">
        <v>595</v>
      </c>
      <c r="R1187" t="s">
        <v>473</v>
      </c>
      <c r="S1187" t="s">
        <v>474</v>
      </c>
      <c r="T1187" t="s">
        <v>239</v>
      </c>
      <c r="U1187" t="s">
        <v>766</v>
      </c>
      <c r="V1187" t="s">
        <v>260</v>
      </c>
      <c r="W1187">
        <f t="shared" si="112"/>
        <v>7.2199999999999989</v>
      </c>
      <c r="X1187">
        <f t="shared" si="113"/>
        <v>245.47999999999996</v>
      </c>
    </row>
    <row r="1188" spans="1:24" x14ac:dyDescent="0.35">
      <c r="A1188">
        <v>45</v>
      </c>
      <c r="B1188">
        <v>122.81</v>
      </c>
      <c r="C1188">
        <v>2</v>
      </c>
      <c r="D1188">
        <v>5526.45</v>
      </c>
      <c r="E1188" s="53" t="s">
        <v>495</v>
      </c>
      <c r="F1188" s="84">
        <v>22</v>
      </c>
      <c r="G1188" s="84">
        <v>11</v>
      </c>
      <c r="H1188" s="85" t="str">
        <f t="shared" si="108"/>
        <v>November</v>
      </c>
      <c r="I1188" s="84">
        <v>2019</v>
      </c>
      <c r="J1188" s="85" t="str">
        <f t="shared" si="109"/>
        <v>11/22/2019</v>
      </c>
      <c r="K1188" s="86">
        <f t="shared" si="110"/>
        <v>6</v>
      </c>
      <c r="L1188" t="str">
        <f t="shared" si="111"/>
        <v>Friday</v>
      </c>
      <c r="M1188">
        <v>1378</v>
      </c>
      <c r="N1188" t="s">
        <v>207</v>
      </c>
      <c r="O1188" t="s">
        <v>470</v>
      </c>
      <c r="P1188">
        <v>105</v>
      </c>
      <c r="Q1188" t="s">
        <v>595</v>
      </c>
      <c r="R1188" t="s">
        <v>496</v>
      </c>
      <c r="S1188" t="s">
        <v>497</v>
      </c>
      <c r="T1188" t="s">
        <v>242</v>
      </c>
      <c r="U1188" t="s">
        <v>770</v>
      </c>
      <c r="V1188" t="s">
        <v>260</v>
      </c>
      <c r="W1188">
        <f t="shared" si="112"/>
        <v>17.810000000000002</v>
      </c>
      <c r="X1188">
        <f t="shared" si="113"/>
        <v>801.45</v>
      </c>
    </row>
    <row r="1189" spans="1:24" x14ac:dyDescent="0.35">
      <c r="A1189">
        <v>20</v>
      </c>
      <c r="B1189">
        <v>168.73</v>
      </c>
      <c r="C1189">
        <v>2</v>
      </c>
      <c r="D1189">
        <v>3374.6</v>
      </c>
      <c r="E1189" s="53">
        <v>43536</v>
      </c>
      <c r="F1189" s="84">
        <v>3</v>
      </c>
      <c r="G1189" s="84">
        <v>12</v>
      </c>
      <c r="H1189" s="85" t="str">
        <f t="shared" si="108"/>
        <v>December</v>
      </c>
      <c r="I1189" s="84">
        <v>2019</v>
      </c>
      <c r="J1189" s="85" t="str">
        <f t="shared" si="109"/>
        <v>12/3/2019</v>
      </c>
      <c r="K1189" s="86">
        <f t="shared" si="110"/>
        <v>3</v>
      </c>
      <c r="L1189" t="str">
        <f t="shared" si="111"/>
        <v>Tuesday</v>
      </c>
      <c r="M1189">
        <v>1368</v>
      </c>
      <c r="N1189" t="s">
        <v>207</v>
      </c>
      <c r="O1189" t="s">
        <v>470</v>
      </c>
      <c r="P1189">
        <v>105</v>
      </c>
      <c r="Q1189" t="s">
        <v>595</v>
      </c>
      <c r="R1189" t="s">
        <v>360</v>
      </c>
      <c r="S1189" t="s">
        <v>361</v>
      </c>
      <c r="T1189" t="s">
        <v>235</v>
      </c>
      <c r="U1189" t="s">
        <v>730</v>
      </c>
      <c r="V1189" t="s">
        <v>260</v>
      </c>
      <c r="W1189">
        <f t="shared" si="112"/>
        <v>63.72999999999999</v>
      </c>
      <c r="X1189">
        <f t="shared" si="113"/>
        <v>1274.5999999999999</v>
      </c>
    </row>
    <row r="1190" spans="1:24" x14ac:dyDescent="0.35">
      <c r="A1190">
        <v>50</v>
      </c>
      <c r="B1190">
        <v>60.49</v>
      </c>
      <c r="C1190">
        <v>6</v>
      </c>
      <c r="D1190">
        <v>3024.5</v>
      </c>
      <c r="E1190" s="53" t="s">
        <v>388</v>
      </c>
      <c r="F1190" s="84">
        <v>31</v>
      </c>
      <c r="G1190" s="84">
        <v>1</v>
      </c>
      <c r="H1190" s="85" t="str">
        <f t="shared" si="108"/>
        <v>January</v>
      </c>
      <c r="I1190" s="84">
        <v>2020</v>
      </c>
      <c r="J1190" s="85" t="str">
        <f t="shared" si="109"/>
        <v>1/31/2020</v>
      </c>
      <c r="K1190" s="86">
        <f t="shared" si="110"/>
        <v>6</v>
      </c>
      <c r="L1190" t="str">
        <f t="shared" si="111"/>
        <v>Friday</v>
      </c>
      <c r="M1190">
        <v>1310</v>
      </c>
      <c r="N1190" t="s">
        <v>207</v>
      </c>
      <c r="O1190" t="s">
        <v>470</v>
      </c>
      <c r="P1190">
        <v>105</v>
      </c>
      <c r="Q1190" t="s">
        <v>595</v>
      </c>
      <c r="R1190" t="s">
        <v>389</v>
      </c>
      <c r="S1190" t="s">
        <v>390</v>
      </c>
      <c r="T1190" t="s">
        <v>233</v>
      </c>
      <c r="U1190" t="s">
        <v>740</v>
      </c>
      <c r="V1190" t="s">
        <v>260</v>
      </c>
      <c r="W1190">
        <f t="shared" si="112"/>
        <v>-44.51</v>
      </c>
      <c r="X1190">
        <f t="shared" si="113"/>
        <v>-2225.5</v>
      </c>
    </row>
    <row r="1191" spans="1:24" x14ac:dyDescent="0.35">
      <c r="A1191">
        <v>22</v>
      </c>
      <c r="B1191">
        <v>57.55</v>
      </c>
      <c r="C1191">
        <v>6</v>
      </c>
      <c r="D1191">
        <v>1266.0999999999999</v>
      </c>
      <c r="E1191" s="53">
        <v>43833</v>
      </c>
      <c r="F1191" s="84">
        <v>1</v>
      </c>
      <c r="G1191" s="84">
        <v>3</v>
      </c>
      <c r="H1191" s="85" t="str">
        <f t="shared" si="108"/>
        <v>March</v>
      </c>
      <c r="I1191" s="84">
        <v>2020</v>
      </c>
      <c r="J1191" s="85" t="str">
        <f t="shared" si="109"/>
        <v>3/1/2020</v>
      </c>
      <c r="K1191" s="86">
        <f t="shared" si="110"/>
        <v>1</v>
      </c>
      <c r="L1191" t="str">
        <f t="shared" si="111"/>
        <v>Sunday</v>
      </c>
      <c r="M1191">
        <v>1281</v>
      </c>
      <c r="N1191" t="s">
        <v>397</v>
      </c>
      <c r="O1191" t="s">
        <v>470</v>
      </c>
      <c r="P1191">
        <v>105</v>
      </c>
      <c r="Q1191" t="s">
        <v>595</v>
      </c>
      <c r="R1191" t="s">
        <v>296</v>
      </c>
      <c r="S1191" t="s">
        <v>297</v>
      </c>
      <c r="T1191" t="s">
        <v>236</v>
      </c>
      <c r="U1191" t="s">
        <v>704</v>
      </c>
      <c r="V1191" t="s">
        <v>255</v>
      </c>
      <c r="W1191">
        <f t="shared" si="112"/>
        <v>-47.45</v>
      </c>
      <c r="X1191">
        <f t="shared" si="113"/>
        <v>-1043.9000000000001</v>
      </c>
    </row>
    <row r="1192" spans="1:24" x14ac:dyDescent="0.35">
      <c r="A1192">
        <v>45</v>
      </c>
      <c r="B1192">
        <v>106.93</v>
      </c>
      <c r="C1192">
        <v>17</v>
      </c>
      <c r="D1192">
        <v>4811.8500000000004</v>
      </c>
      <c r="E1192" s="53" t="s">
        <v>498</v>
      </c>
      <c r="F1192" s="84">
        <v>30</v>
      </c>
      <c r="G1192" s="84">
        <v>3</v>
      </c>
      <c r="H1192" s="85" t="str">
        <f t="shared" si="108"/>
        <v>March</v>
      </c>
      <c r="I1192" s="84">
        <v>2020</v>
      </c>
      <c r="J1192" s="85" t="str">
        <f t="shared" si="109"/>
        <v>3/30/2020</v>
      </c>
      <c r="K1192" s="86">
        <f t="shared" si="110"/>
        <v>2</v>
      </c>
      <c r="L1192" t="str">
        <f t="shared" si="111"/>
        <v>Monday</v>
      </c>
      <c r="M1192">
        <v>1253</v>
      </c>
      <c r="N1192" t="s">
        <v>207</v>
      </c>
      <c r="O1192" t="s">
        <v>470</v>
      </c>
      <c r="P1192">
        <v>105</v>
      </c>
      <c r="Q1192" t="s">
        <v>595</v>
      </c>
      <c r="R1192" t="s">
        <v>256</v>
      </c>
      <c r="S1192" t="s">
        <v>257</v>
      </c>
      <c r="T1192" t="s">
        <v>230</v>
      </c>
      <c r="U1192" t="s">
        <v>684</v>
      </c>
      <c r="V1192" t="s">
        <v>260</v>
      </c>
      <c r="W1192">
        <f t="shared" si="112"/>
        <v>1.9300000000000068</v>
      </c>
      <c r="X1192">
        <f t="shared" si="113"/>
        <v>86.850000000000307</v>
      </c>
    </row>
    <row r="1193" spans="1:24" x14ac:dyDescent="0.35">
      <c r="A1193">
        <v>58</v>
      </c>
      <c r="B1193">
        <v>125.99</v>
      </c>
      <c r="C1193">
        <v>6</v>
      </c>
      <c r="D1193">
        <v>7307.42</v>
      </c>
      <c r="E1193" s="53">
        <v>43834</v>
      </c>
      <c r="F1193" s="84">
        <v>1</v>
      </c>
      <c r="G1193" s="84">
        <v>4</v>
      </c>
      <c r="H1193" s="85" t="str">
        <f t="shared" si="108"/>
        <v>April</v>
      </c>
      <c r="I1193" s="84">
        <v>2020</v>
      </c>
      <c r="J1193" s="85" t="str">
        <f t="shared" si="109"/>
        <v>4/1/2020</v>
      </c>
      <c r="K1193" s="86">
        <f t="shared" si="110"/>
        <v>4</v>
      </c>
      <c r="L1193" t="str">
        <f t="shared" si="111"/>
        <v>Wednesday</v>
      </c>
      <c r="M1193">
        <v>1252</v>
      </c>
      <c r="N1193" t="s">
        <v>207</v>
      </c>
      <c r="O1193" t="s">
        <v>470</v>
      </c>
      <c r="P1193">
        <v>105</v>
      </c>
      <c r="Q1193" t="s">
        <v>595</v>
      </c>
      <c r="R1193" t="s">
        <v>392</v>
      </c>
      <c r="S1193" t="s">
        <v>393</v>
      </c>
      <c r="T1193" t="s">
        <v>229</v>
      </c>
      <c r="U1193" t="s">
        <v>741</v>
      </c>
      <c r="V1193" t="s">
        <v>289</v>
      </c>
      <c r="W1193">
        <f t="shared" si="112"/>
        <v>20.989999999999995</v>
      </c>
      <c r="X1193">
        <f t="shared" si="113"/>
        <v>1217.4199999999996</v>
      </c>
    </row>
    <row r="1194" spans="1:24" x14ac:dyDescent="0.35">
      <c r="A1194">
        <v>51</v>
      </c>
      <c r="B1194">
        <v>121.75</v>
      </c>
      <c r="C1194">
        <v>5</v>
      </c>
      <c r="D1194">
        <v>6209.25</v>
      </c>
      <c r="E1194" s="53">
        <v>44079</v>
      </c>
      <c r="F1194" s="84">
        <v>9</v>
      </c>
      <c r="G1194" s="84">
        <v>5</v>
      </c>
      <c r="H1194" s="85" t="str">
        <f t="shared" si="108"/>
        <v>May</v>
      </c>
      <c r="I1194" s="84">
        <v>2020</v>
      </c>
      <c r="J1194" s="85" t="str">
        <f t="shared" si="109"/>
        <v>5/9/2020</v>
      </c>
      <c r="K1194" s="86">
        <f t="shared" si="110"/>
        <v>7</v>
      </c>
      <c r="L1194" t="str">
        <f t="shared" si="111"/>
        <v>Saturday</v>
      </c>
      <c r="M1194">
        <v>1215</v>
      </c>
      <c r="N1194" t="s">
        <v>224</v>
      </c>
      <c r="O1194" t="s">
        <v>470</v>
      </c>
      <c r="P1194">
        <v>105</v>
      </c>
      <c r="Q1194" t="s">
        <v>595</v>
      </c>
      <c r="R1194" t="s">
        <v>476</v>
      </c>
      <c r="S1194" t="s">
        <v>477</v>
      </c>
      <c r="T1194" t="s">
        <v>232</v>
      </c>
      <c r="U1194" t="s">
        <v>767</v>
      </c>
      <c r="V1194" t="s">
        <v>260</v>
      </c>
      <c r="W1194">
        <f t="shared" si="112"/>
        <v>16.75</v>
      </c>
      <c r="X1194">
        <f t="shared" si="113"/>
        <v>854.25</v>
      </c>
    </row>
    <row r="1195" spans="1:24" x14ac:dyDescent="0.35">
      <c r="A1195">
        <v>38</v>
      </c>
      <c r="B1195">
        <v>140.75</v>
      </c>
      <c r="C1195">
        <v>3</v>
      </c>
      <c r="D1195">
        <v>5348.5</v>
      </c>
      <c r="E1195" s="53" t="s">
        <v>446</v>
      </c>
      <c r="F1195" s="84">
        <v>31</v>
      </c>
      <c r="G1195" s="84">
        <v>1</v>
      </c>
      <c r="H1195" s="85" t="str">
        <f t="shared" si="108"/>
        <v>January</v>
      </c>
      <c r="I1195" s="84">
        <v>2018</v>
      </c>
      <c r="J1195" s="85" t="str">
        <f t="shared" si="109"/>
        <v>1/31/2018</v>
      </c>
      <c r="K1195" s="86">
        <f t="shared" si="110"/>
        <v>4</v>
      </c>
      <c r="L1195" t="str">
        <f t="shared" si="111"/>
        <v>Wednesday</v>
      </c>
      <c r="M1195">
        <v>2045</v>
      </c>
      <c r="N1195" t="s">
        <v>207</v>
      </c>
      <c r="O1195" t="s">
        <v>226</v>
      </c>
      <c r="P1195">
        <v>143</v>
      </c>
      <c r="Q1195" t="s">
        <v>596</v>
      </c>
      <c r="R1195" t="s">
        <v>296</v>
      </c>
      <c r="S1195" t="s">
        <v>297</v>
      </c>
      <c r="T1195" t="s">
        <v>236</v>
      </c>
      <c r="U1195" t="s">
        <v>704</v>
      </c>
      <c r="V1195" t="s">
        <v>260</v>
      </c>
      <c r="W1195">
        <f t="shared" si="112"/>
        <v>-2.25</v>
      </c>
      <c r="X1195">
        <f t="shared" si="113"/>
        <v>-85.5</v>
      </c>
    </row>
    <row r="1196" spans="1:24" x14ac:dyDescent="0.35">
      <c r="A1196">
        <v>22</v>
      </c>
      <c r="B1196">
        <v>126.39</v>
      </c>
      <c r="C1196">
        <v>12</v>
      </c>
      <c r="D1196">
        <v>2780.58</v>
      </c>
      <c r="E1196" s="53" t="s">
        <v>426</v>
      </c>
      <c r="F1196" s="84">
        <v>16</v>
      </c>
      <c r="G1196" s="84">
        <v>4</v>
      </c>
      <c r="H1196" s="85" t="str">
        <f t="shared" si="108"/>
        <v>April</v>
      </c>
      <c r="I1196" s="84">
        <v>2018</v>
      </c>
      <c r="J1196" s="85" t="str">
        <f t="shared" si="109"/>
        <v>4/16/2018</v>
      </c>
      <c r="K1196" s="86">
        <f t="shared" si="110"/>
        <v>2</v>
      </c>
      <c r="L1196" t="str">
        <f t="shared" si="111"/>
        <v>Monday</v>
      </c>
      <c r="M1196">
        <v>1971</v>
      </c>
      <c r="N1196" t="s">
        <v>207</v>
      </c>
      <c r="O1196" t="s">
        <v>226</v>
      </c>
      <c r="P1196">
        <v>143</v>
      </c>
      <c r="Q1196" t="s">
        <v>596</v>
      </c>
      <c r="R1196" t="s">
        <v>304</v>
      </c>
      <c r="S1196" t="s">
        <v>249</v>
      </c>
      <c r="T1196" t="s">
        <v>249</v>
      </c>
      <c r="U1196" t="s">
        <v>707</v>
      </c>
      <c r="V1196" t="s">
        <v>255</v>
      </c>
      <c r="W1196">
        <f t="shared" si="112"/>
        <v>-16.61</v>
      </c>
      <c r="X1196">
        <f t="shared" si="113"/>
        <v>-365.41999999999996</v>
      </c>
    </row>
    <row r="1197" spans="1:24" x14ac:dyDescent="0.35">
      <c r="A1197">
        <v>25</v>
      </c>
      <c r="B1197">
        <v>137.88</v>
      </c>
      <c r="C1197">
        <v>5</v>
      </c>
      <c r="D1197">
        <v>3447</v>
      </c>
      <c r="E1197" s="53">
        <v>43165</v>
      </c>
      <c r="F1197" s="84">
        <v>3</v>
      </c>
      <c r="G1197" s="84">
        <v>6</v>
      </c>
      <c r="H1197" s="85" t="str">
        <f t="shared" si="108"/>
        <v>June</v>
      </c>
      <c r="I1197" s="84">
        <v>2018</v>
      </c>
      <c r="J1197" s="85" t="str">
        <f t="shared" si="109"/>
        <v>6/3/2018</v>
      </c>
      <c r="K1197" s="86">
        <f t="shared" si="110"/>
        <v>1</v>
      </c>
      <c r="L1197" t="str">
        <f t="shared" si="111"/>
        <v>Sunday</v>
      </c>
      <c r="M1197">
        <v>1924</v>
      </c>
      <c r="N1197" t="s">
        <v>207</v>
      </c>
      <c r="O1197" t="s">
        <v>226</v>
      </c>
      <c r="P1197">
        <v>143</v>
      </c>
      <c r="Q1197" t="s">
        <v>596</v>
      </c>
      <c r="R1197" t="s">
        <v>427</v>
      </c>
      <c r="S1197" t="s">
        <v>254</v>
      </c>
      <c r="T1197" t="s">
        <v>229</v>
      </c>
      <c r="U1197" t="s">
        <v>754</v>
      </c>
      <c r="V1197" t="s">
        <v>260</v>
      </c>
      <c r="W1197">
        <f t="shared" si="112"/>
        <v>-5.1200000000000045</v>
      </c>
      <c r="X1197">
        <f t="shared" si="113"/>
        <v>-128.00000000000011</v>
      </c>
    </row>
    <row r="1198" spans="1:24" x14ac:dyDescent="0.35">
      <c r="A1198">
        <v>24</v>
      </c>
      <c r="B1198">
        <v>157.97999999999999</v>
      </c>
      <c r="C1198">
        <v>15</v>
      </c>
      <c r="D1198">
        <v>3791.52</v>
      </c>
      <c r="E1198" s="53">
        <v>43320</v>
      </c>
      <c r="F1198" s="84">
        <v>8</v>
      </c>
      <c r="G1198" s="84">
        <v>8</v>
      </c>
      <c r="H1198" s="85" t="str">
        <f t="shared" si="108"/>
        <v>August</v>
      </c>
      <c r="I1198" s="84">
        <v>2018</v>
      </c>
      <c r="J1198" s="85" t="str">
        <f t="shared" si="109"/>
        <v>8/8/2018</v>
      </c>
      <c r="K1198" s="86">
        <f t="shared" si="110"/>
        <v>4</v>
      </c>
      <c r="L1198" t="str">
        <f t="shared" si="111"/>
        <v>Wednesday</v>
      </c>
      <c r="M1198">
        <v>1859</v>
      </c>
      <c r="N1198" t="s">
        <v>207</v>
      </c>
      <c r="O1198" t="s">
        <v>226</v>
      </c>
      <c r="P1198">
        <v>143</v>
      </c>
      <c r="Q1198" t="s">
        <v>596</v>
      </c>
      <c r="R1198" t="s">
        <v>335</v>
      </c>
      <c r="S1198" t="s">
        <v>336</v>
      </c>
      <c r="T1198" t="s">
        <v>229</v>
      </c>
      <c r="U1198" t="s">
        <v>720</v>
      </c>
      <c r="V1198" t="s">
        <v>260</v>
      </c>
      <c r="W1198">
        <f t="shared" si="112"/>
        <v>14.97999999999999</v>
      </c>
      <c r="X1198">
        <f t="shared" si="113"/>
        <v>359.51999999999975</v>
      </c>
    </row>
    <row r="1199" spans="1:24" x14ac:dyDescent="0.35">
      <c r="A1199">
        <v>35</v>
      </c>
      <c r="B1199">
        <v>129.26</v>
      </c>
      <c r="C1199">
        <v>1</v>
      </c>
      <c r="D1199">
        <v>4524.1000000000004</v>
      </c>
      <c r="E1199" s="53" t="s">
        <v>519</v>
      </c>
      <c r="F1199" s="84">
        <v>25</v>
      </c>
      <c r="G1199" s="84">
        <v>9</v>
      </c>
      <c r="H1199" s="85" t="str">
        <f t="shared" si="108"/>
        <v>September</v>
      </c>
      <c r="I1199" s="84">
        <v>2018</v>
      </c>
      <c r="J1199" s="85" t="str">
        <f t="shared" si="109"/>
        <v>9/25/2018</v>
      </c>
      <c r="K1199" s="86">
        <f t="shared" si="110"/>
        <v>3</v>
      </c>
      <c r="L1199" t="str">
        <f t="shared" si="111"/>
        <v>Tuesday</v>
      </c>
      <c r="M1199">
        <v>1812</v>
      </c>
      <c r="N1199" t="s">
        <v>207</v>
      </c>
      <c r="O1199" t="s">
        <v>226</v>
      </c>
      <c r="P1199">
        <v>143</v>
      </c>
      <c r="Q1199" t="s">
        <v>596</v>
      </c>
      <c r="R1199" t="s">
        <v>307</v>
      </c>
      <c r="S1199" t="s">
        <v>308</v>
      </c>
      <c r="T1199" t="s">
        <v>232</v>
      </c>
      <c r="U1199" t="s">
        <v>709</v>
      </c>
      <c r="V1199" t="s">
        <v>260</v>
      </c>
      <c r="W1199">
        <f t="shared" si="112"/>
        <v>-13.740000000000009</v>
      </c>
      <c r="X1199">
        <f t="shared" si="113"/>
        <v>-480.90000000000032</v>
      </c>
    </row>
    <row r="1200" spans="1:24" x14ac:dyDescent="0.35">
      <c r="A1200">
        <v>28</v>
      </c>
      <c r="B1200">
        <v>119.2</v>
      </c>
      <c r="C1200">
        <v>6</v>
      </c>
      <c r="D1200">
        <v>3337.6</v>
      </c>
      <c r="E1200" s="53" t="s">
        <v>429</v>
      </c>
      <c r="F1200" s="84">
        <v>22</v>
      </c>
      <c r="G1200" s="84">
        <v>10</v>
      </c>
      <c r="H1200" s="85" t="str">
        <f t="shared" si="108"/>
        <v>October</v>
      </c>
      <c r="I1200" s="84">
        <v>2018</v>
      </c>
      <c r="J1200" s="85" t="str">
        <f t="shared" si="109"/>
        <v>10/22/2018</v>
      </c>
      <c r="K1200" s="86">
        <f t="shared" si="110"/>
        <v>2</v>
      </c>
      <c r="L1200" t="str">
        <f t="shared" si="111"/>
        <v>Monday</v>
      </c>
      <c r="M1200">
        <v>1786</v>
      </c>
      <c r="N1200" t="s">
        <v>207</v>
      </c>
      <c r="O1200" t="s">
        <v>226</v>
      </c>
      <c r="P1200">
        <v>143</v>
      </c>
      <c r="Q1200" t="s">
        <v>596</v>
      </c>
      <c r="R1200" t="s">
        <v>304</v>
      </c>
      <c r="S1200" t="s">
        <v>249</v>
      </c>
      <c r="T1200" t="s">
        <v>249</v>
      </c>
      <c r="U1200" t="s">
        <v>707</v>
      </c>
      <c r="V1200" t="s">
        <v>260</v>
      </c>
      <c r="W1200">
        <f t="shared" si="112"/>
        <v>-23.799999999999997</v>
      </c>
      <c r="X1200">
        <f t="shared" si="113"/>
        <v>-666.39999999999986</v>
      </c>
    </row>
    <row r="1201" spans="1:24" x14ac:dyDescent="0.35">
      <c r="A1201">
        <v>36</v>
      </c>
      <c r="B1201">
        <v>153.66999999999999</v>
      </c>
      <c r="C1201">
        <v>5</v>
      </c>
      <c r="D1201">
        <v>5532.12</v>
      </c>
      <c r="E1201" s="53">
        <v>43262</v>
      </c>
      <c r="F1201" s="84">
        <v>6</v>
      </c>
      <c r="G1201" s="84">
        <v>11</v>
      </c>
      <c r="H1201" s="85" t="str">
        <f t="shared" si="108"/>
        <v>November</v>
      </c>
      <c r="I1201" s="84">
        <v>2018</v>
      </c>
      <c r="J1201" s="85" t="str">
        <f t="shared" si="109"/>
        <v>11/6/2018</v>
      </c>
      <c r="K1201" s="86">
        <f t="shared" si="110"/>
        <v>3</v>
      </c>
      <c r="L1201" t="str">
        <f t="shared" si="111"/>
        <v>Tuesday</v>
      </c>
      <c r="M1201">
        <v>1772</v>
      </c>
      <c r="N1201" t="s">
        <v>207</v>
      </c>
      <c r="O1201" t="s">
        <v>226</v>
      </c>
      <c r="P1201">
        <v>143</v>
      </c>
      <c r="Q1201" t="s">
        <v>596</v>
      </c>
      <c r="R1201" t="s">
        <v>416</v>
      </c>
      <c r="S1201" t="s">
        <v>417</v>
      </c>
      <c r="T1201" t="s">
        <v>239</v>
      </c>
      <c r="U1201" t="s">
        <v>750</v>
      </c>
      <c r="V1201" t="s">
        <v>260</v>
      </c>
      <c r="W1201">
        <f t="shared" si="112"/>
        <v>10.669999999999987</v>
      </c>
      <c r="X1201">
        <f t="shared" si="113"/>
        <v>384.11999999999955</v>
      </c>
    </row>
    <row r="1202" spans="1:24" x14ac:dyDescent="0.35">
      <c r="A1202">
        <v>39</v>
      </c>
      <c r="B1202">
        <v>130.69</v>
      </c>
      <c r="C1202">
        <v>16</v>
      </c>
      <c r="D1202">
        <v>5096.91</v>
      </c>
      <c r="E1202" s="53" t="s">
        <v>367</v>
      </c>
      <c r="F1202" s="84">
        <v>14</v>
      </c>
      <c r="G1202" s="84">
        <v>11</v>
      </c>
      <c r="H1202" s="85" t="str">
        <f t="shared" si="108"/>
        <v>November</v>
      </c>
      <c r="I1202" s="84">
        <v>2018</v>
      </c>
      <c r="J1202" s="85" t="str">
        <f t="shared" si="109"/>
        <v>11/14/2018</v>
      </c>
      <c r="K1202" s="86">
        <f t="shared" si="110"/>
        <v>4</v>
      </c>
      <c r="L1202" t="str">
        <f t="shared" si="111"/>
        <v>Wednesday</v>
      </c>
      <c r="M1202">
        <v>1765</v>
      </c>
      <c r="N1202" t="s">
        <v>207</v>
      </c>
      <c r="O1202" t="s">
        <v>226</v>
      </c>
      <c r="P1202">
        <v>143</v>
      </c>
      <c r="Q1202" t="s">
        <v>596</v>
      </c>
      <c r="R1202" t="s">
        <v>362</v>
      </c>
      <c r="S1202" t="s">
        <v>293</v>
      </c>
      <c r="T1202" t="s">
        <v>229</v>
      </c>
      <c r="U1202" t="s">
        <v>731</v>
      </c>
      <c r="V1202" t="s">
        <v>260</v>
      </c>
      <c r="W1202">
        <f t="shared" si="112"/>
        <v>-12.310000000000002</v>
      </c>
      <c r="X1202">
        <f t="shared" si="113"/>
        <v>-480.09000000000009</v>
      </c>
    </row>
    <row r="1203" spans="1:24" x14ac:dyDescent="0.35">
      <c r="A1203">
        <v>27</v>
      </c>
      <c r="B1203">
        <v>168.04</v>
      </c>
      <c r="C1203">
        <v>8</v>
      </c>
      <c r="D1203">
        <v>4537.08</v>
      </c>
      <c r="E1203" s="53" t="s">
        <v>369</v>
      </c>
      <c r="F1203" s="84">
        <v>26</v>
      </c>
      <c r="G1203" s="84">
        <v>11</v>
      </c>
      <c r="H1203" s="85" t="str">
        <f t="shared" si="108"/>
        <v>November</v>
      </c>
      <c r="I1203" s="84">
        <v>2018</v>
      </c>
      <c r="J1203" s="85" t="str">
        <f t="shared" si="109"/>
        <v>11/26/2018</v>
      </c>
      <c r="K1203" s="86">
        <f t="shared" si="110"/>
        <v>2</v>
      </c>
      <c r="L1203" t="str">
        <f t="shared" si="111"/>
        <v>Monday</v>
      </c>
      <c r="M1203">
        <v>1754</v>
      </c>
      <c r="N1203" t="s">
        <v>207</v>
      </c>
      <c r="O1203" t="s">
        <v>226</v>
      </c>
      <c r="P1203">
        <v>143</v>
      </c>
      <c r="Q1203" t="s">
        <v>596</v>
      </c>
      <c r="R1203" t="s">
        <v>321</v>
      </c>
      <c r="S1203" t="s">
        <v>322</v>
      </c>
      <c r="T1203" t="s">
        <v>229</v>
      </c>
      <c r="U1203" t="s">
        <v>715</v>
      </c>
      <c r="V1203" t="s">
        <v>260</v>
      </c>
      <c r="W1203">
        <f t="shared" si="112"/>
        <v>25.039999999999992</v>
      </c>
      <c r="X1203">
        <f t="shared" si="113"/>
        <v>676.07999999999981</v>
      </c>
    </row>
    <row r="1204" spans="1:24" x14ac:dyDescent="0.35">
      <c r="A1204">
        <v>40</v>
      </c>
      <c r="B1204">
        <v>153.66999999999999</v>
      </c>
      <c r="C1204">
        <v>1</v>
      </c>
      <c r="D1204">
        <v>6146.8</v>
      </c>
      <c r="E1204" s="53">
        <v>43355</v>
      </c>
      <c r="F1204" s="84">
        <v>9</v>
      </c>
      <c r="G1204" s="84">
        <v>12</v>
      </c>
      <c r="H1204" s="85" t="str">
        <f t="shared" si="108"/>
        <v>December</v>
      </c>
      <c r="I1204" s="84">
        <v>2018</v>
      </c>
      <c r="J1204" s="85" t="str">
        <f t="shared" si="109"/>
        <v>12/9/2018</v>
      </c>
      <c r="K1204" s="86">
        <f t="shared" si="110"/>
        <v>1</v>
      </c>
      <c r="L1204" t="str">
        <f t="shared" si="111"/>
        <v>Sunday</v>
      </c>
      <c r="M1204">
        <v>1742</v>
      </c>
      <c r="N1204" t="s">
        <v>207</v>
      </c>
      <c r="O1204" t="s">
        <v>226</v>
      </c>
      <c r="P1204">
        <v>143</v>
      </c>
      <c r="Q1204" t="s">
        <v>596</v>
      </c>
      <c r="R1204" t="s">
        <v>400</v>
      </c>
      <c r="S1204" t="s">
        <v>382</v>
      </c>
      <c r="T1204" t="s">
        <v>229</v>
      </c>
      <c r="U1204" t="s">
        <v>744</v>
      </c>
      <c r="V1204" t="s">
        <v>260</v>
      </c>
      <c r="W1204">
        <f t="shared" si="112"/>
        <v>10.669999999999987</v>
      </c>
      <c r="X1204">
        <f t="shared" si="113"/>
        <v>426.7999999999995</v>
      </c>
    </row>
    <row r="1205" spans="1:24" x14ac:dyDescent="0.35">
      <c r="A1205">
        <v>50</v>
      </c>
      <c r="B1205">
        <v>165.16</v>
      </c>
      <c r="C1205">
        <v>5</v>
      </c>
      <c r="D1205">
        <v>8258</v>
      </c>
      <c r="E1205" s="53">
        <v>43801</v>
      </c>
      <c r="F1205" s="84">
        <v>12</v>
      </c>
      <c r="G1205" s="84">
        <v>2</v>
      </c>
      <c r="H1205" s="85" t="str">
        <f t="shared" si="108"/>
        <v>Febuary</v>
      </c>
      <c r="I1205" s="84">
        <v>2019</v>
      </c>
      <c r="J1205" s="85" t="str">
        <f t="shared" si="109"/>
        <v>2/12/2019</v>
      </c>
      <c r="K1205" s="86">
        <f t="shared" si="110"/>
        <v>3</v>
      </c>
      <c r="L1205" t="str">
        <f t="shared" si="111"/>
        <v>Tuesday</v>
      </c>
      <c r="M1205">
        <v>1678</v>
      </c>
      <c r="N1205" t="s">
        <v>207</v>
      </c>
      <c r="O1205" t="s">
        <v>226</v>
      </c>
      <c r="P1205">
        <v>143</v>
      </c>
      <c r="Q1205" t="s">
        <v>596</v>
      </c>
      <c r="R1205" t="s">
        <v>430</v>
      </c>
      <c r="S1205" t="s">
        <v>431</v>
      </c>
      <c r="T1205" t="s">
        <v>245</v>
      </c>
      <c r="U1205" t="s">
        <v>755</v>
      </c>
      <c r="V1205" t="s">
        <v>289</v>
      </c>
      <c r="W1205">
        <f t="shared" si="112"/>
        <v>22.159999999999997</v>
      </c>
      <c r="X1205">
        <f t="shared" si="113"/>
        <v>1107.9999999999998</v>
      </c>
    </row>
    <row r="1206" spans="1:24" x14ac:dyDescent="0.35">
      <c r="A1206">
        <v>42</v>
      </c>
      <c r="B1206">
        <v>172.34</v>
      </c>
      <c r="C1206">
        <v>3</v>
      </c>
      <c r="D1206">
        <v>7238.28</v>
      </c>
      <c r="E1206" s="53" t="s">
        <v>447</v>
      </c>
      <c r="F1206" s="84">
        <v>15</v>
      </c>
      <c r="G1206" s="84">
        <v>3</v>
      </c>
      <c r="H1206" s="85" t="str">
        <f t="shared" si="108"/>
        <v>March</v>
      </c>
      <c r="I1206" s="84">
        <v>2019</v>
      </c>
      <c r="J1206" s="85" t="str">
        <f t="shared" si="109"/>
        <v>3/15/2019</v>
      </c>
      <c r="K1206" s="86">
        <f t="shared" si="110"/>
        <v>6</v>
      </c>
      <c r="L1206" t="str">
        <f t="shared" si="111"/>
        <v>Friday</v>
      </c>
      <c r="M1206">
        <v>1648</v>
      </c>
      <c r="N1206" t="s">
        <v>207</v>
      </c>
      <c r="O1206" t="s">
        <v>226</v>
      </c>
      <c r="P1206">
        <v>143</v>
      </c>
      <c r="Q1206" t="s">
        <v>596</v>
      </c>
      <c r="R1206" t="s">
        <v>420</v>
      </c>
      <c r="S1206" t="s">
        <v>421</v>
      </c>
      <c r="T1206" t="s">
        <v>248</v>
      </c>
      <c r="U1206" t="s">
        <v>752</v>
      </c>
      <c r="V1206" t="s">
        <v>289</v>
      </c>
      <c r="W1206">
        <f t="shared" si="112"/>
        <v>29.340000000000003</v>
      </c>
      <c r="X1206">
        <f t="shared" si="113"/>
        <v>1232.2800000000002</v>
      </c>
    </row>
    <row r="1207" spans="1:24" x14ac:dyDescent="0.35">
      <c r="A1207">
        <v>48</v>
      </c>
      <c r="B1207">
        <v>140.75</v>
      </c>
      <c r="C1207">
        <v>5</v>
      </c>
      <c r="D1207">
        <v>6756</v>
      </c>
      <c r="E1207" s="53">
        <v>43590</v>
      </c>
      <c r="F1207" s="84">
        <v>5</v>
      </c>
      <c r="G1207" s="84">
        <v>5</v>
      </c>
      <c r="H1207" s="85" t="str">
        <f t="shared" si="108"/>
        <v>May</v>
      </c>
      <c r="I1207" s="84">
        <v>2019</v>
      </c>
      <c r="J1207" s="85" t="str">
        <f t="shared" si="109"/>
        <v>5/5/2019</v>
      </c>
      <c r="K1207" s="86">
        <f t="shared" si="110"/>
        <v>1</v>
      </c>
      <c r="L1207" t="str">
        <f t="shared" si="111"/>
        <v>Sunday</v>
      </c>
      <c r="M1207">
        <v>1598</v>
      </c>
      <c r="N1207" t="s">
        <v>207</v>
      </c>
      <c r="O1207" t="s">
        <v>226</v>
      </c>
      <c r="P1207">
        <v>143</v>
      </c>
      <c r="Q1207" t="s">
        <v>596</v>
      </c>
      <c r="R1207" t="s">
        <v>423</v>
      </c>
      <c r="S1207" t="s">
        <v>424</v>
      </c>
      <c r="T1207" t="s">
        <v>233</v>
      </c>
      <c r="U1207" t="s">
        <v>753</v>
      </c>
      <c r="V1207" t="s">
        <v>260</v>
      </c>
      <c r="W1207">
        <f t="shared" si="112"/>
        <v>-2.25</v>
      </c>
      <c r="X1207">
        <f t="shared" si="113"/>
        <v>-108</v>
      </c>
    </row>
    <row r="1208" spans="1:24" x14ac:dyDescent="0.35">
      <c r="A1208">
        <v>25</v>
      </c>
      <c r="B1208">
        <v>149.36000000000001</v>
      </c>
      <c r="C1208">
        <v>5</v>
      </c>
      <c r="D1208">
        <v>3734</v>
      </c>
      <c r="E1208" s="53" t="s">
        <v>434</v>
      </c>
      <c r="F1208" s="84">
        <v>20</v>
      </c>
      <c r="G1208" s="84">
        <v>7</v>
      </c>
      <c r="H1208" s="85" t="str">
        <f t="shared" si="108"/>
        <v>July</v>
      </c>
      <c r="I1208" s="84">
        <v>2019</v>
      </c>
      <c r="J1208" s="85" t="str">
        <f t="shared" si="109"/>
        <v>7/20/2019</v>
      </c>
      <c r="K1208" s="86">
        <f t="shared" si="110"/>
        <v>7</v>
      </c>
      <c r="L1208" t="str">
        <f t="shared" si="111"/>
        <v>Saturday</v>
      </c>
      <c r="M1208">
        <v>1523</v>
      </c>
      <c r="N1208" t="s">
        <v>207</v>
      </c>
      <c r="O1208" t="s">
        <v>226</v>
      </c>
      <c r="P1208">
        <v>143</v>
      </c>
      <c r="Q1208" t="s">
        <v>596</v>
      </c>
      <c r="R1208" t="s">
        <v>285</v>
      </c>
      <c r="S1208" t="s">
        <v>286</v>
      </c>
      <c r="T1208" t="s">
        <v>229</v>
      </c>
      <c r="U1208" t="s">
        <v>699</v>
      </c>
      <c r="V1208" t="s">
        <v>260</v>
      </c>
      <c r="W1208">
        <f t="shared" si="112"/>
        <v>6.3600000000000136</v>
      </c>
      <c r="X1208">
        <f t="shared" si="113"/>
        <v>159.00000000000034</v>
      </c>
    </row>
    <row r="1209" spans="1:24" x14ac:dyDescent="0.35">
      <c r="A1209">
        <v>31</v>
      </c>
      <c r="B1209">
        <v>150.80000000000001</v>
      </c>
      <c r="C1209">
        <v>8</v>
      </c>
      <c r="D1209">
        <v>4674.8</v>
      </c>
      <c r="E1209" s="53" t="s">
        <v>378</v>
      </c>
      <c r="F1209" s="84">
        <v>20</v>
      </c>
      <c r="G1209" s="84">
        <v>8</v>
      </c>
      <c r="H1209" s="85" t="str">
        <f t="shared" si="108"/>
        <v>August</v>
      </c>
      <c r="I1209" s="84">
        <v>2019</v>
      </c>
      <c r="J1209" s="85" t="str">
        <f t="shared" si="109"/>
        <v>8/20/2019</v>
      </c>
      <c r="K1209" s="86">
        <f t="shared" si="110"/>
        <v>3</v>
      </c>
      <c r="L1209" t="str">
        <f t="shared" si="111"/>
        <v>Tuesday</v>
      </c>
      <c r="M1209">
        <v>1493</v>
      </c>
      <c r="N1209" t="s">
        <v>207</v>
      </c>
      <c r="O1209" t="s">
        <v>226</v>
      </c>
      <c r="P1209">
        <v>143</v>
      </c>
      <c r="Q1209" t="s">
        <v>596</v>
      </c>
      <c r="R1209" t="s">
        <v>335</v>
      </c>
      <c r="S1209" t="s">
        <v>336</v>
      </c>
      <c r="T1209" t="s">
        <v>229</v>
      </c>
      <c r="U1209" t="s">
        <v>720</v>
      </c>
      <c r="V1209" t="s">
        <v>260</v>
      </c>
      <c r="W1209">
        <f t="shared" si="112"/>
        <v>7.8000000000000114</v>
      </c>
      <c r="X1209">
        <f t="shared" si="113"/>
        <v>241.80000000000035</v>
      </c>
    </row>
    <row r="1210" spans="1:24" x14ac:dyDescent="0.35">
      <c r="A1210">
        <v>44</v>
      </c>
      <c r="B1210">
        <v>162.29</v>
      </c>
      <c r="C1210">
        <v>2</v>
      </c>
      <c r="D1210">
        <v>7140.76</v>
      </c>
      <c r="E1210" s="53">
        <v>43686</v>
      </c>
      <c r="F1210" s="84">
        <v>8</v>
      </c>
      <c r="G1210" s="84">
        <v>9</v>
      </c>
      <c r="H1210" s="85" t="str">
        <f t="shared" si="108"/>
        <v>September</v>
      </c>
      <c r="I1210" s="84">
        <v>2019</v>
      </c>
      <c r="J1210" s="85" t="str">
        <f t="shared" si="109"/>
        <v>9/8/2019</v>
      </c>
      <c r="K1210" s="86">
        <f t="shared" si="110"/>
        <v>1</v>
      </c>
      <c r="L1210" t="str">
        <f t="shared" si="111"/>
        <v>Sunday</v>
      </c>
      <c r="M1210">
        <v>1475</v>
      </c>
      <c r="N1210" t="s">
        <v>207</v>
      </c>
      <c r="O1210" t="s">
        <v>226</v>
      </c>
      <c r="P1210">
        <v>143</v>
      </c>
      <c r="Q1210" t="s">
        <v>596</v>
      </c>
      <c r="R1210" t="s">
        <v>253</v>
      </c>
      <c r="S1210" t="s">
        <v>254</v>
      </c>
      <c r="T1210" t="s">
        <v>229</v>
      </c>
      <c r="U1210" t="s">
        <v>683</v>
      </c>
      <c r="V1210" t="s">
        <v>289</v>
      </c>
      <c r="W1210">
        <f t="shared" si="112"/>
        <v>19.289999999999992</v>
      </c>
      <c r="X1210">
        <f t="shared" si="113"/>
        <v>848.75999999999965</v>
      </c>
    </row>
    <row r="1211" spans="1:24" x14ac:dyDescent="0.35">
      <c r="A1211">
        <v>23</v>
      </c>
      <c r="B1211">
        <v>156.55000000000001</v>
      </c>
      <c r="C1211">
        <v>16</v>
      </c>
      <c r="D1211">
        <v>3600.65</v>
      </c>
      <c r="E1211" s="53" t="s">
        <v>383</v>
      </c>
      <c r="F1211" s="84">
        <v>14</v>
      </c>
      <c r="G1211" s="84">
        <v>10</v>
      </c>
      <c r="H1211" s="85" t="str">
        <f t="shared" si="108"/>
        <v>October</v>
      </c>
      <c r="I1211" s="84">
        <v>2019</v>
      </c>
      <c r="J1211" s="85" t="str">
        <f t="shared" si="109"/>
        <v>10/14/2019</v>
      </c>
      <c r="K1211" s="86">
        <f t="shared" si="110"/>
        <v>2</v>
      </c>
      <c r="L1211" t="str">
        <f t="shared" si="111"/>
        <v>Monday</v>
      </c>
      <c r="M1211">
        <v>1440</v>
      </c>
      <c r="N1211" t="s">
        <v>207</v>
      </c>
      <c r="O1211" t="s">
        <v>226</v>
      </c>
      <c r="P1211">
        <v>143</v>
      </c>
      <c r="Q1211" t="s">
        <v>596</v>
      </c>
      <c r="R1211" t="s">
        <v>435</v>
      </c>
      <c r="S1211" t="s">
        <v>436</v>
      </c>
      <c r="T1211" t="s">
        <v>235</v>
      </c>
      <c r="U1211" t="s">
        <v>757</v>
      </c>
      <c r="V1211" t="s">
        <v>260</v>
      </c>
      <c r="W1211">
        <f t="shared" si="112"/>
        <v>13.550000000000011</v>
      </c>
      <c r="X1211">
        <f t="shared" si="113"/>
        <v>311.65000000000026</v>
      </c>
    </row>
    <row r="1212" spans="1:24" x14ac:dyDescent="0.35">
      <c r="A1212">
        <v>29</v>
      </c>
      <c r="B1212">
        <v>145.06</v>
      </c>
      <c r="C1212">
        <v>8</v>
      </c>
      <c r="D1212">
        <v>4206.74</v>
      </c>
      <c r="E1212" s="53" t="s">
        <v>404</v>
      </c>
      <c r="F1212" s="84">
        <v>22</v>
      </c>
      <c r="G1212" s="84">
        <v>10</v>
      </c>
      <c r="H1212" s="85" t="str">
        <f t="shared" si="108"/>
        <v>October</v>
      </c>
      <c r="I1212" s="84">
        <v>2019</v>
      </c>
      <c r="J1212" s="85" t="str">
        <f t="shared" si="109"/>
        <v>10/22/2019</v>
      </c>
      <c r="K1212" s="86">
        <f t="shared" si="110"/>
        <v>3</v>
      </c>
      <c r="L1212" t="str">
        <f t="shared" si="111"/>
        <v>Tuesday</v>
      </c>
      <c r="M1212">
        <v>1433</v>
      </c>
      <c r="N1212" t="s">
        <v>207</v>
      </c>
      <c r="O1212" t="s">
        <v>226</v>
      </c>
      <c r="P1212">
        <v>143</v>
      </c>
      <c r="Q1212" t="s">
        <v>596</v>
      </c>
      <c r="R1212" t="s">
        <v>437</v>
      </c>
      <c r="S1212" t="s">
        <v>438</v>
      </c>
      <c r="T1212" t="s">
        <v>243</v>
      </c>
      <c r="U1212" t="s">
        <v>758</v>
      </c>
      <c r="V1212" t="s">
        <v>260</v>
      </c>
      <c r="W1212">
        <f t="shared" si="112"/>
        <v>2.0600000000000023</v>
      </c>
      <c r="X1212">
        <f t="shared" si="113"/>
        <v>59.740000000000066</v>
      </c>
    </row>
    <row r="1213" spans="1:24" x14ac:dyDescent="0.35">
      <c r="A1213">
        <v>49</v>
      </c>
      <c r="B1213">
        <v>109.79</v>
      </c>
      <c r="C1213">
        <v>13</v>
      </c>
      <c r="D1213">
        <v>5379.71</v>
      </c>
      <c r="E1213" s="53">
        <v>43596</v>
      </c>
      <c r="F1213" s="84">
        <v>5</v>
      </c>
      <c r="G1213" s="84">
        <v>11</v>
      </c>
      <c r="H1213" s="85" t="str">
        <f t="shared" si="108"/>
        <v>November</v>
      </c>
      <c r="I1213" s="84">
        <v>2019</v>
      </c>
      <c r="J1213" s="85" t="str">
        <f t="shared" si="109"/>
        <v>11/5/2019</v>
      </c>
      <c r="K1213" s="86">
        <f t="shared" si="110"/>
        <v>3</v>
      </c>
      <c r="L1213" t="str">
        <f t="shared" si="111"/>
        <v>Tuesday</v>
      </c>
      <c r="M1213">
        <v>1420</v>
      </c>
      <c r="N1213" t="s">
        <v>207</v>
      </c>
      <c r="O1213" t="s">
        <v>226</v>
      </c>
      <c r="P1213">
        <v>143</v>
      </c>
      <c r="Q1213" t="s">
        <v>596</v>
      </c>
      <c r="R1213" t="s">
        <v>272</v>
      </c>
      <c r="S1213" t="s">
        <v>254</v>
      </c>
      <c r="T1213" t="s">
        <v>229</v>
      </c>
      <c r="U1213" t="s">
        <v>692</v>
      </c>
      <c r="V1213" t="s">
        <v>260</v>
      </c>
      <c r="W1213">
        <f t="shared" si="112"/>
        <v>-33.209999999999994</v>
      </c>
      <c r="X1213">
        <f t="shared" si="113"/>
        <v>-1627.2899999999997</v>
      </c>
    </row>
    <row r="1214" spans="1:24" x14ac:dyDescent="0.35">
      <c r="A1214">
        <v>36</v>
      </c>
      <c r="B1214">
        <v>157.76</v>
      </c>
      <c r="C1214">
        <v>3</v>
      </c>
      <c r="D1214">
        <v>5679.36</v>
      </c>
      <c r="E1214" s="53" t="s">
        <v>386</v>
      </c>
      <c r="F1214" s="84">
        <v>21</v>
      </c>
      <c r="G1214" s="84">
        <v>11</v>
      </c>
      <c r="H1214" s="85" t="str">
        <f t="shared" si="108"/>
        <v>November</v>
      </c>
      <c r="I1214" s="84">
        <v>2019</v>
      </c>
      <c r="J1214" s="85" t="str">
        <f t="shared" si="109"/>
        <v>11/21/2019</v>
      </c>
      <c r="K1214" s="86">
        <f t="shared" si="110"/>
        <v>5</v>
      </c>
      <c r="L1214" t="str">
        <f t="shared" si="111"/>
        <v>Thursday</v>
      </c>
      <c r="M1214">
        <v>1405</v>
      </c>
      <c r="N1214" t="s">
        <v>207</v>
      </c>
      <c r="O1214" t="s">
        <v>226</v>
      </c>
      <c r="P1214">
        <v>143</v>
      </c>
      <c r="Q1214" t="s">
        <v>596</v>
      </c>
      <c r="R1214" t="s">
        <v>306</v>
      </c>
      <c r="S1214" t="s">
        <v>254</v>
      </c>
      <c r="T1214" t="s">
        <v>229</v>
      </c>
      <c r="U1214" t="s">
        <v>708</v>
      </c>
      <c r="V1214" t="s">
        <v>260</v>
      </c>
      <c r="W1214">
        <f t="shared" si="112"/>
        <v>14.759999999999991</v>
      </c>
      <c r="X1214">
        <f t="shared" si="113"/>
        <v>531.35999999999967</v>
      </c>
    </row>
    <row r="1215" spans="1:24" x14ac:dyDescent="0.35">
      <c r="A1215">
        <v>34</v>
      </c>
      <c r="B1215">
        <v>129.26</v>
      </c>
      <c r="C1215">
        <v>5</v>
      </c>
      <c r="D1215">
        <v>4394.84</v>
      </c>
      <c r="E1215" s="53">
        <v>43477</v>
      </c>
      <c r="F1215" s="84">
        <v>1</v>
      </c>
      <c r="G1215" s="84">
        <v>12</v>
      </c>
      <c r="H1215" s="85" t="str">
        <f t="shared" si="108"/>
        <v>December</v>
      </c>
      <c r="I1215" s="84">
        <v>2019</v>
      </c>
      <c r="J1215" s="85" t="str">
        <f t="shared" si="109"/>
        <v>12/1/2019</v>
      </c>
      <c r="K1215" s="86">
        <f t="shared" si="110"/>
        <v>1</v>
      </c>
      <c r="L1215" t="str">
        <f t="shared" si="111"/>
        <v>Sunday</v>
      </c>
      <c r="M1215">
        <v>1396</v>
      </c>
      <c r="N1215" t="s">
        <v>207</v>
      </c>
      <c r="O1215" t="s">
        <v>226</v>
      </c>
      <c r="P1215">
        <v>143</v>
      </c>
      <c r="Q1215" t="s">
        <v>596</v>
      </c>
      <c r="R1215" t="s">
        <v>427</v>
      </c>
      <c r="S1215" t="s">
        <v>254</v>
      </c>
      <c r="T1215" t="s">
        <v>229</v>
      </c>
      <c r="U1215" t="s">
        <v>754</v>
      </c>
      <c r="V1215" t="s">
        <v>260</v>
      </c>
      <c r="W1215">
        <f t="shared" si="112"/>
        <v>-13.740000000000009</v>
      </c>
      <c r="X1215">
        <f t="shared" si="113"/>
        <v>-467.16000000000031</v>
      </c>
    </row>
    <row r="1216" spans="1:24" x14ac:dyDescent="0.35">
      <c r="A1216">
        <v>25</v>
      </c>
      <c r="B1216">
        <v>101.13</v>
      </c>
      <c r="C1216">
        <v>13</v>
      </c>
      <c r="D1216">
        <v>2528.25</v>
      </c>
      <c r="E1216" s="53">
        <v>43750</v>
      </c>
      <c r="F1216" s="84">
        <v>10</v>
      </c>
      <c r="G1216" s="84">
        <v>12</v>
      </c>
      <c r="H1216" s="85" t="str">
        <f t="shared" si="108"/>
        <v>December</v>
      </c>
      <c r="I1216" s="84">
        <v>2019</v>
      </c>
      <c r="J1216" s="85" t="str">
        <f t="shared" si="109"/>
        <v>12/10/2019</v>
      </c>
      <c r="K1216" s="86">
        <f t="shared" si="110"/>
        <v>3</v>
      </c>
      <c r="L1216" t="str">
        <f t="shared" si="111"/>
        <v>Tuesday</v>
      </c>
      <c r="M1216">
        <v>1388</v>
      </c>
      <c r="N1216" t="s">
        <v>207</v>
      </c>
      <c r="O1216" t="s">
        <v>226</v>
      </c>
      <c r="P1216">
        <v>143</v>
      </c>
      <c r="Q1216" t="s">
        <v>596</v>
      </c>
      <c r="R1216" t="s">
        <v>296</v>
      </c>
      <c r="S1216" t="s">
        <v>297</v>
      </c>
      <c r="T1216" t="s">
        <v>236</v>
      </c>
      <c r="U1216" t="s">
        <v>704</v>
      </c>
      <c r="V1216" t="s">
        <v>255</v>
      </c>
      <c r="W1216">
        <f t="shared" si="112"/>
        <v>-41.870000000000005</v>
      </c>
      <c r="X1216">
        <f t="shared" si="113"/>
        <v>-1046.75</v>
      </c>
    </row>
    <row r="1217" spans="1:24" x14ac:dyDescent="0.35">
      <c r="A1217">
        <v>48</v>
      </c>
      <c r="B1217">
        <v>146.49</v>
      </c>
      <c r="C1217">
        <v>6</v>
      </c>
      <c r="D1217">
        <v>7031.52</v>
      </c>
      <c r="E1217" s="53" t="s">
        <v>448</v>
      </c>
      <c r="F1217" s="84">
        <v>26</v>
      </c>
      <c r="G1217" s="84">
        <v>1</v>
      </c>
      <c r="H1217" s="85" t="str">
        <f t="shared" si="108"/>
        <v>January</v>
      </c>
      <c r="I1217" s="84">
        <v>2020</v>
      </c>
      <c r="J1217" s="85" t="str">
        <f t="shared" si="109"/>
        <v>1/26/2020</v>
      </c>
      <c r="K1217" s="86">
        <f t="shared" si="110"/>
        <v>1</v>
      </c>
      <c r="L1217" t="str">
        <f t="shared" si="111"/>
        <v>Sunday</v>
      </c>
      <c r="M1217">
        <v>1342</v>
      </c>
      <c r="N1217" t="s">
        <v>207</v>
      </c>
      <c r="O1217" t="s">
        <v>226</v>
      </c>
      <c r="P1217">
        <v>143</v>
      </c>
      <c r="Q1217" t="s">
        <v>596</v>
      </c>
      <c r="R1217" t="s">
        <v>324</v>
      </c>
      <c r="S1217" t="s">
        <v>325</v>
      </c>
      <c r="T1217" t="s">
        <v>241</v>
      </c>
      <c r="U1217" t="s">
        <v>716</v>
      </c>
      <c r="V1217" t="s">
        <v>289</v>
      </c>
      <c r="W1217">
        <f t="shared" si="112"/>
        <v>3.4900000000000091</v>
      </c>
      <c r="X1217">
        <f t="shared" si="113"/>
        <v>167.52000000000044</v>
      </c>
    </row>
    <row r="1218" spans="1:24" x14ac:dyDescent="0.35">
      <c r="A1218">
        <v>38</v>
      </c>
      <c r="B1218">
        <v>140.55000000000001</v>
      </c>
      <c r="C1218">
        <v>1</v>
      </c>
      <c r="D1218">
        <v>5340.9</v>
      </c>
      <c r="E1218" s="53" t="s">
        <v>502</v>
      </c>
      <c r="F1218" s="84">
        <v>22</v>
      </c>
      <c r="G1218" s="84">
        <v>2</v>
      </c>
      <c r="H1218" s="85" t="str">
        <f t="shared" si="108"/>
        <v>Febuary</v>
      </c>
      <c r="I1218" s="84">
        <v>2020</v>
      </c>
      <c r="J1218" s="85" t="str">
        <f t="shared" si="109"/>
        <v>2/22/2020</v>
      </c>
      <c r="K1218" s="86">
        <f t="shared" si="110"/>
        <v>7</v>
      </c>
      <c r="L1218" t="str">
        <f t="shared" si="111"/>
        <v>Saturday</v>
      </c>
      <c r="M1218">
        <v>1316</v>
      </c>
      <c r="N1218" t="s">
        <v>207</v>
      </c>
      <c r="O1218" t="s">
        <v>226</v>
      </c>
      <c r="P1218">
        <v>143</v>
      </c>
      <c r="Q1218" t="s">
        <v>596</v>
      </c>
      <c r="R1218" t="s">
        <v>296</v>
      </c>
      <c r="S1218" t="s">
        <v>297</v>
      </c>
      <c r="T1218" t="s">
        <v>236</v>
      </c>
      <c r="U1218" t="s">
        <v>704</v>
      </c>
      <c r="V1218" t="s">
        <v>260</v>
      </c>
      <c r="W1218">
        <f t="shared" si="112"/>
        <v>-2.4499999999999886</v>
      </c>
      <c r="X1218">
        <f t="shared" si="113"/>
        <v>-93.099999999999568</v>
      </c>
    </row>
    <row r="1219" spans="1:24" x14ac:dyDescent="0.35">
      <c r="A1219">
        <v>37</v>
      </c>
      <c r="B1219">
        <v>172.34</v>
      </c>
      <c r="C1219">
        <v>1</v>
      </c>
      <c r="D1219">
        <v>6376.58</v>
      </c>
      <c r="E1219" s="53" t="s">
        <v>513</v>
      </c>
      <c r="F1219" s="84">
        <v>15</v>
      </c>
      <c r="G1219" s="84">
        <v>3</v>
      </c>
      <c r="H1219" s="85" t="str">
        <f t="shared" ref="H1219:H1282" si="114">IF(G1219=1,"January",IF(G1219=2,"Febuary",IF(G1219=3,"March",IF(G1219=4,"April",IF(G1219=5,"May",IF(G1219=6,"June",IF(G1219=7,"July",IF(G1219=8,"August",IF(G1219=9,"September",IF(G1219=10,"October",IF(G1219=11,"November","December")))))))))))</f>
        <v>March</v>
      </c>
      <c r="I1219" s="84">
        <v>2020</v>
      </c>
      <c r="J1219" s="85" t="str">
        <f t="shared" ref="J1219:J1282" si="115">CONCATENATE(G1219,"/",F1219,"/",I1219)</f>
        <v>3/15/2020</v>
      </c>
      <c r="K1219" s="86">
        <f t="shared" ref="K1219:K1282" si="116">WEEKDAY(J1219)</f>
        <v>1</v>
      </c>
      <c r="L1219" t="str">
        <f t="shared" ref="L1219:L1282" si="117">IF(K1219=7,"Saturday",IF(K1219=6,"Friday",IF(K1219=5,"Thursday",IF(K1219=4,"Wednesday",IF(K1219=3,"Tuesday",IF(K1219=2,"Monday","Sunday"))))))</f>
        <v>Sunday</v>
      </c>
      <c r="M1219">
        <v>1295</v>
      </c>
      <c r="N1219" t="s">
        <v>207</v>
      </c>
      <c r="O1219" t="s">
        <v>226</v>
      </c>
      <c r="P1219">
        <v>143</v>
      </c>
      <c r="Q1219" t="s">
        <v>596</v>
      </c>
      <c r="R1219" t="s">
        <v>296</v>
      </c>
      <c r="S1219" t="s">
        <v>297</v>
      </c>
      <c r="T1219" t="s">
        <v>236</v>
      </c>
      <c r="U1219" t="s">
        <v>704</v>
      </c>
      <c r="V1219" t="s">
        <v>260</v>
      </c>
      <c r="W1219">
        <f t="shared" ref="W1219:W1282" si="118">B1219-P1219</f>
        <v>29.340000000000003</v>
      </c>
      <c r="X1219">
        <f t="shared" ref="X1219:X1282" si="119">W1219*A1219</f>
        <v>1085.5800000000002</v>
      </c>
    </row>
    <row r="1220" spans="1:24" x14ac:dyDescent="0.35">
      <c r="A1220">
        <v>49</v>
      </c>
      <c r="B1220">
        <v>140.75</v>
      </c>
      <c r="C1220">
        <v>5</v>
      </c>
      <c r="D1220">
        <v>6896.75</v>
      </c>
      <c r="E1220" s="53">
        <v>43956</v>
      </c>
      <c r="F1220" s="84">
        <v>5</v>
      </c>
      <c r="G1220" s="84">
        <v>5</v>
      </c>
      <c r="H1220" s="85" t="str">
        <f t="shared" si="114"/>
        <v>May</v>
      </c>
      <c r="I1220" s="84">
        <v>2020</v>
      </c>
      <c r="J1220" s="85" t="str">
        <f t="shared" si="115"/>
        <v>5/5/2020</v>
      </c>
      <c r="K1220" s="86">
        <f t="shared" si="116"/>
        <v>3</v>
      </c>
      <c r="L1220" t="str">
        <f t="shared" si="117"/>
        <v>Tuesday</v>
      </c>
      <c r="M1220">
        <v>1245</v>
      </c>
      <c r="N1220" t="s">
        <v>207</v>
      </c>
      <c r="O1220" t="s">
        <v>226</v>
      </c>
      <c r="P1220">
        <v>143</v>
      </c>
      <c r="Q1220" t="s">
        <v>596</v>
      </c>
      <c r="R1220" t="s">
        <v>275</v>
      </c>
      <c r="S1220" t="s">
        <v>276</v>
      </c>
      <c r="T1220" t="s">
        <v>229</v>
      </c>
      <c r="U1220" t="s">
        <v>694</v>
      </c>
      <c r="V1220" t="s">
        <v>260</v>
      </c>
      <c r="W1220">
        <f t="shared" si="118"/>
        <v>-2.25</v>
      </c>
      <c r="X1220">
        <f t="shared" si="119"/>
        <v>-110.25</v>
      </c>
    </row>
    <row r="1221" spans="1:24" x14ac:dyDescent="0.35">
      <c r="A1221">
        <v>22</v>
      </c>
      <c r="B1221">
        <v>86.51</v>
      </c>
      <c r="C1221">
        <v>4</v>
      </c>
      <c r="D1221">
        <v>1903.22</v>
      </c>
      <c r="E1221" s="53">
        <v>43252</v>
      </c>
      <c r="F1221" s="84">
        <v>6</v>
      </c>
      <c r="G1221" s="84">
        <v>1</v>
      </c>
      <c r="H1221" s="85" t="str">
        <f t="shared" si="114"/>
        <v>January</v>
      </c>
      <c r="I1221" s="84">
        <v>2018</v>
      </c>
      <c r="J1221" s="85" t="str">
        <f t="shared" si="115"/>
        <v>1/6/2018</v>
      </c>
      <c r="K1221" s="86">
        <f t="shared" si="116"/>
        <v>7</v>
      </c>
      <c r="L1221" t="str">
        <f t="shared" si="117"/>
        <v>Saturday</v>
      </c>
      <c r="M1221">
        <v>2096</v>
      </c>
      <c r="N1221" t="s">
        <v>207</v>
      </c>
      <c r="O1221" t="s">
        <v>470</v>
      </c>
      <c r="P1221">
        <v>92</v>
      </c>
      <c r="Q1221" t="s">
        <v>597</v>
      </c>
      <c r="R1221" t="s">
        <v>337</v>
      </c>
      <c r="S1221" t="s">
        <v>338</v>
      </c>
      <c r="T1221" t="s">
        <v>229</v>
      </c>
      <c r="U1221" t="s">
        <v>721</v>
      </c>
      <c r="V1221" t="s">
        <v>255</v>
      </c>
      <c r="W1221">
        <f t="shared" si="118"/>
        <v>-5.4899999999999949</v>
      </c>
      <c r="X1221">
        <f t="shared" si="119"/>
        <v>-120.77999999999989</v>
      </c>
    </row>
    <row r="1222" spans="1:24" x14ac:dyDescent="0.35">
      <c r="A1222">
        <v>28</v>
      </c>
      <c r="B1222">
        <v>89.27</v>
      </c>
      <c r="C1222">
        <v>8</v>
      </c>
      <c r="D1222">
        <v>2499.56</v>
      </c>
      <c r="E1222" s="53" t="s">
        <v>481</v>
      </c>
      <c r="F1222" s="84">
        <v>18</v>
      </c>
      <c r="G1222" s="84">
        <v>3</v>
      </c>
      <c r="H1222" s="85" t="str">
        <f t="shared" si="114"/>
        <v>March</v>
      </c>
      <c r="I1222" s="84">
        <v>2018</v>
      </c>
      <c r="J1222" s="85" t="str">
        <f t="shared" si="115"/>
        <v>3/18/2018</v>
      </c>
      <c r="K1222" s="86">
        <f t="shared" si="116"/>
        <v>1</v>
      </c>
      <c r="L1222" t="str">
        <f t="shared" si="117"/>
        <v>Sunday</v>
      </c>
      <c r="M1222">
        <v>2026</v>
      </c>
      <c r="N1222" t="s">
        <v>207</v>
      </c>
      <c r="O1222" t="s">
        <v>470</v>
      </c>
      <c r="P1222">
        <v>92</v>
      </c>
      <c r="Q1222" t="s">
        <v>597</v>
      </c>
      <c r="R1222" t="s">
        <v>435</v>
      </c>
      <c r="S1222" t="s">
        <v>436</v>
      </c>
      <c r="T1222" t="s">
        <v>235</v>
      </c>
      <c r="U1222" t="s">
        <v>757</v>
      </c>
      <c r="V1222" t="s">
        <v>255</v>
      </c>
      <c r="W1222">
        <f t="shared" si="118"/>
        <v>-2.730000000000004</v>
      </c>
      <c r="X1222">
        <f t="shared" si="119"/>
        <v>-76.440000000000111</v>
      </c>
    </row>
    <row r="1223" spans="1:24" x14ac:dyDescent="0.35">
      <c r="A1223">
        <v>36</v>
      </c>
      <c r="B1223">
        <v>85.59</v>
      </c>
      <c r="C1223">
        <v>7</v>
      </c>
      <c r="D1223">
        <v>3081.24</v>
      </c>
      <c r="E1223" s="53" t="s">
        <v>471</v>
      </c>
      <c r="F1223" s="84">
        <v>21</v>
      </c>
      <c r="G1223" s="84">
        <v>5</v>
      </c>
      <c r="H1223" s="85" t="str">
        <f t="shared" si="114"/>
        <v>May</v>
      </c>
      <c r="I1223" s="84">
        <v>2018</v>
      </c>
      <c r="J1223" s="85" t="str">
        <f t="shared" si="115"/>
        <v>5/21/2018</v>
      </c>
      <c r="K1223" s="86">
        <f t="shared" si="116"/>
        <v>2</v>
      </c>
      <c r="L1223" t="str">
        <f t="shared" si="117"/>
        <v>Monday</v>
      </c>
      <c r="M1223">
        <v>1963</v>
      </c>
      <c r="N1223" t="s">
        <v>207</v>
      </c>
      <c r="O1223" t="s">
        <v>470</v>
      </c>
      <c r="P1223">
        <v>92</v>
      </c>
      <c r="Q1223" t="s">
        <v>597</v>
      </c>
      <c r="R1223" t="s">
        <v>463</v>
      </c>
      <c r="S1223" t="s">
        <v>464</v>
      </c>
      <c r="T1223" t="s">
        <v>229</v>
      </c>
      <c r="U1223" t="s">
        <v>764</v>
      </c>
      <c r="V1223" t="s">
        <v>260</v>
      </c>
      <c r="W1223">
        <f t="shared" si="118"/>
        <v>-6.4099999999999966</v>
      </c>
      <c r="X1223">
        <f t="shared" si="119"/>
        <v>-230.75999999999988</v>
      </c>
    </row>
    <row r="1224" spans="1:24" x14ac:dyDescent="0.35">
      <c r="A1224">
        <v>34</v>
      </c>
      <c r="B1224">
        <v>105.83</v>
      </c>
      <c r="C1224">
        <v>1</v>
      </c>
      <c r="D1224">
        <v>3598.22</v>
      </c>
      <c r="E1224" s="53">
        <v>43413</v>
      </c>
      <c r="F1224" s="84">
        <v>11</v>
      </c>
      <c r="G1224" s="84">
        <v>9</v>
      </c>
      <c r="H1224" s="85" t="str">
        <f t="shared" si="114"/>
        <v>September</v>
      </c>
      <c r="I1224" s="84">
        <v>2018</v>
      </c>
      <c r="J1224" s="85" t="str">
        <f t="shared" si="115"/>
        <v>9/11/2018</v>
      </c>
      <c r="K1224" s="86">
        <f t="shared" si="116"/>
        <v>3</v>
      </c>
      <c r="L1224" t="str">
        <f t="shared" si="117"/>
        <v>Tuesday</v>
      </c>
      <c r="M1224">
        <v>1851</v>
      </c>
      <c r="N1224" t="s">
        <v>207</v>
      </c>
      <c r="O1224" t="s">
        <v>470</v>
      </c>
      <c r="P1224">
        <v>92</v>
      </c>
      <c r="Q1224" t="s">
        <v>597</v>
      </c>
      <c r="R1224" t="s">
        <v>343</v>
      </c>
      <c r="S1224" t="s">
        <v>344</v>
      </c>
      <c r="T1224" t="s">
        <v>232</v>
      </c>
      <c r="U1224" t="s">
        <v>723</v>
      </c>
      <c r="V1224" t="s">
        <v>260</v>
      </c>
      <c r="W1224">
        <f t="shared" si="118"/>
        <v>13.829999999999998</v>
      </c>
      <c r="X1224">
        <f t="shared" si="119"/>
        <v>470.21999999999991</v>
      </c>
    </row>
    <row r="1225" spans="1:24" x14ac:dyDescent="0.35">
      <c r="A1225">
        <v>21</v>
      </c>
      <c r="B1225">
        <v>75.459999999999994</v>
      </c>
      <c r="C1225">
        <v>14</v>
      </c>
      <c r="D1225">
        <v>1584.66</v>
      </c>
      <c r="E1225" s="53">
        <v>43231</v>
      </c>
      <c r="F1225" s="84">
        <v>5</v>
      </c>
      <c r="G1225" s="84">
        <v>11</v>
      </c>
      <c r="H1225" s="85" t="str">
        <f t="shared" si="114"/>
        <v>November</v>
      </c>
      <c r="I1225" s="84">
        <v>2018</v>
      </c>
      <c r="J1225" s="85" t="str">
        <f t="shared" si="115"/>
        <v>11/5/2018</v>
      </c>
      <c r="K1225" s="86">
        <f t="shared" si="116"/>
        <v>2</v>
      </c>
      <c r="L1225" t="str">
        <f t="shared" si="117"/>
        <v>Monday</v>
      </c>
      <c r="M1225">
        <v>1797</v>
      </c>
      <c r="N1225" t="s">
        <v>207</v>
      </c>
      <c r="O1225" t="s">
        <v>470</v>
      </c>
      <c r="P1225">
        <v>92</v>
      </c>
      <c r="Q1225" t="s">
        <v>597</v>
      </c>
      <c r="R1225" t="s">
        <v>473</v>
      </c>
      <c r="S1225" t="s">
        <v>474</v>
      </c>
      <c r="T1225" t="s">
        <v>239</v>
      </c>
      <c r="U1225" t="s">
        <v>766</v>
      </c>
      <c r="V1225" t="s">
        <v>255</v>
      </c>
      <c r="W1225">
        <f t="shared" si="118"/>
        <v>-16.540000000000006</v>
      </c>
      <c r="X1225">
        <f t="shared" si="119"/>
        <v>-347.34000000000015</v>
      </c>
    </row>
    <row r="1226" spans="1:24" x14ac:dyDescent="0.35">
      <c r="A1226">
        <v>36</v>
      </c>
      <c r="B1226">
        <v>109.52</v>
      </c>
      <c r="C1226">
        <v>11</v>
      </c>
      <c r="D1226">
        <v>3942.72</v>
      </c>
      <c r="E1226" s="53">
        <v>43445</v>
      </c>
      <c r="F1226" s="84">
        <v>12</v>
      </c>
      <c r="G1226" s="84">
        <v>11</v>
      </c>
      <c r="H1226" s="85" t="str">
        <f t="shared" si="114"/>
        <v>November</v>
      </c>
      <c r="I1226" s="84">
        <v>2018</v>
      </c>
      <c r="J1226" s="85" t="str">
        <f t="shared" si="115"/>
        <v>11/12/2018</v>
      </c>
      <c r="K1226" s="86">
        <f t="shared" si="116"/>
        <v>2</v>
      </c>
      <c r="L1226" t="str">
        <f t="shared" si="117"/>
        <v>Monday</v>
      </c>
      <c r="M1226">
        <v>1791</v>
      </c>
      <c r="N1226" t="s">
        <v>207</v>
      </c>
      <c r="O1226" t="s">
        <v>470</v>
      </c>
      <c r="P1226">
        <v>92</v>
      </c>
      <c r="Q1226" t="s">
        <v>597</v>
      </c>
      <c r="R1226" t="s">
        <v>335</v>
      </c>
      <c r="S1226" t="s">
        <v>336</v>
      </c>
      <c r="T1226" t="s">
        <v>229</v>
      </c>
      <c r="U1226" t="s">
        <v>720</v>
      </c>
      <c r="V1226" t="s">
        <v>260</v>
      </c>
      <c r="W1226">
        <f t="shared" si="118"/>
        <v>17.519999999999996</v>
      </c>
      <c r="X1226">
        <f t="shared" si="119"/>
        <v>630.7199999999998</v>
      </c>
    </row>
    <row r="1227" spans="1:24" x14ac:dyDescent="0.35">
      <c r="A1227">
        <v>24</v>
      </c>
      <c r="B1227">
        <v>97.55</v>
      </c>
      <c r="C1227">
        <v>15</v>
      </c>
      <c r="D1227">
        <v>2341.1999999999998</v>
      </c>
      <c r="E1227" s="53" t="s">
        <v>475</v>
      </c>
      <c r="F1227" s="84">
        <v>21</v>
      </c>
      <c r="G1227" s="84">
        <v>11</v>
      </c>
      <c r="H1227" s="85" t="str">
        <f t="shared" si="114"/>
        <v>November</v>
      </c>
      <c r="I1227" s="84">
        <v>2018</v>
      </c>
      <c r="J1227" s="85" t="str">
        <f t="shared" si="115"/>
        <v>11/21/2018</v>
      </c>
      <c r="K1227" s="86">
        <f t="shared" si="116"/>
        <v>4</v>
      </c>
      <c r="L1227" t="str">
        <f t="shared" si="117"/>
        <v>Wednesday</v>
      </c>
      <c r="M1227">
        <v>1783</v>
      </c>
      <c r="N1227" t="s">
        <v>207</v>
      </c>
      <c r="O1227" t="s">
        <v>470</v>
      </c>
      <c r="P1227">
        <v>92</v>
      </c>
      <c r="Q1227" t="s">
        <v>597</v>
      </c>
      <c r="R1227" t="s">
        <v>476</v>
      </c>
      <c r="S1227" t="s">
        <v>477</v>
      </c>
      <c r="T1227" t="s">
        <v>232</v>
      </c>
      <c r="U1227" t="s">
        <v>767</v>
      </c>
      <c r="V1227" t="s">
        <v>255</v>
      </c>
      <c r="W1227">
        <f t="shared" si="118"/>
        <v>5.5499999999999972</v>
      </c>
      <c r="X1227">
        <f t="shared" si="119"/>
        <v>133.19999999999993</v>
      </c>
    </row>
    <row r="1228" spans="1:24" x14ac:dyDescent="0.35">
      <c r="A1228">
        <v>29</v>
      </c>
      <c r="B1228">
        <v>85.59</v>
      </c>
      <c r="C1228">
        <v>5</v>
      </c>
      <c r="D1228">
        <v>2482.11</v>
      </c>
      <c r="E1228" s="53">
        <v>43143</v>
      </c>
      <c r="F1228" s="84">
        <v>2</v>
      </c>
      <c r="G1228" s="84">
        <v>12</v>
      </c>
      <c r="H1228" s="85" t="str">
        <f t="shared" si="114"/>
        <v>December</v>
      </c>
      <c r="I1228" s="84">
        <v>2018</v>
      </c>
      <c r="J1228" s="85" t="str">
        <f t="shared" si="115"/>
        <v>12/2/2018</v>
      </c>
      <c r="K1228" s="86">
        <f t="shared" si="116"/>
        <v>1</v>
      </c>
      <c r="L1228" t="str">
        <f t="shared" si="117"/>
        <v>Sunday</v>
      </c>
      <c r="M1228">
        <v>1773</v>
      </c>
      <c r="N1228" t="s">
        <v>207</v>
      </c>
      <c r="O1228" t="s">
        <v>470</v>
      </c>
      <c r="P1228">
        <v>92</v>
      </c>
      <c r="Q1228" t="s">
        <v>597</v>
      </c>
      <c r="R1228" t="s">
        <v>427</v>
      </c>
      <c r="S1228" t="s">
        <v>254</v>
      </c>
      <c r="T1228" t="s">
        <v>229</v>
      </c>
      <c r="U1228" t="s">
        <v>754</v>
      </c>
      <c r="V1228" t="s">
        <v>255</v>
      </c>
      <c r="W1228">
        <f t="shared" si="118"/>
        <v>-6.4099999999999966</v>
      </c>
      <c r="X1228">
        <f t="shared" si="119"/>
        <v>-185.8899999999999</v>
      </c>
    </row>
    <row r="1229" spans="1:24" x14ac:dyDescent="0.35">
      <c r="A1229">
        <v>38</v>
      </c>
      <c r="B1229">
        <v>94.79</v>
      </c>
      <c r="C1229">
        <v>1</v>
      </c>
      <c r="D1229">
        <v>3602.02</v>
      </c>
      <c r="E1229" s="53" t="s">
        <v>520</v>
      </c>
      <c r="F1229" s="84">
        <v>22</v>
      </c>
      <c r="G1229" s="84">
        <v>1</v>
      </c>
      <c r="H1229" s="85" t="str">
        <f t="shared" si="114"/>
        <v>January</v>
      </c>
      <c r="I1229" s="84">
        <v>2019</v>
      </c>
      <c r="J1229" s="85" t="str">
        <f t="shared" si="115"/>
        <v>1/22/2019</v>
      </c>
      <c r="K1229" s="86">
        <f t="shared" si="116"/>
        <v>3</v>
      </c>
      <c r="L1229" t="str">
        <f t="shared" si="117"/>
        <v>Tuesday</v>
      </c>
      <c r="M1229">
        <v>1723</v>
      </c>
      <c r="N1229" t="s">
        <v>207</v>
      </c>
      <c r="O1229" t="s">
        <v>470</v>
      </c>
      <c r="P1229">
        <v>92</v>
      </c>
      <c r="Q1229" t="s">
        <v>597</v>
      </c>
      <c r="R1229" t="s">
        <v>368</v>
      </c>
      <c r="S1229" t="s">
        <v>361</v>
      </c>
      <c r="T1229" t="s">
        <v>235</v>
      </c>
      <c r="U1229" t="s">
        <v>733</v>
      </c>
      <c r="V1229" t="s">
        <v>260</v>
      </c>
      <c r="W1229">
        <f t="shared" si="118"/>
        <v>2.7900000000000063</v>
      </c>
      <c r="X1229">
        <f t="shared" si="119"/>
        <v>106.02000000000024</v>
      </c>
    </row>
    <row r="1230" spans="1:24" x14ac:dyDescent="0.35">
      <c r="A1230">
        <v>34</v>
      </c>
      <c r="B1230">
        <v>104.91</v>
      </c>
      <c r="C1230">
        <v>11</v>
      </c>
      <c r="D1230">
        <v>3566.94</v>
      </c>
      <c r="E1230" s="53">
        <v>43499</v>
      </c>
      <c r="F1230" s="84">
        <v>2</v>
      </c>
      <c r="G1230" s="84">
        <v>3</v>
      </c>
      <c r="H1230" s="85" t="str">
        <f t="shared" si="114"/>
        <v>March</v>
      </c>
      <c r="I1230" s="84">
        <v>2019</v>
      </c>
      <c r="J1230" s="85" t="str">
        <f t="shared" si="115"/>
        <v>3/2/2019</v>
      </c>
      <c r="K1230" s="86">
        <f t="shared" si="116"/>
        <v>7</v>
      </c>
      <c r="L1230" t="str">
        <f t="shared" si="117"/>
        <v>Saturday</v>
      </c>
      <c r="M1230">
        <v>1685</v>
      </c>
      <c r="N1230" t="s">
        <v>207</v>
      </c>
      <c r="O1230" t="s">
        <v>470</v>
      </c>
      <c r="P1230">
        <v>92</v>
      </c>
      <c r="Q1230" t="s">
        <v>597</v>
      </c>
      <c r="R1230" t="s">
        <v>313</v>
      </c>
      <c r="S1230" t="s">
        <v>314</v>
      </c>
      <c r="T1230" t="s">
        <v>230</v>
      </c>
      <c r="U1230" t="s">
        <v>711</v>
      </c>
      <c r="V1230" t="s">
        <v>260</v>
      </c>
      <c r="W1230">
        <f t="shared" si="118"/>
        <v>12.909999999999997</v>
      </c>
      <c r="X1230">
        <f t="shared" si="119"/>
        <v>438.93999999999988</v>
      </c>
    </row>
    <row r="1231" spans="1:24" x14ac:dyDescent="0.35">
      <c r="A1231">
        <v>42</v>
      </c>
      <c r="B1231">
        <v>90.19</v>
      </c>
      <c r="C1231">
        <v>3</v>
      </c>
      <c r="D1231">
        <v>3787.98</v>
      </c>
      <c r="E1231" s="53" t="s">
        <v>462</v>
      </c>
      <c r="F1231" s="84">
        <v>13</v>
      </c>
      <c r="G1231" s="84">
        <v>4</v>
      </c>
      <c r="H1231" s="85" t="str">
        <f t="shared" si="114"/>
        <v>April</v>
      </c>
      <c r="I1231" s="84">
        <v>2019</v>
      </c>
      <c r="J1231" s="85" t="str">
        <f t="shared" si="115"/>
        <v>4/13/2019</v>
      </c>
      <c r="K1231" s="86">
        <f t="shared" si="116"/>
        <v>7</v>
      </c>
      <c r="L1231" t="str">
        <f t="shared" si="117"/>
        <v>Saturday</v>
      </c>
      <c r="M1231">
        <v>1644</v>
      </c>
      <c r="N1231" t="s">
        <v>207</v>
      </c>
      <c r="O1231" t="s">
        <v>470</v>
      </c>
      <c r="P1231">
        <v>92</v>
      </c>
      <c r="Q1231" t="s">
        <v>597</v>
      </c>
      <c r="R1231" t="s">
        <v>459</v>
      </c>
      <c r="S1231" t="s">
        <v>460</v>
      </c>
      <c r="T1231" t="s">
        <v>230</v>
      </c>
      <c r="U1231" t="s">
        <v>763</v>
      </c>
      <c r="V1231" t="s">
        <v>260</v>
      </c>
      <c r="W1231">
        <f t="shared" si="118"/>
        <v>-1.8100000000000023</v>
      </c>
      <c r="X1231">
        <f t="shared" si="119"/>
        <v>-76.020000000000095</v>
      </c>
    </row>
    <row r="1232" spans="1:24" x14ac:dyDescent="0.35">
      <c r="A1232">
        <v>35</v>
      </c>
      <c r="B1232">
        <v>105.83</v>
      </c>
      <c r="C1232">
        <v>17</v>
      </c>
      <c r="D1232">
        <v>3704.05</v>
      </c>
      <c r="E1232" s="53" t="s">
        <v>327</v>
      </c>
      <c r="F1232" s="84">
        <v>17</v>
      </c>
      <c r="G1232" s="84">
        <v>8</v>
      </c>
      <c r="H1232" s="85" t="str">
        <f t="shared" si="114"/>
        <v>August</v>
      </c>
      <c r="I1232" s="84">
        <v>2019</v>
      </c>
      <c r="J1232" s="85" t="str">
        <f t="shared" si="115"/>
        <v>8/17/2019</v>
      </c>
      <c r="K1232" s="86">
        <f t="shared" si="116"/>
        <v>7</v>
      </c>
      <c r="L1232" t="str">
        <f t="shared" si="117"/>
        <v>Saturday</v>
      </c>
      <c r="M1232">
        <v>1519</v>
      </c>
      <c r="N1232" t="s">
        <v>207</v>
      </c>
      <c r="O1232" t="s">
        <v>470</v>
      </c>
      <c r="P1232">
        <v>92</v>
      </c>
      <c r="Q1232" t="s">
        <v>597</v>
      </c>
      <c r="R1232" t="s">
        <v>328</v>
      </c>
      <c r="S1232" t="s">
        <v>329</v>
      </c>
      <c r="T1232" t="s">
        <v>239</v>
      </c>
      <c r="U1232" t="s">
        <v>717</v>
      </c>
      <c r="V1232" t="s">
        <v>260</v>
      </c>
      <c r="W1232">
        <f t="shared" si="118"/>
        <v>13.829999999999998</v>
      </c>
      <c r="X1232">
        <f t="shared" si="119"/>
        <v>484.04999999999995</v>
      </c>
    </row>
    <row r="1233" spans="1:24" x14ac:dyDescent="0.35">
      <c r="A1233">
        <v>35</v>
      </c>
      <c r="B1233">
        <v>80.989999999999995</v>
      </c>
      <c r="C1233">
        <v>6</v>
      </c>
      <c r="D1233">
        <v>2834.65</v>
      </c>
      <c r="E1233" s="53">
        <v>43474</v>
      </c>
      <c r="F1233" s="84">
        <v>1</v>
      </c>
      <c r="G1233" s="84">
        <v>9</v>
      </c>
      <c r="H1233" s="85" t="str">
        <f t="shared" si="114"/>
        <v>September</v>
      </c>
      <c r="I1233" s="84">
        <v>2019</v>
      </c>
      <c r="J1233" s="85" t="str">
        <f t="shared" si="115"/>
        <v>9/1/2019</v>
      </c>
      <c r="K1233" s="86">
        <f t="shared" si="116"/>
        <v>1</v>
      </c>
      <c r="L1233" t="str">
        <f t="shared" si="117"/>
        <v>Sunday</v>
      </c>
      <c r="M1233">
        <v>1505</v>
      </c>
      <c r="N1233" t="s">
        <v>207</v>
      </c>
      <c r="O1233" t="s">
        <v>470</v>
      </c>
      <c r="P1233">
        <v>92</v>
      </c>
      <c r="Q1233" t="s">
        <v>597</v>
      </c>
      <c r="R1233" t="s">
        <v>401</v>
      </c>
      <c r="S1233" t="s">
        <v>249</v>
      </c>
      <c r="T1233" t="s">
        <v>249</v>
      </c>
      <c r="U1233" t="s">
        <v>745</v>
      </c>
      <c r="V1233" t="s">
        <v>255</v>
      </c>
      <c r="W1233">
        <f t="shared" si="118"/>
        <v>-11.010000000000005</v>
      </c>
      <c r="X1233">
        <f t="shared" si="119"/>
        <v>-385.35000000000019</v>
      </c>
    </row>
    <row r="1234" spans="1:24" x14ac:dyDescent="0.35">
      <c r="A1234">
        <v>38</v>
      </c>
      <c r="B1234">
        <v>89.27</v>
      </c>
      <c r="C1234">
        <v>2</v>
      </c>
      <c r="D1234">
        <v>3392.26</v>
      </c>
      <c r="E1234" s="53">
        <v>43261</v>
      </c>
      <c r="F1234" s="84">
        <v>6</v>
      </c>
      <c r="G1234" s="84">
        <v>10</v>
      </c>
      <c r="H1234" s="85" t="str">
        <f t="shared" si="114"/>
        <v>October</v>
      </c>
      <c r="I1234" s="84">
        <v>2018</v>
      </c>
      <c r="J1234" s="85" t="str">
        <f t="shared" si="115"/>
        <v>10/6/2018</v>
      </c>
      <c r="K1234" s="86">
        <f t="shared" si="116"/>
        <v>7</v>
      </c>
      <c r="L1234" t="str">
        <f t="shared" si="117"/>
        <v>Saturday</v>
      </c>
      <c r="M1234">
        <v>1836</v>
      </c>
      <c r="N1234" t="s">
        <v>207</v>
      </c>
      <c r="O1234" t="s">
        <v>470</v>
      </c>
      <c r="P1234">
        <v>92</v>
      </c>
      <c r="Q1234" t="s">
        <v>597</v>
      </c>
      <c r="R1234" t="s">
        <v>294</v>
      </c>
      <c r="S1234" t="s">
        <v>295</v>
      </c>
      <c r="T1234" t="s">
        <v>235</v>
      </c>
      <c r="U1234" t="s">
        <v>703</v>
      </c>
      <c r="V1234" t="s">
        <v>260</v>
      </c>
      <c r="W1234">
        <f t="shared" si="118"/>
        <v>-2.730000000000004</v>
      </c>
      <c r="X1234">
        <f t="shared" si="119"/>
        <v>-103.74000000000015</v>
      </c>
    </row>
    <row r="1235" spans="1:24" x14ac:dyDescent="0.35">
      <c r="A1235">
        <v>41</v>
      </c>
      <c r="B1235">
        <v>81.91</v>
      </c>
      <c r="C1235">
        <v>1</v>
      </c>
      <c r="D1235">
        <v>3358.31</v>
      </c>
      <c r="E1235" s="53" t="s">
        <v>422</v>
      </c>
      <c r="F1235" s="84">
        <v>16</v>
      </c>
      <c r="G1235" s="84">
        <v>10</v>
      </c>
      <c r="H1235" s="85" t="str">
        <f t="shared" si="114"/>
        <v>October</v>
      </c>
      <c r="I1235" s="84">
        <v>2019</v>
      </c>
      <c r="J1235" s="85" t="str">
        <f t="shared" si="115"/>
        <v>10/16/2019</v>
      </c>
      <c r="K1235" s="86">
        <f t="shared" si="116"/>
        <v>4</v>
      </c>
      <c r="L1235" t="str">
        <f t="shared" si="117"/>
        <v>Wednesday</v>
      </c>
      <c r="M1235">
        <v>1462</v>
      </c>
      <c r="N1235" t="s">
        <v>207</v>
      </c>
      <c r="O1235" t="s">
        <v>470</v>
      </c>
      <c r="P1235">
        <v>92</v>
      </c>
      <c r="Q1235" t="s">
        <v>597</v>
      </c>
      <c r="R1235" t="s">
        <v>296</v>
      </c>
      <c r="S1235" t="s">
        <v>297</v>
      </c>
      <c r="T1235" t="s">
        <v>236</v>
      </c>
      <c r="U1235" t="s">
        <v>704</v>
      </c>
      <c r="V1235" t="s">
        <v>260</v>
      </c>
      <c r="W1235">
        <f t="shared" si="118"/>
        <v>-10.090000000000003</v>
      </c>
      <c r="X1235">
        <f t="shared" si="119"/>
        <v>-413.69000000000017</v>
      </c>
    </row>
    <row r="1236" spans="1:24" x14ac:dyDescent="0.35">
      <c r="A1236">
        <v>50</v>
      </c>
      <c r="B1236">
        <v>146.19999999999999</v>
      </c>
      <c r="C1236">
        <v>2</v>
      </c>
      <c r="D1236">
        <v>7310</v>
      </c>
      <c r="E1236" s="53" t="s">
        <v>468</v>
      </c>
      <c r="F1236" s="84">
        <v>17</v>
      </c>
      <c r="G1236" s="84">
        <v>11</v>
      </c>
      <c r="H1236" s="85" t="str">
        <f t="shared" si="114"/>
        <v>November</v>
      </c>
      <c r="I1236" s="84">
        <v>2019</v>
      </c>
      <c r="J1236" s="85" t="str">
        <f t="shared" si="115"/>
        <v>11/17/2019</v>
      </c>
      <c r="K1236" s="86">
        <f t="shared" si="116"/>
        <v>1</v>
      </c>
      <c r="L1236" t="str">
        <f t="shared" si="117"/>
        <v>Sunday</v>
      </c>
      <c r="M1236">
        <v>1431</v>
      </c>
      <c r="N1236" t="s">
        <v>207</v>
      </c>
      <c r="O1236" t="s">
        <v>470</v>
      </c>
      <c r="P1236">
        <v>92</v>
      </c>
      <c r="Q1236" t="s">
        <v>597</v>
      </c>
      <c r="R1236" t="s">
        <v>435</v>
      </c>
      <c r="S1236" t="s">
        <v>436</v>
      </c>
      <c r="T1236" t="s">
        <v>235</v>
      </c>
      <c r="U1236" t="s">
        <v>757</v>
      </c>
      <c r="V1236" t="s">
        <v>289</v>
      </c>
      <c r="W1236">
        <f t="shared" si="118"/>
        <v>54.199999999999989</v>
      </c>
      <c r="X1236">
        <f t="shared" si="119"/>
        <v>2709.9999999999995</v>
      </c>
    </row>
    <row r="1237" spans="1:24" x14ac:dyDescent="0.35">
      <c r="A1237">
        <v>21</v>
      </c>
      <c r="B1237">
        <v>104.91</v>
      </c>
      <c r="C1237">
        <v>4</v>
      </c>
      <c r="D1237">
        <v>2203.11</v>
      </c>
      <c r="E1237" s="53" t="s">
        <v>500</v>
      </c>
      <c r="F1237" s="84">
        <v>25</v>
      </c>
      <c r="G1237" s="84">
        <v>11</v>
      </c>
      <c r="H1237" s="85" t="str">
        <f t="shared" si="114"/>
        <v>November</v>
      </c>
      <c r="I1237" s="84">
        <v>2019</v>
      </c>
      <c r="J1237" s="85" t="str">
        <f t="shared" si="115"/>
        <v>11/25/2019</v>
      </c>
      <c r="K1237" s="86">
        <f t="shared" si="116"/>
        <v>2</v>
      </c>
      <c r="L1237" t="str">
        <f t="shared" si="117"/>
        <v>Monday</v>
      </c>
      <c r="M1237">
        <v>1424</v>
      </c>
      <c r="N1237" t="s">
        <v>207</v>
      </c>
      <c r="O1237" t="s">
        <v>470</v>
      </c>
      <c r="P1237">
        <v>92</v>
      </c>
      <c r="Q1237" t="s">
        <v>597</v>
      </c>
      <c r="R1237" t="s">
        <v>408</v>
      </c>
      <c r="S1237" t="s">
        <v>409</v>
      </c>
      <c r="T1237" t="s">
        <v>230</v>
      </c>
      <c r="U1237" t="s">
        <v>747</v>
      </c>
      <c r="V1237" t="s">
        <v>255</v>
      </c>
      <c r="W1237">
        <f t="shared" si="118"/>
        <v>12.909999999999997</v>
      </c>
      <c r="X1237">
        <f t="shared" si="119"/>
        <v>271.1099999999999</v>
      </c>
    </row>
    <row r="1238" spans="1:24" x14ac:dyDescent="0.35">
      <c r="A1238">
        <v>43</v>
      </c>
      <c r="B1238">
        <v>62.72</v>
      </c>
      <c r="C1238">
        <v>8</v>
      </c>
      <c r="D1238">
        <v>2696.96</v>
      </c>
      <c r="E1238" s="53">
        <v>44166</v>
      </c>
      <c r="F1238" s="84">
        <v>12</v>
      </c>
      <c r="G1238" s="84">
        <v>1</v>
      </c>
      <c r="H1238" s="85" t="str">
        <f t="shared" si="114"/>
        <v>January</v>
      </c>
      <c r="I1238" s="84">
        <v>2020</v>
      </c>
      <c r="J1238" s="85" t="str">
        <f t="shared" si="115"/>
        <v>1/12/2020</v>
      </c>
      <c r="K1238" s="86">
        <f t="shared" si="116"/>
        <v>1</v>
      </c>
      <c r="L1238" t="str">
        <f t="shared" si="117"/>
        <v>Sunday</v>
      </c>
      <c r="M1238">
        <v>1377</v>
      </c>
      <c r="N1238" t="s">
        <v>397</v>
      </c>
      <c r="O1238" t="s">
        <v>470</v>
      </c>
      <c r="P1238">
        <v>92</v>
      </c>
      <c r="Q1238" t="s">
        <v>597</v>
      </c>
      <c r="R1238" t="s">
        <v>261</v>
      </c>
      <c r="S1238" t="s">
        <v>262</v>
      </c>
      <c r="T1238" t="s">
        <v>229</v>
      </c>
      <c r="U1238" t="s">
        <v>686</v>
      </c>
      <c r="V1238" t="s">
        <v>255</v>
      </c>
      <c r="W1238">
        <f t="shared" si="118"/>
        <v>-29.28</v>
      </c>
      <c r="X1238">
        <f t="shared" si="119"/>
        <v>-1259.04</v>
      </c>
    </row>
    <row r="1239" spans="1:24" x14ac:dyDescent="0.35">
      <c r="A1239">
        <v>32</v>
      </c>
      <c r="B1239">
        <v>105.52</v>
      </c>
      <c r="C1239">
        <v>1</v>
      </c>
      <c r="D1239">
        <v>3376.64</v>
      </c>
      <c r="E1239" s="53" t="s">
        <v>479</v>
      </c>
      <c r="F1239" s="84">
        <v>16</v>
      </c>
      <c r="G1239" s="84">
        <v>2</v>
      </c>
      <c r="H1239" s="85" t="str">
        <f t="shared" si="114"/>
        <v>Febuary</v>
      </c>
      <c r="I1239" s="84">
        <v>2020</v>
      </c>
      <c r="J1239" s="85" t="str">
        <f t="shared" si="115"/>
        <v>2/16/2020</v>
      </c>
      <c r="K1239" s="86">
        <f t="shared" si="116"/>
        <v>1</v>
      </c>
      <c r="L1239" t="str">
        <f t="shared" si="117"/>
        <v>Sunday</v>
      </c>
      <c r="M1239">
        <v>1343</v>
      </c>
      <c r="N1239" t="s">
        <v>207</v>
      </c>
      <c r="O1239" t="s">
        <v>470</v>
      </c>
      <c r="P1239">
        <v>92</v>
      </c>
      <c r="Q1239" t="s">
        <v>597</v>
      </c>
      <c r="R1239" t="s">
        <v>296</v>
      </c>
      <c r="S1239" t="s">
        <v>297</v>
      </c>
      <c r="T1239" t="s">
        <v>236</v>
      </c>
      <c r="U1239" t="s">
        <v>704</v>
      </c>
      <c r="V1239" t="s">
        <v>260</v>
      </c>
      <c r="W1239">
        <f t="shared" si="118"/>
        <v>13.519999999999996</v>
      </c>
      <c r="X1239">
        <f t="shared" si="119"/>
        <v>432.63999999999987</v>
      </c>
    </row>
    <row r="1240" spans="1:24" x14ac:dyDescent="0.35">
      <c r="A1240">
        <v>6</v>
      </c>
      <c r="B1240">
        <v>90.19</v>
      </c>
      <c r="C1240">
        <v>3</v>
      </c>
      <c r="D1240">
        <v>541.14</v>
      </c>
      <c r="E1240" s="53" t="s">
        <v>484</v>
      </c>
      <c r="F1240" s="84">
        <v>22</v>
      </c>
      <c r="G1240" s="84">
        <v>4</v>
      </c>
      <c r="H1240" s="85" t="str">
        <f t="shared" si="114"/>
        <v>April</v>
      </c>
      <c r="I1240" s="84">
        <v>2020</v>
      </c>
      <c r="J1240" s="85" t="str">
        <f t="shared" si="115"/>
        <v>4/22/2020</v>
      </c>
      <c r="K1240" s="86">
        <f t="shared" si="116"/>
        <v>4</v>
      </c>
      <c r="L1240" t="str">
        <f t="shared" si="117"/>
        <v>Wednesday</v>
      </c>
      <c r="M1240">
        <v>1278</v>
      </c>
      <c r="N1240" t="s">
        <v>394</v>
      </c>
      <c r="O1240" t="s">
        <v>470</v>
      </c>
      <c r="P1240">
        <v>92</v>
      </c>
      <c r="Q1240" t="s">
        <v>597</v>
      </c>
      <c r="R1240" t="s">
        <v>392</v>
      </c>
      <c r="S1240" t="s">
        <v>393</v>
      </c>
      <c r="T1240" t="s">
        <v>229</v>
      </c>
      <c r="U1240" t="s">
        <v>741</v>
      </c>
      <c r="V1240" t="s">
        <v>255</v>
      </c>
      <c r="W1240">
        <f t="shared" si="118"/>
        <v>-1.8100000000000023</v>
      </c>
      <c r="X1240">
        <f t="shared" si="119"/>
        <v>-10.860000000000014</v>
      </c>
    </row>
    <row r="1241" spans="1:24" x14ac:dyDescent="0.35">
      <c r="A1241">
        <v>66</v>
      </c>
      <c r="B1241">
        <v>92.95</v>
      </c>
      <c r="C1241">
        <v>6</v>
      </c>
      <c r="D1241">
        <v>6134.7</v>
      </c>
      <c r="E1241" s="53" t="s">
        <v>501</v>
      </c>
      <c r="F1241" s="84">
        <v>29</v>
      </c>
      <c r="G1241" s="84">
        <v>5</v>
      </c>
      <c r="H1241" s="85" t="str">
        <f t="shared" si="114"/>
        <v>May</v>
      </c>
      <c r="I1241" s="84">
        <v>2020</v>
      </c>
      <c r="J1241" s="85" t="str">
        <f t="shared" si="115"/>
        <v>5/29/2020</v>
      </c>
      <c r="K1241" s="86">
        <f t="shared" si="116"/>
        <v>6</v>
      </c>
      <c r="L1241" t="str">
        <f t="shared" si="117"/>
        <v>Friday</v>
      </c>
      <c r="M1241">
        <v>1242</v>
      </c>
      <c r="N1241" t="s">
        <v>347</v>
      </c>
      <c r="O1241" t="s">
        <v>470</v>
      </c>
      <c r="P1241">
        <v>92</v>
      </c>
      <c r="Q1241" t="s">
        <v>597</v>
      </c>
      <c r="R1241" t="s">
        <v>290</v>
      </c>
      <c r="S1241" t="s">
        <v>291</v>
      </c>
      <c r="T1241" t="s">
        <v>232</v>
      </c>
      <c r="U1241" t="s">
        <v>701</v>
      </c>
      <c r="V1241" t="s">
        <v>260</v>
      </c>
      <c r="W1241">
        <f t="shared" si="118"/>
        <v>0.95000000000000284</v>
      </c>
      <c r="X1241">
        <f t="shared" si="119"/>
        <v>62.700000000000188</v>
      </c>
    </row>
    <row r="1242" spans="1:24" x14ac:dyDescent="0.35">
      <c r="A1242">
        <v>41</v>
      </c>
      <c r="B1242">
        <v>82.5</v>
      </c>
      <c r="C1242">
        <v>10</v>
      </c>
      <c r="D1242">
        <v>3382.5</v>
      </c>
      <c r="E1242" s="53">
        <v>43406</v>
      </c>
      <c r="F1242" s="84">
        <v>11</v>
      </c>
      <c r="G1242" s="84">
        <v>2</v>
      </c>
      <c r="H1242" s="85" t="str">
        <f t="shared" si="114"/>
        <v>Febuary</v>
      </c>
      <c r="I1242" s="84">
        <v>2018</v>
      </c>
      <c r="J1242" s="85" t="str">
        <f t="shared" si="115"/>
        <v>2/11/2018</v>
      </c>
      <c r="K1242" s="86">
        <f t="shared" si="116"/>
        <v>1</v>
      </c>
      <c r="L1242" t="str">
        <f t="shared" si="117"/>
        <v>Sunday</v>
      </c>
      <c r="M1242">
        <v>2081</v>
      </c>
      <c r="N1242" t="s">
        <v>207</v>
      </c>
      <c r="O1242" t="s">
        <v>470</v>
      </c>
      <c r="P1242">
        <v>87</v>
      </c>
      <c r="Q1242" t="s">
        <v>598</v>
      </c>
      <c r="R1242" t="s">
        <v>357</v>
      </c>
      <c r="S1242" t="s">
        <v>358</v>
      </c>
      <c r="T1242" t="s">
        <v>243</v>
      </c>
      <c r="U1242" t="s">
        <v>729</v>
      </c>
      <c r="V1242" t="s">
        <v>260</v>
      </c>
      <c r="W1242">
        <f t="shared" si="118"/>
        <v>-4.5</v>
      </c>
      <c r="X1242">
        <f t="shared" si="119"/>
        <v>-184.5</v>
      </c>
    </row>
    <row r="1243" spans="1:24" x14ac:dyDescent="0.35">
      <c r="A1243">
        <v>23</v>
      </c>
      <c r="B1243">
        <v>97.42</v>
      </c>
      <c r="C1243">
        <v>4</v>
      </c>
      <c r="D1243">
        <v>2240.66</v>
      </c>
      <c r="E1243" s="53" t="s">
        <v>426</v>
      </c>
      <c r="F1243" s="84">
        <v>16</v>
      </c>
      <c r="G1243" s="84">
        <v>4</v>
      </c>
      <c r="H1243" s="85" t="str">
        <f t="shared" si="114"/>
        <v>April</v>
      </c>
      <c r="I1243" s="84">
        <v>2018</v>
      </c>
      <c r="J1243" s="85" t="str">
        <f t="shared" si="115"/>
        <v>4/16/2018</v>
      </c>
      <c r="K1243" s="86">
        <f t="shared" si="116"/>
        <v>2</v>
      </c>
      <c r="L1243" t="str">
        <f t="shared" si="117"/>
        <v>Monday</v>
      </c>
      <c r="M1243">
        <v>2018</v>
      </c>
      <c r="N1243" t="s">
        <v>207</v>
      </c>
      <c r="O1243" t="s">
        <v>470</v>
      </c>
      <c r="P1243">
        <v>87</v>
      </c>
      <c r="Q1243" t="s">
        <v>598</v>
      </c>
      <c r="R1243" t="s">
        <v>304</v>
      </c>
      <c r="S1243" t="s">
        <v>249</v>
      </c>
      <c r="T1243" t="s">
        <v>249</v>
      </c>
      <c r="U1243" t="s">
        <v>707</v>
      </c>
      <c r="V1243" t="s">
        <v>255</v>
      </c>
      <c r="W1243">
        <f t="shared" si="118"/>
        <v>10.420000000000002</v>
      </c>
      <c r="X1243">
        <f t="shared" si="119"/>
        <v>239.66000000000003</v>
      </c>
    </row>
    <row r="1244" spans="1:24" x14ac:dyDescent="0.35">
      <c r="A1244">
        <v>43</v>
      </c>
      <c r="B1244">
        <v>92.16</v>
      </c>
      <c r="C1244">
        <v>1</v>
      </c>
      <c r="D1244">
        <v>3962.88</v>
      </c>
      <c r="E1244" s="53">
        <v>43257</v>
      </c>
      <c r="F1244" s="84">
        <v>6</v>
      </c>
      <c r="G1244" s="84">
        <v>6</v>
      </c>
      <c r="H1244" s="85" t="str">
        <f t="shared" si="114"/>
        <v>June</v>
      </c>
      <c r="I1244" s="84">
        <v>2018</v>
      </c>
      <c r="J1244" s="85" t="str">
        <f t="shared" si="115"/>
        <v>6/6/2018</v>
      </c>
      <c r="K1244" s="86">
        <f t="shared" si="116"/>
        <v>4</v>
      </c>
      <c r="L1244" t="str">
        <f t="shared" si="117"/>
        <v>Wednesday</v>
      </c>
      <c r="M1244">
        <v>1968</v>
      </c>
      <c r="N1244" t="s">
        <v>207</v>
      </c>
      <c r="O1244" t="s">
        <v>470</v>
      </c>
      <c r="P1244">
        <v>87</v>
      </c>
      <c r="Q1244" t="s">
        <v>598</v>
      </c>
      <c r="R1244" t="s">
        <v>296</v>
      </c>
      <c r="S1244" t="s">
        <v>297</v>
      </c>
      <c r="T1244" t="s">
        <v>236</v>
      </c>
      <c r="U1244" t="s">
        <v>704</v>
      </c>
      <c r="V1244" t="s">
        <v>260</v>
      </c>
      <c r="W1244">
        <f t="shared" si="118"/>
        <v>5.1599999999999966</v>
      </c>
      <c r="X1244">
        <f t="shared" si="119"/>
        <v>221.87999999999985</v>
      </c>
    </row>
    <row r="1245" spans="1:24" x14ac:dyDescent="0.35">
      <c r="A1245">
        <v>24</v>
      </c>
      <c r="B1245">
        <v>70.22</v>
      </c>
      <c r="C1245">
        <v>7</v>
      </c>
      <c r="D1245">
        <v>1685.28</v>
      </c>
      <c r="E1245" s="53">
        <v>43320</v>
      </c>
      <c r="F1245" s="84">
        <v>8</v>
      </c>
      <c r="G1245" s="84">
        <v>8</v>
      </c>
      <c r="H1245" s="85" t="str">
        <f t="shared" si="114"/>
        <v>August</v>
      </c>
      <c r="I1245" s="84">
        <v>2018</v>
      </c>
      <c r="J1245" s="85" t="str">
        <f t="shared" si="115"/>
        <v>8/8/2018</v>
      </c>
      <c r="K1245" s="86">
        <f t="shared" si="116"/>
        <v>4</v>
      </c>
      <c r="L1245" t="str">
        <f t="shared" si="117"/>
        <v>Wednesday</v>
      </c>
      <c r="M1245">
        <v>1906</v>
      </c>
      <c r="N1245" t="s">
        <v>207</v>
      </c>
      <c r="O1245" t="s">
        <v>470</v>
      </c>
      <c r="P1245">
        <v>87</v>
      </c>
      <c r="Q1245" t="s">
        <v>598</v>
      </c>
      <c r="R1245" t="s">
        <v>335</v>
      </c>
      <c r="S1245" t="s">
        <v>336</v>
      </c>
      <c r="T1245" t="s">
        <v>229</v>
      </c>
      <c r="U1245" t="s">
        <v>720</v>
      </c>
      <c r="V1245" t="s">
        <v>255</v>
      </c>
      <c r="W1245">
        <f t="shared" si="118"/>
        <v>-16.78</v>
      </c>
      <c r="X1245">
        <f t="shared" si="119"/>
        <v>-402.72</v>
      </c>
    </row>
    <row r="1246" spans="1:24" x14ac:dyDescent="0.35">
      <c r="A1246">
        <v>22</v>
      </c>
      <c r="B1246">
        <v>83.38</v>
      </c>
      <c r="C1246">
        <v>6</v>
      </c>
      <c r="D1246">
        <v>1834.36</v>
      </c>
      <c r="E1246" s="53" t="s">
        <v>428</v>
      </c>
      <c r="F1246" s="84">
        <v>28</v>
      </c>
      <c r="G1246" s="84">
        <v>9</v>
      </c>
      <c r="H1246" s="85" t="str">
        <f t="shared" si="114"/>
        <v>September</v>
      </c>
      <c r="I1246" s="84">
        <v>2018</v>
      </c>
      <c r="J1246" s="85" t="str">
        <f t="shared" si="115"/>
        <v>9/28/2018</v>
      </c>
      <c r="K1246" s="86">
        <f t="shared" si="116"/>
        <v>6</v>
      </c>
      <c r="L1246" t="str">
        <f t="shared" si="117"/>
        <v>Friday</v>
      </c>
      <c r="M1246">
        <v>1856</v>
      </c>
      <c r="N1246" t="s">
        <v>207</v>
      </c>
      <c r="O1246" t="s">
        <v>470</v>
      </c>
      <c r="P1246">
        <v>87</v>
      </c>
      <c r="Q1246" t="s">
        <v>598</v>
      </c>
      <c r="R1246" t="s">
        <v>296</v>
      </c>
      <c r="S1246" t="s">
        <v>297</v>
      </c>
      <c r="T1246" t="s">
        <v>236</v>
      </c>
      <c r="U1246" t="s">
        <v>704</v>
      </c>
      <c r="V1246" t="s">
        <v>255</v>
      </c>
      <c r="W1246">
        <f t="shared" si="118"/>
        <v>-3.6200000000000045</v>
      </c>
      <c r="X1246">
        <f t="shared" si="119"/>
        <v>-79.6400000000001</v>
      </c>
    </row>
    <row r="1247" spans="1:24" x14ac:dyDescent="0.35">
      <c r="A1247">
        <v>26</v>
      </c>
      <c r="B1247">
        <v>73.73</v>
      </c>
      <c r="C1247">
        <v>1</v>
      </c>
      <c r="D1247">
        <v>1916.98</v>
      </c>
      <c r="E1247" s="53" t="s">
        <v>396</v>
      </c>
      <c r="F1247" s="84">
        <v>21</v>
      </c>
      <c r="G1247" s="84">
        <v>10</v>
      </c>
      <c r="H1247" s="85" t="str">
        <f t="shared" si="114"/>
        <v>October</v>
      </c>
      <c r="I1247" s="84">
        <v>2018</v>
      </c>
      <c r="J1247" s="85" t="str">
        <f t="shared" si="115"/>
        <v>10/21/2018</v>
      </c>
      <c r="K1247" s="86">
        <f t="shared" si="116"/>
        <v>1</v>
      </c>
      <c r="L1247" t="str">
        <f t="shared" si="117"/>
        <v>Sunday</v>
      </c>
      <c r="M1247">
        <v>1834</v>
      </c>
      <c r="N1247" t="s">
        <v>207</v>
      </c>
      <c r="O1247" t="s">
        <v>470</v>
      </c>
      <c r="P1247">
        <v>87</v>
      </c>
      <c r="Q1247" t="s">
        <v>598</v>
      </c>
      <c r="R1247" t="s">
        <v>292</v>
      </c>
      <c r="S1247" t="s">
        <v>293</v>
      </c>
      <c r="T1247" t="s">
        <v>229</v>
      </c>
      <c r="U1247" t="s">
        <v>702</v>
      </c>
      <c r="V1247" t="s">
        <v>255</v>
      </c>
      <c r="W1247">
        <f t="shared" si="118"/>
        <v>-13.269999999999996</v>
      </c>
      <c r="X1247">
        <f t="shared" si="119"/>
        <v>-345.01999999999987</v>
      </c>
    </row>
    <row r="1248" spans="1:24" x14ac:dyDescent="0.35">
      <c r="A1248">
        <v>35</v>
      </c>
      <c r="B1248">
        <v>74.599999999999994</v>
      </c>
      <c r="C1248">
        <v>8</v>
      </c>
      <c r="D1248">
        <v>2611</v>
      </c>
      <c r="E1248" s="53">
        <v>43292</v>
      </c>
      <c r="F1248" s="84">
        <v>7</v>
      </c>
      <c r="G1248" s="84">
        <v>11</v>
      </c>
      <c r="H1248" s="85" t="str">
        <f t="shared" si="114"/>
        <v>November</v>
      </c>
      <c r="I1248" s="84">
        <v>2018</v>
      </c>
      <c r="J1248" s="85" t="str">
        <f t="shared" si="115"/>
        <v>11/7/2018</v>
      </c>
      <c r="K1248" s="86">
        <f t="shared" si="116"/>
        <v>4</v>
      </c>
      <c r="L1248" t="str">
        <f t="shared" si="117"/>
        <v>Wednesday</v>
      </c>
      <c r="M1248">
        <v>1818</v>
      </c>
      <c r="N1248" t="s">
        <v>207</v>
      </c>
      <c r="O1248" t="s">
        <v>470</v>
      </c>
      <c r="P1248">
        <v>87</v>
      </c>
      <c r="Q1248" t="s">
        <v>598</v>
      </c>
      <c r="R1248" t="s">
        <v>433</v>
      </c>
      <c r="S1248" t="s">
        <v>297</v>
      </c>
      <c r="T1248" t="s">
        <v>236</v>
      </c>
      <c r="U1248" t="s">
        <v>756</v>
      </c>
      <c r="V1248" t="s">
        <v>255</v>
      </c>
      <c r="W1248">
        <f t="shared" si="118"/>
        <v>-12.400000000000006</v>
      </c>
      <c r="X1248">
        <f t="shared" si="119"/>
        <v>-434.00000000000023</v>
      </c>
    </row>
    <row r="1249" spans="1:24" x14ac:dyDescent="0.35">
      <c r="A1249">
        <v>47</v>
      </c>
      <c r="B1249">
        <v>77.239999999999995</v>
      </c>
      <c r="C1249">
        <v>8</v>
      </c>
      <c r="D1249">
        <v>3630.28</v>
      </c>
      <c r="E1249" s="53" t="s">
        <v>367</v>
      </c>
      <c r="F1249" s="84">
        <v>14</v>
      </c>
      <c r="G1249" s="84">
        <v>11</v>
      </c>
      <c r="H1249" s="85" t="str">
        <f t="shared" si="114"/>
        <v>November</v>
      </c>
      <c r="I1249" s="84">
        <v>2018</v>
      </c>
      <c r="J1249" s="85" t="str">
        <f t="shared" si="115"/>
        <v>11/14/2018</v>
      </c>
      <c r="K1249" s="86">
        <f t="shared" si="116"/>
        <v>4</v>
      </c>
      <c r="L1249" t="str">
        <f t="shared" si="117"/>
        <v>Wednesday</v>
      </c>
      <c r="M1249">
        <v>1812</v>
      </c>
      <c r="N1249" t="s">
        <v>207</v>
      </c>
      <c r="O1249" t="s">
        <v>470</v>
      </c>
      <c r="P1249">
        <v>87</v>
      </c>
      <c r="Q1249" t="s">
        <v>598</v>
      </c>
      <c r="R1249" t="s">
        <v>362</v>
      </c>
      <c r="S1249" t="s">
        <v>293</v>
      </c>
      <c r="T1249" t="s">
        <v>229</v>
      </c>
      <c r="U1249" t="s">
        <v>731</v>
      </c>
      <c r="V1249" t="s">
        <v>260</v>
      </c>
      <c r="W1249">
        <f t="shared" si="118"/>
        <v>-9.7600000000000051</v>
      </c>
      <c r="X1249">
        <f t="shared" si="119"/>
        <v>-458.72000000000025</v>
      </c>
    </row>
    <row r="1250" spans="1:24" x14ac:dyDescent="0.35">
      <c r="A1250">
        <v>50</v>
      </c>
      <c r="B1250">
        <v>101.81</v>
      </c>
      <c r="C1250">
        <v>14</v>
      </c>
      <c r="D1250">
        <v>5090.5</v>
      </c>
      <c r="E1250" s="53" t="s">
        <v>369</v>
      </c>
      <c r="F1250" s="84">
        <v>26</v>
      </c>
      <c r="G1250" s="84">
        <v>11</v>
      </c>
      <c r="H1250" s="85" t="str">
        <f t="shared" si="114"/>
        <v>November</v>
      </c>
      <c r="I1250" s="84">
        <v>2018</v>
      </c>
      <c r="J1250" s="85" t="str">
        <f t="shared" si="115"/>
        <v>11/26/2018</v>
      </c>
      <c r="K1250" s="86">
        <f t="shared" si="116"/>
        <v>2</v>
      </c>
      <c r="L1250" t="str">
        <f t="shared" si="117"/>
        <v>Monday</v>
      </c>
      <c r="M1250">
        <v>1801</v>
      </c>
      <c r="N1250" t="s">
        <v>207</v>
      </c>
      <c r="O1250" t="s">
        <v>470</v>
      </c>
      <c r="P1250">
        <v>87</v>
      </c>
      <c r="Q1250" t="s">
        <v>598</v>
      </c>
      <c r="R1250" t="s">
        <v>370</v>
      </c>
      <c r="S1250" t="s">
        <v>247</v>
      </c>
      <c r="T1250" t="s">
        <v>236</v>
      </c>
      <c r="U1250" t="s">
        <v>734</v>
      </c>
      <c r="V1250" t="s">
        <v>260</v>
      </c>
      <c r="W1250">
        <f t="shared" si="118"/>
        <v>14.810000000000002</v>
      </c>
      <c r="X1250">
        <f t="shared" si="119"/>
        <v>740.50000000000011</v>
      </c>
    </row>
    <row r="1251" spans="1:24" x14ac:dyDescent="0.35">
      <c r="A1251">
        <v>45</v>
      </c>
      <c r="B1251">
        <v>87.77</v>
      </c>
      <c r="C1251">
        <v>8</v>
      </c>
      <c r="D1251">
        <v>3949.65</v>
      </c>
      <c r="E1251" s="53">
        <v>43497</v>
      </c>
      <c r="F1251" s="84">
        <v>2</v>
      </c>
      <c r="G1251" s="84">
        <v>1</v>
      </c>
      <c r="H1251" s="85" t="str">
        <f t="shared" si="114"/>
        <v>January</v>
      </c>
      <c r="I1251" s="84">
        <v>2019</v>
      </c>
      <c r="J1251" s="85" t="str">
        <f t="shared" si="115"/>
        <v>1/2/2019</v>
      </c>
      <c r="K1251" s="86">
        <f t="shared" si="116"/>
        <v>4</v>
      </c>
      <c r="L1251" t="str">
        <f t="shared" si="117"/>
        <v>Wednesday</v>
      </c>
      <c r="M1251">
        <v>1765</v>
      </c>
      <c r="N1251" t="s">
        <v>207</v>
      </c>
      <c r="O1251" t="s">
        <v>470</v>
      </c>
      <c r="P1251">
        <v>87</v>
      </c>
      <c r="Q1251" t="s">
        <v>598</v>
      </c>
      <c r="R1251" t="s">
        <v>313</v>
      </c>
      <c r="S1251" t="s">
        <v>314</v>
      </c>
      <c r="T1251" t="s">
        <v>230</v>
      </c>
      <c r="U1251" t="s">
        <v>711</v>
      </c>
      <c r="V1251" t="s">
        <v>260</v>
      </c>
      <c r="W1251">
        <f t="shared" si="118"/>
        <v>0.76999999999999602</v>
      </c>
      <c r="X1251">
        <f t="shared" si="119"/>
        <v>34.649999999999821</v>
      </c>
    </row>
    <row r="1252" spans="1:24" x14ac:dyDescent="0.35">
      <c r="A1252">
        <v>39</v>
      </c>
      <c r="B1252">
        <v>89.53</v>
      </c>
      <c r="C1252">
        <v>2</v>
      </c>
      <c r="D1252">
        <v>3491.67</v>
      </c>
      <c r="E1252" s="53" t="s">
        <v>511</v>
      </c>
      <c r="F1252" s="84">
        <v>18</v>
      </c>
      <c r="G1252" s="84">
        <v>2</v>
      </c>
      <c r="H1252" s="85" t="str">
        <f t="shared" si="114"/>
        <v>Febuary</v>
      </c>
      <c r="I1252" s="84">
        <v>2019</v>
      </c>
      <c r="J1252" s="85" t="str">
        <f t="shared" si="115"/>
        <v>2/18/2019</v>
      </c>
      <c r="K1252" s="86">
        <f t="shared" si="116"/>
        <v>2</v>
      </c>
      <c r="L1252" t="str">
        <f t="shared" si="117"/>
        <v>Monday</v>
      </c>
      <c r="M1252">
        <v>1719</v>
      </c>
      <c r="N1252" t="s">
        <v>207</v>
      </c>
      <c r="O1252" t="s">
        <v>470</v>
      </c>
      <c r="P1252">
        <v>87</v>
      </c>
      <c r="Q1252" t="s">
        <v>598</v>
      </c>
      <c r="R1252" t="s">
        <v>376</v>
      </c>
      <c r="S1252" t="s">
        <v>377</v>
      </c>
      <c r="T1252" t="s">
        <v>242</v>
      </c>
      <c r="U1252" t="s">
        <v>736</v>
      </c>
      <c r="V1252" t="s">
        <v>260</v>
      </c>
      <c r="W1252">
        <f t="shared" si="118"/>
        <v>2.5300000000000011</v>
      </c>
      <c r="X1252">
        <f t="shared" si="119"/>
        <v>98.670000000000044</v>
      </c>
    </row>
    <row r="1253" spans="1:24" x14ac:dyDescent="0.35">
      <c r="A1253">
        <v>23</v>
      </c>
      <c r="B1253">
        <v>89.53</v>
      </c>
      <c r="C1253">
        <v>5</v>
      </c>
      <c r="D1253">
        <v>2059.19</v>
      </c>
      <c r="E1253" s="53" t="s">
        <v>512</v>
      </c>
      <c r="F1253" s="84">
        <v>20</v>
      </c>
      <c r="G1253" s="84">
        <v>3</v>
      </c>
      <c r="H1253" s="85" t="str">
        <f t="shared" si="114"/>
        <v>March</v>
      </c>
      <c r="I1253" s="84">
        <v>2019</v>
      </c>
      <c r="J1253" s="85" t="str">
        <f t="shared" si="115"/>
        <v>3/20/2019</v>
      </c>
      <c r="K1253" s="86">
        <f t="shared" si="116"/>
        <v>4</v>
      </c>
      <c r="L1253" t="str">
        <f t="shared" si="117"/>
        <v>Wednesday</v>
      </c>
      <c r="M1253">
        <v>1690</v>
      </c>
      <c r="N1253" t="s">
        <v>207</v>
      </c>
      <c r="O1253" t="s">
        <v>470</v>
      </c>
      <c r="P1253">
        <v>87</v>
      </c>
      <c r="Q1253" t="s">
        <v>598</v>
      </c>
      <c r="R1253" t="s">
        <v>384</v>
      </c>
      <c r="S1253" t="s">
        <v>385</v>
      </c>
      <c r="T1253" t="s">
        <v>235</v>
      </c>
      <c r="U1253" t="s">
        <v>739</v>
      </c>
      <c r="V1253" t="s">
        <v>255</v>
      </c>
      <c r="W1253">
        <f t="shared" si="118"/>
        <v>2.5300000000000011</v>
      </c>
      <c r="X1253">
        <f t="shared" si="119"/>
        <v>58.190000000000026</v>
      </c>
    </row>
    <row r="1254" spans="1:24" x14ac:dyDescent="0.35">
      <c r="A1254">
        <v>42</v>
      </c>
      <c r="B1254">
        <v>75.48</v>
      </c>
      <c r="C1254">
        <v>11</v>
      </c>
      <c r="D1254">
        <v>3170.16</v>
      </c>
      <c r="E1254" s="53">
        <v>43651</v>
      </c>
      <c r="F1254" s="84">
        <v>7</v>
      </c>
      <c r="G1254" s="84">
        <v>5</v>
      </c>
      <c r="H1254" s="85" t="str">
        <f t="shared" si="114"/>
        <v>May</v>
      </c>
      <c r="I1254" s="84">
        <v>2019</v>
      </c>
      <c r="J1254" s="85" t="str">
        <f t="shared" si="115"/>
        <v>5/7/2019</v>
      </c>
      <c r="K1254" s="86">
        <f t="shared" si="116"/>
        <v>3</v>
      </c>
      <c r="L1254" t="str">
        <f t="shared" si="117"/>
        <v>Tuesday</v>
      </c>
      <c r="M1254">
        <v>1643</v>
      </c>
      <c r="N1254" t="s">
        <v>364</v>
      </c>
      <c r="O1254" t="s">
        <v>470</v>
      </c>
      <c r="P1254">
        <v>87</v>
      </c>
      <c r="Q1254" t="s">
        <v>598</v>
      </c>
      <c r="R1254" t="s">
        <v>253</v>
      </c>
      <c r="S1254" t="s">
        <v>254</v>
      </c>
      <c r="T1254" t="s">
        <v>229</v>
      </c>
      <c r="U1254" t="s">
        <v>683</v>
      </c>
      <c r="V1254" t="s">
        <v>260</v>
      </c>
      <c r="W1254">
        <f t="shared" si="118"/>
        <v>-11.519999999999996</v>
      </c>
      <c r="X1254">
        <f t="shared" si="119"/>
        <v>-483.8399999999998</v>
      </c>
    </row>
    <row r="1255" spans="1:24" x14ac:dyDescent="0.35">
      <c r="A1255">
        <v>20</v>
      </c>
      <c r="B1255">
        <v>89.53</v>
      </c>
      <c r="C1255">
        <v>9</v>
      </c>
      <c r="D1255">
        <v>1790.6</v>
      </c>
      <c r="E1255" s="53" t="s">
        <v>374</v>
      </c>
      <c r="F1255" s="84">
        <v>17</v>
      </c>
      <c r="G1255" s="84">
        <v>6</v>
      </c>
      <c r="H1255" s="85" t="str">
        <f t="shared" si="114"/>
        <v>June</v>
      </c>
      <c r="I1255" s="84">
        <v>2019</v>
      </c>
      <c r="J1255" s="85" t="str">
        <f t="shared" si="115"/>
        <v>6/17/2019</v>
      </c>
      <c r="K1255" s="86">
        <f t="shared" si="116"/>
        <v>2</v>
      </c>
      <c r="L1255" t="str">
        <f t="shared" si="117"/>
        <v>Monday</v>
      </c>
      <c r="M1255">
        <v>1603</v>
      </c>
      <c r="N1255" t="s">
        <v>207</v>
      </c>
      <c r="O1255" t="s">
        <v>470</v>
      </c>
      <c r="P1255">
        <v>87</v>
      </c>
      <c r="Q1255" t="s">
        <v>598</v>
      </c>
      <c r="R1255" t="s">
        <v>345</v>
      </c>
      <c r="S1255" t="s">
        <v>238</v>
      </c>
      <c r="T1255" t="s">
        <v>240</v>
      </c>
      <c r="U1255" t="s">
        <v>724</v>
      </c>
      <c r="V1255" t="s">
        <v>255</v>
      </c>
      <c r="W1255">
        <f t="shared" si="118"/>
        <v>2.5300000000000011</v>
      </c>
      <c r="X1255">
        <f t="shared" si="119"/>
        <v>50.600000000000023</v>
      </c>
    </row>
    <row r="1256" spans="1:24" x14ac:dyDescent="0.35">
      <c r="A1256">
        <v>33</v>
      </c>
      <c r="B1256">
        <v>71.09</v>
      </c>
      <c r="C1256">
        <v>12</v>
      </c>
      <c r="D1256">
        <v>2345.9699999999998</v>
      </c>
      <c r="E1256" s="53" t="s">
        <v>375</v>
      </c>
      <c r="F1256" s="84">
        <v>21</v>
      </c>
      <c r="G1256" s="84">
        <v>7</v>
      </c>
      <c r="H1256" s="85" t="str">
        <f t="shared" si="114"/>
        <v>July</v>
      </c>
      <c r="I1256" s="84">
        <v>2019</v>
      </c>
      <c r="J1256" s="85" t="str">
        <f t="shared" si="115"/>
        <v>7/21/2019</v>
      </c>
      <c r="K1256" s="86">
        <f t="shared" si="116"/>
        <v>1</v>
      </c>
      <c r="L1256" t="str">
        <f t="shared" si="117"/>
        <v>Sunday</v>
      </c>
      <c r="M1256">
        <v>1570</v>
      </c>
      <c r="N1256" t="s">
        <v>207</v>
      </c>
      <c r="O1256" t="s">
        <v>470</v>
      </c>
      <c r="P1256">
        <v>87</v>
      </c>
      <c r="Q1256" t="s">
        <v>598</v>
      </c>
      <c r="R1256" t="s">
        <v>376</v>
      </c>
      <c r="S1256" t="s">
        <v>377</v>
      </c>
      <c r="T1256" t="s">
        <v>242</v>
      </c>
      <c r="U1256" t="s">
        <v>736</v>
      </c>
      <c r="V1256" t="s">
        <v>255</v>
      </c>
      <c r="W1256">
        <f t="shared" si="118"/>
        <v>-15.909999999999997</v>
      </c>
      <c r="X1256">
        <f t="shared" si="119"/>
        <v>-525.02999999999986</v>
      </c>
    </row>
    <row r="1257" spans="1:24" x14ac:dyDescent="0.35">
      <c r="A1257">
        <v>34</v>
      </c>
      <c r="B1257">
        <v>105.32</v>
      </c>
      <c r="C1257">
        <v>14</v>
      </c>
      <c r="D1257">
        <v>3580.88</v>
      </c>
      <c r="E1257" s="53" t="s">
        <v>378</v>
      </c>
      <c r="F1257" s="84">
        <v>20</v>
      </c>
      <c r="G1257" s="84">
        <v>8</v>
      </c>
      <c r="H1257" s="85" t="str">
        <f t="shared" si="114"/>
        <v>August</v>
      </c>
      <c r="I1257" s="84">
        <v>2019</v>
      </c>
      <c r="J1257" s="85" t="str">
        <f t="shared" si="115"/>
        <v>8/20/2019</v>
      </c>
      <c r="K1257" s="86">
        <f t="shared" si="116"/>
        <v>3</v>
      </c>
      <c r="L1257" t="str">
        <f t="shared" si="117"/>
        <v>Tuesday</v>
      </c>
      <c r="M1257">
        <v>1541</v>
      </c>
      <c r="N1257" t="s">
        <v>207</v>
      </c>
      <c r="O1257" t="s">
        <v>470</v>
      </c>
      <c r="P1257">
        <v>87</v>
      </c>
      <c r="Q1257" t="s">
        <v>598</v>
      </c>
      <c r="R1257" t="s">
        <v>379</v>
      </c>
      <c r="S1257" t="s">
        <v>380</v>
      </c>
      <c r="T1257" t="s">
        <v>240</v>
      </c>
      <c r="U1257" t="s">
        <v>737</v>
      </c>
      <c r="V1257" t="s">
        <v>260</v>
      </c>
      <c r="W1257">
        <f t="shared" si="118"/>
        <v>18.319999999999993</v>
      </c>
      <c r="X1257">
        <f t="shared" si="119"/>
        <v>622.87999999999977</v>
      </c>
    </row>
    <row r="1258" spans="1:24" x14ac:dyDescent="0.35">
      <c r="A1258">
        <v>49</v>
      </c>
      <c r="B1258">
        <v>100.94</v>
      </c>
      <c r="C1258">
        <v>3</v>
      </c>
      <c r="D1258">
        <v>4946.0600000000004</v>
      </c>
      <c r="E1258" s="53">
        <v>43717</v>
      </c>
      <c r="F1258" s="84">
        <v>9</v>
      </c>
      <c r="G1258" s="84">
        <v>9</v>
      </c>
      <c r="H1258" s="85" t="str">
        <f t="shared" si="114"/>
        <v>September</v>
      </c>
      <c r="I1258" s="84">
        <v>2019</v>
      </c>
      <c r="J1258" s="85" t="str">
        <f t="shared" si="115"/>
        <v>9/9/2019</v>
      </c>
      <c r="K1258" s="86">
        <f t="shared" si="116"/>
        <v>2</v>
      </c>
      <c r="L1258" t="str">
        <f t="shared" si="117"/>
        <v>Monday</v>
      </c>
      <c r="M1258">
        <v>1522</v>
      </c>
      <c r="N1258" t="s">
        <v>207</v>
      </c>
      <c r="O1258" t="s">
        <v>470</v>
      </c>
      <c r="P1258">
        <v>87</v>
      </c>
      <c r="Q1258" t="s">
        <v>598</v>
      </c>
      <c r="R1258" t="s">
        <v>328</v>
      </c>
      <c r="S1258" t="s">
        <v>329</v>
      </c>
      <c r="T1258" t="s">
        <v>239</v>
      </c>
      <c r="U1258" t="s">
        <v>717</v>
      </c>
      <c r="V1258" t="s">
        <v>260</v>
      </c>
      <c r="W1258">
        <f t="shared" si="118"/>
        <v>13.939999999999998</v>
      </c>
      <c r="X1258">
        <f t="shared" si="119"/>
        <v>683.06</v>
      </c>
    </row>
    <row r="1259" spans="1:24" x14ac:dyDescent="0.35">
      <c r="A1259">
        <v>39</v>
      </c>
      <c r="B1259">
        <v>90.4</v>
      </c>
      <c r="C1259">
        <v>8</v>
      </c>
      <c r="D1259">
        <v>3525.6</v>
      </c>
      <c r="E1259" s="53" t="s">
        <v>383</v>
      </c>
      <c r="F1259" s="84">
        <v>14</v>
      </c>
      <c r="G1259" s="84">
        <v>10</v>
      </c>
      <c r="H1259" s="85" t="str">
        <f t="shared" si="114"/>
        <v>October</v>
      </c>
      <c r="I1259" s="84">
        <v>2019</v>
      </c>
      <c r="J1259" s="85" t="str">
        <f t="shared" si="115"/>
        <v>10/14/2019</v>
      </c>
      <c r="K1259" s="86">
        <f t="shared" si="116"/>
        <v>2</v>
      </c>
      <c r="L1259" t="str">
        <f t="shared" si="117"/>
        <v>Monday</v>
      </c>
      <c r="M1259">
        <v>1488</v>
      </c>
      <c r="N1259" t="s">
        <v>207</v>
      </c>
      <c r="O1259" t="s">
        <v>470</v>
      </c>
      <c r="P1259">
        <v>87</v>
      </c>
      <c r="Q1259" t="s">
        <v>598</v>
      </c>
      <c r="R1259" t="s">
        <v>435</v>
      </c>
      <c r="S1259" t="s">
        <v>436</v>
      </c>
      <c r="T1259" t="s">
        <v>235</v>
      </c>
      <c r="U1259" t="s">
        <v>757</v>
      </c>
      <c r="V1259" t="s">
        <v>260</v>
      </c>
      <c r="W1259">
        <f t="shared" si="118"/>
        <v>3.4000000000000057</v>
      </c>
      <c r="X1259">
        <f t="shared" si="119"/>
        <v>132.60000000000022</v>
      </c>
    </row>
    <row r="1260" spans="1:24" x14ac:dyDescent="0.35">
      <c r="A1260">
        <v>36</v>
      </c>
      <c r="B1260">
        <v>100.06</v>
      </c>
      <c r="C1260">
        <v>7</v>
      </c>
      <c r="D1260">
        <v>3602.16</v>
      </c>
      <c r="E1260" s="53" t="s">
        <v>521</v>
      </c>
      <c r="F1260" s="84">
        <v>29</v>
      </c>
      <c r="G1260" s="84">
        <v>10</v>
      </c>
      <c r="H1260" s="85" t="str">
        <f t="shared" si="114"/>
        <v>October</v>
      </c>
      <c r="I1260" s="84">
        <v>2019</v>
      </c>
      <c r="J1260" s="85" t="str">
        <f t="shared" si="115"/>
        <v>10/29/2019</v>
      </c>
      <c r="K1260" s="86">
        <f t="shared" si="116"/>
        <v>3</v>
      </c>
      <c r="L1260" t="str">
        <f t="shared" si="117"/>
        <v>Tuesday</v>
      </c>
      <c r="M1260">
        <v>1474</v>
      </c>
      <c r="N1260" t="s">
        <v>207</v>
      </c>
      <c r="O1260" t="s">
        <v>470</v>
      </c>
      <c r="P1260">
        <v>87</v>
      </c>
      <c r="Q1260" t="s">
        <v>598</v>
      </c>
      <c r="R1260" t="s">
        <v>277</v>
      </c>
      <c r="S1260" t="s">
        <v>278</v>
      </c>
      <c r="T1260" t="s">
        <v>230</v>
      </c>
      <c r="U1260" t="s">
        <v>695</v>
      </c>
      <c r="V1260" t="s">
        <v>260</v>
      </c>
      <c r="W1260">
        <f t="shared" si="118"/>
        <v>13.060000000000002</v>
      </c>
      <c r="X1260">
        <f t="shared" si="119"/>
        <v>470.16000000000008</v>
      </c>
    </row>
    <row r="1261" spans="1:24" x14ac:dyDescent="0.35">
      <c r="A1261">
        <v>50</v>
      </c>
      <c r="B1261">
        <v>86.01</v>
      </c>
      <c r="C1261">
        <v>5</v>
      </c>
      <c r="D1261">
        <v>4300.5</v>
      </c>
      <c r="E1261" s="53">
        <v>43719</v>
      </c>
      <c r="F1261" s="84">
        <v>9</v>
      </c>
      <c r="G1261" s="84">
        <v>11</v>
      </c>
      <c r="H1261" s="85" t="str">
        <f t="shared" si="114"/>
        <v>November</v>
      </c>
      <c r="I1261" s="84">
        <v>2019</v>
      </c>
      <c r="J1261" s="85" t="str">
        <f t="shared" si="115"/>
        <v>11/9/2019</v>
      </c>
      <c r="K1261" s="86">
        <f t="shared" si="116"/>
        <v>7</v>
      </c>
      <c r="L1261" t="str">
        <f t="shared" si="117"/>
        <v>Saturday</v>
      </c>
      <c r="M1261">
        <v>1464</v>
      </c>
      <c r="N1261" t="s">
        <v>207</v>
      </c>
      <c r="O1261" t="s">
        <v>470</v>
      </c>
      <c r="P1261">
        <v>87</v>
      </c>
      <c r="Q1261" t="s">
        <v>598</v>
      </c>
      <c r="R1261" t="s">
        <v>298</v>
      </c>
      <c r="S1261" t="s">
        <v>299</v>
      </c>
      <c r="T1261" t="s">
        <v>237</v>
      </c>
      <c r="U1261" t="s">
        <v>705</v>
      </c>
      <c r="V1261" t="s">
        <v>260</v>
      </c>
      <c r="W1261">
        <f t="shared" si="118"/>
        <v>-0.98999999999999488</v>
      </c>
      <c r="X1261">
        <f t="shared" si="119"/>
        <v>-49.499999999999744</v>
      </c>
    </row>
    <row r="1262" spans="1:24" x14ac:dyDescent="0.35">
      <c r="A1262">
        <v>29</v>
      </c>
      <c r="B1262">
        <v>155.11000000000001</v>
      </c>
      <c r="C1262">
        <v>2</v>
      </c>
      <c r="D1262">
        <v>4498.1899999999996</v>
      </c>
      <c r="E1262" s="53" t="s">
        <v>386</v>
      </c>
      <c r="F1262" s="84">
        <v>21</v>
      </c>
      <c r="G1262" s="84">
        <v>11</v>
      </c>
      <c r="H1262" s="85" t="str">
        <f t="shared" si="114"/>
        <v>November</v>
      </c>
      <c r="I1262" s="84">
        <v>2019</v>
      </c>
      <c r="J1262" s="85" t="str">
        <f t="shared" si="115"/>
        <v>11/21/2019</v>
      </c>
      <c r="K1262" s="86">
        <f t="shared" si="116"/>
        <v>5</v>
      </c>
      <c r="L1262" t="str">
        <f t="shared" si="117"/>
        <v>Thursday</v>
      </c>
      <c r="M1262">
        <v>1453</v>
      </c>
      <c r="N1262" t="s">
        <v>207</v>
      </c>
      <c r="O1262" t="s">
        <v>470</v>
      </c>
      <c r="P1262">
        <v>87</v>
      </c>
      <c r="Q1262" t="s">
        <v>598</v>
      </c>
      <c r="R1262" t="s">
        <v>306</v>
      </c>
      <c r="S1262" t="s">
        <v>254</v>
      </c>
      <c r="T1262" t="s">
        <v>229</v>
      </c>
      <c r="U1262" t="s">
        <v>708</v>
      </c>
      <c r="V1262" t="s">
        <v>260</v>
      </c>
      <c r="W1262">
        <f t="shared" si="118"/>
        <v>68.110000000000014</v>
      </c>
      <c r="X1262">
        <f t="shared" si="119"/>
        <v>1975.1900000000005</v>
      </c>
    </row>
    <row r="1263" spans="1:24" x14ac:dyDescent="0.35">
      <c r="A1263">
        <v>30</v>
      </c>
      <c r="B1263">
        <v>100.77</v>
      </c>
      <c r="C1263">
        <v>3</v>
      </c>
      <c r="D1263">
        <v>3023.1</v>
      </c>
      <c r="E1263" s="53">
        <v>43508</v>
      </c>
      <c r="F1263" s="84">
        <v>2</v>
      </c>
      <c r="G1263" s="84">
        <v>12</v>
      </c>
      <c r="H1263" s="85" t="str">
        <f t="shared" si="114"/>
        <v>December</v>
      </c>
      <c r="I1263" s="84">
        <v>2019</v>
      </c>
      <c r="J1263" s="85" t="str">
        <f t="shared" si="115"/>
        <v>12/2/2019</v>
      </c>
      <c r="K1263" s="86">
        <f t="shared" si="116"/>
        <v>2</v>
      </c>
      <c r="L1263" t="str">
        <f t="shared" si="117"/>
        <v>Monday</v>
      </c>
      <c r="M1263">
        <v>1443</v>
      </c>
      <c r="N1263" t="s">
        <v>207</v>
      </c>
      <c r="O1263" t="s">
        <v>470</v>
      </c>
      <c r="P1263">
        <v>87</v>
      </c>
      <c r="Q1263" t="s">
        <v>598</v>
      </c>
      <c r="R1263" t="s">
        <v>296</v>
      </c>
      <c r="S1263" t="s">
        <v>297</v>
      </c>
      <c r="T1263" t="s">
        <v>236</v>
      </c>
      <c r="U1263" t="s">
        <v>704</v>
      </c>
      <c r="V1263" t="s">
        <v>260</v>
      </c>
      <c r="W1263">
        <f t="shared" si="118"/>
        <v>13.769999999999996</v>
      </c>
      <c r="X1263">
        <f t="shared" si="119"/>
        <v>413.09999999999991</v>
      </c>
    </row>
    <row r="1264" spans="1:24" x14ac:dyDescent="0.35">
      <c r="A1264">
        <v>41</v>
      </c>
      <c r="B1264">
        <v>86.89</v>
      </c>
      <c r="C1264">
        <v>7</v>
      </c>
      <c r="D1264">
        <v>3562.49</v>
      </c>
      <c r="E1264" s="53" t="s">
        <v>448</v>
      </c>
      <c r="F1264" s="84">
        <v>26</v>
      </c>
      <c r="G1264" s="84">
        <v>1</v>
      </c>
      <c r="H1264" s="85" t="str">
        <f t="shared" si="114"/>
        <v>January</v>
      </c>
      <c r="I1264" s="84">
        <v>2020</v>
      </c>
      <c r="J1264" s="85" t="str">
        <f t="shared" si="115"/>
        <v>1/26/2020</v>
      </c>
      <c r="K1264" s="86">
        <f t="shared" si="116"/>
        <v>1</v>
      </c>
      <c r="L1264" t="str">
        <f t="shared" si="117"/>
        <v>Sunday</v>
      </c>
      <c r="M1264">
        <v>1389</v>
      </c>
      <c r="N1264" t="s">
        <v>207</v>
      </c>
      <c r="O1264" t="s">
        <v>470</v>
      </c>
      <c r="P1264">
        <v>87</v>
      </c>
      <c r="Q1264" t="s">
        <v>598</v>
      </c>
      <c r="R1264" t="s">
        <v>324</v>
      </c>
      <c r="S1264" t="s">
        <v>325</v>
      </c>
      <c r="T1264" t="s">
        <v>241</v>
      </c>
      <c r="U1264" t="s">
        <v>716</v>
      </c>
      <c r="V1264" t="s">
        <v>260</v>
      </c>
      <c r="W1264">
        <f t="shared" si="118"/>
        <v>-0.10999999999999943</v>
      </c>
      <c r="X1264">
        <f t="shared" si="119"/>
        <v>-4.5099999999999767</v>
      </c>
    </row>
    <row r="1265" spans="1:24" x14ac:dyDescent="0.35">
      <c r="A1265">
        <v>28</v>
      </c>
      <c r="B1265">
        <v>58.58</v>
      </c>
      <c r="C1265">
        <v>7</v>
      </c>
      <c r="D1265">
        <v>1640.24</v>
      </c>
      <c r="E1265" s="53" t="s">
        <v>502</v>
      </c>
      <c r="F1265" s="84">
        <v>22</v>
      </c>
      <c r="G1265" s="84">
        <v>2</v>
      </c>
      <c r="H1265" s="85" t="str">
        <f t="shared" si="114"/>
        <v>Febuary</v>
      </c>
      <c r="I1265" s="84">
        <v>2020</v>
      </c>
      <c r="J1265" s="85" t="str">
        <f t="shared" si="115"/>
        <v>2/22/2020</v>
      </c>
      <c r="K1265" s="86">
        <f t="shared" si="116"/>
        <v>7</v>
      </c>
      <c r="L1265" t="str">
        <f t="shared" si="117"/>
        <v>Saturday</v>
      </c>
      <c r="M1265">
        <v>1363</v>
      </c>
      <c r="N1265" t="s">
        <v>207</v>
      </c>
      <c r="O1265" t="s">
        <v>470</v>
      </c>
      <c r="P1265">
        <v>87</v>
      </c>
      <c r="Q1265" t="s">
        <v>598</v>
      </c>
      <c r="R1265" t="s">
        <v>296</v>
      </c>
      <c r="S1265" t="s">
        <v>297</v>
      </c>
      <c r="T1265" t="s">
        <v>236</v>
      </c>
      <c r="U1265" t="s">
        <v>704</v>
      </c>
      <c r="V1265" t="s">
        <v>255</v>
      </c>
      <c r="W1265">
        <f t="shared" si="118"/>
        <v>-28.42</v>
      </c>
      <c r="X1265">
        <f t="shared" si="119"/>
        <v>-795.76</v>
      </c>
    </row>
    <row r="1266" spans="1:24" x14ac:dyDescent="0.35">
      <c r="A1266">
        <v>45</v>
      </c>
      <c r="B1266">
        <v>105.32</v>
      </c>
      <c r="C1266">
        <v>5</v>
      </c>
      <c r="D1266">
        <v>4739.3999999999996</v>
      </c>
      <c r="E1266" s="53" t="s">
        <v>452</v>
      </c>
      <c r="F1266" s="84">
        <v>23</v>
      </c>
      <c r="G1266" s="84">
        <v>3</v>
      </c>
      <c r="H1266" s="85" t="str">
        <f t="shared" si="114"/>
        <v>March</v>
      </c>
      <c r="I1266" s="84">
        <v>2020</v>
      </c>
      <c r="J1266" s="85" t="str">
        <f t="shared" si="115"/>
        <v>3/23/2020</v>
      </c>
      <c r="K1266" s="86">
        <f t="shared" si="116"/>
        <v>2</v>
      </c>
      <c r="L1266" t="str">
        <f t="shared" si="117"/>
        <v>Monday</v>
      </c>
      <c r="M1266">
        <v>1334</v>
      </c>
      <c r="N1266" t="s">
        <v>207</v>
      </c>
      <c r="O1266" t="s">
        <v>470</v>
      </c>
      <c r="P1266">
        <v>87</v>
      </c>
      <c r="Q1266" t="s">
        <v>598</v>
      </c>
      <c r="R1266" t="s">
        <v>335</v>
      </c>
      <c r="S1266" t="s">
        <v>336</v>
      </c>
      <c r="T1266" t="s">
        <v>229</v>
      </c>
      <c r="U1266" t="s">
        <v>720</v>
      </c>
      <c r="V1266" t="s">
        <v>260</v>
      </c>
      <c r="W1266">
        <f t="shared" si="118"/>
        <v>18.319999999999993</v>
      </c>
      <c r="X1266">
        <f t="shared" si="119"/>
        <v>824.39999999999964</v>
      </c>
    </row>
    <row r="1267" spans="1:24" x14ac:dyDescent="0.35">
      <c r="A1267">
        <v>16</v>
      </c>
      <c r="B1267">
        <v>75.48</v>
      </c>
      <c r="C1267">
        <v>11</v>
      </c>
      <c r="D1267">
        <v>1207.68</v>
      </c>
      <c r="E1267" s="53">
        <v>43987</v>
      </c>
      <c r="F1267" s="84">
        <v>6</v>
      </c>
      <c r="G1267" s="84">
        <v>5</v>
      </c>
      <c r="H1267" s="85" t="str">
        <f t="shared" si="114"/>
        <v>May</v>
      </c>
      <c r="I1267" s="84">
        <v>2020</v>
      </c>
      <c r="J1267" s="85" t="str">
        <f t="shared" si="115"/>
        <v>5/6/2020</v>
      </c>
      <c r="K1267" s="86">
        <f t="shared" si="116"/>
        <v>4</v>
      </c>
      <c r="L1267" t="str">
        <f t="shared" si="117"/>
        <v>Wednesday</v>
      </c>
      <c r="M1267">
        <v>1291</v>
      </c>
      <c r="N1267" t="s">
        <v>394</v>
      </c>
      <c r="O1267" t="s">
        <v>470</v>
      </c>
      <c r="P1267">
        <v>87</v>
      </c>
      <c r="Q1267" t="s">
        <v>598</v>
      </c>
      <c r="R1267" t="s">
        <v>381</v>
      </c>
      <c r="S1267" t="s">
        <v>382</v>
      </c>
      <c r="T1267" t="s">
        <v>229</v>
      </c>
      <c r="U1267" t="s">
        <v>738</v>
      </c>
      <c r="V1267" t="s">
        <v>255</v>
      </c>
      <c r="W1267">
        <f t="shared" si="118"/>
        <v>-11.519999999999996</v>
      </c>
      <c r="X1267">
        <f t="shared" si="119"/>
        <v>-184.31999999999994</v>
      </c>
    </row>
    <row r="1268" spans="1:24" x14ac:dyDescent="0.35">
      <c r="A1268">
        <v>36</v>
      </c>
      <c r="B1268">
        <v>117.45</v>
      </c>
      <c r="C1268">
        <v>5</v>
      </c>
      <c r="D1268">
        <v>4228.2</v>
      </c>
      <c r="E1268" s="53" t="s">
        <v>225</v>
      </c>
      <c r="F1268" s="84">
        <v>29</v>
      </c>
      <c r="G1268" s="84">
        <v>1</v>
      </c>
      <c r="H1268" s="85" t="str">
        <f t="shared" si="114"/>
        <v>January</v>
      </c>
      <c r="I1268" s="84">
        <v>2018</v>
      </c>
      <c r="J1268" s="85" t="str">
        <f t="shared" si="115"/>
        <v>1/29/2018</v>
      </c>
      <c r="K1268" s="86">
        <f t="shared" si="116"/>
        <v>2</v>
      </c>
      <c r="L1268" t="str">
        <f t="shared" si="117"/>
        <v>Monday</v>
      </c>
      <c r="M1268">
        <v>2120</v>
      </c>
      <c r="N1268" t="s">
        <v>207</v>
      </c>
      <c r="O1268" t="s">
        <v>442</v>
      </c>
      <c r="P1268">
        <v>121</v>
      </c>
      <c r="Q1268" t="s">
        <v>599</v>
      </c>
      <c r="R1268" t="s">
        <v>283</v>
      </c>
      <c r="S1268" t="s">
        <v>284</v>
      </c>
      <c r="T1268" t="s">
        <v>231</v>
      </c>
      <c r="U1268" t="s">
        <v>698</v>
      </c>
      <c r="V1268" t="s">
        <v>260</v>
      </c>
      <c r="W1268">
        <f t="shared" si="118"/>
        <v>-3.5499999999999972</v>
      </c>
      <c r="X1268">
        <f t="shared" si="119"/>
        <v>-127.7999999999999</v>
      </c>
    </row>
    <row r="1269" spans="1:24" x14ac:dyDescent="0.35">
      <c r="A1269">
        <v>41</v>
      </c>
      <c r="B1269">
        <v>117.45</v>
      </c>
      <c r="C1269">
        <v>9</v>
      </c>
      <c r="D1269">
        <v>4815.45</v>
      </c>
      <c r="E1269" s="53">
        <v>43104</v>
      </c>
      <c r="F1269" s="84">
        <v>1</v>
      </c>
      <c r="G1269" s="84">
        <v>4</v>
      </c>
      <c r="H1269" s="85" t="str">
        <f t="shared" si="114"/>
        <v>April</v>
      </c>
      <c r="I1269" s="84">
        <v>2018</v>
      </c>
      <c r="J1269" s="85" t="str">
        <f t="shared" si="115"/>
        <v>4/1/2018</v>
      </c>
      <c r="K1269" s="86">
        <f t="shared" si="116"/>
        <v>1</v>
      </c>
      <c r="L1269" t="str">
        <f t="shared" si="117"/>
        <v>Sunday</v>
      </c>
      <c r="M1269">
        <v>2059</v>
      </c>
      <c r="N1269" t="s">
        <v>207</v>
      </c>
      <c r="O1269" t="s">
        <v>442</v>
      </c>
      <c r="P1269">
        <v>121</v>
      </c>
      <c r="Q1269" t="s">
        <v>599</v>
      </c>
      <c r="R1269" t="s">
        <v>395</v>
      </c>
      <c r="S1269" t="s">
        <v>259</v>
      </c>
      <c r="T1269" t="s">
        <v>230</v>
      </c>
      <c r="U1269" t="s">
        <v>742</v>
      </c>
      <c r="V1269" t="s">
        <v>260</v>
      </c>
      <c r="W1269">
        <f t="shared" si="118"/>
        <v>-3.5499999999999972</v>
      </c>
      <c r="X1269">
        <f t="shared" si="119"/>
        <v>-145.5499999999999</v>
      </c>
    </row>
    <row r="1270" spans="1:24" x14ac:dyDescent="0.35">
      <c r="A1270">
        <v>50</v>
      </c>
      <c r="B1270">
        <v>141.66</v>
      </c>
      <c r="C1270">
        <v>5</v>
      </c>
      <c r="D1270">
        <v>7083</v>
      </c>
      <c r="E1270" s="53" t="s">
        <v>300</v>
      </c>
      <c r="F1270" s="84">
        <v>28</v>
      </c>
      <c r="G1270" s="84">
        <v>5</v>
      </c>
      <c r="H1270" s="85" t="str">
        <f t="shared" si="114"/>
        <v>May</v>
      </c>
      <c r="I1270" s="84">
        <v>2018</v>
      </c>
      <c r="J1270" s="85" t="str">
        <f t="shared" si="115"/>
        <v>5/28/2018</v>
      </c>
      <c r="K1270" s="86">
        <f t="shared" si="116"/>
        <v>2</v>
      </c>
      <c r="L1270" t="str">
        <f t="shared" si="117"/>
        <v>Monday</v>
      </c>
      <c r="M1270">
        <v>2003</v>
      </c>
      <c r="N1270" t="s">
        <v>207</v>
      </c>
      <c r="O1270" t="s">
        <v>442</v>
      </c>
      <c r="P1270">
        <v>121</v>
      </c>
      <c r="Q1270" t="s">
        <v>599</v>
      </c>
      <c r="R1270" t="s">
        <v>301</v>
      </c>
      <c r="S1270" t="s">
        <v>297</v>
      </c>
      <c r="T1270" t="s">
        <v>236</v>
      </c>
      <c r="U1270" t="s">
        <v>706</v>
      </c>
      <c r="V1270" t="s">
        <v>289</v>
      </c>
      <c r="W1270">
        <f t="shared" si="118"/>
        <v>20.659999999999997</v>
      </c>
      <c r="X1270">
        <f t="shared" si="119"/>
        <v>1032.9999999999998</v>
      </c>
    </row>
    <row r="1271" spans="1:24" x14ac:dyDescent="0.35">
      <c r="A1271">
        <v>40</v>
      </c>
      <c r="B1271">
        <v>115.03</v>
      </c>
      <c r="C1271">
        <v>5</v>
      </c>
      <c r="D1271">
        <v>4601.2</v>
      </c>
      <c r="E1271" s="53" t="s">
        <v>302</v>
      </c>
      <c r="F1271" s="84">
        <v>24</v>
      </c>
      <c r="G1271" s="84">
        <v>7</v>
      </c>
      <c r="H1271" s="85" t="str">
        <f t="shared" si="114"/>
        <v>July</v>
      </c>
      <c r="I1271" s="84">
        <v>2018</v>
      </c>
      <c r="J1271" s="85" t="str">
        <f t="shared" si="115"/>
        <v>7/24/2018</v>
      </c>
      <c r="K1271" s="86">
        <f t="shared" si="116"/>
        <v>3</v>
      </c>
      <c r="L1271" t="str">
        <f t="shared" si="117"/>
        <v>Tuesday</v>
      </c>
      <c r="M1271">
        <v>1947</v>
      </c>
      <c r="N1271" t="s">
        <v>207</v>
      </c>
      <c r="O1271" t="s">
        <v>442</v>
      </c>
      <c r="P1271">
        <v>121</v>
      </c>
      <c r="Q1271" t="s">
        <v>599</v>
      </c>
      <c r="R1271" t="s">
        <v>263</v>
      </c>
      <c r="S1271" t="s">
        <v>264</v>
      </c>
      <c r="T1271" t="s">
        <v>229</v>
      </c>
      <c r="U1271" t="s">
        <v>687</v>
      </c>
      <c r="V1271" t="s">
        <v>260</v>
      </c>
      <c r="W1271">
        <f t="shared" si="118"/>
        <v>-5.9699999999999989</v>
      </c>
      <c r="X1271">
        <f t="shared" si="119"/>
        <v>-238.79999999999995</v>
      </c>
    </row>
    <row r="1272" spans="1:24" x14ac:dyDescent="0.35">
      <c r="A1272">
        <v>49</v>
      </c>
      <c r="B1272">
        <v>131.97999999999999</v>
      </c>
      <c r="C1272">
        <v>2</v>
      </c>
      <c r="D1272">
        <v>6467.02</v>
      </c>
      <c r="E1272" s="53" t="s">
        <v>303</v>
      </c>
      <c r="F1272" s="84">
        <v>19</v>
      </c>
      <c r="G1272" s="84">
        <v>9</v>
      </c>
      <c r="H1272" s="85" t="str">
        <f t="shared" si="114"/>
        <v>September</v>
      </c>
      <c r="I1272" s="84">
        <v>2018</v>
      </c>
      <c r="J1272" s="85" t="str">
        <f t="shared" si="115"/>
        <v>9/19/2018</v>
      </c>
      <c r="K1272" s="86">
        <f t="shared" si="116"/>
        <v>4</v>
      </c>
      <c r="L1272" t="str">
        <f t="shared" si="117"/>
        <v>Wednesday</v>
      </c>
      <c r="M1272">
        <v>1891</v>
      </c>
      <c r="N1272" t="s">
        <v>207</v>
      </c>
      <c r="O1272" t="s">
        <v>442</v>
      </c>
      <c r="P1272">
        <v>121</v>
      </c>
      <c r="Q1272" t="s">
        <v>599</v>
      </c>
      <c r="R1272" t="s">
        <v>304</v>
      </c>
      <c r="S1272" t="s">
        <v>249</v>
      </c>
      <c r="T1272" t="s">
        <v>249</v>
      </c>
      <c r="U1272" t="s">
        <v>707</v>
      </c>
      <c r="V1272" t="s">
        <v>260</v>
      </c>
      <c r="W1272">
        <f t="shared" si="118"/>
        <v>10.97999999999999</v>
      </c>
      <c r="X1272">
        <f t="shared" si="119"/>
        <v>538.01999999999953</v>
      </c>
    </row>
    <row r="1273" spans="1:24" x14ac:dyDescent="0.35">
      <c r="A1273">
        <v>45</v>
      </c>
      <c r="B1273">
        <v>111.39</v>
      </c>
      <c r="C1273">
        <v>3</v>
      </c>
      <c r="D1273">
        <v>5012.55</v>
      </c>
      <c r="E1273" s="53" t="s">
        <v>396</v>
      </c>
      <c r="F1273" s="84">
        <v>21</v>
      </c>
      <c r="G1273" s="84">
        <v>10</v>
      </c>
      <c r="H1273" s="85" t="str">
        <f t="shared" si="114"/>
        <v>October</v>
      </c>
      <c r="I1273" s="84">
        <v>2018</v>
      </c>
      <c r="J1273" s="85" t="str">
        <f t="shared" si="115"/>
        <v>10/21/2018</v>
      </c>
      <c r="K1273" s="86">
        <f t="shared" si="116"/>
        <v>1</v>
      </c>
      <c r="L1273" t="str">
        <f t="shared" si="117"/>
        <v>Sunday</v>
      </c>
      <c r="M1273">
        <v>1860</v>
      </c>
      <c r="N1273" t="s">
        <v>397</v>
      </c>
      <c r="O1273" t="s">
        <v>442</v>
      </c>
      <c r="P1273">
        <v>121</v>
      </c>
      <c r="Q1273" t="s">
        <v>599</v>
      </c>
      <c r="R1273" t="s">
        <v>398</v>
      </c>
      <c r="S1273" t="s">
        <v>399</v>
      </c>
      <c r="T1273" t="s">
        <v>234</v>
      </c>
      <c r="U1273" t="s">
        <v>743</v>
      </c>
      <c r="V1273" t="s">
        <v>260</v>
      </c>
      <c r="W1273">
        <f t="shared" si="118"/>
        <v>-9.61</v>
      </c>
      <c r="X1273">
        <f t="shared" si="119"/>
        <v>-432.45</v>
      </c>
    </row>
    <row r="1274" spans="1:24" x14ac:dyDescent="0.35">
      <c r="A1274">
        <v>47</v>
      </c>
      <c r="B1274">
        <v>108.97</v>
      </c>
      <c r="C1274">
        <v>10</v>
      </c>
      <c r="D1274">
        <v>5121.59</v>
      </c>
      <c r="E1274" s="53">
        <v>43262</v>
      </c>
      <c r="F1274" s="84">
        <v>6</v>
      </c>
      <c r="G1274" s="84">
        <v>11</v>
      </c>
      <c r="H1274" s="85" t="str">
        <f t="shared" si="114"/>
        <v>November</v>
      </c>
      <c r="I1274" s="84">
        <v>2018</v>
      </c>
      <c r="J1274" s="85" t="str">
        <f t="shared" si="115"/>
        <v>11/6/2018</v>
      </c>
      <c r="K1274" s="86">
        <f t="shared" si="116"/>
        <v>3</v>
      </c>
      <c r="L1274" t="str">
        <f t="shared" si="117"/>
        <v>Tuesday</v>
      </c>
      <c r="M1274">
        <v>1845</v>
      </c>
      <c r="N1274" t="s">
        <v>207</v>
      </c>
      <c r="O1274" t="s">
        <v>442</v>
      </c>
      <c r="P1274">
        <v>121</v>
      </c>
      <c r="Q1274" t="s">
        <v>599</v>
      </c>
      <c r="R1274" t="s">
        <v>360</v>
      </c>
      <c r="S1274" t="s">
        <v>361</v>
      </c>
      <c r="T1274" t="s">
        <v>235</v>
      </c>
      <c r="U1274" t="s">
        <v>730</v>
      </c>
      <c r="V1274" t="s">
        <v>260</v>
      </c>
      <c r="W1274">
        <f t="shared" si="118"/>
        <v>-12.030000000000001</v>
      </c>
      <c r="X1274">
        <f t="shared" si="119"/>
        <v>-565.41000000000008</v>
      </c>
    </row>
    <row r="1275" spans="1:24" x14ac:dyDescent="0.35">
      <c r="A1275">
        <v>21</v>
      </c>
      <c r="B1275">
        <v>116.24</v>
      </c>
      <c r="C1275">
        <v>2</v>
      </c>
      <c r="D1275">
        <v>2441.04</v>
      </c>
      <c r="E1275" s="53" t="s">
        <v>309</v>
      </c>
      <c r="F1275" s="84">
        <v>13</v>
      </c>
      <c r="G1275" s="84">
        <v>11</v>
      </c>
      <c r="H1275" s="85" t="str">
        <f t="shared" si="114"/>
        <v>November</v>
      </c>
      <c r="I1275" s="84">
        <v>2018</v>
      </c>
      <c r="J1275" s="85" t="str">
        <f t="shared" si="115"/>
        <v>11/13/2018</v>
      </c>
      <c r="K1275" s="86">
        <f t="shared" si="116"/>
        <v>3</v>
      </c>
      <c r="L1275" t="str">
        <f t="shared" si="117"/>
        <v>Tuesday</v>
      </c>
      <c r="M1275">
        <v>1839</v>
      </c>
      <c r="N1275" t="s">
        <v>207</v>
      </c>
      <c r="O1275" t="s">
        <v>442</v>
      </c>
      <c r="P1275">
        <v>121</v>
      </c>
      <c r="Q1275" t="s">
        <v>599</v>
      </c>
      <c r="R1275" t="s">
        <v>310</v>
      </c>
      <c r="S1275" t="s">
        <v>311</v>
      </c>
      <c r="T1275" t="s">
        <v>229</v>
      </c>
      <c r="U1275" t="s">
        <v>710</v>
      </c>
      <c r="V1275" t="s">
        <v>255</v>
      </c>
      <c r="W1275">
        <f t="shared" si="118"/>
        <v>-4.7600000000000051</v>
      </c>
      <c r="X1275">
        <f t="shared" si="119"/>
        <v>-99.960000000000107</v>
      </c>
    </row>
    <row r="1276" spans="1:24" x14ac:dyDescent="0.35">
      <c r="A1276">
        <v>32</v>
      </c>
      <c r="B1276">
        <v>133.19</v>
      </c>
      <c r="C1276">
        <v>5</v>
      </c>
      <c r="D1276">
        <v>4262.08</v>
      </c>
      <c r="E1276" s="53" t="s">
        <v>312</v>
      </c>
      <c r="F1276" s="84">
        <v>25</v>
      </c>
      <c r="G1276" s="84">
        <v>11</v>
      </c>
      <c r="H1276" s="85" t="str">
        <f t="shared" si="114"/>
        <v>November</v>
      </c>
      <c r="I1276" s="84">
        <v>2018</v>
      </c>
      <c r="J1276" s="85" t="str">
        <f t="shared" si="115"/>
        <v>11/25/2018</v>
      </c>
      <c r="K1276" s="86">
        <f t="shared" si="116"/>
        <v>1</v>
      </c>
      <c r="L1276" t="str">
        <f t="shared" si="117"/>
        <v>Sunday</v>
      </c>
      <c r="M1276">
        <v>1828</v>
      </c>
      <c r="N1276" t="s">
        <v>207</v>
      </c>
      <c r="O1276" t="s">
        <v>442</v>
      </c>
      <c r="P1276">
        <v>121</v>
      </c>
      <c r="Q1276" t="s">
        <v>599</v>
      </c>
      <c r="R1276" t="s">
        <v>313</v>
      </c>
      <c r="S1276" t="s">
        <v>314</v>
      </c>
      <c r="T1276" t="s">
        <v>230</v>
      </c>
      <c r="U1276" t="s">
        <v>711</v>
      </c>
      <c r="V1276" t="s">
        <v>260</v>
      </c>
      <c r="W1276">
        <f t="shared" si="118"/>
        <v>12.189999999999998</v>
      </c>
      <c r="X1276">
        <f t="shared" si="119"/>
        <v>390.07999999999993</v>
      </c>
    </row>
    <row r="1277" spans="1:24" x14ac:dyDescent="0.35">
      <c r="A1277">
        <v>47</v>
      </c>
      <c r="B1277">
        <v>141.66</v>
      </c>
      <c r="C1277">
        <v>16</v>
      </c>
      <c r="D1277">
        <v>6658.02</v>
      </c>
      <c r="E1277" s="53">
        <v>43355</v>
      </c>
      <c r="F1277" s="84">
        <v>9</v>
      </c>
      <c r="G1277" s="84">
        <v>12</v>
      </c>
      <c r="H1277" s="85" t="str">
        <f t="shared" si="114"/>
        <v>December</v>
      </c>
      <c r="I1277" s="84">
        <v>2018</v>
      </c>
      <c r="J1277" s="85" t="str">
        <f t="shared" si="115"/>
        <v>12/9/2018</v>
      </c>
      <c r="K1277" s="86">
        <f t="shared" si="116"/>
        <v>1</v>
      </c>
      <c r="L1277" t="str">
        <f t="shared" si="117"/>
        <v>Sunday</v>
      </c>
      <c r="M1277">
        <v>1815</v>
      </c>
      <c r="N1277" t="s">
        <v>207</v>
      </c>
      <c r="O1277" t="s">
        <v>442</v>
      </c>
      <c r="P1277">
        <v>121</v>
      </c>
      <c r="Q1277" t="s">
        <v>599</v>
      </c>
      <c r="R1277" t="s">
        <v>400</v>
      </c>
      <c r="S1277" t="s">
        <v>382</v>
      </c>
      <c r="T1277" t="s">
        <v>229</v>
      </c>
      <c r="U1277" t="s">
        <v>744</v>
      </c>
      <c r="V1277" t="s">
        <v>260</v>
      </c>
      <c r="W1277">
        <f t="shared" si="118"/>
        <v>20.659999999999997</v>
      </c>
      <c r="X1277">
        <f t="shared" si="119"/>
        <v>971.01999999999987</v>
      </c>
    </row>
    <row r="1278" spans="1:24" x14ac:dyDescent="0.35">
      <c r="A1278">
        <v>38</v>
      </c>
      <c r="B1278">
        <v>118.66</v>
      </c>
      <c r="C1278">
        <v>5</v>
      </c>
      <c r="D1278">
        <v>4509.08</v>
      </c>
      <c r="E1278" s="53">
        <v>43557</v>
      </c>
      <c r="F1278" s="84">
        <v>4</v>
      </c>
      <c r="G1278" s="84">
        <v>2</v>
      </c>
      <c r="H1278" s="85" t="str">
        <f t="shared" si="114"/>
        <v>Febuary</v>
      </c>
      <c r="I1278" s="84">
        <v>2019</v>
      </c>
      <c r="J1278" s="85" t="str">
        <f t="shared" si="115"/>
        <v>2/4/2019</v>
      </c>
      <c r="K1278" s="86">
        <f t="shared" si="116"/>
        <v>2</v>
      </c>
      <c r="L1278" t="str">
        <f t="shared" si="117"/>
        <v>Monday</v>
      </c>
      <c r="M1278">
        <v>1759</v>
      </c>
      <c r="N1278" t="s">
        <v>207</v>
      </c>
      <c r="O1278" t="s">
        <v>442</v>
      </c>
      <c r="P1278">
        <v>121</v>
      </c>
      <c r="Q1278" t="s">
        <v>599</v>
      </c>
      <c r="R1278" t="s">
        <v>401</v>
      </c>
      <c r="S1278" t="s">
        <v>249</v>
      </c>
      <c r="T1278" t="s">
        <v>249</v>
      </c>
      <c r="U1278" t="s">
        <v>745</v>
      </c>
      <c r="V1278" t="s">
        <v>260</v>
      </c>
      <c r="W1278">
        <f t="shared" si="118"/>
        <v>-2.3400000000000034</v>
      </c>
      <c r="X1278">
        <f t="shared" si="119"/>
        <v>-88.92000000000013</v>
      </c>
    </row>
    <row r="1279" spans="1:24" x14ac:dyDescent="0.35">
      <c r="A1279">
        <v>41</v>
      </c>
      <c r="B1279">
        <v>115.03</v>
      </c>
      <c r="C1279">
        <v>10</v>
      </c>
      <c r="D1279">
        <v>4716.2299999999996</v>
      </c>
      <c r="E1279" s="53">
        <v>43772</v>
      </c>
      <c r="F1279" s="84">
        <v>11</v>
      </c>
      <c r="G1279" s="84">
        <v>3</v>
      </c>
      <c r="H1279" s="85" t="str">
        <f t="shared" si="114"/>
        <v>March</v>
      </c>
      <c r="I1279" s="84">
        <v>2019</v>
      </c>
      <c r="J1279" s="85" t="str">
        <f t="shared" si="115"/>
        <v>3/11/2019</v>
      </c>
      <c r="K1279" s="86">
        <f t="shared" si="116"/>
        <v>2</v>
      </c>
      <c r="L1279" t="str">
        <f t="shared" si="117"/>
        <v>Monday</v>
      </c>
      <c r="M1279">
        <v>1725</v>
      </c>
      <c r="N1279" t="s">
        <v>207</v>
      </c>
      <c r="O1279" t="s">
        <v>442</v>
      </c>
      <c r="P1279">
        <v>121</v>
      </c>
      <c r="Q1279" t="s">
        <v>599</v>
      </c>
      <c r="R1279" t="s">
        <v>335</v>
      </c>
      <c r="S1279" t="s">
        <v>336</v>
      </c>
      <c r="T1279" t="s">
        <v>229</v>
      </c>
      <c r="U1279" t="s">
        <v>720</v>
      </c>
      <c r="V1279" t="s">
        <v>260</v>
      </c>
      <c r="W1279">
        <f t="shared" si="118"/>
        <v>-5.9699999999999989</v>
      </c>
      <c r="X1279">
        <f t="shared" si="119"/>
        <v>-244.76999999999995</v>
      </c>
    </row>
    <row r="1280" spans="1:24" x14ac:dyDescent="0.35">
      <c r="A1280">
        <v>21</v>
      </c>
      <c r="B1280">
        <v>113.82</v>
      </c>
      <c r="C1280">
        <v>3</v>
      </c>
      <c r="D1280">
        <v>2390.2199999999998</v>
      </c>
      <c r="E1280" s="53">
        <v>43560</v>
      </c>
      <c r="F1280" s="84">
        <v>4</v>
      </c>
      <c r="G1280" s="84">
        <v>5</v>
      </c>
      <c r="H1280" s="85" t="str">
        <f t="shared" si="114"/>
        <v>May</v>
      </c>
      <c r="I1280" s="84">
        <v>2019</v>
      </c>
      <c r="J1280" s="85" t="str">
        <f t="shared" si="115"/>
        <v>5/4/2019</v>
      </c>
      <c r="K1280" s="86">
        <f t="shared" si="116"/>
        <v>7</v>
      </c>
      <c r="L1280" t="str">
        <f t="shared" si="117"/>
        <v>Saturday</v>
      </c>
      <c r="M1280">
        <v>1672</v>
      </c>
      <c r="N1280" t="s">
        <v>207</v>
      </c>
      <c r="O1280" t="s">
        <v>442</v>
      </c>
      <c r="P1280">
        <v>121</v>
      </c>
      <c r="Q1280" t="s">
        <v>599</v>
      </c>
      <c r="R1280" t="s">
        <v>321</v>
      </c>
      <c r="S1280" t="s">
        <v>322</v>
      </c>
      <c r="T1280" t="s">
        <v>229</v>
      </c>
      <c r="U1280" t="s">
        <v>715</v>
      </c>
      <c r="V1280" t="s">
        <v>255</v>
      </c>
      <c r="W1280">
        <f t="shared" si="118"/>
        <v>-7.1800000000000068</v>
      </c>
      <c r="X1280">
        <f t="shared" si="119"/>
        <v>-150.78000000000014</v>
      </c>
    </row>
    <row r="1281" spans="1:24" x14ac:dyDescent="0.35">
      <c r="A1281">
        <v>41</v>
      </c>
      <c r="B1281">
        <v>113.82</v>
      </c>
      <c r="C1281">
        <v>13</v>
      </c>
      <c r="D1281">
        <v>4666.62</v>
      </c>
      <c r="E1281" s="53" t="s">
        <v>323</v>
      </c>
      <c r="F1281" s="84">
        <v>15</v>
      </c>
      <c r="G1281" s="84">
        <v>6</v>
      </c>
      <c r="H1281" s="85" t="str">
        <f t="shared" si="114"/>
        <v>June</v>
      </c>
      <c r="I1281" s="84">
        <v>2019</v>
      </c>
      <c r="J1281" s="85" t="str">
        <f t="shared" si="115"/>
        <v>6/15/2019</v>
      </c>
      <c r="K1281" s="86">
        <f t="shared" si="116"/>
        <v>7</v>
      </c>
      <c r="L1281" t="str">
        <f t="shared" si="117"/>
        <v>Saturday</v>
      </c>
      <c r="M1281">
        <v>1631</v>
      </c>
      <c r="N1281" t="s">
        <v>207</v>
      </c>
      <c r="O1281" t="s">
        <v>442</v>
      </c>
      <c r="P1281">
        <v>121</v>
      </c>
      <c r="Q1281" t="s">
        <v>599</v>
      </c>
      <c r="R1281" t="s">
        <v>401</v>
      </c>
      <c r="S1281" t="s">
        <v>249</v>
      </c>
      <c r="T1281" t="s">
        <v>249</v>
      </c>
      <c r="U1281" t="s">
        <v>745</v>
      </c>
      <c r="V1281" t="s">
        <v>260</v>
      </c>
      <c r="W1281">
        <f t="shared" si="118"/>
        <v>-7.1800000000000068</v>
      </c>
      <c r="X1281">
        <f t="shared" si="119"/>
        <v>-294.38000000000028</v>
      </c>
    </row>
    <row r="1282" spans="1:24" x14ac:dyDescent="0.35">
      <c r="A1282">
        <v>38</v>
      </c>
      <c r="B1282">
        <v>141.66</v>
      </c>
      <c r="C1282">
        <v>3</v>
      </c>
      <c r="D1282">
        <v>5383.08</v>
      </c>
      <c r="E1282" s="53" t="s">
        <v>326</v>
      </c>
      <c r="F1282" s="84">
        <v>19</v>
      </c>
      <c r="G1282" s="84">
        <v>7</v>
      </c>
      <c r="H1282" s="85" t="str">
        <f t="shared" si="114"/>
        <v>July</v>
      </c>
      <c r="I1282" s="84">
        <v>2019</v>
      </c>
      <c r="J1282" s="85" t="str">
        <f t="shared" si="115"/>
        <v>7/19/2019</v>
      </c>
      <c r="K1282" s="86">
        <f t="shared" si="116"/>
        <v>6</v>
      </c>
      <c r="L1282" t="str">
        <f t="shared" si="117"/>
        <v>Friday</v>
      </c>
      <c r="M1282">
        <v>1598</v>
      </c>
      <c r="N1282" t="s">
        <v>207</v>
      </c>
      <c r="O1282" t="s">
        <v>442</v>
      </c>
      <c r="P1282">
        <v>121</v>
      </c>
      <c r="Q1282" t="s">
        <v>599</v>
      </c>
      <c r="R1282" t="s">
        <v>290</v>
      </c>
      <c r="S1282" t="s">
        <v>291</v>
      </c>
      <c r="T1282" t="s">
        <v>232</v>
      </c>
      <c r="U1282" t="s">
        <v>701</v>
      </c>
      <c r="V1282" t="s">
        <v>260</v>
      </c>
      <c r="W1282">
        <f t="shared" si="118"/>
        <v>20.659999999999997</v>
      </c>
      <c r="X1282">
        <f t="shared" si="119"/>
        <v>785.07999999999993</v>
      </c>
    </row>
    <row r="1283" spans="1:24" x14ac:dyDescent="0.35">
      <c r="A1283">
        <v>25</v>
      </c>
      <c r="B1283">
        <v>99.29</v>
      </c>
      <c r="C1283">
        <v>10</v>
      </c>
      <c r="D1283">
        <v>2482.25</v>
      </c>
      <c r="E1283" s="53" t="s">
        <v>402</v>
      </c>
      <c r="F1283" s="84">
        <v>19</v>
      </c>
      <c r="G1283" s="84">
        <v>8</v>
      </c>
      <c r="H1283" s="85" t="str">
        <f t="shared" ref="H1283:H1346" si="120">IF(G1283=1,"January",IF(G1283=2,"Febuary",IF(G1283=3,"March",IF(G1283=4,"April",IF(G1283=5,"May",IF(G1283=6,"June",IF(G1283=7,"July",IF(G1283=8,"August",IF(G1283=9,"September",IF(G1283=10,"October",IF(G1283=11,"November","December")))))))))))</f>
        <v>August</v>
      </c>
      <c r="I1283" s="84">
        <v>2019</v>
      </c>
      <c r="J1283" s="85" t="str">
        <f t="shared" ref="J1283:J1346" si="121">CONCATENATE(G1283,"/",F1283,"/",I1283)</f>
        <v>8/19/2019</v>
      </c>
      <c r="K1283" s="86">
        <f t="shared" ref="K1283:K1346" si="122">WEEKDAY(J1283)</f>
        <v>2</v>
      </c>
      <c r="L1283" t="str">
        <f t="shared" ref="L1283:L1346" si="123">IF(K1283=7,"Saturday",IF(K1283=6,"Friday",IF(K1283=5,"Thursday",IF(K1283=4,"Wednesday",IF(K1283=3,"Tuesday",IF(K1283=2,"Monday","Sunday"))))))</f>
        <v>Monday</v>
      </c>
      <c r="M1283">
        <v>1568</v>
      </c>
      <c r="N1283" t="s">
        <v>207</v>
      </c>
      <c r="O1283" t="s">
        <v>442</v>
      </c>
      <c r="P1283">
        <v>121</v>
      </c>
      <c r="Q1283" t="s">
        <v>599</v>
      </c>
      <c r="R1283" t="s">
        <v>285</v>
      </c>
      <c r="S1283" t="s">
        <v>286</v>
      </c>
      <c r="T1283" t="s">
        <v>229</v>
      </c>
      <c r="U1283" t="s">
        <v>699</v>
      </c>
      <c r="V1283" t="s">
        <v>255</v>
      </c>
      <c r="W1283">
        <f t="shared" ref="W1283:W1346" si="124">B1283-P1283</f>
        <v>-21.709999999999994</v>
      </c>
      <c r="X1283">
        <f t="shared" ref="X1283:X1346" si="125">W1283*A1283</f>
        <v>-542.74999999999989</v>
      </c>
    </row>
    <row r="1284" spans="1:24" x14ac:dyDescent="0.35">
      <c r="A1284">
        <v>48</v>
      </c>
      <c r="B1284">
        <v>110.18</v>
      </c>
      <c r="C1284">
        <v>5</v>
      </c>
      <c r="D1284">
        <v>5288.64</v>
      </c>
      <c r="E1284" s="53">
        <v>43686</v>
      </c>
      <c r="F1284" s="84">
        <v>8</v>
      </c>
      <c r="G1284" s="84">
        <v>9</v>
      </c>
      <c r="H1284" s="85" t="str">
        <f t="shared" si="120"/>
        <v>September</v>
      </c>
      <c r="I1284" s="84">
        <v>2019</v>
      </c>
      <c r="J1284" s="85" t="str">
        <f t="shared" si="121"/>
        <v>9/8/2019</v>
      </c>
      <c r="K1284" s="86">
        <f t="shared" si="122"/>
        <v>1</v>
      </c>
      <c r="L1284" t="str">
        <f t="shared" si="123"/>
        <v>Sunday</v>
      </c>
      <c r="M1284">
        <v>1549</v>
      </c>
      <c r="N1284" t="s">
        <v>207</v>
      </c>
      <c r="O1284" t="s">
        <v>442</v>
      </c>
      <c r="P1284">
        <v>121</v>
      </c>
      <c r="Q1284" t="s">
        <v>599</v>
      </c>
      <c r="R1284" t="s">
        <v>330</v>
      </c>
      <c r="S1284" t="s">
        <v>331</v>
      </c>
      <c r="T1284" t="s">
        <v>237</v>
      </c>
      <c r="U1284" t="s">
        <v>718</v>
      </c>
      <c r="V1284" t="s">
        <v>260</v>
      </c>
      <c r="W1284">
        <f t="shared" si="124"/>
        <v>-10.819999999999993</v>
      </c>
      <c r="X1284">
        <f t="shared" si="125"/>
        <v>-519.35999999999967</v>
      </c>
    </row>
    <row r="1285" spans="1:24" x14ac:dyDescent="0.35">
      <c r="A1285">
        <v>22</v>
      </c>
      <c r="B1285">
        <v>99.29</v>
      </c>
      <c r="C1285">
        <v>14</v>
      </c>
      <c r="D1285">
        <v>2184.38</v>
      </c>
      <c r="E1285" s="53" t="s">
        <v>403</v>
      </c>
      <c r="F1285" s="84">
        <v>13</v>
      </c>
      <c r="G1285" s="84">
        <v>10</v>
      </c>
      <c r="H1285" s="85" t="str">
        <f t="shared" si="120"/>
        <v>October</v>
      </c>
      <c r="I1285" s="84">
        <v>2019</v>
      </c>
      <c r="J1285" s="85" t="str">
        <f t="shared" si="121"/>
        <v>10/13/2019</v>
      </c>
      <c r="K1285" s="86">
        <f t="shared" si="122"/>
        <v>1</v>
      </c>
      <c r="L1285" t="str">
        <f t="shared" si="123"/>
        <v>Sunday</v>
      </c>
      <c r="M1285">
        <v>1515</v>
      </c>
      <c r="N1285" t="s">
        <v>207</v>
      </c>
      <c r="O1285" t="s">
        <v>442</v>
      </c>
      <c r="P1285">
        <v>121</v>
      </c>
      <c r="Q1285" t="s">
        <v>599</v>
      </c>
      <c r="R1285" t="s">
        <v>279</v>
      </c>
      <c r="S1285" t="s">
        <v>280</v>
      </c>
      <c r="T1285" t="s">
        <v>229</v>
      </c>
      <c r="U1285" t="s">
        <v>696</v>
      </c>
      <c r="V1285" t="s">
        <v>255</v>
      </c>
      <c r="W1285">
        <f t="shared" si="124"/>
        <v>-21.709999999999994</v>
      </c>
      <c r="X1285">
        <f t="shared" si="125"/>
        <v>-477.61999999999989</v>
      </c>
    </row>
    <row r="1286" spans="1:24" x14ac:dyDescent="0.35">
      <c r="A1286">
        <v>28</v>
      </c>
      <c r="B1286">
        <v>102.92</v>
      </c>
      <c r="C1286">
        <v>8</v>
      </c>
      <c r="D1286">
        <v>2881.76</v>
      </c>
      <c r="E1286" s="53" t="s">
        <v>404</v>
      </c>
      <c r="F1286" s="84">
        <v>22</v>
      </c>
      <c r="G1286" s="84">
        <v>10</v>
      </c>
      <c r="H1286" s="85" t="str">
        <f t="shared" si="120"/>
        <v>October</v>
      </c>
      <c r="I1286" s="84">
        <v>2019</v>
      </c>
      <c r="J1286" s="85" t="str">
        <f t="shared" si="121"/>
        <v>10/22/2019</v>
      </c>
      <c r="K1286" s="86">
        <f t="shared" si="122"/>
        <v>3</v>
      </c>
      <c r="L1286" t="str">
        <f t="shared" si="123"/>
        <v>Tuesday</v>
      </c>
      <c r="M1286">
        <v>1507</v>
      </c>
      <c r="N1286" t="s">
        <v>207</v>
      </c>
      <c r="O1286" t="s">
        <v>442</v>
      </c>
      <c r="P1286">
        <v>121</v>
      </c>
      <c r="Q1286" t="s">
        <v>599</v>
      </c>
      <c r="R1286" t="s">
        <v>315</v>
      </c>
      <c r="S1286" t="s">
        <v>316</v>
      </c>
      <c r="T1286" t="s">
        <v>240</v>
      </c>
      <c r="U1286" t="s">
        <v>712</v>
      </c>
      <c r="V1286" t="s">
        <v>255</v>
      </c>
      <c r="W1286">
        <f t="shared" si="124"/>
        <v>-18.079999999999998</v>
      </c>
      <c r="X1286">
        <f t="shared" si="125"/>
        <v>-506.23999999999995</v>
      </c>
    </row>
    <row r="1287" spans="1:24" x14ac:dyDescent="0.35">
      <c r="A1287">
        <v>47</v>
      </c>
      <c r="B1287">
        <v>131.97999999999999</v>
      </c>
      <c r="C1287">
        <v>1</v>
      </c>
      <c r="D1287">
        <v>6203.06</v>
      </c>
      <c r="E1287" s="53">
        <v>43596</v>
      </c>
      <c r="F1287" s="84">
        <v>5</v>
      </c>
      <c r="G1287" s="84">
        <v>11</v>
      </c>
      <c r="H1287" s="85" t="str">
        <f t="shared" si="120"/>
        <v>November</v>
      </c>
      <c r="I1287" s="84">
        <v>2019</v>
      </c>
      <c r="J1287" s="85" t="str">
        <f t="shared" si="121"/>
        <v>11/5/2019</v>
      </c>
      <c r="K1287" s="86">
        <f t="shared" si="122"/>
        <v>3</v>
      </c>
      <c r="L1287" t="str">
        <f t="shared" si="123"/>
        <v>Tuesday</v>
      </c>
      <c r="M1287">
        <v>1494</v>
      </c>
      <c r="N1287" t="s">
        <v>207</v>
      </c>
      <c r="O1287" t="s">
        <v>442</v>
      </c>
      <c r="P1287">
        <v>121</v>
      </c>
      <c r="Q1287" t="s">
        <v>599</v>
      </c>
      <c r="R1287" t="s">
        <v>420</v>
      </c>
      <c r="S1287" t="s">
        <v>421</v>
      </c>
      <c r="T1287" t="s">
        <v>248</v>
      </c>
      <c r="U1287" t="s">
        <v>752</v>
      </c>
      <c r="V1287" t="s">
        <v>260</v>
      </c>
      <c r="W1287">
        <f t="shared" si="124"/>
        <v>10.97999999999999</v>
      </c>
      <c r="X1287">
        <f t="shared" si="125"/>
        <v>516.05999999999949</v>
      </c>
    </row>
    <row r="1288" spans="1:24" x14ac:dyDescent="0.35">
      <c r="A1288">
        <v>49</v>
      </c>
      <c r="B1288">
        <v>138.03</v>
      </c>
      <c r="C1288">
        <v>4</v>
      </c>
      <c r="D1288">
        <v>6763.47</v>
      </c>
      <c r="E1288" s="53" t="s">
        <v>405</v>
      </c>
      <c r="F1288" s="84">
        <v>19</v>
      </c>
      <c r="G1288" s="84">
        <v>11</v>
      </c>
      <c r="H1288" s="85" t="str">
        <f t="shared" si="120"/>
        <v>November</v>
      </c>
      <c r="I1288" s="84">
        <v>2019</v>
      </c>
      <c r="J1288" s="85" t="str">
        <f t="shared" si="121"/>
        <v>11/19/2019</v>
      </c>
      <c r="K1288" s="86">
        <f t="shared" si="122"/>
        <v>3</v>
      </c>
      <c r="L1288" t="str">
        <f t="shared" si="123"/>
        <v>Tuesday</v>
      </c>
      <c r="M1288">
        <v>1481</v>
      </c>
      <c r="N1288" t="s">
        <v>394</v>
      </c>
      <c r="O1288" t="s">
        <v>442</v>
      </c>
      <c r="P1288">
        <v>121</v>
      </c>
      <c r="Q1288" t="s">
        <v>599</v>
      </c>
      <c r="R1288" t="s">
        <v>298</v>
      </c>
      <c r="S1288" t="s">
        <v>299</v>
      </c>
      <c r="T1288" t="s">
        <v>237</v>
      </c>
      <c r="U1288" t="s">
        <v>705</v>
      </c>
      <c r="V1288" t="s">
        <v>260</v>
      </c>
      <c r="W1288">
        <f t="shared" si="124"/>
        <v>17.03</v>
      </c>
      <c r="X1288">
        <f t="shared" si="125"/>
        <v>834.47</v>
      </c>
    </row>
    <row r="1289" spans="1:24" x14ac:dyDescent="0.35">
      <c r="A1289">
        <v>45</v>
      </c>
      <c r="B1289">
        <v>130.77000000000001</v>
      </c>
      <c r="C1289">
        <v>4</v>
      </c>
      <c r="D1289">
        <v>5884.65</v>
      </c>
      <c r="E1289" s="53" t="s">
        <v>339</v>
      </c>
      <c r="F1289" s="84">
        <v>29</v>
      </c>
      <c r="G1289" s="84">
        <v>11</v>
      </c>
      <c r="H1289" s="85" t="str">
        <f t="shared" si="120"/>
        <v>November</v>
      </c>
      <c r="I1289" s="84">
        <v>2019</v>
      </c>
      <c r="J1289" s="85" t="str">
        <f t="shared" si="121"/>
        <v>11/29/2019</v>
      </c>
      <c r="K1289" s="86">
        <f t="shared" si="122"/>
        <v>6</v>
      </c>
      <c r="L1289" t="str">
        <f t="shared" si="123"/>
        <v>Friday</v>
      </c>
      <c r="M1289">
        <v>1472</v>
      </c>
      <c r="N1289" t="s">
        <v>207</v>
      </c>
      <c r="O1289" t="s">
        <v>442</v>
      </c>
      <c r="P1289">
        <v>121</v>
      </c>
      <c r="Q1289" t="s">
        <v>599</v>
      </c>
      <c r="R1289" t="s">
        <v>270</v>
      </c>
      <c r="S1289" t="s">
        <v>271</v>
      </c>
      <c r="T1289" t="s">
        <v>232</v>
      </c>
      <c r="U1289" t="s">
        <v>691</v>
      </c>
      <c r="V1289" t="s">
        <v>260</v>
      </c>
      <c r="W1289">
        <f t="shared" si="124"/>
        <v>9.7700000000000102</v>
      </c>
      <c r="X1289">
        <f t="shared" si="125"/>
        <v>439.65000000000043</v>
      </c>
    </row>
    <row r="1290" spans="1:24" x14ac:dyDescent="0.35">
      <c r="A1290">
        <v>28</v>
      </c>
      <c r="B1290">
        <v>127.13</v>
      </c>
      <c r="C1290">
        <v>2</v>
      </c>
      <c r="D1290">
        <v>3559.64</v>
      </c>
      <c r="E1290" s="53">
        <v>43750</v>
      </c>
      <c r="F1290" s="84">
        <v>10</v>
      </c>
      <c r="G1290" s="84">
        <v>12</v>
      </c>
      <c r="H1290" s="85" t="str">
        <f t="shared" si="120"/>
        <v>December</v>
      </c>
      <c r="I1290" s="84">
        <v>2019</v>
      </c>
      <c r="J1290" s="85" t="str">
        <f t="shared" si="121"/>
        <v>12/10/2019</v>
      </c>
      <c r="K1290" s="86">
        <f t="shared" si="122"/>
        <v>3</v>
      </c>
      <c r="L1290" t="str">
        <f t="shared" si="123"/>
        <v>Tuesday</v>
      </c>
      <c r="M1290">
        <v>1462</v>
      </c>
      <c r="N1290" t="s">
        <v>207</v>
      </c>
      <c r="O1290" t="s">
        <v>442</v>
      </c>
      <c r="P1290">
        <v>121</v>
      </c>
      <c r="Q1290" t="s">
        <v>599</v>
      </c>
      <c r="R1290" t="s">
        <v>335</v>
      </c>
      <c r="S1290" t="s">
        <v>336</v>
      </c>
      <c r="T1290" t="s">
        <v>229</v>
      </c>
      <c r="U1290" t="s">
        <v>720</v>
      </c>
      <c r="V1290" t="s">
        <v>260</v>
      </c>
      <c r="W1290">
        <f t="shared" si="124"/>
        <v>6.1299999999999955</v>
      </c>
      <c r="X1290">
        <f t="shared" si="125"/>
        <v>171.63999999999987</v>
      </c>
    </row>
    <row r="1291" spans="1:24" x14ac:dyDescent="0.35">
      <c r="A1291">
        <v>29</v>
      </c>
      <c r="B1291">
        <v>57.53</v>
      </c>
      <c r="C1291">
        <v>6</v>
      </c>
      <c r="D1291">
        <v>1668.37</v>
      </c>
      <c r="E1291" s="53" t="s">
        <v>340</v>
      </c>
      <c r="F1291" s="84">
        <v>20</v>
      </c>
      <c r="G1291" s="84">
        <v>1</v>
      </c>
      <c r="H1291" s="85" t="str">
        <f t="shared" si="120"/>
        <v>January</v>
      </c>
      <c r="I1291" s="84">
        <v>2020</v>
      </c>
      <c r="J1291" s="85" t="str">
        <f t="shared" si="121"/>
        <v>1/20/2020</v>
      </c>
      <c r="K1291" s="86">
        <f t="shared" si="122"/>
        <v>2</v>
      </c>
      <c r="L1291" t="str">
        <f t="shared" si="123"/>
        <v>Monday</v>
      </c>
      <c r="M1291">
        <v>1422</v>
      </c>
      <c r="N1291" t="s">
        <v>207</v>
      </c>
      <c r="O1291" t="s">
        <v>442</v>
      </c>
      <c r="P1291">
        <v>121</v>
      </c>
      <c r="Q1291" t="s">
        <v>599</v>
      </c>
      <c r="R1291" t="s">
        <v>343</v>
      </c>
      <c r="S1291" t="s">
        <v>344</v>
      </c>
      <c r="T1291" t="s">
        <v>232</v>
      </c>
      <c r="U1291" t="s">
        <v>723</v>
      </c>
      <c r="V1291" t="s">
        <v>255</v>
      </c>
      <c r="W1291">
        <f t="shared" si="124"/>
        <v>-63.47</v>
      </c>
      <c r="X1291">
        <f t="shared" si="125"/>
        <v>-1840.6299999999999</v>
      </c>
    </row>
    <row r="1292" spans="1:24" x14ac:dyDescent="0.35">
      <c r="A1292">
        <v>39</v>
      </c>
      <c r="B1292">
        <v>125.4</v>
      </c>
      <c r="C1292">
        <v>1</v>
      </c>
      <c r="D1292">
        <v>4890.6000000000004</v>
      </c>
      <c r="E1292" s="53" t="s">
        <v>441</v>
      </c>
      <c r="F1292" s="84">
        <v>17</v>
      </c>
      <c r="G1292" s="84">
        <v>2</v>
      </c>
      <c r="H1292" s="85" t="str">
        <f t="shared" si="120"/>
        <v>Febuary</v>
      </c>
      <c r="I1292" s="84">
        <v>2020</v>
      </c>
      <c r="J1292" s="85" t="str">
        <f t="shared" si="121"/>
        <v>2/17/2020</v>
      </c>
      <c r="K1292" s="86">
        <f t="shared" si="122"/>
        <v>2</v>
      </c>
      <c r="L1292" t="str">
        <f t="shared" si="123"/>
        <v>Monday</v>
      </c>
      <c r="M1292">
        <v>1395</v>
      </c>
      <c r="N1292" t="s">
        <v>207</v>
      </c>
      <c r="O1292" t="s">
        <v>442</v>
      </c>
      <c r="P1292">
        <v>121</v>
      </c>
      <c r="Q1292" t="s">
        <v>599</v>
      </c>
      <c r="R1292" t="s">
        <v>335</v>
      </c>
      <c r="S1292" t="s">
        <v>336</v>
      </c>
      <c r="T1292" t="s">
        <v>229</v>
      </c>
      <c r="U1292" t="s">
        <v>720</v>
      </c>
      <c r="V1292" t="s">
        <v>260</v>
      </c>
      <c r="W1292">
        <f t="shared" si="124"/>
        <v>4.4000000000000057</v>
      </c>
      <c r="X1292">
        <f t="shared" si="125"/>
        <v>171.60000000000022</v>
      </c>
    </row>
    <row r="1293" spans="1:24" x14ac:dyDescent="0.35">
      <c r="A1293">
        <v>46</v>
      </c>
      <c r="B1293">
        <v>113.82</v>
      </c>
      <c r="C1293">
        <v>3</v>
      </c>
      <c r="D1293">
        <v>5235.72</v>
      </c>
      <c r="E1293" s="53">
        <v>43835</v>
      </c>
      <c r="F1293" s="84">
        <v>1</v>
      </c>
      <c r="G1293" s="84">
        <v>5</v>
      </c>
      <c r="H1293" s="85" t="str">
        <f t="shared" si="120"/>
        <v>May</v>
      </c>
      <c r="I1293" s="84">
        <v>2020</v>
      </c>
      <c r="J1293" s="85" t="str">
        <f t="shared" si="121"/>
        <v>5/1/2020</v>
      </c>
      <c r="K1293" s="86">
        <f t="shared" si="122"/>
        <v>6</v>
      </c>
      <c r="L1293" t="str">
        <f t="shared" si="123"/>
        <v>Friday</v>
      </c>
      <c r="M1293">
        <v>1322</v>
      </c>
      <c r="N1293" t="s">
        <v>207</v>
      </c>
      <c r="O1293" t="s">
        <v>442</v>
      </c>
      <c r="P1293">
        <v>121</v>
      </c>
      <c r="Q1293" t="s">
        <v>599</v>
      </c>
      <c r="R1293" t="s">
        <v>345</v>
      </c>
      <c r="S1293" t="s">
        <v>238</v>
      </c>
      <c r="T1293" t="s">
        <v>240</v>
      </c>
      <c r="U1293" t="s">
        <v>724</v>
      </c>
      <c r="V1293" t="s">
        <v>260</v>
      </c>
      <c r="W1293">
        <f t="shared" si="124"/>
        <v>-7.1800000000000068</v>
      </c>
      <c r="X1293">
        <f t="shared" si="125"/>
        <v>-330.28000000000031</v>
      </c>
    </row>
    <row r="1294" spans="1:24" x14ac:dyDescent="0.35">
      <c r="A1294">
        <v>38</v>
      </c>
      <c r="B1294">
        <v>113.82</v>
      </c>
      <c r="C1294">
        <v>13</v>
      </c>
      <c r="D1294">
        <v>4325.16</v>
      </c>
      <c r="E1294" s="53" t="s">
        <v>346</v>
      </c>
      <c r="F1294" s="84">
        <v>31</v>
      </c>
      <c r="G1294" s="84">
        <v>5</v>
      </c>
      <c r="H1294" s="85" t="str">
        <f t="shared" si="120"/>
        <v>May</v>
      </c>
      <c r="I1294" s="84">
        <v>2020</v>
      </c>
      <c r="J1294" s="85" t="str">
        <f t="shared" si="121"/>
        <v>5/31/2020</v>
      </c>
      <c r="K1294" s="86">
        <f t="shared" si="122"/>
        <v>1</v>
      </c>
      <c r="L1294" t="str">
        <f t="shared" si="123"/>
        <v>Sunday</v>
      </c>
      <c r="M1294">
        <v>1293</v>
      </c>
      <c r="N1294" t="s">
        <v>347</v>
      </c>
      <c r="O1294" t="s">
        <v>442</v>
      </c>
      <c r="P1294">
        <v>121</v>
      </c>
      <c r="Q1294" t="s">
        <v>599</v>
      </c>
      <c r="R1294" t="s">
        <v>277</v>
      </c>
      <c r="S1294" t="s">
        <v>278</v>
      </c>
      <c r="T1294" t="s">
        <v>230</v>
      </c>
      <c r="U1294" t="s">
        <v>695</v>
      </c>
      <c r="V1294" t="s">
        <v>260</v>
      </c>
      <c r="W1294">
        <f t="shared" si="124"/>
        <v>-7.1800000000000068</v>
      </c>
      <c r="X1294">
        <f t="shared" si="125"/>
        <v>-272.84000000000026</v>
      </c>
    </row>
    <row r="1295" spans="1:24" x14ac:dyDescent="0.35">
      <c r="A1295">
        <v>41</v>
      </c>
      <c r="B1295">
        <v>47.29</v>
      </c>
      <c r="C1295">
        <v>9</v>
      </c>
      <c r="D1295">
        <v>1938.89</v>
      </c>
      <c r="E1295" s="53" t="s">
        <v>225</v>
      </c>
      <c r="F1295" s="84">
        <v>29</v>
      </c>
      <c r="G1295" s="84">
        <v>1</v>
      </c>
      <c r="H1295" s="85" t="str">
        <f t="shared" si="120"/>
        <v>January</v>
      </c>
      <c r="I1295" s="84">
        <v>2018</v>
      </c>
      <c r="J1295" s="85" t="str">
        <f t="shared" si="121"/>
        <v>1/29/2018</v>
      </c>
      <c r="K1295" s="86">
        <f t="shared" si="122"/>
        <v>2</v>
      </c>
      <c r="L1295" t="str">
        <f t="shared" si="123"/>
        <v>Monday</v>
      </c>
      <c r="M1295">
        <v>2147</v>
      </c>
      <c r="N1295" t="s">
        <v>207</v>
      </c>
      <c r="O1295" t="s">
        <v>470</v>
      </c>
      <c r="P1295">
        <v>50</v>
      </c>
      <c r="Q1295" t="s">
        <v>600</v>
      </c>
      <c r="R1295" t="s">
        <v>283</v>
      </c>
      <c r="S1295" t="s">
        <v>284</v>
      </c>
      <c r="T1295" t="s">
        <v>231</v>
      </c>
      <c r="U1295" t="s">
        <v>698</v>
      </c>
      <c r="V1295" t="s">
        <v>255</v>
      </c>
      <c r="W1295">
        <f t="shared" si="124"/>
        <v>-2.7100000000000009</v>
      </c>
      <c r="X1295">
        <f t="shared" si="125"/>
        <v>-111.11000000000004</v>
      </c>
    </row>
    <row r="1296" spans="1:24" x14ac:dyDescent="0.35">
      <c r="A1296">
        <v>50</v>
      </c>
      <c r="B1296">
        <v>49.81</v>
      </c>
      <c r="C1296">
        <v>3</v>
      </c>
      <c r="D1296">
        <v>2490.5</v>
      </c>
      <c r="E1296" s="53" t="s">
        <v>443</v>
      </c>
      <c r="F1296" s="84">
        <v>26</v>
      </c>
      <c r="G1296" s="84">
        <v>3</v>
      </c>
      <c r="H1296" s="85" t="str">
        <f t="shared" si="120"/>
        <v>March</v>
      </c>
      <c r="I1296" s="84">
        <v>2018</v>
      </c>
      <c r="J1296" s="85" t="str">
        <f t="shared" si="121"/>
        <v>3/26/2018</v>
      </c>
      <c r="K1296" s="86">
        <f t="shared" si="122"/>
        <v>2</v>
      </c>
      <c r="L1296" t="str">
        <f t="shared" si="123"/>
        <v>Monday</v>
      </c>
      <c r="M1296">
        <v>2092</v>
      </c>
      <c r="N1296" t="s">
        <v>207</v>
      </c>
      <c r="O1296" t="s">
        <v>470</v>
      </c>
      <c r="P1296">
        <v>50</v>
      </c>
      <c r="Q1296" t="s">
        <v>600</v>
      </c>
      <c r="R1296" t="s">
        <v>335</v>
      </c>
      <c r="S1296" t="s">
        <v>336</v>
      </c>
      <c r="T1296" t="s">
        <v>229</v>
      </c>
      <c r="U1296" t="s">
        <v>720</v>
      </c>
      <c r="V1296" t="s">
        <v>255</v>
      </c>
      <c r="W1296">
        <f t="shared" si="124"/>
        <v>-0.18999999999999773</v>
      </c>
      <c r="X1296">
        <f t="shared" si="125"/>
        <v>-9.4999999999998863</v>
      </c>
    </row>
    <row r="1297" spans="1:24" x14ac:dyDescent="0.35">
      <c r="A1297">
        <v>43</v>
      </c>
      <c r="B1297">
        <v>53.83</v>
      </c>
      <c r="C1297">
        <v>9</v>
      </c>
      <c r="D1297">
        <v>2314.69</v>
      </c>
      <c r="E1297" s="53" t="s">
        <v>300</v>
      </c>
      <c r="F1297" s="84">
        <v>28</v>
      </c>
      <c r="G1297" s="84">
        <v>5</v>
      </c>
      <c r="H1297" s="85" t="str">
        <f t="shared" si="120"/>
        <v>May</v>
      </c>
      <c r="I1297" s="84">
        <v>2018</v>
      </c>
      <c r="J1297" s="85" t="str">
        <f t="shared" si="121"/>
        <v>5/28/2018</v>
      </c>
      <c r="K1297" s="86">
        <f t="shared" si="122"/>
        <v>2</v>
      </c>
      <c r="L1297" t="str">
        <f t="shared" si="123"/>
        <v>Monday</v>
      </c>
      <c r="M1297">
        <v>2030</v>
      </c>
      <c r="N1297" t="s">
        <v>207</v>
      </c>
      <c r="O1297" t="s">
        <v>470</v>
      </c>
      <c r="P1297">
        <v>50</v>
      </c>
      <c r="Q1297" t="s">
        <v>600</v>
      </c>
      <c r="R1297" t="s">
        <v>301</v>
      </c>
      <c r="S1297" t="s">
        <v>297</v>
      </c>
      <c r="T1297" t="s">
        <v>236</v>
      </c>
      <c r="U1297" t="s">
        <v>706</v>
      </c>
      <c r="V1297" t="s">
        <v>255</v>
      </c>
      <c r="W1297">
        <f t="shared" si="124"/>
        <v>3.8299999999999983</v>
      </c>
      <c r="X1297">
        <f t="shared" si="125"/>
        <v>164.68999999999994</v>
      </c>
    </row>
    <row r="1298" spans="1:24" x14ac:dyDescent="0.35">
      <c r="A1298">
        <v>29</v>
      </c>
      <c r="B1298">
        <v>43.27</v>
      </c>
      <c r="C1298">
        <v>9</v>
      </c>
      <c r="D1298">
        <v>1254.83</v>
      </c>
      <c r="E1298" s="53" t="s">
        <v>302</v>
      </c>
      <c r="F1298" s="84">
        <v>24</v>
      </c>
      <c r="G1298" s="84">
        <v>7</v>
      </c>
      <c r="H1298" s="85" t="str">
        <f t="shared" si="120"/>
        <v>July</v>
      </c>
      <c r="I1298" s="84">
        <v>2018</v>
      </c>
      <c r="J1298" s="85" t="str">
        <f t="shared" si="121"/>
        <v>7/24/2018</v>
      </c>
      <c r="K1298" s="86">
        <f t="shared" si="122"/>
        <v>3</v>
      </c>
      <c r="L1298" t="str">
        <f t="shared" si="123"/>
        <v>Tuesday</v>
      </c>
      <c r="M1298">
        <v>1974</v>
      </c>
      <c r="N1298" t="s">
        <v>207</v>
      </c>
      <c r="O1298" t="s">
        <v>470</v>
      </c>
      <c r="P1298">
        <v>50</v>
      </c>
      <c r="Q1298" t="s">
        <v>600</v>
      </c>
      <c r="R1298" t="s">
        <v>263</v>
      </c>
      <c r="S1298" t="s">
        <v>264</v>
      </c>
      <c r="T1298" t="s">
        <v>229</v>
      </c>
      <c r="U1298" t="s">
        <v>687</v>
      </c>
      <c r="V1298" t="s">
        <v>255</v>
      </c>
      <c r="W1298">
        <f t="shared" si="124"/>
        <v>-6.7299999999999969</v>
      </c>
      <c r="X1298">
        <f t="shared" si="125"/>
        <v>-195.1699999999999</v>
      </c>
    </row>
    <row r="1299" spans="1:24" x14ac:dyDescent="0.35">
      <c r="A1299">
        <v>30</v>
      </c>
      <c r="B1299">
        <v>42.76</v>
      </c>
      <c r="C1299">
        <v>6</v>
      </c>
      <c r="D1299">
        <v>1282.8</v>
      </c>
      <c r="E1299" s="53" t="s">
        <v>303</v>
      </c>
      <c r="F1299" s="84">
        <v>19</v>
      </c>
      <c r="G1299" s="84">
        <v>9</v>
      </c>
      <c r="H1299" s="85" t="str">
        <f t="shared" si="120"/>
        <v>September</v>
      </c>
      <c r="I1299" s="84">
        <v>2018</v>
      </c>
      <c r="J1299" s="85" t="str">
        <f t="shared" si="121"/>
        <v>9/19/2018</v>
      </c>
      <c r="K1299" s="86">
        <f t="shared" si="122"/>
        <v>4</v>
      </c>
      <c r="L1299" t="str">
        <f t="shared" si="123"/>
        <v>Wednesday</v>
      </c>
      <c r="M1299">
        <v>1918</v>
      </c>
      <c r="N1299" t="s">
        <v>207</v>
      </c>
      <c r="O1299" t="s">
        <v>470</v>
      </c>
      <c r="P1299">
        <v>50</v>
      </c>
      <c r="Q1299" t="s">
        <v>600</v>
      </c>
      <c r="R1299" t="s">
        <v>304</v>
      </c>
      <c r="S1299" t="s">
        <v>249</v>
      </c>
      <c r="T1299" t="s">
        <v>249</v>
      </c>
      <c r="U1299" t="s">
        <v>707</v>
      </c>
      <c r="V1299" t="s">
        <v>255</v>
      </c>
      <c r="W1299">
        <f t="shared" si="124"/>
        <v>-7.240000000000002</v>
      </c>
      <c r="X1299">
        <f t="shared" si="125"/>
        <v>-217.20000000000005</v>
      </c>
    </row>
    <row r="1300" spans="1:24" x14ac:dyDescent="0.35">
      <c r="A1300">
        <v>25</v>
      </c>
      <c r="B1300">
        <v>53.83</v>
      </c>
      <c r="C1300">
        <v>7</v>
      </c>
      <c r="D1300">
        <v>1345.75</v>
      </c>
      <c r="E1300" s="53" t="s">
        <v>396</v>
      </c>
      <c r="F1300" s="84">
        <v>21</v>
      </c>
      <c r="G1300" s="84">
        <v>10</v>
      </c>
      <c r="H1300" s="85" t="str">
        <f t="shared" si="120"/>
        <v>October</v>
      </c>
      <c r="I1300" s="84">
        <v>2018</v>
      </c>
      <c r="J1300" s="85" t="str">
        <f t="shared" si="121"/>
        <v>10/21/2018</v>
      </c>
      <c r="K1300" s="86">
        <f t="shared" si="122"/>
        <v>1</v>
      </c>
      <c r="L1300" t="str">
        <f t="shared" si="123"/>
        <v>Sunday</v>
      </c>
      <c r="M1300">
        <v>1887</v>
      </c>
      <c r="N1300" t="s">
        <v>397</v>
      </c>
      <c r="O1300" t="s">
        <v>470</v>
      </c>
      <c r="P1300">
        <v>50</v>
      </c>
      <c r="Q1300" t="s">
        <v>600</v>
      </c>
      <c r="R1300" t="s">
        <v>398</v>
      </c>
      <c r="S1300" t="s">
        <v>399</v>
      </c>
      <c r="T1300" t="s">
        <v>234</v>
      </c>
      <c r="U1300" t="s">
        <v>743</v>
      </c>
      <c r="V1300" t="s">
        <v>255</v>
      </c>
      <c r="W1300">
        <f t="shared" si="124"/>
        <v>3.8299999999999983</v>
      </c>
      <c r="X1300">
        <f t="shared" si="125"/>
        <v>95.749999999999957</v>
      </c>
    </row>
    <row r="1301" spans="1:24" x14ac:dyDescent="0.35">
      <c r="A1301">
        <v>49</v>
      </c>
      <c r="B1301">
        <v>44.78</v>
      </c>
      <c r="C1301">
        <v>2</v>
      </c>
      <c r="D1301">
        <v>2194.2199999999998</v>
      </c>
      <c r="E1301" s="53">
        <v>43262</v>
      </c>
      <c r="F1301" s="84">
        <v>6</v>
      </c>
      <c r="G1301" s="84">
        <v>11</v>
      </c>
      <c r="H1301" s="85" t="str">
        <f t="shared" si="120"/>
        <v>November</v>
      </c>
      <c r="I1301" s="84">
        <v>2018</v>
      </c>
      <c r="J1301" s="85" t="str">
        <f t="shared" si="121"/>
        <v>11/6/2018</v>
      </c>
      <c r="K1301" s="86">
        <f t="shared" si="122"/>
        <v>3</v>
      </c>
      <c r="L1301" t="str">
        <f t="shared" si="123"/>
        <v>Tuesday</v>
      </c>
      <c r="M1301">
        <v>1872</v>
      </c>
      <c r="N1301" t="s">
        <v>207</v>
      </c>
      <c r="O1301" t="s">
        <v>470</v>
      </c>
      <c r="P1301">
        <v>50</v>
      </c>
      <c r="Q1301" t="s">
        <v>600</v>
      </c>
      <c r="R1301" t="s">
        <v>307</v>
      </c>
      <c r="S1301" t="s">
        <v>308</v>
      </c>
      <c r="T1301" t="s">
        <v>232</v>
      </c>
      <c r="U1301" t="s">
        <v>709</v>
      </c>
      <c r="V1301" t="s">
        <v>255</v>
      </c>
      <c r="W1301">
        <f t="shared" si="124"/>
        <v>-5.2199999999999989</v>
      </c>
      <c r="X1301">
        <f t="shared" si="125"/>
        <v>-255.77999999999994</v>
      </c>
    </row>
    <row r="1302" spans="1:24" x14ac:dyDescent="0.35">
      <c r="A1302">
        <v>40</v>
      </c>
      <c r="B1302">
        <v>49.3</v>
      </c>
      <c r="C1302">
        <v>6</v>
      </c>
      <c r="D1302">
        <v>1972</v>
      </c>
      <c r="E1302" s="53" t="s">
        <v>309</v>
      </c>
      <c r="F1302" s="84">
        <v>13</v>
      </c>
      <c r="G1302" s="84">
        <v>11</v>
      </c>
      <c r="H1302" s="85" t="str">
        <f t="shared" si="120"/>
        <v>November</v>
      </c>
      <c r="I1302" s="84">
        <v>2018</v>
      </c>
      <c r="J1302" s="85" t="str">
        <f t="shared" si="121"/>
        <v>11/13/2018</v>
      </c>
      <c r="K1302" s="86">
        <f t="shared" si="122"/>
        <v>3</v>
      </c>
      <c r="L1302" t="str">
        <f t="shared" si="123"/>
        <v>Tuesday</v>
      </c>
      <c r="M1302">
        <v>1866</v>
      </c>
      <c r="N1302" t="s">
        <v>207</v>
      </c>
      <c r="O1302" t="s">
        <v>470</v>
      </c>
      <c r="P1302">
        <v>50</v>
      </c>
      <c r="Q1302" t="s">
        <v>600</v>
      </c>
      <c r="R1302" t="s">
        <v>310</v>
      </c>
      <c r="S1302" t="s">
        <v>311</v>
      </c>
      <c r="T1302" t="s">
        <v>229</v>
      </c>
      <c r="U1302" t="s">
        <v>710</v>
      </c>
      <c r="V1302" t="s">
        <v>255</v>
      </c>
      <c r="W1302">
        <f t="shared" si="124"/>
        <v>-0.70000000000000284</v>
      </c>
      <c r="X1302">
        <f t="shared" si="125"/>
        <v>-28.000000000000114</v>
      </c>
    </row>
    <row r="1303" spans="1:24" x14ac:dyDescent="0.35">
      <c r="A1303">
        <v>41</v>
      </c>
      <c r="B1303">
        <v>44.78</v>
      </c>
      <c r="C1303">
        <v>9</v>
      </c>
      <c r="D1303">
        <v>1835.98</v>
      </c>
      <c r="E1303" s="53" t="s">
        <v>312</v>
      </c>
      <c r="F1303" s="84">
        <v>25</v>
      </c>
      <c r="G1303" s="84">
        <v>11</v>
      </c>
      <c r="H1303" s="85" t="str">
        <f t="shared" si="120"/>
        <v>November</v>
      </c>
      <c r="I1303" s="84">
        <v>2018</v>
      </c>
      <c r="J1303" s="85" t="str">
        <f t="shared" si="121"/>
        <v>11/25/2018</v>
      </c>
      <c r="K1303" s="86">
        <f t="shared" si="122"/>
        <v>1</v>
      </c>
      <c r="L1303" t="str">
        <f t="shared" si="123"/>
        <v>Sunday</v>
      </c>
      <c r="M1303">
        <v>1855</v>
      </c>
      <c r="N1303" t="s">
        <v>207</v>
      </c>
      <c r="O1303" t="s">
        <v>470</v>
      </c>
      <c r="P1303">
        <v>50</v>
      </c>
      <c r="Q1303" t="s">
        <v>600</v>
      </c>
      <c r="R1303" t="s">
        <v>313</v>
      </c>
      <c r="S1303" t="s">
        <v>314</v>
      </c>
      <c r="T1303" t="s">
        <v>230</v>
      </c>
      <c r="U1303" t="s">
        <v>711</v>
      </c>
      <c r="V1303" t="s">
        <v>255</v>
      </c>
      <c r="W1303">
        <f t="shared" si="124"/>
        <v>-5.2199999999999989</v>
      </c>
      <c r="X1303">
        <f t="shared" si="125"/>
        <v>-214.01999999999995</v>
      </c>
    </row>
    <row r="1304" spans="1:24" x14ac:dyDescent="0.35">
      <c r="A1304">
        <v>21</v>
      </c>
      <c r="B1304">
        <v>53.33</v>
      </c>
      <c r="C1304">
        <v>4</v>
      </c>
      <c r="D1304">
        <v>1119.93</v>
      </c>
      <c r="E1304" s="53">
        <v>43232</v>
      </c>
      <c r="F1304" s="84">
        <v>5</v>
      </c>
      <c r="G1304" s="84">
        <v>12</v>
      </c>
      <c r="H1304" s="85" t="str">
        <f t="shared" si="120"/>
        <v>December</v>
      </c>
      <c r="I1304" s="84">
        <v>2018</v>
      </c>
      <c r="J1304" s="85" t="str">
        <f t="shared" si="121"/>
        <v>12/5/2018</v>
      </c>
      <c r="K1304" s="86">
        <f t="shared" si="122"/>
        <v>4</v>
      </c>
      <c r="L1304" t="str">
        <f t="shared" si="123"/>
        <v>Wednesday</v>
      </c>
      <c r="M1304">
        <v>1846</v>
      </c>
      <c r="N1304" t="s">
        <v>207</v>
      </c>
      <c r="O1304" t="s">
        <v>470</v>
      </c>
      <c r="P1304">
        <v>50</v>
      </c>
      <c r="Q1304" t="s">
        <v>600</v>
      </c>
      <c r="R1304" t="s">
        <v>315</v>
      </c>
      <c r="S1304" t="s">
        <v>316</v>
      </c>
      <c r="T1304" t="s">
        <v>240</v>
      </c>
      <c r="U1304" t="s">
        <v>712</v>
      </c>
      <c r="V1304" t="s">
        <v>255</v>
      </c>
      <c r="W1304">
        <f t="shared" si="124"/>
        <v>3.3299999999999983</v>
      </c>
      <c r="X1304">
        <f t="shared" si="125"/>
        <v>69.929999999999964</v>
      </c>
    </row>
    <row r="1305" spans="1:24" x14ac:dyDescent="0.35">
      <c r="A1305">
        <v>46</v>
      </c>
      <c r="B1305">
        <v>45.28</v>
      </c>
      <c r="C1305">
        <v>1</v>
      </c>
      <c r="D1305">
        <v>2082.88</v>
      </c>
      <c r="E1305" s="53" t="s">
        <v>317</v>
      </c>
      <c r="F1305" s="84">
        <v>29</v>
      </c>
      <c r="G1305" s="84">
        <v>1</v>
      </c>
      <c r="H1305" s="85" t="str">
        <f t="shared" si="120"/>
        <v>January</v>
      </c>
      <c r="I1305" s="84">
        <v>2019</v>
      </c>
      <c r="J1305" s="85" t="str">
        <f t="shared" si="121"/>
        <v>1/29/2019</v>
      </c>
      <c r="K1305" s="86">
        <f t="shared" si="122"/>
        <v>3</v>
      </c>
      <c r="L1305" t="str">
        <f t="shared" si="123"/>
        <v>Tuesday</v>
      </c>
      <c r="M1305">
        <v>1792</v>
      </c>
      <c r="N1305" t="s">
        <v>207</v>
      </c>
      <c r="O1305" t="s">
        <v>470</v>
      </c>
      <c r="P1305">
        <v>50</v>
      </c>
      <c r="Q1305" t="s">
        <v>600</v>
      </c>
      <c r="R1305" t="s">
        <v>318</v>
      </c>
      <c r="S1305" t="s">
        <v>319</v>
      </c>
      <c r="T1305" t="s">
        <v>229</v>
      </c>
      <c r="U1305" t="s">
        <v>713</v>
      </c>
      <c r="V1305" t="s">
        <v>255</v>
      </c>
      <c r="W1305">
        <f t="shared" si="124"/>
        <v>-4.7199999999999989</v>
      </c>
      <c r="X1305">
        <f t="shared" si="125"/>
        <v>-217.11999999999995</v>
      </c>
    </row>
    <row r="1306" spans="1:24" x14ac:dyDescent="0.35">
      <c r="A1306">
        <v>39</v>
      </c>
      <c r="B1306">
        <v>40.25</v>
      </c>
      <c r="C1306">
        <v>14</v>
      </c>
      <c r="D1306">
        <v>1569.75</v>
      </c>
      <c r="E1306" s="53">
        <v>43772</v>
      </c>
      <c r="F1306" s="84">
        <v>11</v>
      </c>
      <c r="G1306" s="84">
        <v>3</v>
      </c>
      <c r="H1306" s="85" t="str">
        <f t="shared" si="120"/>
        <v>March</v>
      </c>
      <c r="I1306" s="84">
        <v>2019</v>
      </c>
      <c r="J1306" s="85" t="str">
        <f t="shared" si="121"/>
        <v>3/11/2019</v>
      </c>
      <c r="K1306" s="86">
        <f t="shared" si="122"/>
        <v>2</v>
      </c>
      <c r="L1306" t="str">
        <f t="shared" si="123"/>
        <v>Monday</v>
      </c>
      <c r="M1306">
        <v>1752</v>
      </c>
      <c r="N1306" t="s">
        <v>207</v>
      </c>
      <c r="O1306" t="s">
        <v>470</v>
      </c>
      <c r="P1306">
        <v>50</v>
      </c>
      <c r="Q1306" t="s">
        <v>600</v>
      </c>
      <c r="R1306" t="s">
        <v>335</v>
      </c>
      <c r="S1306" t="s">
        <v>336</v>
      </c>
      <c r="T1306" t="s">
        <v>229</v>
      </c>
      <c r="U1306" t="s">
        <v>720</v>
      </c>
      <c r="V1306" t="s">
        <v>255</v>
      </c>
      <c r="W1306">
        <f t="shared" si="124"/>
        <v>-9.75</v>
      </c>
      <c r="X1306">
        <f t="shared" si="125"/>
        <v>-380.25</v>
      </c>
    </row>
    <row r="1307" spans="1:24" x14ac:dyDescent="0.35">
      <c r="A1307">
        <v>45</v>
      </c>
      <c r="B1307">
        <v>59.87</v>
      </c>
      <c r="C1307">
        <v>7</v>
      </c>
      <c r="D1307">
        <v>2694.15</v>
      </c>
      <c r="E1307" s="53">
        <v>43560</v>
      </c>
      <c r="F1307" s="84">
        <v>4</v>
      </c>
      <c r="G1307" s="84">
        <v>5</v>
      </c>
      <c r="H1307" s="85" t="str">
        <f t="shared" si="120"/>
        <v>May</v>
      </c>
      <c r="I1307" s="84">
        <v>2019</v>
      </c>
      <c r="J1307" s="85" t="str">
        <f t="shared" si="121"/>
        <v>5/4/2019</v>
      </c>
      <c r="K1307" s="86">
        <f t="shared" si="122"/>
        <v>7</v>
      </c>
      <c r="L1307" t="str">
        <f t="shared" si="123"/>
        <v>Saturday</v>
      </c>
      <c r="M1307">
        <v>1699</v>
      </c>
      <c r="N1307" t="s">
        <v>207</v>
      </c>
      <c r="O1307" t="s">
        <v>470</v>
      </c>
      <c r="P1307">
        <v>50</v>
      </c>
      <c r="Q1307" t="s">
        <v>600</v>
      </c>
      <c r="R1307" t="s">
        <v>321</v>
      </c>
      <c r="S1307" t="s">
        <v>322</v>
      </c>
      <c r="T1307" t="s">
        <v>229</v>
      </c>
      <c r="U1307" t="s">
        <v>715</v>
      </c>
      <c r="V1307" t="s">
        <v>255</v>
      </c>
      <c r="W1307">
        <f t="shared" si="124"/>
        <v>9.8699999999999974</v>
      </c>
      <c r="X1307">
        <f t="shared" si="125"/>
        <v>444.14999999999986</v>
      </c>
    </row>
    <row r="1308" spans="1:24" x14ac:dyDescent="0.35">
      <c r="A1308">
        <v>21</v>
      </c>
      <c r="B1308">
        <v>59.87</v>
      </c>
      <c r="C1308">
        <v>4</v>
      </c>
      <c r="D1308">
        <v>1257.27</v>
      </c>
      <c r="E1308" s="53" t="s">
        <v>323</v>
      </c>
      <c r="F1308" s="84">
        <v>15</v>
      </c>
      <c r="G1308" s="84">
        <v>6</v>
      </c>
      <c r="H1308" s="85" t="str">
        <f t="shared" si="120"/>
        <v>June</v>
      </c>
      <c r="I1308" s="84">
        <v>2019</v>
      </c>
      <c r="J1308" s="85" t="str">
        <f t="shared" si="121"/>
        <v>6/15/2019</v>
      </c>
      <c r="K1308" s="86">
        <f t="shared" si="122"/>
        <v>7</v>
      </c>
      <c r="L1308" t="str">
        <f t="shared" si="123"/>
        <v>Saturday</v>
      </c>
      <c r="M1308">
        <v>1658</v>
      </c>
      <c r="N1308" t="s">
        <v>207</v>
      </c>
      <c r="O1308" t="s">
        <v>470</v>
      </c>
      <c r="P1308">
        <v>50</v>
      </c>
      <c r="Q1308" t="s">
        <v>600</v>
      </c>
      <c r="R1308" t="s">
        <v>324</v>
      </c>
      <c r="S1308" t="s">
        <v>325</v>
      </c>
      <c r="T1308" t="s">
        <v>241</v>
      </c>
      <c r="U1308" t="s">
        <v>716</v>
      </c>
      <c r="V1308" t="s">
        <v>255</v>
      </c>
      <c r="W1308">
        <f t="shared" si="124"/>
        <v>9.8699999999999974</v>
      </c>
      <c r="X1308">
        <f t="shared" si="125"/>
        <v>207.26999999999995</v>
      </c>
    </row>
    <row r="1309" spans="1:24" x14ac:dyDescent="0.35">
      <c r="A1309">
        <v>44</v>
      </c>
      <c r="B1309">
        <v>58.36</v>
      </c>
      <c r="C1309">
        <v>7</v>
      </c>
      <c r="D1309">
        <v>2567.84</v>
      </c>
      <c r="E1309" s="53" t="s">
        <v>326</v>
      </c>
      <c r="F1309" s="84">
        <v>19</v>
      </c>
      <c r="G1309" s="84">
        <v>7</v>
      </c>
      <c r="H1309" s="85" t="str">
        <f t="shared" si="120"/>
        <v>July</v>
      </c>
      <c r="I1309" s="84">
        <v>2019</v>
      </c>
      <c r="J1309" s="85" t="str">
        <f t="shared" si="121"/>
        <v>7/19/2019</v>
      </c>
      <c r="K1309" s="86">
        <f t="shared" si="122"/>
        <v>6</v>
      </c>
      <c r="L1309" t="str">
        <f t="shared" si="123"/>
        <v>Friday</v>
      </c>
      <c r="M1309">
        <v>1625</v>
      </c>
      <c r="N1309" t="s">
        <v>207</v>
      </c>
      <c r="O1309" t="s">
        <v>470</v>
      </c>
      <c r="P1309">
        <v>50</v>
      </c>
      <c r="Q1309" t="s">
        <v>600</v>
      </c>
      <c r="R1309" t="s">
        <v>290</v>
      </c>
      <c r="S1309" t="s">
        <v>291</v>
      </c>
      <c r="T1309" t="s">
        <v>232</v>
      </c>
      <c r="U1309" t="s">
        <v>701</v>
      </c>
      <c r="V1309" t="s">
        <v>255</v>
      </c>
      <c r="W1309">
        <f t="shared" si="124"/>
        <v>8.36</v>
      </c>
      <c r="X1309">
        <f t="shared" si="125"/>
        <v>367.84</v>
      </c>
    </row>
    <row r="1310" spans="1:24" x14ac:dyDescent="0.35">
      <c r="A1310">
        <v>44</v>
      </c>
      <c r="B1310">
        <v>59.87</v>
      </c>
      <c r="C1310">
        <v>14</v>
      </c>
      <c r="D1310">
        <v>2634.28</v>
      </c>
      <c r="E1310" s="53" t="s">
        <v>402</v>
      </c>
      <c r="F1310" s="84">
        <v>19</v>
      </c>
      <c r="G1310" s="84">
        <v>8</v>
      </c>
      <c r="H1310" s="85" t="str">
        <f t="shared" si="120"/>
        <v>August</v>
      </c>
      <c r="I1310" s="84">
        <v>2019</v>
      </c>
      <c r="J1310" s="85" t="str">
        <f t="shared" si="121"/>
        <v>8/19/2019</v>
      </c>
      <c r="K1310" s="86">
        <f t="shared" si="122"/>
        <v>2</v>
      </c>
      <c r="L1310" t="str">
        <f t="shared" si="123"/>
        <v>Monday</v>
      </c>
      <c r="M1310">
        <v>1595</v>
      </c>
      <c r="N1310" t="s">
        <v>207</v>
      </c>
      <c r="O1310" t="s">
        <v>470</v>
      </c>
      <c r="P1310">
        <v>50</v>
      </c>
      <c r="Q1310" t="s">
        <v>600</v>
      </c>
      <c r="R1310" t="s">
        <v>285</v>
      </c>
      <c r="S1310" t="s">
        <v>286</v>
      </c>
      <c r="T1310" t="s">
        <v>229</v>
      </c>
      <c r="U1310" t="s">
        <v>699</v>
      </c>
      <c r="V1310" t="s">
        <v>255</v>
      </c>
      <c r="W1310">
        <f t="shared" si="124"/>
        <v>9.8699999999999974</v>
      </c>
      <c r="X1310">
        <f t="shared" si="125"/>
        <v>434.27999999999986</v>
      </c>
    </row>
    <row r="1311" spans="1:24" x14ac:dyDescent="0.35">
      <c r="A1311">
        <v>29</v>
      </c>
      <c r="B1311">
        <v>51.82</v>
      </c>
      <c r="C1311">
        <v>9</v>
      </c>
      <c r="D1311">
        <v>1502.78</v>
      </c>
      <c r="E1311" s="53">
        <v>43686</v>
      </c>
      <c r="F1311" s="84">
        <v>8</v>
      </c>
      <c r="G1311" s="84">
        <v>9</v>
      </c>
      <c r="H1311" s="85" t="str">
        <f t="shared" si="120"/>
        <v>September</v>
      </c>
      <c r="I1311" s="84">
        <v>2019</v>
      </c>
      <c r="J1311" s="85" t="str">
        <f t="shared" si="121"/>
        <v>9/8/2019</v>
      </c>
      <c r="K1311" s="86">
        <f t="shared" si="122"/>
        <v>1</v>
      </c>
      <c r="L1311" t="str">
        <f t="shared" si="123"/>
        <v>Sunday</v>
      </c>
      <c r="M1311">
        <v>1576</v>
      </c>
      <c r="N1311" t="s">
        <v>207</v>
      </c>
      <c r="O1311" t="s">
        <v>470</v>
      </c>
      <c r="P1311">
        <v>50</v>
      </c>
      <c r="Q1311" t="s">
        <v>600</v>
      </c>
      <c r="R1311" t="s">
        <v>330</v>
      </c>
      <c r="S1311" t="s">
        <v>331</v>
      </c>
      <c r="T1311" t="s">
        <v>237</v>
      </c>
      <c r="U1311" t="s">
        <v>718</v>
      </c>
      <c r="V1311" t="s">
        <v>255</v>
      </c>
      <c r="W1311">
        <f t="shared" si="124"/>
        <v>1.8200000000000003</v>
      </c>
      <c r="X1311">
        <f t="shared" si="125"/>
        <v>52.780000000000008</v>
      </c>
    </row>
    <row r="1312" spans="1:24" x14ac:dyDescent="0.35">
      <c r="A1312">
        <v>34</v>
      </c>
      <c r="B1312">
        <v>49.3</v>
      </c>
      <c r="C1312">
        <v>4</v>
      </c>
      <c r="D1312">
        <v>1676.2</v>
      </c>
      <c r="E1312" s="53">
        <v>43779</v>
      </c>
      <c r="F1312" s="84">
        <v>11</v>
      </c>
      <c r="G1312" s="84">
        <v>10</v>
      </c>
      <c r="H1312" s="85" t="str">
        <f t="shared" si="120"/>
        <v>October</v>
      </c>
      <c r="I1312" s="84">
        <v>2019</v>
      </c>
      <c r="J1312" s="85" t="str">
        <f t="shared" si="121"/>
        <v>10/11/2019</v>
      </c>
      <c r="K1312" s="86">
        <f t="shared" si="122"/>
        <v>6</v>
      </c>
      <c r="L1312" t="str">
        <f t="shared" si="123"/>
        <v>Friday</v>
      </c>
      <c r="M1312">
        <v>1544</v>
      </c>
      <c r="N1312" t="s">
        <v>207</v>
      </c>
      <c r="O1312" t="s">
        <v>470</v>
      </c>
      <c r="P1312">
        <v>50</v>
      </c>
      <c r="Q1312" t="s">
        <v>600</v>
      </c>
      <c r="R1312" t="s">
        <v>332</v>
      </c>
      <c r="S1312" t="s">
        <v>333</v>
      </c>
      <c r="T1312" t="s">
        <v>230</v>
      </c>
      <c r="U1312" t="s">
        <v>719</v>
      </c>
      <c r="V1312" t="s">
        <v>255</v>
      </c>
      <c r="W1312">
        <f t="shared" si="124"/>
        <v>-0.70000000000000284</v>
      </c>
      <c r="X1312">
        <f t="shared" si="125"/>
        <v>-23.800000000000097</v>
      </c>
    </row>
    <row r="1313" spans="1:24" x14ac:dyDescent="0.35">
      <c r="A1313">
        <v>39</v>
      </c>
      <c r="B1313">
        <v>56.85</v>
      </c>
      <c r="C1313">
        <v>1</v>
      </c>
      <c r="D1313">
        <v>2217.15</v>
      </c>
      <c r="E1313" s="53" t="s">
        <v>334</v>
      </c>
      <c r="F1313" s="84">
        <v>21</v>
      </c>
      <c r="G1313" s="84">
        <v>10</v>
      </c>
      <c r="H1313" s="85" t="str">
        <f t="shared" si="120"/>
        <v>October</v>
      </c>
      <c r="I1313" s="84">
        <v>2019</v>
      </c>
      <c r="J1313" s="85" t="str">
        <f t="shared" si="121"/>
        <v>10/21/2019</v>
      </c>
      <c r="K1313" s="86">
        <f t="shared" si="122"/>
        <v>2</v>
      </c>
      <c r="L1313" t="str">
        <f t="shared" si="123"/>
        <v>Monday</v>
      </c>
      <c r="M1313">
        <v>1535</v>
      </c>
      <c r="N1313" t="s">
        <v>207</v>
      </c>
      <c r="O1313" t="s">
        <v>470</v>
      </c>
      <c r="P1313">
        <v>50</v>
      </c>
      <c r="Q1313" t="s">
        <v>600</v>
      </c>
      <c r="R1313" t="s">
        <v>335</v>
      </c>
      <c r="S1313" t="s">
        <v>336</v>
      </c>
      <c r="T1313" t="s">
        <v>229</v>
      </c>
      <c r="U1313" t="s">
        <v>720</v>
      </c>
      <c r="V1313" t="s">
        <v>255</v>
      </c>
      <c r="W1313">
        <f t="shared" si="124"/>
        <v>6.8500000000000014</v>
      </c>
      <c r="X1313">
        <f t="shared" si="125"/>
        <v>267.15000000000003</v>
      </c>
    </row>
    <row r="1314" spans="1:24" x14ac:dyDescent="0.35">
      <c r="A1314">
        <v>38</v>
      </c>
      <c r="B1314">
        <v>179.79</v>
      </c>
      <c r="C1314">
        <v>6</v>
      </c>
      <c r="D1314">
        <v>6832.02</v>
      </c>
      <c r="E1314" s="53">
        <v>43596</v>
      </c>
      <c r="F1314" s="84">
        <v>5</v>
      </c>
      <c r="G1314" s="84">
        <v>11</v>
      </c>
      <c r="H1314" s="85" t="str">
        <f t="shared" si="120"/>
        <v>November</v>
      </c>
      <c r="I1314" s="84">
        <v>2019</v>
      </c>
      <c r="J1314" s="85" t="str">
        <f t="shared" si="121"/>
        <v>11/5/2019</v>
      </c>
      <c r="K1314" s="86">
        <f t="shared" si="122"/>
        <v>3</v>
      </c>
      <c r="L1314" t="str">
        <f t="shared" si="123"/>
        <v>Tuesday</v>
      </c>
      <c r="M1314">
        <v>1521</v>
      </c>
      <c r="N1314" t="s">
        <v>207</v>
      </c>
      <c r="O1314" t="s">
        <v>470</v>
      </c>
      <c r="P1314">
        <v>50</v>
      </c>
      <c r="Q1314" t="s">
        <v>600</v>
      </c>
      <c r="R1314" t="s">
        <v>272</v>
      </c>
      <c r="S1314" t="s">
        <v>254</v>
      </c>
      <c r="T1314" t="s">
        <v>229</v>
      </c>
      <c r="U1314" t="s">
        <v>692</v>
      </c>
      <c r="V1314" t="s">
        <v>260</v>
      </c>
      <c r="W1314">
        <f t="shared" si="124"/>
        <v>129.79</v>
      </c>
      <c r="X1314">
        <f t="shared" si="125"/>
        <v>4932.0199999999995</v>
      </c>
    </row>
    <row r="1315" spans="1:24" x14ac:dyDescent="0.35">
      <c r="A1315">
        <v>29</v>
      </c>
      <c r="B1315">
        <v>245.2</v>
      </c>
      <c r="C1315">
        <v>6</v>
      </c>
      <c r="D1315">
        <v>7110.8</v>
      </c>
      <c r="E1315" s="53">
        <v>43476</v>
      </c>
      <c r="F1315" s="84">
        <v>1</v>
      </c>
      <c r="G1315" s="84">
        <v>11</v>
      </c>
      <c r="H1315" s="85" t="str">
        <f t="shared" si="120"/>
        <v>November</v>
      </c>
      <c r="I1315" s="84">
        <v>2019</v>
      </c>
      <c r="J1315" s="85" t="str">
        <f t="shared" si="121"/>
        <v>11/1/2019</v>
      </c>
      <c r="K1315" s="86">
        <f t="shared" si="122"/>
        <v>6</v>
      </c>
      <c r="L1315" t="str">
        <f t="shared" si="123"/>
        <v>Friday</v>
      </c>
      <c r="M1315">
        <v>1526</v>
      </c>
      <c r="N1315" t="s">
        <v>207</v>
      </c>
      <c r="O1315" t="s">
        <v>470</v>
      </c>
      <c r="P1315">
        <v>50</v>
      </c>
      <c r="Q1315" t="s">
        <v>600</v>
      </c>
      <c r="R1315" t="s">
        <v>301</v>
      </c>
      <c r="S1315" t="s">
        <v>297</v>
      </c>
      <c r="T1315" t="s">
        <v>236</v>
      </c>
      <c r="U1315" t="s">
        <v>706</v>
      </c>
      <c r="V1315" t="s">
        <v>289</v>
      </c>
      <c r="W1315">
        <f t="shared" si="124"/>
        <v>195.2</v>
      </c>
      <c r="X1315">
        <f t="shared" si="125"/>
        <v>5660.7999999999993</v>
      </c>
    </row>
    <row r="1316" spans="1:24" x14ac:dyDescent="0.35">
      <c r="A1316">
        <v>30</v>
      </c>
      <c r="B1316">
        <v>176.76</v>
      </c>
      <c r="C1316">
        <v>8</v>
      </c>
      <c r="D1316">
        <v>5302.8</v>
      </c>
      <c r="E1316" s="53">
        <v>43750</v>
      </c>
      <c r="F1316" s="84">
        <v>10</v>
      </c>
      <c r="G1316" s="84">
        <v>12</v>
      </c>
      <c r="H1316" s="85" t="str">
        <f t="shared" si="120"/>
        <v>December</v>
      </c>
      <c r="I1316" s="84">
        <v>2019</v>
      </c>
      <c r="J1316" s="85" t="str">
        <f t="shared" si="121"/>
        <v>12/10/2019</v>
      </c>
      <c r="K1316" s="86">
        <f t="shared" si="122"/>
        <v>3</v>
      </c>
      <c r="L1316" t="str">
        <f t="shared" si="123"/>
        <v>Tuesday</v>
      </c>
      <c r="M1316">
        <v>1488</v>
      </c>
      <c r="N1316" t="s">
        <v>207</v>
      </c>
      <c r="O1316" t="s">
        <v>470</v>
      </c>
      <c r="P1316">
        <v>50</v>
      </c>
      <c r="Q1316" t="s">
        <v>600</v>
      </c>
      <c r="R1316" t="s">
        <v>296</v>
      </c>
      <c r="S1316" t="s">
        <v>297</v>
      </c>
      <c r="T1316" t="s">
        <v>236</v>
      </c>
      <c r="U1316" t="s">
        <v>704</v>
      </c>
      <c r="V1316" t="s">
        <v>260</v>
      </c>
      <c r="W1316">
        <f t="shared" si="124"/>
        <v>126.75999999999999</v>
      </c>
      <c r="X1316">
        <f t="shared" si="125"/>
        <v>3802.7999999999997</v>
      </c>
    </row>
    <row r="1317" spans="1:24" x14ac:dyDescent="0.35">
      <c r="A1317">
        <v>20</v>
      </c>
      <c r="B1317">
        <v>136.5</v>
      </c>
      <c r="C1317">
        <v>2</v>
      </c>
      <c r="D1317">
        <v>2730</v>
      </c>
      <c r="E1317" s="53" t="s">
        <v>340</v>
      </c>
      <c r="F1317" s="84">
        <v>20</v>
      </c>
      <c r="G1317" s="84">
        <v>1</v>
      </c>
      <c r="H1317" s="85" t="str">
        <f t="shared" si="120"/>
        <v>January</v>
      </c>
      <c r="I1317" s="84">
        <v>2020</v>
      </c>
      <c r="J1317" s="85" t="str">
        <f t="shared" si="121"/>
        <v>1/20/2020</v>
      </c>
      <c r="K1317" s="86">
        <f t="shared" si="122"/>
        <v>2</v>
      </c>
      <c r="L1317" t="str">
        <f t="shared" si="123"/>
        <v>Monday</v>
      </c>
      <c r="M1317">
        <v>1448</v>
      </c>
      <c r="N1317" t="s">
        <v>207</v>
      </c>
      <c r="O1317" t="s">
        <v>470</v>
      </c>
      <c r="P1317">
        <v>50</v>
      </c>
      <c r="Q1317" t="s">
        <v>600</v>
      </c>
      <c r="R1317" t="s">
        <v>343</v>
      </c>
      <c r="S1317" t="s">
        <v>344</v>
      </c>
      <c r="T1317" t="s">
        <v>232</v>
      </c>
      <c r="U1317" t="s">
        <v>723</v>
      </c>
      <c r="V1317" t="s">
        <v>255</v>
      </c>
      <c r="W1317">
        <f t="shared" si="124"/>
        <v>86.5</v>
      </c>
      <c r="X1317">
        <f t="shared" si="125"/>
        <v>1730</v>
      </c>
    </row>
    <row r="1318" spans="1:24" x14ac:dyDescent="0.35">
      <c r="A1318">
        <v>39</v>
      </c>
      <c r="B1318">
        <v>200.7</v>
      </c>
      <c r="C1318">
        <v>2</v>
      </c>
      <c r="D1318">
        <v>7827.3</v>
      </c>
      <c r="E1318" s="53" t="s">
        <v>441</v>
      </c>
      <c r="F1318" s="84">
        <v>17</v>
      </c>
      <c r="G1318" s="84">
        <v>2</v>
      </c>
      <c r="H1318" s="85" t="str">
        <f t="shared" si="120"/>
        <v>Febuary</v>
      </c>
      <c r="I1318" s="84">
        <v>2020</v>
      </c>
      <c r="J1318" s="85" t="str">
        <f t="shared" si="121"/>
        <v>2/17/2020</v>
      </c>
      <c r="K1318" s="86">
        <f t="shared" si="122"/>
        <v>2</v>
      </c>
      <c r="L1318" t="str">
        <f t="shared" si="123"/>
        <v>Monday</v>
      </c>
      <c r="M1318">
        <v>1421</v>
      </c>
      <c r="N1318" t="s">
        <v>207</v>
      </c>
      <c r="O1318" t="s">
        <v>470</v>
      </c>
      <c r="P1318">
        <v>50</v>
      </c>
      <c r="Q1318" t="s">
        <v>600</v>
      </c>
      <c r="R1318" t="s">
        <v>335</v>
      </c>
      <c r="S1318" t="s">
        <v>336</v>
      </c>
      <c r="T1318" t="s">
        <v>229</v>
      </c>
      <c r="U1318" t="s">
        <v>720</v>
      </c>
      <c r="V1318" t="s">
        <v>289</v>
      </c>
      <c r="W1318">
        <f t="shared" si="124"/>
        <v>150.69999999999999</v>
      </c>
      <c r="X1318">
        <f t="shared" si="125"/>
        <v>5877.2999999999993</v>
      </c>
    </row>
    <row r="1319" spans="1:24" x14ac:dyDescent="0.35">
      <c r="A1319">
        <v>35</v>
      </c>
      <c r="B1319">
        <v>59.87</v>
      </c>
      <c r="C1319">
        <v>7</v>
      </c>
      <c r="D1319">
        <v>2095.4499999999998</v>
      </c>
      <c r="E1319" s="53">
        <v>43835</v>
      </c>
      <c r="F1319" s="84">
        <v>1</v>
      </c>
      <c r="G1319" s="84">
        <v>5</v>
      </c>
      <c r="H1319" s="85" t="str">
        <f t="shared" si="120"/>
        <v>May</v>
      </c>
      <c r="I1319" s="84">
        <v>2020</v>
      </c>
      <c r="J1319" s="85" t="str">
        <f t="shared" si="121"/>
        <v>5/1/2020</v>
      </c>
      <c r="K1319" s="86">
        <f t="shared" si="122"/>
        <v>6</v>
      </c>
      <c r="L1319" t="str">
        <f t="shared" si="123"/>
        <v>Friday</v>
      </c>
      <c r="M1319">
        <v>1348</v>
      </c>
      <c r="N1319" t="s">
        <v>207</v>
      </c>
      <c r="O1319" t="s">
        <v>470</v>
      </c>
      <c r="P1319">
        <v>50</v>
      </c>
      <c r="Q1319" t="s">
        <v>600</v>
      </c>
      <c r="R1319" t="s">
        <v>345</v>
      </c>
      <c r="S1319" t="s">
        <v>238</v>
      </c>
      <c r="T1319" t="s">
        <v>240</v>
      </c>
      <c r="U1319" t="s">
        <v>724</v>
      </c>
      <c r="V1319" t="s">
        <v>255</v>
      </c>
      <c r="W1319">
        <f t="shared" si="124"/>
        <v>9.8699999999999974</v>
      </c>
      <c r="X1319">
        <f t="shared" si="125"/>
        <v>345.44999999999993</v>
      </c>
    </row>
    <row r="1320" spans="1:24" x14ac:dyDescent="0.35">
      <c r="A1320">
        <v>26</v>
      </c>
      <c r="B1320">
        <v>59.87</v>
      </c>
      <c r="C1320">
        <v>4</v>
      </c>
      <c r="D1320">
        <v>1556.62</v>
      </c>
      <c r="E1320" s="53" t="s">
        <v>346</v>
      </c>
      <c r="F1320" s="84">
        <v>31</v>
      </c>
      <c r="G1320" s="84">
        <v>5</v>
      </c>
      <c r="H1320" s="85" t="str">
        <f t="shared" si="120"/>
        <v>May</v>
      </c>
      <c r="I1320" s="84">
        <v>2020</v>
      </c>
      <c r="J1320" s="85" t="str">
        <f t="shared" si="121"/>
        <v>5/31/2020</v>
      </c>
      <c r="K1320" s="86">
        <f t="shared" si="122"/>
        <v>1</v>
      </c>
      <c r="L1320" t="str">
        <f t="shared" si="123"/>
        <v>Sunday</v>
      </c>
      <c r="M1320">
        <v>1319</v>
      </c>
      <c r="N1320" t="s">
        <v>347</v>
      </c>
      <c r="O1320" t="s">
        <v>470</v>
      </c>
      <c r="P1320">
        <v>50</v>
      </c>
      <c r="Q1320" t="s">
        <v>600</v>
      </c>
      <c r="R1320" t="s">
        <v>296</v>
      </c>
      <c r="S1320" t="s">
        <v>297</v>
      </c>
      <c r="T1320" t="s">
        <v>236</v>
      </c>
      <c r="U1320" t="s">
        <v>704</v>
      </c>
      <c r="V1320" t="s">
        <v>255</v>
      </c>
      <c r="W1320">
        <f t="shared" si="124"/>
        <v>9.8699999999999974</v>
      </c>
      <c r="X1320">
        <f t="shared" si="125"/>
        <v>256.61999999999995</v>
      </c>
    </row>
    <row r="1321" spans="1:24" x14ac:dyDescent="0.35">
      <c r="A1321">
        <v>44</v>
      </c>
      <c r="B1321">
        <v>126.48</v>
      </c>
      <c r="C1321">
        <v>11</v>
      </c>
      <c r="D1321">
        <v>5565.12</v>
      </c>
      <c r="E1321" s="53">
        <v>43162</v>
      </c>
      <c r="F1321" s="84">
        <v>3</v>
      </c>
      <c r="G1321" s="84">
        <v>3</v>
      </c>
      <c r="H1321" s="85" t="str">
        <f t="shared" si="120"/>
        <v>March</v>
      </c>
      <c r="I1321" s="84">
        <v>2018</v>
      </c>
      <c r="J1321" s="85" t="str">
        <f t="shared" si="121"/>
        <v>3/3/2018</v>
      </c>
      <c r="K1321" s="86">
        <f t="shared" si="122"/>
        <v>7</v>
      </c>
      <c r="L1321" t="str">
        <f t="shared" si="123"/>
        <v>Saturday</v>
      </c>
      <c r="M1321">
        <v>2140</v>
      </c>
      <c r="N1321" t="s">
        <v>207</v>
      </c>
      <c r="O1321" t="s">
        <v>226</v>
      </c>
      <c r="P1321">
        <v>148</v>
      </c>
      <c r="Q1321" t="s">
        <v>601</v>
      </c>
      <c r="R1321" t="s">
        <v>406</v>
      </c>
      <c r="S1321" t="s">
        <v>407</v>
      </c>
      <c r="T1321" t="s">
        <v>246</v>
      </c>
      <c r="U1321" t="s">
        <v>746</v>
      </c>
      <c r="V1321" t="s">
        <v>260</v>
      </c>
      <c r="W1321">
        <f t="shared" si="124"/>
        <v>-21.519999999999996</v>
      </c>
      <c r="X1321">
        <f t="shared" si="125"/>
        <v>-946.87999999999988</v>
      </c>
    </row>
    <row r="1322" spans="1:24" x14ac:dyDescent="0.35">
      <c r="A1322">
        <v>28</v>
      </c>
      <c r="B1322">
        <v>127.97</v>
      </c>
      <c r="C1322">
        <v>15</v>
      </c>
      <c r="D1322">
        <v>3583.16</v>
      </c>
      <c r="E1322" s="53">
        <v>43317</v>
      </c>
      <c r="F1322" s="84">
        <v>8</v>
      </c>
      <c r="G1322" s="84">
        <v>5</v>
      </c>
      <c r="H1322" s="85" t="str">
        <f t="shared" si="120"/>
        <v>May</v>
      </c>
      <c r="I1322" s="84">
        <v>2018</v>
      </c>
      <c r="J1322" s="85" t="str">
        <f t="shared" si="121"/>
        <v>5/8/2018</v>
      </c>
      <c r="K1322" s="86">
        <f t="shared" si="122"/>
        <v>3</v>
      </c>
      <c r="L1322" t="str">
        <f t="shared" si="123"/>
        <v>Tuesday</v>
      </c>
      <c r="M1322">
        <v>2075</v>
      </c>
      <c r="N1322" t="s">
        <v>207</v>
      </c>
      <c r="O1322" t="s">
        <v>226</v>
      </c>
      <c r="P1322">
        <v>148</v>
      </c>
      <c r="Q1322" t="s">
        <v>601</v>
      </c>
      <c r="R1322" t="s">
        <v>408</v>
      </c>
      <c r="S1322" t="s">
        <v>409</v>
      </c>
      <c r="T1322" t="s">
        <v>230</v>
      </c>
      <c r="U1322" t="s">
        <v>747</v>
      </c>
      <c r="V1322" t="s">
        <v>260</v>
      </c>
      <c r="W1322">
        <f t="shared" si="124"/>
        <v>-20.03</v>
      </c>
      <c r="X1322">
        <f t="shared" si="125"/>
        <v>-560.84</v>
      </c>
    </row>
    <row r="1323" spans="1:24" x14ac:dyDescent="0.35">
      <c r="A1323">
        <v>31</v>
      </c>
      <c r="B1323">
        <v>151.78</v>
      </c>
      <c r="C1323">
        <v>12</v>
      </c>
      <c r="D1323">
        <v>4705.18</v>
      </c>
      <c r="E1323" s="53">
        <v>43138</v>
      </c>
      <c r="F1323" s="84">
        <v>2</v>
      </c>
      <c r="G1323" s="84">
        <v>7</v>
      </c>
      <c r="H1323" s="85" t="str">
        <f t="shared" si="120"/>
        <v>July</v>
      </c>
      <c r="I1323" s="84">
        <v>2018</v>
      </c>
      <c r="J1323" s="85" t="str">
        <f t="shared" si="121"/>
        <v>7/2/2018</v>
      </c>
      <c r="K1323" s="86">
        <f t="shared" si="122"/>
        <v>2</v>
      </c>
      <c r="L1323" t="str">
        <f t="shared" si="123"/>
        <v>Monday</v>
      </c>
      <c r="M1323">
        <v>2021</v>
      </c>
      <c r="N1323" t="s">
        <v>207</v>
      </c>
      <c r="O1323" t="s">
        <v>226</v>
      </c>
      <c r="P1323">
        <v>148</v>
      </c>
      <c r="Q1323" t="s">
        <v>601</v>
      </c>
      <c r="R1323" t="s">
        <v>335</v>
      </c>
      <c r="S1323" t="s">
        <v>336</v>
      </c>
      <c r="T1323" t="s">
        <v>229</v>
      </c>
      <c r="U1323" t="s">
        <v>720</v>
      </c>
      <c r="V1323" t="s">
        <v>260</v>
      </c>
      <c r="W1323">
        <f t="shared" si="124"/>
        <v>3.7800000000000011</v>
      </c>
      <c r="X1323">
        <f t="shared" si="125"/>
        <v>117.18000000000004</v>
      </c>
    </row>
    <row r="1324" spans="1:24" x14ac:dyDescent="0.35">
      <c r="A1324">
        <v>29</v>
      </c>
      <c r="B1324">
        <v>153.26</v>
      </c>
      <c r="C1324">
        <v>1</v>
      </c>
      <c r="D1324">
        <v>4444.54</v>
      </c>
      <c r="E1324" s="53">
        <v>43168</v>
      </c>
      <c r="F1324" s="84">
        <v>3</v>
      </c>
      <c r="G1324" s="84">
        <v>9</v>
      </c>
      <c r="H1324" s="85" t="str">
        <f t="shared" si="120"/>
        <v>September</v>
      </c>
      <c r="I1324" s="84">
        <v>2018</v>
      </c>
      <c r="J1324" s="85" t="str">
        <f t="shared" si="121"/>
        <v>9/3/2018</v>
      </c>
      <c r="K1324" s="86">
        <f t="shared" si="122"/>
        <v>2</v>
      </c>
      <c r="L1324" t="str">
        <f t="shared" si="123"/>
        <v>Monday</v>
      </c>
      <c r="M1324">
        <v>1959</v>
      </c>
      <c r="N1324" t="s">
        <v>207</v>
      </c>
      <c r="O1324" t="s">
        <v>226</v>
      </c>
      <c r="P1324">
        <v>148</v>
      </c>
      <c r="Q1324" t="s">
        <v>601</v>
      </c>
      <c r="R1324" t="s">
        <v>488</v>
      </c>
      <c r="S1324" t="s">
        <v>451</v>
      </c>
      <c r="T1324" t="s">
        <v>229</v>
      </c>
      <c r="U1324" t="s">
        <v>768</v>
      </c>
      <c r="V1324" t="s">
        <v>260</v>
      </c>
      <c r="W1324">
        <f t="shared" si="124"/>
        <v>5.2599999999999909</v>
      </c>
      <c r="X1324">
        <f t="shared" si="125"/>
        <v>152.53999999999974</v>
      </c>
    </row>
    <row r="1325" spans="1:24" x14ac:dyDescent="0.35">
      <c r="A1325">
        <v>33</v>
      </c>
      <c r="B1325">
        <v>148.80000000000001</v>
      </c>
      <c r="C1325">
        <v>7</v>
      </c>
      <c r="D1325">
        <v>4910.3999999999996</v>
      </c>
      <c r="E1325" s="53">
        <v>43201</v>
      </c>
      <c r="F1325" s="84">
        <v>4</v>
      </c>
      <c r="G1325" s="84">
        <v>11</v>
      </c>
      <c r="H1325" s="85" t="str">
        <f t="shared" si="120"/>
        <v>November</v>
      </c>
      <c r="I1325" s="84">
        <v>2018</v>
      </c>
      <c r="J1325" s="85" t="str">
        <f t="shared" si="121"/>
        <v>11/4/2018</v>
      </c>
      <c r="K1325" s="86">
        <f t="shared" si="122"/>
        <v>1</v>
      </c>
      <c r="L1325" t="str">
        <f t="shared" si="123"/>
        <v>Sunday</v>
      </c>
      <c r="M1325">
        <v>1898</v>
      </c>
      <c r="N1325" t="s">
        <v>207</v>
      </c>
      <c r="O1325" t="s">
        <v>226</v>
      </c>
      <c r="P1325">
        <v>148</v>
      </c>
      <c r="Q1325" t="s">
        <v>601</v>
      </c>
      <c r="R1325" t="s">
        <v>343</v>
      </c>
      <c r="S1325" t="s">
        <v>344</v>
      </c>
      <c r="T1325" t="s">
        <v>232</v>
      </c>
      <c r="U1325" t="s">
        <v>723</v>
      </c>
      <c r="V1325" t="s">
        <v>260</v>
      </c>
      <c r="W1325">
        <f t="shared" si="124"/>
        <v>0.80000000000001137</v>
      </c>
      <c r="X1325">
        <f t="shared" si="125"/>
        <v>26.400000000000375</v>
      </c>
    </row>
    <row r="1326" spans="1:24" x14ac:dyDescent="0.35">
      <c r="A1326">
        <v>44</v>
      </c>
      <c r="B1326">
        <v>126.48</v>
      </c>
      <c r="C1326">
        <v>2</v>
      </c>
      <c r="D1326">
        <v>5565.12</v>
      </c>
      <c r="E1326" s="53">
        <v>43415</v>
      </c>
      <c r="F1326" s="84">
        <v>11</v>
      </c>
      <c r="G1326" s="84">
        <v>11</v>
      </c>
      <c r="H1326" s="85" t="str">
        <f t="shared" si="120"/>
        <v>November</v>
      </c>
      <c r="I1326" s="84">
        <v>2018</v>
      </c>
      <c r="J1326" s="85" t="str">
        <f t="shared" si="121"/>
        <v>11/11/2018</v>
      </c>
      <c r="K1326" s="86">
        <f t="shared" si="122"/>
        <v>1</v>
      </c>
      <c r="L1326" t="str">
        <f t="shared" si="123"/>
        <v>Sunday</v>
      </c>
      <c r="M1326">
        <v>1892</v>
      </c>
      <c r="N1326" t="s">
        <v>207</v>
      </c>
      <c r="O1326" t="s">
        <v>226</v>
      </c>
      <c r="P1326">
        <v>148</v>
      </c>
      <c r="Q1326" t="s">
        <v>601</v>
      </c>
      <c r="R1326" t="s">
        <v>265</v>
      </c>
      <c r="S1326" t="s">
        <v>266</v>
      </c>
      <c r="T1326" t="s">
        <v>230</v>
      </c>
      <c r="U1326" t="s">
        <v>688</v>
      </c>
      <c r="V1326" t="s">
        <v>260</v>
      </c>
      <c r="W1326">
        <f t="shared" si="124"/>
        <v>-21.519999999999996</v>
      </c>
      <c r="X1326">
        <f t="shared" si="125"/>
        <v>-946.87999999999988</v>
      </c>
    </row>
    <row r="1327" spans="1:24" x14ac:dyDescent="0.35">
      <c r="A1327">
        <v>32</v>
      </c>
      <c r="B1327">
        <v>132.43</v>
      </c>
      <c r="C1327">
        <v>8</v>
      </c>
      <c r="D1327">
        <v>4237.76</v>
      </c>
      <c r="E1327" s="53" t="s">
        <v>410</v>
      </c>
      <c r="F1327" s="84">
        <v>20</v>
      </c>
      <c r="G1327" s="84">
        <v>11</v>
      </c>
      <c r="H1327" s="85" t="str">
        <f t="shared" si="120"/>
        <v>November</v>
      </c>
      <c r="I1327" s="84">
        <v>2018</v>
      </c>
      <c r="J1327" s="85" t="str">
        <f t="shared" si="121"/>
        <v>11/20/2018</v>
      </c>
      <c r="K1327" s="86">
        <f t="shared" si="122"/>
        <v>3</v>
      </c>
      <c r="L1327" t="str">
        <f t="shared" si="123"/>
        <v>Tuesday</v>
      </c>
      <c r="M1327">
        <v>1884</v>
      </c>
      <c r="N1327" t="s">
        <v>207</v>
      </c>
      <c r="O1327" t="s">
        <v>226</v>
      </c>
      <c r="P1327">
        <v>148</v>
      </c>
      <c r="Q1327" t="s">
        <v>601</v>
      </c>
      <c r="R1327" t="s">
        <v>411</v>
      </c>
      <c r="S1327" t="s">
        <v>412</v>
      </c>
      <c r="T1327" t="s">
        <v>248</v>
      </c>
      <c r="U1327" t="s">
        <v>748</v>
      </c>
      <c r="V1327" t="s">
        <v>260</v>
      </c>
      <c r="W1327">
        <f t="shared" si="124"/>
        <v>-15.569999999999993</v>
      </c>
      <c r="X1327">
        <f t="shared" si="125"/>
        <v>-498.23999999999978</v>
      </c>
    </row>
    <row r="1328" spans="1:24" x14ac:dyDescent="0.35">
      <c r="A1328">
        <v>41</v>
      </c>
      <c r="B1328">
        <v>138.38</v>
      </c>
      <c r="C1328">
        <v>7</v>
      </c>
      <c r="D1328">
        <v>5673.58</v>
      </c>
      <c r="E1328" s="53" t="s">
        <v>212</v>
      </c>
      <c r="F1328" s="84">
        <v>15</v>
      </c>
      <c r="G1328" s="84">
        <v>1</v>
      </c>
      <c r="H1328" s="85" t="str">
        <f t="shared" si="120"/>
        <v>January</v>
      </c>
      <c r="I1328" s="84">
        <v>2019</v>
      </c>
      <c r="J1328" s="85" t="str">
        <f t="shared" si="121"/>
        <v>1/15/2019</v>
      </c>
      <c r="K1328" s="86">
        <f t="shared" si="122"/>
        <v>3</v>
      </c>
      <c r="L1328" t="str">
        <f t="shared" si="123"/>
        <v>Tuesday</v>
      </c>
      <c r="M1328">
        <v>1829</v>
      </c>
      <c r="N1328" t="s">
        <v>207</v>
      </c>
      <c r="O1328" t="s">
        <v>226</v>
      </c>
      <c r="P1328">
        <v>148</v>
      </c>
      <c r="Q1328" t="s">
        <v>601</v>
      </c>
      <c r="R1328" t="s">
        <v>269</v>
      </c>
      <c r="S1328" t="s">
        <v>259</v>
      </c>
      <c r="T1328" t="s">
        <v>230</v>
      </c>
      <c r="U1328" t="s">
        <v>690</v>
      </c>
      <c r="V1328" t="s">
        <v>260</v>
      </c>
      <c r="W1328">
        <f t="shared" si="124"/>
        <v>-9.6200000000000045</v>
      </c>
      <c r="X1328">
        <f t="shared" si="125"/>
        <v>-394.42000000000019</v>
      </c>
    </row>
    <row r="1329" spans="1:24" x14ac:dyDescent="0.35">
      <c r="A1329">
        <v>35</v>
      </c>
      <c r="B1329">
        <v>150.29</v>
      </c>
      <c r="C1329">
        <v>14</v>
      </c>
      <c r="D1329">
        <v>5260.15</v>
      </c>
      <c r="E1329" s="53" t="s">
        <v>413</v>
      </c>
      <c r="F1329" s="84">
        <v>22</v>
      </c>
      <c r="G1329" s="84">
        <v>2</v>
      </c>
      <c r="H1329" s="85" t="str">
        <f t="shared" si="120"/>
        <v>Febuary</v>
      </c>
      <c r="I1329" s="84">
        <v>2019</v>
      </c>
      <c r="J1329" s="85" t="str">
        <f t="shared" si="121"/>
        <v>2/22/2019</v>
      </c>
      <c r="K1329" s="86">
        <f t="shared" si="122"/>
        <v>6</v>
      </c>
      <c r="L1329" t="str">
        <f t="shared" si="123"/>
        <v>Friday</v>
      </c>
      <c r="M1329">
        <v>1792</v>
      </c>
      <c r="N1329" t="s">
        <v>207</v>
      </c>
      <c r="O1329" t="s">
        <v>226</v>
      </c>
      <c r="P1329">
        <v>148</v>
      </c>
      <c r="Q1329" t="s">
        <v>601</v>
      </c>
      <c r="R1329" t="s">
        <v>414</v>
      </c>
      <c r="S1329" t="s">
        <v>415</v>
      </c>
      <c r="T1329" t="s">
        <v>244</v>
      </c>
      <c r="U1329" t="s">
        <v>749</v>
      </c>
      <c r="V1329" t="s">
        <v>260</v>
      </c>
      <c r="W1329">
        <f t="shared" si="124"/>
        <v>2.289999999999992</v>
      </c>
      <c r="X1329">
        <f t="shared" si="125"/>
        <v>80.149999999999721</v>
      </c>
    </row>
    <row r="1330" spans="1:24" x14ac:dyDescent="0.35">
      <c r="A1330">
        <v>44</v>
      </c>
      <c r="B1330">
        <v>144.34</v>
      </c>
      <c r="C1330">
        <v>8</v>
      </c>
      <c r="D1330">
        <v>6350.96</v>
      </c>
      <c r="E1330" s="53">
        <v>43712</v>
      </c>
      <c r="F1330" s="84">
        <v>9</v>
      </c>
      <c r="G1330" s="84">
        <v>4</v>
      </c>
      <c r="H1330" s="85" t="str">
        <f t="shared" si="120"/>
        <v>April</v>
      </c>
      <c r="I1330" s="84">
        <v>2019</v>
      </c>
      <c r="J1330" s="85" t="str">
        <f t="shared" si="121"/>
        <v>4/9/2019</v>
      </c>
      <c r="K1330" s="86">
        <f t="shared" si="122"/>
        <v>3</v>
      </c>
      <c r="L1330" t="str">
        <f t="shared" si="123"/>
        <v>Tuesday</v>
      </c>
      <c r="M1330">
        <v>1747</v>
      </c>
      <c r="N1330" t="s">
        <v>207</v>
      </c>
      <c r="O1330" t="s">
        <v>226</v>
      </c>
      <c r="P1330">
        <v>148</v>
      </c>
      <c r="Q1330" t="s">
        <v>601</v>
      </c>
      <c r="R1330" t="s">
        <v>357</v>
      </c>
      <c r="S1330" t="s">
        <v>358</v>
      </c>
      <c r="T1330" t="s">
        <v>243</v>
      </c>
      <c r="U1330" t="s">
        <v>729</v>
      </c>
      <c r="V1330" t="s">
        <v>260</v>
      </c>
      <c r="W1330">
        <f t="shared" si="124"/>
        <v>-3.6599999999999966</v>
      </c>
      <c r="X1330">
        <f t="shared" si="125"/>
        <v>-161.03999999999985</v>
      </c>
    </row>
    <row r="1331" spans="1:24" x14ac:dyDescent="0.35">
      <c r="A1331">
        <v>26</v>
      </c>
      <c r="B1331">
        <v>136.9</v>
      </c>
      <c r="C1331">
        <v>4</v>
      </c>
      <c r="D1331">
        <v>3559.4</v>
      </c>
      <c r="E1331" s="53" t="s">
        <v>515</v>
      </c>
      <c r="F1331" s="84">
        <v>26</v>
      </c>
      <c r="G1331" s="84">
        <v>5</v>
      </c>
      <c r="H1331" s="85" t="str">
        <f t="shared" si="120"/>
        <v>May</v>
      </c>
      <c r="I1331" s="84">
        <v>2019</v>
      </c>
      <c r="J1331" s="85" t="str">
        <f t="shared" si="121"/>
        <v>5/26/2019</v>
      </c>
      <c r="K1331" s="86">
        <f t="shared" si="122"/>
        <v>1</v>
      </c>
      <c r="L1331" t="str">
        <f t="shared" si="123"/>
        <v>Sunday</v>
      </c>
      <c r="M1331">
        <v>1701</v>
      </c>
      <c r="N1331" t="s">
        <v>207</v>
      </c>
      <c r="O1331" t="s">
        <v>226</v>
      </c>
      <c r="P1331">
        <v>148</v>
      </c>
      <c r="Q1331" t="s">
        <v>601</v>
      </c>
      <c r="R1331" t="s">
        <v>269</v>
      </c>
      <c r="S1331" t="s">
        <v>259</v>
      </c>
      <c r="T1331" t="s">
        <v>230</v>
      </c>
      <c r="U1331" t="s">
        <v>690</v>
      </c>
      <c r="V1331" t="s">
        <v>260</v>
      </c>
      <c r="W1331">
        <f t="shared" si="124"/>
        <v>-11.099999999999994</v>
      </c>
      <c r="X1331">
        <f t="shared" si="125"/>
        <v>-288.59999999999985</v>
      </c>
    </row>
    <row r="1332" spans="1:24" x14ac:dyDescent="0.35">
      <c r="A1332">
        <v>20</v>
      </c>
      <c r="B1332">
        <v>120.53</v>
      </c>
      <c r="C1332">
        <v>2</v>
      </c>
      <c r="D1332">
        <v>2410.6</v>
      </c>
      <c r="E1332" s="53" t="s">
        <v>517</v>
      </c>
      <c r="F1332" s="84">
        <v>30</v>
      </c>
      <c r="G1332" s="84">
        <v>6</v>
      </c>
      <c r="H1332" s="85" t="str">
        <f t="shared" si="120"/>
        <v>June</v>
      </c>
      <c r="I1332" s="84">
        <v>2019</v>
      </c>
      <c r="J1332" s="85" t="str">
        <f t="shared" si="121"/>
        <v>6/30/2019</v>
      </c>
      <c r="K1332" s="86">
        <f t="shared" si="122"/>
        <v>1</v>
      </c>
      <c r="L1332" t="str">
        <f t="shared" si="123"/>
        <v>Sunday</v>
      </c>
      <c r="M1332">
        <v>1667</v>
      </c>
      <c r="N1332" t="s">
        <v>207</v>
      </c>
      <c r="O1332" t="s">
        <v>226</v>
      </c>
      <c r="P1332">
        <v>148</v>
      </c>
      <c r="Q1332" t="s">
        <v>601</v>
      </c>
      <c r="R1332" t="s">
        <v>381</v>
      </c>
      <c r="S1332" t="s">
        <v>382</v>
      </c>
      <c r="T1332" t="s">
        <v>229</v>
      </c>
      <c r="U1332" t="s">
        <v>738</v>
      </c>
      <c r="V1332" t="s">
        <v>255</v>
      </c>
      <c r="W1332">
        <f t="shared" si="124"/>
        <v>-27.47</v>
      </c>
      <c r="X1332">
        <f t="shared" si="125"/>
        <v>-549.4</v>
      </c>
    </row>
    <row r="1333" spans="1:24" x14ac:dyDescent="0.35">
      <c r="A1333">
        <v>48</v>
      </c>
      <c r="B1333">
        <v>119.04</v>
      </c>
      <c r="C1333">
        <v>8</v>
      </c>
      <c r="D1333">
        <v>5713.92</v>
      </c>
      <c r="E1333" s="53">
        <v>43504</v>
      </c>
      <c r="F1333" s="84">
        <v>2</v>
      </c>
      <c r="G1333" s="84">
        <v>8</v>
      </c>
      <c r="H1333" s="85" t="str">
        <f t="shared" si="120"/>
        <v>August</v>
      </c>
      <c r="I1333" s="84">
        <v>2019</v>
      </c>
      <c r="J1333" s="85" t="str">
        <f t="shared" si="121"/>
        <v>8/2/2019</v>
      </c>
      <c r="K1333" s="86">
        <f t="shared" si="122"/>
        <v>6</v>
      </c>
      <c r="L1333" t="str">
        <f t="shared" si="123"/>
        <v>Friday</v>
      </c>
      <c r="M1333">
        <v>1635</v>
      </c>
      <c r="N1333" t="s">
        <v>207</v>
      </c>
      <c r="O1333" t="s">
        <v>226</v>
      </c>
      <c r="P1333">
        <v>148</v>
      </c>
      <c r="Q1333" t="s">
        <v>601</v>
      </c>
      <c r="R1333" t="s">
        <v>418</v>
      </c>
      <c r="S1333" t="s">
        <v>342</v>
      </c>
      <c r="T1333" t="s">
        <v>229</v>
      </c>
      <c r="U1333" t="s">
        <v>751</v>
      </c>
      <c r="V1333" t="s">
        <v>260</v>
      </c>
      <c r="W1333">
        <f t="shared" si="124"/>
        <v>-28.959999999999994</v>
      </c>
      <c r="X1333">
        <f t="shared" si="125"/>
        <v>-1390.0799999999997</v>
      </c>
    </row>
    <row r="1334" spans="1:24" x14ac:dyDescent="0.35">
      <c r="A1334">
        <v>34</v>
      </c>
      <c r="B1334">
        <v>126.48</v>
      </c>
      <c r="C1334">
        <v>17</v>
      </c>
      <c r="D1334">
        <v>4300.32</v>
      </c>
      <c r="E1334" s="53" t="s">
        <v>419</v>
      </c>
      <c r="F1334" s="84">
        <v>30</v>
      </c>
      <c r="G1334" s="84">
        <v>8</v>
      </c>
      <c r="H1334" s="85" t="str">
        <f t="shared" si="120"/>
        <v>August</v>
      </c>
      <c r="I1334" s="84">
        <v>2019</v>
      </c>
      <c r="J1334" s="85" t="str">
        <f t="shared" si="121"/>
        <v>8/30/2019</v>
      </c>
      <c r="K1334" s="86">
        <f t="shared" si="122"/>
        <v>6</v>
      </c>
      <c r="L1334" t="str">
        <f t="shared" si="123"/>
        <v>Friday</v>
      </c>
      <c r="M1334">
        <v>1608</v>
      </c>
      <c r="N1334" t="s">
        <v>207</v>
      </c>
      <c r="O1334" t="s">
        <v>226</v>
      </c>
      <c r="P1334">
        <v>148</v>
      </c>
      <c r="Q1334" t="s">
        <v>601</v>
      </c>
      <c r="R1334" t="s">
        <v>414</v>
      </c>
      <c r="S1334" t="s">
        <v>415</v>
      </c>
      <c r="T1334" t="s">
        <v>244</v>
      </c>
      <c r="U1334" t="s">
        <v>749</v>
      </c>
      <c r="V1334" t="s">
        <v>260</v>
      </c>
      <c r="W1334">
        <f t="shared" si="124"/>
        <v>-21.519999999999996</v>
      </c>
      <c r="X1334">
        <f t="shared" si="125"/>
        <v>-731.67999999999984</v>
      </c>
    </row>
    <row r="1335" spans="1:24" x14ac:dyDescent="0.35">
      <c r="A1335">
        <v>49</v>
      </c>
      <c r="B1335">
        <v>162.19</v>
      </c>
      <c r="C1335">
        <v>2</v>
      </c>
      <c r="D1335">
        <v>7947.31</v>
      </c>
      <c r="E1335" s="53" t="s">
        <v>218</v>
      </c>
      <c r="F1335" s="84">
        <v>30</v>
      </c>
      <c r="G1335" s="84">
        <v>9</v>
      </c>
      <c r="H1335" s="85" t="str">
        <f t="shared" si="120"/>
        <v>September</v>
      </c>
      <c r="I1335" s="84">
        <v>2019</v>
      </c>
      <c r="J1335" s="85" t="str">
        <f t="shared" si="121"/>
        <v>9/30/2019</v>
      </c>
      <c r="K1335" s="86">
        <f t="shared" si="122"/>
        <v>2</v>
      </c>
      <c r="L1335" t="str">
        <f t="shared" si="123"/>
        <v>Monday</v>
      </c>
      <c r="M1335">
        <v>1578</v>
      </c>
      <c r="N1335" t="s">
        <v>207</v>
      </c>
      <c r="O1335" t="s">
        <v>226</v>
      </c>
      <c r="P1335">
        <v>148</v>
      </c>
      <c r="Q1335" t="s">
        <v>601</v>
      </c>
      <c r="R1335" t="s">
        <v>281</v>
      </c>
      <c r="S1335" t="s">
        <v>282</v>
      </c>
      <c r="T1335" t="s">
        <v>233</v>
      </c>
      <c r="U1335" t="s">
        <v>697</v>
      </c>
      <c r="V1335" t="s">
        <v>289</v>
      </c>
      <c r="W1335">
        <f t="shared" si="124"/>
        <v>14.189999999999998</v>
      </c>
      <c r="X1335">
        <f t="shared" si="125"/>
        <v>695.31</v>
      </c>
    </row>
    <row r="1336" spans="1:24" x14ac:dyDescent="0.35">
      <c r="A1336">
        <v>40</v>
      </c>
      <c r="B1336">
        <v>133.91999999999999</v>
      </c>
      <c r="C1336">
        <v>15</v>
      </c>
      <c r="D1336">
        <v>5356.8</v>
      </c>
      <c r="E1336" s="53" t="s">
        <v>422</v>
      </c>
      <c r="F1336" s="84">
        <v>16</v>
      </c>
      <c r="G1336" s="84">
        <v>10</v>
      </c>
      <c r="H1336" s="85" t="str">
        <f t="shared" si="120"/>
        <v>October</v>
      </c>
      <c r="I1336" s="84">
        <v>2019</v>
      </c>
      <c r="J1336" s="85" t="str">
        <f t="shared" si="121"/>
        <v>10/16/2019</v>
      </c>
      <c r="K1336" s="86">
        <f t="shared" si="122"/>
        <v>4</v>
      </c>
      <c r="L1336" t="str">
        <f t="shared" si="123"/>
        <v>Wednesday</v>
      </c>
      <c r="M1336">
        <v>1563</v>
      </c>
      <c r="N1336" t="s">
        <v>207</v>
      </c>
      <c r="O1336" t="s">
        <v>226</v>
      </c>
      <c r="P1336">
        <v>148</v>
      </c>
      <c r="Q1336" t="s">
        <v>601</v>
      </c>
      <c r="R1336" t="s">
        <v>411</v>
      </c>
      <c r="S1336" t="s">
        <v>412</v>
      </c>
      <c r="T1336" t="s">
        <v>248</v>
      </c>
      <c r="U1336" t="s">
        <v>748</v>
      </c>
      <c r="V1336" t="s">
        <v>260</v>
      </c>
      <c r="W1336">
        <f t="shared" si="124"/>
        <v>-14.080000000000013</v>
      </c>
      <c r="X1336">
        <f t="shared" si="125"/>
        <v>-563.2000000000005</v>
      </c>
    </row>
    <row r="1337" spans="1:24" x14ac:dyDescent="0.35">
      <c r="A1337">
        <v>45</v>
      </c>
      <c r="B1337">
        <v>175.58</v>
      </c>
      <c r="C1337">
        <v>3</v>
      </c>
      <c r="D1337">
        <v>7901.1</v>
      </c>
      <c r="E1337" s="53">
        <v>43535</v>
      </c>
      <c r="F1337" s="84">
        <v>3</v>
      </c>
      <c r="G1337" s="84">
        <v>11</v>
      </c>
      <c r="H1337" s="85" t="str">
        <f t="shared" si="120"/>
        <v>November</v>
      </c>
      <c r="I1337" s="84">
        <v>2019</v>
      </c>
      <c r="J1337" s="85" t="str">
        <f t="shared" si="121"/>
        <v>11/3/2019</v>
      </c>
      <c r="K1337" s="86">
        <f t="shared" si="122"/>
        <v>1</v>
      </c>
      <c r="L1337" t="str">
        <f t="shared" si="123"/>
        <v>Sunday</v>
      </c>
      <c r="M1337">
        <v>1546</v>
      </c>
      <c r="N1337" t="s">
        <v>207</v>
      </c>
      <c r="O1337" t="s">
        <v>226</v>
      </c>
      <c r="P1337">
        <v>148</v>
      </c>
      <c r="Q1337" t="s">
        <v>601</v>
      </c>
      <c r="R1337" t="s">
        <v>445</v>
      </c>
      <c r="S1337" t="s">
        <v>254</v>
      </c>
      <c r="T1337" t="s">
        <v>229</v>
      </c>
      <c r="U1337" t="s">
        <v>759</v>
      </c>
      <c r="V1337" t="s">
        <v>289</v>
      </c>
      <c r="W1337">
        <f t="shared" si="124"/>
        <v>27.580000000000013</v>
      </c>
      <c r="X1337">
        <f t="shared" si="125"/>
        <v>1241.1000000000006</v>
      </c>
    </row>
    <row r="1338" spans="1:24" x14ac:dyDescent="0.35">
      <c r="A1338">
        <v>50</v>
      </c>
      <c r="B1338">
        <v>122.02</v>
      </c>
      <c r="C1338">
        <v>4</v>
      </c>
      <c r="D1338">
        <v>6101</v>
      </c>
      <c r="E1338" s="53" t="s">
        <v>516</v>
      </c>
      <c r="F1338" s="84">
        <v>16</v>
      </c>
      <c r="G1338" s="84">
        <v>11</v>
      </c>
      <c r="H1338" s="85" t="str">
        <f t="shared" si="120"/>
        <v>November</v>
      </c>
      <c r="I1338" s="84">
        <v>2019</v>
      </c>
      <c r="J1338" s="85" t="str">
        <f t="shared" si="121"/>
        <v>11/16/2019</v>
      </c>
      <c r="K1338" s="86">
        <f t="shared" si="122"/>
        <v>7</v>
      </c>
      <c r="L1338" t="str">
        <f t="shared" si="123"/>
        <v>Saturday</v>
      </c>
      <c r="M1338">
        <v>1534</v>
      </c>
      <c r="N1338" t="s">
        <v>207</v>
      </c>
      <c r="O1338" t="s">
        <v>226</v>
      </c>
      <c r="P1338">
        <v>148</v>
      </c>
      <c r="Q1338" t="s">
        <v>601</v>
      </c>
      <c r="R1338" t="s">
        <v>406</v>
      </c>
      <c r="S1338" t="s">
        <v>407</v>
      </c>
      <c r="T1338" t="s">
        <v>246</v>
      </c>
      <c r="U1338" t="s">
        <v>746</v>
      </c>
      <c r="V1338" t="s">
        <v>260</v>
      </c>
      <c r="W1338">
        <f t="shared" si="124"/>
        <v>-25.980000000000004</v>
      </c>
      <c r="X1338">
        <f t="shared" si="125"/>
        <v>-1299.0000000000002</v>
      </c>
    </row>
    <row r="1339" spans="1:24" x14ac:dyDescent="0.35">
      <c r="A1339">
        <v>38</v>
      </c>
      <c r="B1339">
        <v>165.17</v>
      </c>
      <c r="C1339">
        <v>11</v>
      </c>
      <c r="D1339">
        <v>6276.46</v>
      </c>
      <c r="E1339" s="53" t="s">
        <v>221</v>
      </c>
      <c r="F1339" s="84">
        <v>24</v>
      </c>
      <c r="G1339" s="84">
        <v>11</v>
      </c>
      <c r="H1339" s="85" t="str">
        <f t="shared" si="120"/>
        <v>November</v>
      </c>
      <c r="I1339" s="84">
        <v>2019</v>
      </c>
      <c r="J1339" s="85" t="str">
        <f t="shared" si="121"/>
        <v>11/24/2019</v>
      </c>
      <c r="K1339" s="86">
        <f t="shared" si="122"/>
        <v>1</v>
      </c>
      <c r="L1339" t="str">
        <f t="shared" si="123"/>
        <v>Sunday</v>
      </c>
      <c r="M1339">
        <v>1527</v>
      </c>
      <c r="N1339" t="s">
        <v>207</v>
      </c>
      <c r="O1339" t="s">
        <v>226</v>
      </c>
      <c r="P1339">
        <v>148</v>
      </c>
      <c r="Q1339" t="s">
        <v>601</v>
      </c>
      <c r="R1339" t="s">
        <v>270</v>
      </c>
      <c r="S1339" t="s">
        <v>271</v>
      </c>
      <c r="T1339" t="s">
        <v>232</v>
      </c>
      <c r="U1339" t="s">
        <v>691</v>
      </c>
      <c r="V1339" t="s">
        <v>260</v>
      </c>
      <c r="W1339">
        <f t="shared" si="124"/>
        <v>17.169999999999987</v>
      </c>
      <c r="X1339">
        <f t="shared" si="125"/>
        <v>652.45999999999958</v>
      </c>
    </row>
    <row r="1340" spans="1:24" x14ac:dyDescent="0.35">
      <c r="A1340">
        <v>25</v>
      </c>
      <c r="B1340">
        <v>168.14</v>
      </c>
      <c r="C1340">
        <v>2</v>
      </c>
      <c r="D1340">
        <v>4203.5</v>
      </c>
      <c r="E1340" s="53">
        <v>43658</v>
      </c>
      <c r="F1340" s="84">
        <v>7</v>
      </c>
      <c r="G1340" s="84">
        <v>12</v>
      </c>
      <c r="H1340" s="85" t="str">
        <f t="shared" si="120"/>
        <v>December</v>
      </c>
      <c r="I1340" s="84">
        <v>2019</v>
      </c>
      <c r="J1340" s="85" t="str">
        <f t="shared" si="121"/>
        <v>12/7/2019</v>
      </c>
      <c r="K1340" s="86">
        <f t="shared" si="122"/>
        <v>7</v>
      </c>
      <c r="L1340" t="str">
        <f t="shared" si="123"/>
        <v>Saturday</v>
      </c>
      <c r="M1340">
        <v>1515</v>
      </c>
      <c r="N1340" t="s">
        <v>207</v>
      </c>
      <c r="O1340" t="s">
        <v>226</v>
      </c>
      <c r="P1340">
        <v>148</v>
      </c>
      <c r="Q1340" t="s">
        <v>601</v>
      </c>
      <c r="R1340" t="s">
        <v>296</v>
      </c>
      <c r="S1340" t="s">
        <v>297</v>
      </c>
      <c r="T1340" t="s">
        <v>236</v>
      </c>
      <c r="U1340" t="s">
        <v>704</v>
      </c>
      <c r="V1340" t="s">
        <v>260</v>
      </c>
      <c r="W1340">
        <f t="shared" si="124"/>
        <v>20.139999999999986</v>
      </c>
      <c r="X1340">
        <f t="shared" si="125"/>
        <v>503.49999999999966</v>
      </c>
    </row>
    <row r="1341" spans="1:24" x14ac:dyDescent="0.35">
      <c r="A1341">
        <v>28</v>
      </c>
      <c r="B1341">
        <v>58.18</v>
      </c>
      <c r="C1341">
        <v>13</v>
      </c>
      <c r="D1341">
        <v>1629.04</v>
      </c>
      <c r="E1341" s="53">
        <v>43983</v>
      </c>
      <c r="F1341" s="84">
        <v>6</v>
      </c>
      <c r="G1341" s="84">
        <v>1</v>
      </c>
      <c r="H1341" s="85" t="str">
        <f t="shared" si="120"/>
        <v>January</v>
      </c>
      <c r="I1341" s="84">
        <v>2020</v>
      </c>
      <c r="J1341" s="85" t="str">
        <f t="shared" si="121"/>
        <v>1/6/2020</v>
      </c>
      <c r="K1341" s="86">
        <f t="shared" si="122"/>
        <v>2</v>
      </c>
      <c r="L1341" t="str">
        <f t="shared" si="123"/>
        <v>Monday</v>
      </c>
      <c r="M1341">
        <v>1486</v>
      </c>
      <c r="N1341" t="s">
        <v>207</v>
      </c>
      <c r="O1341" t="s">
        <v>226</v>
      </c>
      <c r="P1341">
        <v>148</v>
      </c>
      <c r="Q1341" t="s">
        <v>601</v>
      </c>
      <c r="R1341" t="s">
        <v>423</v>
      </c>
      <c r="S1341" t="s">
        <v>424</v>
      </c>
      <c r="T1341" t="s">
        <v>233</v>
      </c>
      <c r="U1341" t="s">
        <v>753</v>
      </c>
      <c r="V1341" t="s">
        <v>255</v>
      </c>
      <c r="W1341">
        <f t="shared" si="124"/>
        <v>-89.82</v>
      </c>
      <c r="X1341">
        <f t="shared" si="125"/>
        <v>-2514.96</v>
      </c>
    </row>
    <row r="1342" spans="1:24" x14ac:dyDescent="0.35">
      <c r="A1342">
        <v>49</v>
      </c>
      <c r="B1342">
        <v>67.14</v>
      </c>
      <c r="C1342">
        <v>8</v>
      </c>
      <c r="D1342">
        <v>3289.86</v>
      </c>
      <c r="E1342" s="53">
        <v>44106</v>
      </c>
      <c r="F1342" s="84">
        <v>10</v>
      </c>
      <c r="G1342" s="84">
        <v>2</v>
      </c>
      <c r="H1342" s="85" t="str">
        <f t="shared" si="120"/>
        <v>Febuary</v>
      </c>
      <c r="I1342" s="84">
        <v>2020</v>
      </c>
      <c r="J1342" s="85" t="str">
        <f t="shared" si="121"/>
        <v>2/10/2020</v>
      </c>
      <c r="K1342" s="86">
        <f t="shared" si="122"/>
        <v>2</v>
      </c>
      <c r="L1342" t="str">
        <f t="shared" si="123"/>
        <v>Monday</v>
      </c>
      <c r="M1342">
        <v>1452</v>
      </c>
      <c r="N1342" t="s">
        <v>207</v>
      </c>
      <c r="O1342" t="s">
        <v>226</v>
      </c>
      <c r="P1342">
        <v>148</v>
      </c>
      <c r="Q1342" t="s">
        <v>601</v>
      </c>
      <c r="R1342" t="s">
        <v>296</v>
      </c>
      <c r="S1342" t="s">
        <v>297</v>
      </c>
      <c r="T1342" t="s">
        <v>236</v>
      </c>
      <c r="U1342" t="s">
        <v>704</v>
      </c>
      <c r="V1342" t="s">
        <v>260</v>
      </c>
      <c r="W1342">
        <f t="shared" si="124"/>
        <v>-80.86</v>
      </c>
      <c r="X1342">
        <f t="shared" si="125"/>
        <v>-3962.14</v>
      </c>
    </row>
    <row r="1343" spans="1:24" x14ac:dyDescent="0.35">
      <c r="A1343">
        <v>49</v>
      </c>
      <c r="B1343">
        <v>140.06</v>
      </c>
      <c r="C1343">
        <v>3</v>
      </c>
      <c r="D1343">
        <v>6862.94</v>
      </c>
      <c r="E1343" s="53">
        <v>43924</v>
      </c>
      <c r="F1343" s="84">
        <v>4</v>
      </c>
      <c r="G1343" s="84">
        <v>3</v>
      </c>
      <c r="H1343" s="85" t="str">
        <f t="shared" si="120"/>
        <v>March</v>
      </c>
      <c r="I1343" s="84">
        <v>2020</v>
      </c>
      <c r="J1343" s="85" t="str">
        <f t="shared" si="121"/>
        <v>3/4/2020</v>
      </c>
      <c r="K1343" s="86">
        <f t="shared" si="122"/>
        <v>4</v>
      </c>
      <c r="L1343" t="str">
        <f t="shared" si="123"/>
        <v>Wednesday</v>
      </c>
      <c r="M1343">
        <v>1430</v>
      </c>
      <c r="N1343" t="s">
        <v>207</v>
      </c>
      <c r="O1343" t="s">
        <v>226</v>
      </c>
      <c r="P1343">
        <v>148</v>
      </c>
      <c r="Q1343" t="s">
        <v>601</v>
      </c>
      <c r="R1343" t="s">
        <v>335</v>
      </c>
      <c r="S1343" t="s">
        <v>336</v>
      </c>
      <c r="T1343" t="s">
        <v>229</v>
      </c>
      <c r="U1343" t="s">
        <v>720</v>
      </c>
      <c r="V1343" t="s">
        <v>260</v>
      </c>
      <c r="W1343">
        <f t="shared" si="124"/>
        <v>-7.9399999999999977</v>
      </c>
      <c r="X1343">
        <f t="shared" si="125"/>
        <v>-389.05999999999989</v>
      </c>
    </row>
    <row r="1344" spans="1:24" x14ac:dyDescent="0.35">
      <c r="A1344">
        <v>42</v>
      </c>
      <c r="B1344">
        <v>61.29</v>
      </c>
      <c r="C1344">
        <v>9</v>
      </c>
      <c r="D1344">
        <v>2574.1799999999998</v>
      </c>
      <c r="E1344" s="53" t="s">
        <v>481</v>
      </c>
      <c r="F1344" s="84">
        <v>18</v>
      </c>
      <c r="G1344" s="84">
        <v>3</v>
      </c>
      <c r="H1344" s="85" t="str">
        <f t="shared" si="120"/>
        <v>March</v>
      </c>
      <c r="I1344" s="84">
        <v>2018</v>
      </c>
      <c r="J1344" s="85" t="str">
        <f t="shared" si="121"/>
        <v>3/18/2018</v>
      </c>
      <c r="K1344" s="86">
        <f t="shared" si="122"/>
        <v>1</v>
      </c>
      <c r="L1344" t="str">
        <f t="shared" si="123"/>
        <v>Sunday</v>
      </c>
      <c r="M1344">
        <v>2148</v>
      </c>
      <c r="N1344" t="s">
        <v>207</v>
      </c>
      <c r="O1344" t="s">
        <v>226</v>
      </c>
      <c r="P1344">
        <v>71</v>
      </c>
      <c r="Q1344" t="s">
        <v>602</v>
      </c>
      <c r="R1344" t="s">
        <v>435</v>
      </c>
      <c r="S1344" t="s">
        <v>436</v>
      </c>
      <c r="T1344" t="s">
        <v>235</v>
      </c>
      <c r="U1344" t="s">
        <v>757</v>
      </c>
      <c r="V1344" t="s">
        <v>255</v>
      </c>
      <c r="W1344">
        <f t="shared" si="124"/>
        <v>-9.7100000000000009</v>
      </c>
      <c r="X1344">
        <f t="shared" si="125"/>
        <v>-407.82000000000005</v>
      </c>
    </row>
    <row r="1345" spans="1:24" x14ac:dyDescent="0.35">
      <c r="A1345">
        <v>23</v>
      </c>
      <c r="B1345">
        <v>57.73</v>
      </c>
      <c r="C1345">
        <v>8</v>
      </c>
      <c r="D1345">
        <v>1327.79</v>
      </c>
      <c r="E1345" s="53" t="s">
        <v>471</v>
      </c>
      <c r="F1345" s="84">
        <v>21</v>
      </c>
      <c r="G1345" s="84">
        <v>5</v>
      </c>
      <c r="H1345" s="85" t="str">
        <f t="shared" si="120"/>
        <v>May</v>
      </c>
      <c r="I1345" s="84">
        <v>2018</v>
      </c>
      <c r="J1345" s="85" t="str">
        <f t="shared" si="121"/>
        <v>5/21/2018</v>
      </c>
      <c r="K1345" s="86">
        <f t="shared" si="122"/>
        <v>2</v>
      </c>
      <c r="L1345" t="str">
        <f t="shared" si="123"/>
        <v>Monday</v>
      </c>
      <c r="M1345">
        <v>2085</v>
      </c>
      <c r="N1345" t="s">
        <v>207</v>
      </c>
      <c r="O1345" t="s">
        <v>226</v>
      </c>
      <c r="P1345">
        <v>71</v>
      </c>
      <c r="Q1345" t="s">
        <v>602</v>
      </c>
      <c r="R1345" t="s">
        <v>463</v>
      </c>
      <c r="S1345" t="s">
        <v>464</v>
      </c>
      <c r="T1345" t="s">
        <v>229</v>
      </c>
      <c r="U1345" t="s">
        <v>764</v>
      </c>
      <c r="V1345" t="s">
        <v>255</v>
      </c>
      <c r="W1345">
        <f t="shared" si="124"/>
        <v>-13.270000000000003</v>
      </c>
      <c r="X1345">
        <f t="shared" si="125"/>
        <v>-305.21000000000009</v>
      </c>
    </row>
    <row r="1346" spans="1:24" x14ac:dyDescent="0.35">
      <c r="A1346">
        <v>29</v>
      </c>
      <c r="B1346">
        <v>81.25</v>
      </c>
      <c r="C1346">
        <v>2</v>
      </c>
      <c r="D1346">
        <v>2356.25</v>
      </c>
      <c r="E1346" s="53">
        <v>43413</v>
      </c>
      <c r="F1346" s="84">
        <v>11</v>
      </c>
      <c r="G1346" s="84">
        <v>9</v>
      </c>
      <c r="H1346" s="85" t="str">
        <f t="shared" si="120"/>
        <v>September</v>
      </c>
      <c r="I1346" s="84">
        <v>2018</v>
      </c>
      <c r="J1346" s="85" t="str">
        <f t="shared" si="121"/>
        <v>9/11/2018</v>
      </c>
      <c r="K1346" s="86">
        <f t="shared" si="122"/>
        <v>3</v>
      </c>
      <c r="L1346" t="str">
        <f t="shared" si="123"/>
        <v>Tuesday</v>
      </c>
      <c r="M1346">
        <v>1973</v>
      </c>
      <c r="N1346" t="s">
        <v>207</v>
      </c>
      <c r="O1346" t="s">
        <v>226</v>
      </c>
      <c r="P1346">
        <v>71</v>
      </c>
      <c r="Q1346" t="s">
        <v>602</v>
      </c>
      <c r="R1346" t="s">
        <v>343</v>
      </c>
      <c r="S1346" t="s">
        <v>344</v>
      </c>
      <c r="T1346" t="s">
        <v>232</v>
      </c>
      <c r="U1346" t="s">
        <v>723</v>
      </c>
      <c r="V1346" t="s">
        <v>255</v>
      </c>
      <c r="W1346">
        <f t="shared" si="124"/>
        <v>10.25</v>
      </c>
      <c r="X1346">
        <f t="shared" si="125"/>
        <v>297.25</v>
      </c>
    </row>
    <row r="1347" spans="1:24" x14ac:dyDescent="0.35">
      <c r="A1347">
        <v>25</v>
      </c>
      <c r="B1347">
        <v>80.540000000000006</v>
      </c>
      <c r="C1347">
        <v>1</v>
      </c>
      <c r="D1347">
        <v>2013.5</v>
      </c>
      <c r="E1347" s="53" t="s">
        <v>461</v>
      </c>
      <c r="F1347" s="84">
        <v>17</v>
      </c>
      <c r="G1347" s="84">
        <v>10</v>
      </c>
      <c r="H1347" s="85" t="str">
        <f t="shared" ref="H1347:H1410" si="126">IF(G1347=1,"January",IF(G1347=2,"Febuary",IF(G1347=3,"March",IF(G1347=4,"April",IF(G1347=5,"May",IF(G1347=6,"June",IF(G1347=7,"July",IF(G1347=8,"August",IF(G1347=9,"September",IF(G1347=10,"October",IF(G1347=11,"November","December")))))))))))</f>
        <v>October</v>
      </c>
      <c r="I1347" s="84">
        <v>2018</v>
      </c>
      <c r="J1347" s="85" t="str">
        <f t="shared" ref="J1347:J1410" si="127">CONCATENATE(G1347,"/",F1347,"/",I1347)</f>
        <v>10/17/2018</v>
      </c>
      <c r="K1347" s="86">
        <f t="shared" ref="K1347:K1410" si="128">WEEKDAY(J1347)</f>
        <v>4</v>
      </c>
      <c r="L1347" t="str">
        <f t="shared" ref="L1347:L1410" si="129">IF(K1347=7,"Saturday",IF(K1347=6,"Friday",IF(K1347=5,"Thursday",IF(K1347=4,"Wednesday",IF(K1347=3,"Tuesday",IF(K1347=2,"Monday","Sunday"))))))</f>
        <v>Wednesday</v>
      </c>
      <c r="M1347">
        <v>1938</v>
      </c>
      <c r="N1347" t="s">
        <v>207</v>
      </c>
      <c r="O1347" t="s">
        <v>226</v>
      </c>
      <c r="P1347">
        <v>71</v>
      </c>
      <c r="Q1347" t="s">
        <v>602</v>
      </c>
      <c r="R1347" t="s">
        <v>437</v>
      </c>
      <c r="S1347" t="s">
        <v>438</v>
      </c>
      <c r="T1347" t="s">
        <v>243</v>
      </c>
      <c r="U1347" t="s">
        <v>758</v>
      </c>
      <c r="V1347" t="s">
        <v>255</v>
      </c>
      <c r="W1347">
        <f t="shared" ref="W1347:W1410" si="130">B1347-P1347</f>
        <v>9.5400000000000063</v>
      </c>
      <c r="X1347">
        <f t="shared" ref="X1347:X1410" si="131">W1347*A1347</f>
        <v>238.50000000000017</v>
      </c>
    </row>
    <row r="1348" spans="1:24" x14ac:dyDescent="0.35">
      <c r="A1348">
        <v>39</v>
      </c>
      <c r="B1348">
        <v>71.98</v>
      </c>
      <c r="C1348">
        <v>15</v>
      </c>
      <c r="D1348">
        <v>2807.22</v>
      </c>
      <c r="E1348" s="53">
        <v>43231</v>
      </c>
      <c r="F1348" s="84">
        <v>5</v>
      </c>
      <c r="G1348" s="84">
        <v>11</v>
      </c>
      <c r="H1348" s="85" t="str">
        <f t="shared" si="126"/>
        <v>November</v>
      </c>
      <c r="I1348" s="84">
        <v>2018</v>
      </c>
      <c r="J1348" s="85" t="str">
        <f t="shared" si="127"/>
        <v>11/5/2018</v>
      </c>
      <c r="K1348" s="86">
        <f t="shared" si="128"/>
        <v>2</v>
      </c>
      <c r="L1348" t="str">
        <f t="shared" si="129"/>
        <v>Monday</v>
      </c>
      <c r="M1348">
        <v>1920</v>
      </c>
      <c r="N1348" t="s">
        <v>207</v>
      </c>
      <c r="O1348" t="s">
        <v>226</v>
      </c>
      <c r="P1348">
        <v>71</v>
      </c>
      <c r="Q1348" t="s">
        <v>602</v>
      </c>
      <c r="R1348" t="s">
        <v>473</v>
      </c>
      <c r="S1348" t="s">
        <v>474</v>
      </c>
      <c r="T1348" t="s">
        <v>239</v>
      </c>
      <c r="U1348" t="s">
        <v>766</v>
      </c>
      <c r="V1348" t="s">
        <v>255</v>
      </c>
      <c r="W1348">
        <f t="shared" si="130"/>
        <v>0.98000000000000398</v>
      </c>
      <c r="X1348">
        <f t="shared" si="131"/>
        <v>38.220000000000155</v>
      </c>
    </row>
    <row r="1349" spans="1:24" x14ac:dyDescent="0.35">
      <c r="A1349">
        <v>44</v>
      </c>
      <c r="B1349">
        <v>69.84</v>
      </c>
      <c r="C1349">
        <v>12</v>
      </c>
      <c r="D1349">
        <v>3072.96</v>
      </c>
      <c r="E1349" s="53">
        <v>43445</v>
      </c>
      <c r="F1349" s="84">
        <v>12</v>
      </c>
      <c r="G1349" s="84">
        <v>11</v>
      </c>
      <c r="H1349" s="85" t="str">
        <f t="shared" si="126"/>
        <v>November</v>
      </c>
      <c r="I1349" s="84">
        <v>2018</v>
      </c>
      <c r="J1349" s="85" t="str">
        <f t="shared" si="127"/>
        <v>11/12/2018</v>
      </c>
      <c r="K1349" s="86">
        <f t="shared" si="128"/>
        <v>2</v>
      </c>
      <c r="L1349" t="str">
        <f t="shared" si="129"/>
        <v>Monday</v>
      </c>
      <c r="M1349">
        <v>1914</v>
      </c>
      <c r="N1349" t="s">
        <v>207</v>
      </c>
      <c r="O1349" t="s">
        <v>226</v>
      </c>
      <c r="P1349">
        <v>71</v>
      </c>
      <c r="Q1349" t="s">
        <v>602</v>
      </c>
      <c r="R1349" t="s">
        <v>335</v>
      </c>
      <c r="S1349" t="s">
        <v>336</v>
      </c>
      <c r="T1349" t="s">
        <v>229</v>
      </c>
      <c r="U1349" t="s">
        <v>720</v>
      </c>
      <c r="V1349" t="s">
        <v>260</v>
      </c>
      <c r="W1349">
        <f t="shared" si="130"/>
        <v>-1.1599999999999966</v>
      </c>
      <c r="X1349">
        <f t="shared" si="131"/>
        <v>-51.03999999999985</v>
      </c>
    </row>
    <row r="1350" spans="1:24" x14ac:dyDescent="0.35">
      <c r="A1350">
        <v>25</v>
      </c>
      <c r="B1350">
        <v>76.260000000000005</v>
      </c>
      <c r="C1350">
        <v>16</v>
      </c>
      <c r="D1350">
        <v>1906.5</v>
      </c>
      <c r="E1350" s="53" t="s">
        <v>475</v>
      </c>
      <c r="F1350" s="84">
        <v>21</v>
      </c>
      <c r="G1350" s="84">
        <v>11</v>
      </c>
      <c r="H1350" s="85" t="str">
        <f t="shared" si="126"/>
        <v>November</v>
      </c>
      <c r="I1350" s="84">
        <v>2018</v>
      </c>
      <c r="J1350" s="85" t="str">
        <f t="shared" si="127"/>
        <v>11/21/2018</v>
      </c>
      <c r="K1350" s="86">
        <f t="shared" si="128"/>
        <v>4</v>
      </c>
      <c r="L1350" t="str">
        <f t="shared" si="129"/>
        <v>Wednesday</v>
      </c>
      <c r="M1350">
        <v>1906</v>
      </c>
      <c r="N1350" t="s">
        <v>207</v>
      </c>
      <c r="O1350" t="s">
        <v>226</v>
      </c>
      <c r="P1350">
        <v>71</v>
      </c>
      <c r="Q1350" t="s">
        <v>602</v>
      </c>
      <c r="R1350" t="s">
        <v>476</v>
      </c>
      <c r="S1350" t="s">
        <v>477</v>
      </c>
      <c r="T1350" t="s">
        <v>232</v>
      </c>
      <c r="U1350" t="s">
        <v>767</v>
      </c>
      <c r="V1350" t="s">
        <v>255</v>
      </c>
      <c r="W1350">
        <f t="shared" si="130"/>
        <v>5.2600000000000051</v>
      </c>
      <c r="X1350">
        <f t="shared" si="131"/>
        <v>131.50000000000011</v>
      </c>
    </row>
    <row r="1351" spans="1:24" x14ac:dyDescent="0.35">
      <c r="A1351">
        <v>45</v>
      </c>
      <c r="B1351">
        <v>76.260000000000005</v>
      </c>
      <c r="C1351">
        <v>6</v>
      </c>
      <c r="D1351">
        <v>3431.7</v>
      </c>
      <c r="E1351" s="53">
        <v>43143</v>
      </c>
      <c r="F1351" s="84">
        <v>2</v>
      </c>
      <c r="G1351" s="84">
        <v>12</v>
      </c>
      <c r="H1351" s="85" t="str">
        <f t="shared" si="126"/>
        <v>December</v>
      </c>
      <c r="I1351" s="84">
        <v>2018</v>
      </c>
      <c r="J1351" s="85" t="str">
        <f t="shared" si="127"/>
        <v>12/2/2018</v>
      </c>
      <c r="K1351" s="86">
        <f t="shared" si="128"/>
        <v>1</v>
      </c>
      <c r="L1351" t="str">
        <f t="shared" si="129"/>
        <v>Sunday</v>
      </c>
      <c r="M1351">
        <v>1896</v>
      </c>
      <c r="N1351" t="s">
        <v>207</v>
      </c>
      <c r="O1351" t="s">
        <v>226</v>
      </c>
      <c r="P1351">
        <v>71</v>
      </c>
      <c r="Q1351" t="s">
        <v>602</v>
      </c>
      <c r="R1351" t="s">
        <v>427</v>
      </c>
      <c r="S1351" t="s">
        <v>254</v>
      </c>
      <c r="T1351" t="s">
        <v>229</v>
      </c>
      <c r="U1351" t="s">
        <v>754</v>
      </c>
      <c r="V1351" t="s">
        <v>260</v>
      </c>
      <c r="W1351">
        <f t="shared" si="130"/>
        <v>5.2600000000000051</v>
      </c>
      <c r="X1351">
        <f t="shared" si="131"/>
        <v>236.70000000000022</v>
      </c>
    </row>
    <row r="1352" spans="1:24" x14ac:dyDescent="0.35">
      <c r="A1352">
        <v>25</v>
      </c>
      <c r="B1352">
        <v>83.39</v>
      </c>
      <c r="C1352">
        <v>2</v>
      </c>
      <c r="D1352">
        <v>2084.75</v>
      </c>
      <c r="E1352" s="53" t="s">
        <v>520</v>
      </c>
      <c r="F1352" s="84">
        <v>22</v>
      </c>
      <c r="G1352" s="84">
        <v>1</v>
      </c>
      <c r="H1352" s="85" t="str">
        <f t="shared" si="126"/>
        <v>January</v>
      </c>
      <c r="I1352" s="84">
        <v>2019</v>
      </c>
      <c r="J1352" s="85" t="str">
        <f t="shared" si="127"/>
        <v>1/22/2019</v>
      </c>
      <c r="K1352" s="86">
        <f t="shared" si="128"/>
        <v>3</v>
      </c>
      <c r="L1352" t="str">
        <f t="shared" si="129"/>
        <v>Tuesday</v>
      </c>
      <c r="M1352">
        <v>1846</v>
      </c>
      <c r="N1352" t="s">
        <v>207</v>
      </c>
      <c r="O1352" t="s">
        <v>226</v>
      </c>
      <c r="P1352">
        <v>71</v>
      </c>
      <c r="Q1352" t="s">
        <v>602</v>
      </c>
      <c r="R1352" t="s">
        <v>368</v>
      </c>
      <c r="S1352" t="s">
        <v>361</v>
      </c>
      <c r="T1352" t="s">
        <v>235</v>
      </c>
      <c r="U1352" t="s">
        <v>733</v>
      </c>
      <c r="V1352" t="s">
        <v>255</v>
      </c>
      <c r="W1352">
        <f t="shared" si="130"/>
        <v>12.39</v>
      </c>
      <c r="X1352">
        <f t="shared" si="131"/>
        <v>309.75</v>
      </c>
    </row>
    <row r="1353" spans="1:24" x14ac:dyDescent="0.35">
      <c r="A1353">
        <v>37</v>
      </c>
      <c r="B1353">
        <v>57.73</v>
      </c>
      <c r="C1353">
        <v>12</v>
      </c>
      <c r="D1353">
        <v>2136.0100000000002</v>
      </c>
      <c r="E1353" s="53">
        <v>43499</v>
      </c>
      <c r="F1353" s="84">
        <v>2</v>
      </c>
      <c r="G1353" s="84">
        <v>3</v>
      </c>
      <c r="H1353" s="85" t="str">
        <f t="shared" si="126"/>
        <v>March</v>
      </c>
      <c r="I1353" s="84">
        <v>2019</v>
      </c>
      <c r="J1353" s="85" t="str">
        <f t="shared" si="127"/>
        <v>3/2/2019</v>
      </c>
      <c r="K1353" s="86">
        <f t="shared" si="128"/>
        <v>7</v>
      </c>
      <c r="L1353" t="str">
        <f t="shared" si="129"/>
        <v>Saturday</v>
      </c>
      <c r="M1353">
        <v>1808</v>
      </c>
      <c r="N1353" t="s">
        <v>207</v>
      </c>
      <c r="O1353" t="s">
        <v>226</v>
      </c>
      <c r="P1353">
        <v>71</v>
      </c>
      <c r="Q1353" t="s">
        <v>602</v>
      </c>
      <c r="R1353" t="s">
        <v>313</v>
      </c>
      <c r="S1353" t="s">
        <v>314</v>
      </c>
      <c r="T1353" t="s">
        <v>230</v>
      </c>
      <c r="U1353" t="s">
        <v>711</v>
      </c>
      <c r="V1353" t="s">
        <v>255</v>
      </c>
      <c r="W1353">
        <f t="shared" si="130"/>
        <v>-13.270000000000003</v>
      </c>
      <c r="X1353">
        <f t="shared" si="131"/>
        <v>-490.99000000000012</v>
      </c>
    </row>
    <row r="1354" spans="1:24" x14ac:dyDescent="0.35">
      <c r="A1354">
        <v>30</v>
      </c>
      <c r="B1354">
        <v>66.989999999999995</v>
      </c>
      <c r="C1354">
        <v>4</v>
      </c>
      <c r="D1354">
        <v>2009.7</v>
      </c>
      <c r="E1354" s="53" t="s">
        <v>462</v>
      </c>
      <c r="F1354" s="84">
        <v>13</v>
      </c>
      <c r="G1354" s="84">
        <v>4</v>
      </c>
      <c r="H1354" s="85" t="str">
        <f t="shared" si="126"/>
        <v>April</v>
      </c>
      <c r="I1354" s="84">
        <v>2019</v>
      </c>
      <c r="J1354" s="85" t="str">
        <f t="shared" si="127"/>
        <v>4/13/2019</v>
      </c>
      <c r="K1354" s="86">
        <f t="shared" si="128"/>
        <v>7</v>
      </c>
      <c r="L1354" t="str">
        <f t="shared" si="129"/>
        <v>Saturday</v>
      </c>
      <c r="M1354">
        <v>1767</v>
      </c>
      <c r="N1354" t="s">
        <v>207</v>
      </c>
      <c r="O1354" t="s">
        <v>226</v>
      </c>
      <c r="P1354">
        <v>71</v>
      </c>
      <c r="Q1354" t="s">
        <v>602</v>
      </c>
      <c r="R1354" t="s">
        <v>459</v>
      </c>
      <c r="S1354" t="s">
        <v>460</v>
      </c>
      <c r="T1354" t="s">
        <v>230</v>
      </c>
      <c r="U1354" t="s">
        <v>763</v>
      </c>
      <c r="V1354" t="s">
        <v>255</v>
      </c>
      <c r="W1354">
        <f t="shared" si="130"/>
        <v>-4.0100000000000051</v>
      </c>
      <c r="X1354">
        <f t="shared" si="131"/>
        <v>-120.30000000000015</v>
      </c>
    </row>
    <row r="1355" spans="1:24" x14ac:dyDescent="0.35">
      <c r="A1355">
        <v>36</v>
      </c>
      <c r="B1355">
        <v>75.55</v>
      </c>
      <c r="C1355">
        <v>1</v>
      </c>
      <c r="D1355">
        <v>2719.8</v>
      </c>
      <c r="E1355" s="53">
        <v>43653</v>
      </c>
      <c r="F1355" s="84">
        <v>7</v>
      </c>
      <c r="G1355" s="84">
        <v>7</v>
      </c>
      <c r="H1355" s="85" t="str">
        <f t="shared" si="126"/>
        <v>July</v>
      </c>
      <c r="I1355" s="84">
        <v>2019</v>
      </c>
      <c r="J1355" s="85" t="str">
        <f t="shared" si="127"/>
        <v>7/7/2019</v>
      </c>
      <c r="K1355" s="86">
        <f t="shared" si="128"/>
        <v>1</v>
      </c>
      <c r="L1355" t="str">
        <f t="shared" si="129"/>
        <v>Sunday</v>
      </c>
      <c r="M1355">
        <v>1683</v>
      </c>
      <c r="N1355" t="s">
        <v>207</v>
      </c>
      <c r="O1355" t="s">
        <v>226</v>
      </c>
      <c r="P1355">
        <v>71</v>
      </c>
      <c r="Q1355" t="s">
        <v>602</v>
      </c>
      <c r="R1355" t="s">
        <v>427</v>
      </c>
      <c r="S1355" t="s">
        <v>254</v>
      </c>
      <c r="T1355" t="s">
        <v>229</v>
      </c>
      <c r="U1355" t="s">
        <v>754</v>
      </c>
      <c r="V1355" t="s">
        <v>255</v>
      </c>
      <c r="W1355">
        <f t="shared" si="130"/>
        <v>4.5499999999999972</v>
      </c>
      <c r="X1355">
        <f t="shared" si="131"/>
        <v>163.7999999999999</v>
      </c>
    </row>
    <row r="1356" spans="1:24" x14ac:dyDescent="0.35">
      <c r="A1356">
        <v>26</v>
      </c>
      <c r="B1356">
        <v>60.58</v>
      </c>
      <c r="C1356">
        <v>1</v>
      </c>
      <c r="D1356">
        <v>1575.08</v>
      </c>
      <c r="E1356" s="53">
        <v>43716</v>
      </c>
      <c r="F1356" s="84">
        <v>9</v>
      </c>
      <c r="G1356" s="84">
        <v>8</v>
      </c>
      <c r="H1356" s="85" t="str">
        <f t="shared" si="126"/>
        <v>August</v>
      </c>
      <c r="I1356" s="84">
        <v>2019</v>
      </c>
      <c r="J1356" s="85" t="str">
        <f t="shared" si="127"/>
        <v>8/9/2019</v>
      </c>
      <c r="K1356" s="86">
        <f t="shared" si="128"/>
        <v>6</v>
      </c>
      <c r="L1356" t="str">
        <f t="shared" si="129"/>
        <v>Friday</v>
      </c>
      <c r="M1356">
        <v>1651</v>
      </c>
      <c r="N1356" t="s">
        <v>207</v>
      </c>
      <c r="O1356" t="s">
        <v>226</v>
      </c>
      <c r="P1356">
        <v>71</v>
      </c>
      <c r="Q1356" t="s">
        <v>602</v>
      </c>
      <c r="R1356" t="s">
        <v>296</v>
      </c>
      <c r="S1356" t="s">
        <v>297</v>
      </c>
      <c r="T1356" t="s">
        <v>236</v>
      </c>
      <c r="U1356" t="s">
        <v>704</v>
      </c>
      <c r="V1356" t="s">
        <v>255</v>
      </c>
      <c r="W1356">
        <f t="shared" si="130"/>
        <v>-10.420000000000002</v>
      </c>
      <c r="X1356">
        <f t="shared" si="131"/>
        <v>-270.92000000000007</v>
      </c>
    </row>
    <row r="1357" spans="1:24" x14ac:dyDescent="0.35">
      <c r="A1357">
        <v>23</v>
      </c>
      <c r="B1357">
        <v>73.41</v>
      </c>
      <c r="C1357">
        <v>7</v>
      </c>
      <c r="D1357">
        <v>1688.43</v>
      </c>
      <c r="E1357" s="53">
        <v>43474</v>
      </c>
      <c r="F1357" s="84">
        <v>1</v>
      </c>
      <c r="G1357" s="84">
        <v>9</v>
      </c>
      <c r="H1357" s="85" t="str">
        <f t="shared" si="126"/>
        <v>September</v>
      </c>
      <c r="I1357" s="84">
        <v>2019</v>
      </c>
      <c r="J1357" s="85" t="str">
        <f t="shared" si="127"/>
        <v>9/1/2019</v>
      </c>
      <c r="K1357" s="86">
        <f t="shared" si="128"/>
        <v>1</v>
      </c>
      <c r="L1357" t="str">
        <f t="shared" si="129"/>
        <v>Sunday</v>
      </c>
      <c r="M1357">
        <v>1629</v>
      </c>
      <c r="N1357" t="s">
        <v>207</v>
      </c>
      <c r="O1357" t="s">
        <v>226</v>
      </c>
      <c r="P1357">
        <v>71</v>
      </c>
      <c r="Q1357" t="s">
        <v>602</v>
      </c>
      <c r="R1357" t="s">
        <v>401</v>
      </c>
      <c r="S1357" t="s">
        <v>249</v>
      </c>
      <c r="T1357" t="s">
        <v>249</v>
      </c>
      <c r="U1357" t="s">
        <v>745</v>
      </c>
      <c r="V1357" t="s">
        <v>255</v>
      </c>
      <c r="W1357">
        <f t="shared" si="130"/>
        <v>2.4099999999999966</v>
      </c>
      <c r="X1357">
        <f t="shared" si="131"/>
        <v>55.429999999999922</v>
      </c>
    </row>
    <row r="1358" spans="1:24" x14ac:dyDescent="0.35">
      <c r="A1358">
        <v>23</v>
      </c>
      <c r="B1358">
        <v>72.7</v>
      </c>
      <c r="C1358">
        <v>3</v>
      </c>
      <c r="D1358">
        <v>1672.1</v>
      </c>
      <c r="E1358" s="53">
        <v>43261</v>
      </c>
      <c r="F1358" s="84">
        <v>6</v>
      </c>
      <c r="G1358" s="84">
        <v>10</v>
      </c>
      <c r="H1358" s="85" t="str">
        <f t="shared" si="126"/>
        <v>October</v>
      </c>
      <c r="I1358" s="84">
        <v>2018</v>
      </c>
      <c r="J1358" s="85" t="str">
        <f t="shared" si="127"/>
        <v>10/6/2018</v>
      </c>
      <c r="K1358" s="86">
        <f t="shared" si="128"/>
        <v>7</v>
      </c>
      <c r="L1358" t="str">
        <f t="shared" si="129"/>
        <v>Saturday</v>
      </c>
      <c r="M1358">
        <v>1960</v>
      </c>
      <c r="N1358" t="s">
        <v>207</v>
      </c>
      <c r="O1358" t="s">
        <v>226</v>
      </c>
      <c r="P1358">
        <v>71</v>
      </c>
      <c r="Q1358" t="s">
        <v>602</v>
      </c>
      <c r="R1358" t="s">
        <v>294</v>
      </c>
      <c r="S1358" t="s">
        <v>295</v>
      </c>
      <c r="T1358" t="s">
        <v>235</v>
      </c>
      <c r="U1358" t="s">
        <v>703</v>
      </c>
      <c r="V1358" t="s">
        <v>255</v>
      </c>
      <c r="W1358">
        <f t="shared" si="130"/>
        <v>1.7000000000000028</v>
      </c>
      <c r="X1358">
        <f t="shared" si="131"/>
        <v>39.100000000000065</v>
      </c>
    </row>
    <row r="1359" spans="1:24" x14ac:dyDescent="0.35">
      <c r="A1359">
        <v>25</v>
      </c>
      <c r="B1359">
        <v>66.989999999999995</v>
      </c>
      <c r="C1359">
        <v>2</v>
      </c>
      <c r="D1359">
        <v>1674.75</v>
      </c>
      <c r="E1359" s="53" t="s">
        <v>422</v>
      </c>
      <c r="F1359" s="84">
        <v>16</v>
      </c>
      <c r="G1359" s="84">
        <v>10</v>
      </c>
      <c r="H1359" s="85" t="str">
        <f t="shared" si="126"/>
        <v>October</v>
      </c>
      <c r="I1359" s="84">
        <v>2019</v>
      </c>
      <c r="J1359" s="85" t="str">
        <f t="shared" si="127"/>
        <v>10/16/2019</v>
      </c>
      <c r="K1359" s="86">
        <f t="shared" si="128"/>
        <v>4</v>
      </c>
      <c r="L1359" t="str">
        <f t="shared" si="129"/>
        <v>Wednesday</v>
      </c>
      <c r="M1359">
        <v>1586</v>
      </c>
      <c r="N1359" t="s">
        <v>207</v>
      </c>
      <c r="O1359" t="s">
        <v>226</v>
      </c>
      <c r="P1359">
        <v>71</v>
      </c>
      <c r="Q1359" t="s">
        <v>602</v>
      </c>
      <c r="R1359" t="s">
        <v>296</v>
      </c>
      <c r="S1359" t="s">
        <v>297</v>
      </c>
      <c r="T1359" t="s">
        <v>236</v>
      </c>
      <c r="U1359" t="s">
        <v>704</v>
      </c>
      <c r="V1359" t="s">
        <v>255</v>
      </c>
      <c r="W1359">
        <f t="shared" si="130"/>
        <v>-4.0100000000000051</v>
      </c>
      <c r="X1359">
        <f t="shared" si="131"/>
        <v>-100.25000000000013</v>
      </c>
    </row>
    <row r="1360" spans="1:24" x14ac:dyDescent="0.35">
      <c r="A1360">
        <v>21</v>
      </c>
      <c r="B1360">
        <v>165.38</v>
      </c>
      <c r="C1360">
        <v>3</v>
      </c>
      <c r="D1360">
        <v>3472.98</v>
      </c>
      <c r="E1360" s="53" t="s">
        <v>468</v>
      </c>
      <c r="F1360" s="84">
        <v>17</v>
      </c>
      <c r="G1360" s="84">
        <v>11</v>
      </c>
      <c r="H1360" s="85" t="str">
        <f t="shared" si="126"/>
        <v>November</v>
      </c>
      <c r="I1360" s="84">
        <v>2019</v>
      </c>
      <c r="J1360" s="85" t="str">
        <f t="shared" si="127"/>
        <v>11/17/2019</v>
      </c>
      <c r="K1360" s="86">
        <f t="shared" si="128"/>
        <v>1</v>
      </c>
      <c r="L1360" t="str">
        <f t="shared" si="129"/>
        <v>Sunday</v>
      </c>
      <c r="M1360">
        <v>1555</v>
      </c>
      <c r="N1360" t="s">
        <v>207</v>
      </c>
      <c r="O1360" t="s">
        <v>226</v>
      </c>
      <c r="P1360">
        <v>71</v>
      </c>
      <c r="Q1360" t="s">
        <v>602</v>
      </c>
      <c r="R1360" t="s">
        <v>435</v>
      </c>
      <c r="S1360" t="s">
        <v>436</v>
      </c>
      <c r="T1360" t="s">
        <v>235</v>
      </c>
      <c r="U1360" t="s">
        <v>757</v>
      </c>
      <c r="V1360" t="s">
        <v>260</v>
      </c>
      <c r="W1360">
        <f t="shared" si="130"/>
        <v>94.38</v>
      </c>
      <c r="X1360">
        <f t="shared" si="131"/>
        <v>1981.98</v>
      </c>
    </row>
    <row r="1361" spans="1:24" x14ac:dyDescent="0.35">
      <c r="A1361">
        <v>26</v>
      </c>
      <c r="B1361">
        <v>63.43</v>
      </c>
      <c r="C1361">
        <v>5</v>
      </c>
      <c r="D1361">
        <v>1649.18</v>
      </c>
      <c r="E1361" s="53" t="s">
        <v>500</v>
      </c>
      <c r="F1361" s="84">
        <v>25</v>
      </c>
      <c r="G1361" s="84">
        <v>11</v>
      </c>
      <c r="H1361" s="85" t="str">
        <f t="shared" si="126"/>
        <v>November</v>
      </c>
      <c r="I1361" s="84">
        <v>2019</v>
      </c>
      <c r="J1361" s="85" t="str">
        <f t="shared" si="127"/>
        <v>11/25/2019</v>
      </c>
      <c r="K1361" s="86">
        <f t="shared" si="128"/>
        <v>2</v>
      </c>
      <c r="L1361" t="str">
        <f t="shared" si="129"/>
        <v>Monday</v>
      </c>
      <c r="M1361">
        <v>1548</v>
      </c>
      <c r="N1361" t="s">
        <v>207</v>
      </c>
      <c r="O1361" t="s">
        <v>226</v>
      </c>
      <c r="P1361">
        <v>71</v>
      </c>
      <c r="Q1361" t="s">
        <v>602</v>
      </c>
      <c r="R1361" t="s">
        <v>408</v>
      </c>
      <c r="S1361" t="s">
        <v>409</v>
      </c>
      <c r="T1361" t="s">
        <v>230</v>
      </c>
      <c r="U1361" t="s">
        <v>747</v>
      </c>
      <c r="V1361" t="s">
        <v>255</v>
      </c>
      <c r="W1361">
        <f t="shared" si="130"/>
        <v>-7.57</v>
      </c>
      <c r="X1361">
        <f t="shared" si="131"/>
        <v>-196.82</v>
      </c>
    </row>
    <row r="1362" spans="1:24" x14ac:dyDescent="0.35">
      <c r="A1362">
        <v>44</v>
      </c>
      <c r="B1362">
        <v>85.25</v>
      </c>
      <c r="C1362">
        <v>9</v>
      </c>
      <c r="D1362">
        <v>3751</v>
      </c>
      <c r="E1362" s="53">
        <v>44166</v>
      </c>
      <c r="F1362" s="84">
        <v>12</v>
      </c>
      <c r="G1362" s="84">
        <v>1</v>
      </c>
      <c r="H1362" s="85" t="str">
        <f t="shared" si="126"/>
        <v>January</v>
      </c>
      <c r="I1362" s="84">
        <v>2020</v>
      </c>
      <c r="J1362" s="85" t="str">
        <f t="shared" si="127"/>
        <v>1/12/2020</v>
      </c>
      <c r="K1362" s="86">
        <f t="shared" si="128"/>
        <v>1</v>
      </c>
      <c r="L1362" t="str">
        <f t="shared" si="129"/>
        <v>Sunday</v>
      </c>
      <c r="M1362">
        <v>1501</v>
      </c>
      <c r="N1362" t="s">
        <v>397</v>
      </c>
      <c r="O1362" t="s">
        <v>226</v>
      </c>
      <c r="P1362">
        <v>71</v>
      </c>
      <c r="Q1362" t="s">
        <v>602</v>
      </c>
      <c r="R1362" t="s">
        <v>261</v>
      </c>
      <c r="S1362" t="s">
        <v>262</v>
      </c>
      <c r="T1362" t="s">
        <v>229</v>
      </c>
      <c r="U1362" t="s">
        <v>686</v>
      </c>
      <c r="V1362" t="s">
        <v>260</v>
      </c>
      <c r="W1362">
        <f t="shared" si="130"/>
        <v>14.25</v>
      </c>
      <c r="X1362">
        <f t="shared" si="131"/>
        <v>627</v>
      </c>
    </row>
    <row r="1363" spans="1:24" x14ac:dyDescent="0.35">
      <c r="A1363">
        <v>24</v>
      </c>
      <c r="B1363">
        <v>189</v>
      </c>
      <c r="C1363">
        <v>2</v>
      </c>
      <c r="D1363">
        <v>4536</v>
      </c>
      <c r="E1363" s="53" t="s">
        <v>479</v>
      </c>
      <c r="F1363" s="84">
        <v>16</v>
      </c>
      <c r="G1363" s="84">
        <v>2</v>
      </c>
      <c r="H1363" s="85" t="str">
        <f t="shared" si="126"/>
        <v>Febuary</v>
      </c>
      <c r="I1363" s="84">
        <v>2020</v>
      </c>
      <c r="J1363" s="85" t="str">
        <f t="shared" si="127"/>
        <v>2/16/2020</v>
      </c>
      <c r="K1363" s="86">
        <f t="shared" si="128"/>
        <v>1</v>
      </c>
      <c r="L1363" t="str">
        <f t="shared" si="129"/>
        <v>Sunday</v>
      </c>
      <c r="M1363">
        <v>1467</v>
      </c>
      <c r="N1363" t="s">
        <v>207</v>
      </c>
      <c r="O1363" t="s">
        <v>226</v>
      </c>
      <c r="P1363">
        <v>71</v>
      </c>
      <c r="Q1363" t="s">
        <v>602</v>
      </c>
      <c r="R1363" t="s">
        <v>296</v>
      </c>
      <c r="S1363" t="s">
        <v>297</v>
      </c>
      <c r="T1363" t="s">
        <v>236</v>
      </c>
      <c r="U1363" t="s">
        <v>704</v>
      </c>
      <c r="V1363" t="s">
        <v>260</v>
      </c>
      <c r="W1363">
        <f t="shared" si="130"/>
        <v>118</v>
      </c>
      <c r="X1363">
        <f t="shared" si="131"/>
        <v>2832</v>
      </c>
    </row>
    <row r="1364" spans="1:24" x14ac:dyDescent="0.35">
      <c r="A1364">
        <v>66</v>
      </c>
      <c r="B1364">
        <v>66.989999999999995</v>
      </c>
      <c r="C1364">
        <v>4</v>
      </c>
      <c r="D1364">
        <v>4421.34</v>
      </c>
      <c r="E1364" s="53" t="s">
        <v>484</v>
      </c>
      <c r="F1364" s="84">
        <v>22</v>
      </c>
      <c r="G1364" s="84">
        <v>4</v>
      </c>
      <c r="H1364" s="85" t="str">
        <f t="shared" si="126"/>
        <v>April</v>
      </c>
      <c r="I1364" s="84">
        <v>2020</v>
      </c>
      <c r="J1364" s="85" t="str">
        <f t="shared" si="127"/>
        <v>4/22/2020</v>
      </c>
      <c r="K1364" s="86">
        <f t="shared" si="128"/>
        <v>4</v>
      </c>
      <c r="L1364" t="str">
        <f t="shared" si="129"/>
        <v>Wednesday</v>
      </c>
      <c r="M1364">
        <v>1402</v>
      </c>
      <c r="N1364" t="s">
        <v>394</v>
      </c>
      <c r="O1364" t="s">
        <v>226</v>
      </c>
      <c r="P1364">
        <v>71</v>
      </c>
      <c r="Q1364" t="s">
        <v>602</v>
      </c>
      <c r="R1364" t="s">
        <v>392</v>
      </c>
      <c r="S1364" t="s">
        <v>393</v>
      </c>
      <c r="T1364" t="s">
        <v>229</v>
      </c>
      <c r="U1364" t="s">
        <v>741</v>
      </c>
      <c r="V1364" t="s">
        <v>260</v>
      </c>
      <c r="W1364">
        <f t="shared" si="130"/>
        <v>-4.0100000000000051</v>
      </c>
      <c r="X1364">
        <f t="shared" si="131"/>
        <v>-264.66000000000031</v>
      </c>
    </row>
    <row r="1365" spans="1:24" x14ac:dyDescent="0.35">
      <c r="A1365">
        <v>36</v>
      </c>
      <c r="B1365">
        <v>57.73</v>
      </c>
      <c r="C1365">
        <v>7</v>
      </c>
      <c r="D1365">
        <v>2078.2800000000002</v>
      </c>
      <c r="E1365" s="53" t="s">
        <v>501</v>
      </c>
      <c r="F1365" s="84">
        <v>29</v>
      </c>
      <c r="G1365" s="84">
        <v>5</v>
      </c>
      <c r="H1365" s="85" t="str">
        <f t="shared" si="126"/>
        <v>May</v>
      </c>
      <c r="I1365" s="84">
        <v>2020</v>
      </c>
      <c r="J1365" s="85" t="str">
        <f t="shared" si="127"/>
        <v>5/29/2020</v>
      </c>
      <c r="K1365" s="86">
        <f t="shared" si="128"/>
        <v>6</v>
      </c>
      <c r="L1365" t="str">
        <f t="shared" si="129"/>
        <v>Friday</v>
      </c>
      <c r="M1365">
        <v>1366</v>
      </c>
      <c r="N1365" t="s">
        <v>347</v>
      </c>
      <c r="O1365" t="s">
        <v>226</v>
      </c>
      <c r="P1365">
        <v>71</v>
      </c>
      <c r="Q1365" t="s">
        <v>602</v>
      </c>
      <c r="R1365" t="s">
        <v>290</v>
      </c>
      <c r="S1365" t="s">
        <v>291</v>
      </c>
      <c r="T1365" t="s">
        <v>232</v>
      </c>
      <c r="U1365" t="s">
        <v>701</v>
      </c>
      <c r="V1365" t="s">
        <v>255</v>
      </c>
      <c r="W1365">
        <f t="shared" si="130"/>
        <v>-13.270000000000003</v>
      </c>
      <c r="X1365">
        <f t="shared" si="131"/>
        <v>-477.72000000000014</v>
      </c>
    </row>
    <row r="1366" spans="1:24" x14ac:dyDescent="0.35">
      <c r="A1366">
        <v>36</v>
      </c>
      <c r="B1366">
        <v>85.25</v>
      </c>
      <c r="C1366">
        <v>13</v>
      </c>
      <c r="D1366">
        <v>3069</v>
      </c>
      <c r="E1366" s="53" t="s">
        <v>481</v>
      </c>
      <c r="F1366" s="84">
        <v>18</v>
      </c>
      <c r="G1366" s="84">
        <v>3</v>
      </c>
      <c r="H1366" s="85" t="str">
        <f t="shared" si="126"/>
        <v>March</v>
      </c>
      <c r="I1366" s="84">
        <v>2018</v>
      </c>
      <c r="J1366" s="85" t="str">
        <f t="shared" si="127"/>
        <v>3/18/2018</v>
      </c>
      <c r="K1366" s="86">
        <f t="shared" si="128"/>
        <v>1</v>
      </c>
      <c r="L1366" t="str">
        <f t="shared" si="129"/>
        <v>Sunday</v>
      </c>
      <c r="M1366">
        <v>2170</v>
      </c>
      <c r="N1366" t="s">
        <v>207</v>
      </c>
      <c r="O1366" t="s">
        <v>226</v>
      </c>
      <c r="P1366">
        <v>73</v>
      </c>
      <c r="Q1366" t="s">
        <v>603</v>
      </c>
      <c r="R1366" t="s">
        <v>435</v>
      </c>
      <c r="S1366" t="s">
        <v>436</v>
      </c>
      <c r="T1366" t="s">
        <v>235</v>
      </c>
      <c r="U1366" t="s">
        <v>757</v>
      </c>
      <c r="V1366" t="s">
        <v>260</v>
      </c>
      <c r="W1366">
        <f t="shared" si="130"/>
        <v>12.25</v>
      </c>
      <c r="X1366">
        <f t="shared" si="131"/>
        <v>441</v>
      </c>
    </row>
    <row r="1367" spans="1:24" x14ac:dyDescent="0.35">
      <c r="A1367">
        <v>22</v>
      </c>
      <c r="B1367">
        <v>77.900000000000006</v>
      </c>
      <c r="C1367">
        <v>12</v>
      </c>
      <c r="D1367">
        <v>1713.8</v>
      </c>
      <c r="E1367" s="53" t="s">
        <v>471</v>
      </c>
      <c r="F1367" s="84">
        <v>21</v>
      </c>
      <c r="G1367" s="84">
        <v>5</v>
      </c>
      <c r="H1367" s="85" t="str">
        <f t="shared" si="126"/>
        <v>May</v>
      </c>
      <c r="I1367" s="84">
        <v>2018</v>
      </c>
      <c r="J1367" s="85" t="str">
        <f t="shared" si="127"/>
        <v>5/21/2018</v>
      </c>
      <c r="K1367" s="86">
        <f t="shared" si="128"/>
        <v>2</v>
      </c>
      <c r="L1367" t="str">
        <f t="shared" si="129"/>
        <v>Monday</v>
      </c>
      <c r="M1367">
        <v>2107</v>
      </c>
      <c r="N1367" t="s">
        <v>207</v>
      </c>
      <c r="O1367" t="s">
        <v>226</v>
      </c>
      <c r="P1367">
        <v>73</v>
      </c>
      <c r="Q1367" t="s">
        <v>603</v>
      </c>
      <c r="R1367" t="s">
        <v>463</v>
      </c>
      <c r="S1367" t="s">
        <v>464</v>
      </c>
      <c r="T1367" t="s">
        <v>229</v>
      </c>
      <c r="U1367" t="s">
        <v>764</v>
      </c>
      <c r="V1367" t="s">
        <v>255</v>
      </c>
      <c r="W1367">
        <f t="shared" si="130"/>
        <v>4.9000000000000057</v>
      </c>
      <c r="X1367">
        <f t="shared" si="131"/>
        <v>107.80000000000013</v>
      </c>
    </row>
    <row r="1368" spans="1:24" x14ac:dyDescent="0.35">
      <c r="A1368">
        <v>25</v>
      </c>
      <c r="B1368">
        <v>60.26</v>
      </c>
      <c r="C1368">
        <v>6</v>
      </c>
      <c r="D1368">
        <v>1506.5</v>
      </c>
      <c r="E1368" s="53">
        <v>43413</v>
      </c>
      <c r="F1368" s="84">
        <v>11</v>
      </c>
      <c r="G1368" s="84">
        <v>9</v>
      </c>
      <c r="H1368" s="85" t="str">
        <f t="shared" si="126"/>
        <v>September</v>
      </c>
      <c r="I1368" s="84">
        <v>2018</v>
      </c>
      <c r="J1368" s="85" t="str">
        <f t="shared" si="127"/>
        <v>9/11/2018</v>
      </c>
      <c r="K1368" s="86">
        <f t="shared" si="128"/>
        <v>3</v>
      </c>
      <c r="L1368" t="str">
        <f t="shared" si="129"/>
        <v>Tuesday</v>
      </c>
      <c r="M1368">
        <v>1995</v>
      </c>
      <c r="N1368" t="s">
        <v>207</v>
      </c>
      <c r="O1368" t="s">
        <v>226</v>
      </c>
      <c r="P1368">
        <v>73</v>
      </c>
      <c r="Q1368" t="s">
        <v>603</v>
      </c>
      <c r="R1368" t="s">
        <v>343</v>
      </c>
      <c r="S1368" t="s">
        <v>344</v>
      </c>
      <c r="T1368" t="s">
        <v>232</v>
      </c>
      <c r="U1368" t="s">
        <v>723</v>
      </c>
      <c r="V1368" t="s">
        <v>255</v>
      </c>
      <c r="W1368">
        <f t="shared" si="130"/>
        <v>-12.740000000000002</v>
      </c>
      <c r="X1368">
        <f t="shared" si="131"/>
        <v>-318.50000000000006</v>
      </c>
    </row>
    <row r="1369" spans="1:24" x14ac:dyDescent="0.35">
      <c r="A1369">
        <v>37</v>
      </c>
      <c r="B1369">
        <v>72.760000000000005</v>
      </c>
      <c r="C1369">
        <v>5</v>
      </c>
      <c r="D1369">
        <v>2692.12</v>
      </c>
      <c r="E1369" s="53" t="s">
        <v>461</v>
      </c>
      <c r="F1369" s="84">
        <v>17</v>
      </c>
      <c r="G1369" s="84">
        <v>10</v>
      </c>
      <c r="H1369" s="85" t="str">
        <f t="shared" si="126"/>
        <v>October</v>
      </c>
      <c r="I1369" s="84">
        <v>2018</v>
      </c>
      <c r="J1369" s="85" t="str">
        <f t="shared" si="127"/>
        <v>10/17/2018</v>
      </c>
      <c r="K1369" s="86">
        <f t="shared" si="128"/>
        <v>4</v>
      </c>
      <c r="L1369" t="str">
        <f t="shared" si="129"/>
        <v>Wednesday</v>
      </c>
      <c r="M1369">
        <v>1960</v>
      </c>
      <c r="N1369" t="s">
        <v>207</v>
      </c>
      <c r="O1369" t="s">
        <v>226</v>
      </c>
      <c r="P1369">
        <v>73</v>
      </c>
      <c r="Q1369" t="s">
        <v>603</v>
      </c>
      <c r="R1369" t="s">
        <v>437</v>
      </c>
      <c r="S1369" t="s">
        <v>438</v>
      </c>
      <c r="T1369" t="s">
        <v>243</v>
      </c>
      <c r="U1369" t="s">
        <v>758</v>
      </c>
      <c r="V1369" t="s">
        <v>255</v>
      </c>
      <c r="W1369">
        <f t="shared" si="130"/>
        <v>-0.23999999999999488</v>
      </c>
      <c r="X1369">
        <f t="shared" si="131"/>
        <v>-8.8799999999998107</v>
      </c>
    </row>
    <row r="1370" spans="1:24" x14ac:dyDescent="0.35">
      <c r="A1370">
        <v>32</v>
      </c>
      <c r="B1370">
        <v>75.69</v>
      </c>
      <c r="C1370">
        <v>3</v>
      </c>
      <c r="D1370">
        <v>2422.08</v>
      </c>
      <c r="E1370" s="53">
        <v>43231</v>
      </c>
      <c r="F1370" s="84">
        <v>5</v>
      </c>
      <c r="G1370" s="84">
        <v>11</v>
      </c>
      <c r="H1370" s="85" t="str">
        <f t="shared" si="126"/>
        <v>November</v>
      </c>
      <c r="I1370" s="84">
        <v>2018</v>
      </c>
      <c r="J1370" s="85" t="str">
        <f t="shared" si="127"/>
        <v>11/5/2018</v>
      </c>
      <c r="K1370" s="86">
        <f t="shared" si="128"/>
        <v>2</v>
      </c>
      <c r="L1370" t="str">
        <f t="shared" si="129"/>
        <v>Monday</v>
      </c>
      <c r="M1370">
        <v>1942</v>
      </c>
      <c r="N1370" t="s">
        <v>207</v>
      </c>
      <c r="O1370" t="s">
        <v>226</v>
      </c>
      <c r="P1370">
        <v>73</v>
      </c>
      <c r="Q1370" t="s">
        <v>603</v>
      </c>
      <c r="R1370" t="s">
        <v>275</v>
      </c>
      <c r="S1370" t="s">
        <v>276</v>
      </c>
      <c r="T1370" t="s">
        <v>229</v>
      </c>
      <c r="U1370" t="s">
        <v>694</v>
      </c>
      <c r="V1370" t="s">
        <v>255</v>
      </c>
      <c r="W1370">
        <f t="shared" si="130"/>
        <v>2.6899999999999977</v>
      </c>
      <c r="X1370">
        <f t="shared" si="131"/>
        <v>86.079999999999927</v>
      </c>
    </row>
    <row r="1371" spans="1:24" x14ac:dyDescent="0.35">
      <c r="A1371">
        <v>47</v>
      </c>
      <c r="B1371">
        <v>74.22</v>
      </c>
      <c r="C1371">
        <v>16</v>
      </c>
      <c r="D1371">
        <v>3488.34</v>
      </c>
      <c r="E1371" s="53">
        <v>43445</v>
      </c>
      <c r="F1371" s="84">
        <v>12</v>
      </c>
      <c r="G1371" s="84">
        <v>11</v>
      </c>
      <c r="H1371" s="85" t="str">
        <f t="shared" si="126"/>
        <v>November</v>
      </c>
      <c r="I1371" s="84">
        <v>2018</v>
      </c>
      <c r="J1371" s="85" t="str">
        <f t="shared" si="127"/>
        <v>11/12/2018</v>
      </c>
      <c r="K1371" s="86">
        <f t="shared" si="128"/>
        <v>2</v>
      </c>
      <c r="L1371" t="str">
        <f t="shared" si="129"/>
        <v>Monday</v>
      </c>
      <c r="M1371">
        <v>1936</v>
      </c>
      <c r="N1371" t="s">
        <v>207</v>
      </c>
      <c r="O1371" t="s">
        <v>226</v>
      </c>
      <c r="P1371">
        <v>73</v>
      </c>
      <c r="Q1371" t="s">
        <v>603</v>
      </c>
      <c r="R1371" t="s">
        <v>335</v>
      </c>
      <c r="S1371" t="s">
        <v>336</v>
      </c>
      <c r="T1371" t="s">
        <v>229</v>
      </c>
      <c r="U1371" t="s">
        <v>720</v>
      </c>
      <c r="V1371" t="s">
        <v>260</v>
      </c>
      <c r="W1371">
        <f t="shared" si="130"/>
        <v>1.2199999999999989</v>
      </c>
      <c r="X1371">
        <f t="shared" si="131"/>
        <v>57.339999999999947</v>
      </c>
    </row>
    <row r="1372" spans="1:24" x14ac:dyDescent="0.35">
      <c r="A1372">
        <v>37</v>
      </c>
      <c r="B1372">
        <v>69.819999999999993</v>
      </c>
      <c r="C1372">
        <v>4</v>
      </c>
      <c r="D1372">
        <v>2583.34</v>
      </c>
      <c r="E1372" s="53" t="s">
        <v>410</v>
      </c>
      <c r="F1372" s="84">
        <v>20</v>
      </c>
      <c r="G1372" s="84">
        <v>11</v>
      </c>
      <c r="H1372" s="85" t="str">
        <f t="shared" si="126"/>
        <v>November</v>
      </c>
      <c r="I1372" s="84">
        <v>2018</v>
      </c>
      <c r="J1372" s="85" t="str">
        <f t="shared" si="127"/>
        <v>11/20/2018</v>
      </c>
      <c r="K1372" s="86">
        <f t="shared" si="128"/>
        <v>3</v>
      </c>
      <c r="L1372" t="str">
        <f t="shared" si="129"/>
        <v>Tuesday</v>
      </c>
      <c r="M1372">
        <v>1929</v>
      </c>
      <c r="N1372" t="s">
        <v>207</v>
      </c>
      <c r="O1372" t="s">
        <v>226</v>
      </c>
      <c r="P1372">
        <v>73</v>
      </c>
      <c r="Q1372" t="s">
        <v>603</v>
      </c>
      <c r="R1372" t="s">
        <v>337</v>
      </c>
      <c r="S1372" t="s">
        <v>338</v>
      </c>
      <c r="T1372" t="s">
        <v>229</v>
      </c>
      <c r="U1372" t="s">
        <v>721</v>
      </c>
      <c r="V1372" t="s">
        <v>255</v>
      </c>
      <c r="W1372">
        <f t="shared" si="130"/>
        <v>-3.1800000000000068</v>
      </c>
      <c r="X1372">
        <f t="shared" si="131"/>
        <v>-117.66000000000025</v>
      </c>
    </row>
    <row r="1373" spans="1:24" x14ac:dyDescent="0.35">
      <c r="A1373">
        <v>20</v>
      </c>
      <c r="B1373">
        <v>62.47</v>
      </c>
      <c r="C1373">
        <v>10</v>
      </c>
      <c r="D1373">
        <v>1249.4000000000001</v>
      </c>
      <c r="E1373" s="53">
        <v>43143</v>
      </c>
      <c r="F1373" s="84">
        <v>2</v>
      </c>
      <c r="G1373" s="84">
        <v>12</v>
      </c>
      <c r="H1373" s="85" t="str">
        <f t="shared" si="126"/>
        <v>December</v>
      </c>
      <c r="I1373" s="84">
        <v>2018</v>
      </c>
      <c r="J1373" s="85" t="str">
        <f t="shared" si="127"/>
        <v>12/2/2018</v>
      </c>
      <c r="K1373" s="86">
        <f t="shared" si="128"/>
        <v>1</v>
      </c>
      <c r="L1373" t="str">
        <f t="shared" si="129"/>
        <v>Sunday</v>
      </c>
      <c r="M1373">
        <v>1918</v>
      </c>
      <c r="N1373" t="s">
        <v>207</v>
      </c>
      <c r="O1373" t="s">
        <v>226</v>
      </c>
      <c r="P1373">
        <v>73</v>
      </c>
      <c r="Q1373" t="s">
        <v>603</v>
      </c>
      <c r="R1373" t="s">
        <v>427</v>
      </c>
      <c r="S1373" t="s">
        <v>254</v>
      </c>
      <c r="T1373" t="s">
        <v>229</v>
      </c>
      <c r="U1373" t="s">
        <v>754</v>
      </c>
      <c r="V1373" t="s">
        <v>255</v>
      </c>
      <c r="W1373">
        <f t="shared" si="130"/>
        <v>-10.530000000000001</v>
      </c>
      <c r="X1373">
        <f t="shared" si="131"/>
        <v>-210.60000000000002</v>
      </c>
    </row>
    <row r="1374" spans="1:24" x14ac:dyDescent="0.35">
      <c r="A1374">
        <v>41</v>
      </c>
      <c r="B1374">
        <v>82.31</v>
      </c>
      <c r="C1374">
        <v>3</v>
      </c>
      <c r="D1374">
        <v>3374.71</v>
      </c>
      <c r="E1374" s="53" t="s">
        <v>449</v>
      </c>
      <c r="F1374" s="84">
        <v>16</v>
      </c>
      <c r="G1374" s="84">
        <v>1</v>
      </c>
      <c r="H1374" s="85" t="str">
        <f t="shared" si="126"/>
        <v>January</v>
      </c>
      <c r="I1374" s="84">
        <v>2019</v>
      </c>
      <c r="J1374" s="85" t="str">
        <f t="shared" si="127"/>
        <v>1/16/2019</v>
      </c>
      <c r="K1374" s="86">
        <f t="shared" si="128"/>
        <v>4</v>
      </c>
      <c r="L1374" t="str">
        <f t="shared" si="129"/>
        <v>Wednesday</v>
      </c>
      <c r="M1374">
        <v>1874</v>
      </c>
      <c r="N1374" t="s">
        <v>207</v>
      </c>
      <c r="O1374" t="s">
        <v>226</v>
      </c>
      <c r="P1374">
        <v>73</v>
      </c>
      <c r="Q1374" t="s">
        <v>603</v>
      </c>
      <c r="R1374" t="s">
        <v>296</v>
      </c>
      <c r="S1374" t="s">
        <v>297</v>
      </c>
      <c r="T1374" t="s">
        <v>236</v>
      </c>
      <c r="U1374" t="s">
        <v>704</v>
      </c>
      <c r="V1374" t="s">
        <v>260</v>
      </c>
      <c r="W1374">
        <f t="shared" si="130"/>
        <v>9.3100000000000023</v>
      </c>
      <c r="X1374">
        <f t="shared" si="131"/>
        <v>381.71000000000009</v>
      </c>
    </row>
    <row r="1375" spans="1:24" x14ac:dyDescent="0.35">
      <c r="A1375">
        <v>21</v>
      </c>
      <c r="B1375">
        <v>60.26</v>
      </c>
      <c r="C1375">
        <v>1</v>
      </c>
      <c r="D1375">
        <v>1265.46</v>
      </c>
      <c r="E1375" s="53" t="s">
        <v>483</v>
      </c>
      <c r="F1375" s="84">
        <v>26</v>
      </c>
      <c r="G1375" s="84">
        <v>2</v>
      </c>
      <c r="H1375" s="85" t="str">
        <f t="shared" si="126"/>
        <v>Febuary</v>
      </c>
      <c r="I1375" s="84">
        <v>2019</v>
      </c>
      <c r="J1375" s="85" t="str">
        <f t="shared" si="127"/>
        <v>2/26/2019</v>
      </c>
      <c r="K1375" s="86">
        <f t="shared" si="128"/>
        <v>3</v>
      </c>
      <c r="L1375" t="str">
        <f t="shared" si="129"/>
        <v>Tuesday</v>
      </c>
      <c r="M1375">
        <v>1834</v>
      </c>
      <c r="N1375" t="s">
        <v>207</v>
      </c>
      <c r="O1375" t="s">
        <v>226</v>
      </c>
      <c r="P1375">
        <v>73</v>
      </c>
      <c r="Q1375" t="s">
        <v>603</v>
      </c>
      <c r="R1375" t="s">
        <v>372</v>
      </c>
      <c r="S1375" t="s">
        <v>373</v>
      </c>
      <c r="T1375" t="s">
        <v>229</v>
      </c>
      <c r="U1375" t="s">
        <v>735</v>
      </c>
      <c r="V1375" t="s">
        <v>255</v>
      </c>
      <c r="W1375">
        <f t="shared" si="130"/>
        <v>-12.740000000000002</v>
      </c>
      <c r="X1375">
        <f t="shared" si="131"/>
        <v>-267.54000000000002</v>
      </c>
    </row>
    <row r="1376" spans="1:24" x14ac:dyDescent="0.35">
      <c r="A1376">
        <v>22</v>
      </c>
      <c r="B1376">
        <v>76.430000000000007</v>
      </c>
      <c r="C1376">
        <v>8</v>
      </c>
      <c r="D1376">
        <v>1681.46</v>
      </c>
      <c r="E1376" s="53" t="s">
        <v>462</v>
      </c>
      <c r="F1376" s="84">
        <v>13</v>
      </c>
      <c r="G1376" s="84">
        <v>4</v>
      </c>
      <c r="H1376" s="85" t="str">
        <f t="shared" si="126"/>
        <v>April</v>
      </c>
      <c r="I1376" s="84">
        <v>2019</v>
      </c>
      <c r="J1376" s="85" t="str">
        <f t="shared" si="127"/>
        <v>4/13/2019</v>
      </c>
      <c r="K1376" s="86">
        <f t="shared" si="128"/>
        <v>7</v>
      </c>
      <c r="L1376" t="str">
        <f t="shared" si="129"/>
        <v>Saturday</v>
      </c>
      <c r="M1376">
        <v>1789</v>
      </c>
      <c r="N1376" t="s">
        <v>207</v>
      </c>
      <c r="O1376" t="s">
        <v>226</v>
      </c>
      <c r="P1376">
        <v>73</v>
      </c>
      <c r="Q1376" t="s">
        <v>603</v>
      </c>
      <c r="R1376" t="s">
        <v>459</v>
      </c>
      <c r="S1376" t="s">
        <v>460</v>
      </c>
      <c r="T1376" t="s">
        <v>230</v>
      </c>
      <c r="U1376" t="s">
        <v>763</v>
      </c>
      <c r="V1376" t="s">
        <v>255</v>
      </c>
      <c r="W1376">
        <f t="shared" si="130"/>
        <v>3.4300000000000068</v>
      </c>
      <c r="X1376">
        <f t="shared" si="131"/>
        <v>75.46000000000015</v>
      </c>
    </row>
    <row r="1377" spans="1:24" x14ac:dyDescent="0.35">
      <c r="A1377">
        <v>40</v>
      </c>
      <c r="B1377">
        <v>80.099999999999994</v>
      </c>
      <c r="C1377">
        <v>5</v>
      </c>
      <c r="D1377">
        <v>3204</v>
      </c>
      <c r="E1377" s="53">
        <v>43653</v>
      </c>
      <c r="F1377" s="84">
        <v>7</v>
      </c>
      <c r="G1377" s="84">
        <v>7</v>
      </c>
      <c r="H1377" s="85" t="str">
        <f t="shared" si="126"/>
        <v>July</v>
      </c>
      <c r="I1377" s="84">
        <v>2019</v>
      </c>
      <c r="J1377" s="85" t="str">
        <f t="shared" si="127"/>
        <v>7/7/2019</v>
      </c>
      <c r="K1377" s="86">
        <f t="shared" si="128"/>
        <v>1</v>
      </c>
      <c r="L1377" t="str">
        <f t="shared" si="129"/>
        <v>Sunday</v>
      </c>
      <c r="M1377">
        <v>1705</v>
      </c>
      <c r="N1377" t="s">
        <v>207</v>
      </c>
      <c r="O1377" t="s">
        <v>226</v>
      </c>
      <c r="P1377">
        <v>73</v>
      </c>
      <c r="Q1377" t="s">
        <v>603</v>
      </c>
      <c r="R1377" t="s">
        <v>427</v>
      </c>
      <c r="S1377" t="s">
        <v>254</v>
      </c>
      <c r="T1377" t="s">
        <v>229</v>
      </c>
      <c r="U1377" t="s">
        <v>754</v>
      </c>
      <c r="V1377" t="s">
        <v>260</v>
      </c>
      <c r="W1377">
        <f t="shared" si="130"/>
        <v>7.0999999999999943</v>
      </c>
      <c r="X1377">
        <f t="shared" si="131"/>
        <v>283.99999999999977</v>
      </c>
    </row>
    <row r="1378" spans="1:24" x14ac:dyDescent="0.35">
      <c r="A1378">
        <v>32</v>
      </c>
      <c r="B1378">
        <v>74.959999999999994</v>
      </c>
      <c r="C1378">
        <v>5</v>
      </c>
      <c r="D1378">
        <v>2398.7199999999998</v>
      </c>
      <c r="E1378" s="53">
        <v>43716</v>
      </c>
      <c r="F1378" s="84">
        <v>9</v>
      </c>
      <c r="G1378" s="84">
        <v>8</v>
      </c>
      <c r="H1378" s="85" t="str">
        <f t="shared" si="126"/>
        <v>August</v>
      </c>
      <c r="I1378" s="84">
        <v>2019</v>
      </c>
      <c r="J1378" s="85" t="str">
        <f t="shared" si="127"/>
        <v>8/9/2019</v>
      </c>
      <c r="K1378" s="86">
        <f t="shared" si="128"/>
        <v>6</v>
      </c>
      <c r="L1378" t="str">
        <f t="shared" si="129"/>
        <v>Friday</v>
      </c>
      <c r="M1378">
        <v>1673</v>
      </c>
      <c r="N1378" t="s">
        <v>207</v>
      </c>
      <c r="O1378" t="s">
        <v>226</v>
      </c>
      <c r="P1378">
        <v>73</v>
      </c>
      <c r="Q1378" t="s">
        <v>603</v>
      </c>
      <c r="R1378" t="s">
        <v>296</v>
      </c>
      <c r="S1378" t="s">
        <v>297</v>
      </c>
      <c r="T1378" t="s">
        <v>236</v>
      </c>
      <c r="U1378" t="s">
        <v>704</v>
      </c>
      <c r="V1378" t="s">
        <v>255</v>
      </c>
      <c r="W1378">
        <f t="shared" si="130"/>
        <v>1.9599999999999937</v>
      </c>
      <c r="X1378">
        <f t="shared" si="131"/>
        <v>62.7199999999998</v>
      </c>
    </row>
    <row r="1379" spans="1:24" x14ac:dyDescent="0.35">
      <c r="A1379">
        <v>36</v>
      </c>
      <c r="B1379">
        <v>66.14</v>
      </c>
      <c r="C1379">
        <v>11</v>
      </c>
      <c r="D1379">
        <v>2381.04</v>
      </c>
      <c r="E1379" s="53">
        <v>43474</v>
      </c>
      <c r="F1379" s="84">
        <v>1</v>
      </c>
      <c r="G1379" s="84">
        <v>9</v>
      </c>
      <c r="H1379" s="85" t="str">
        <f t="shared" si="126"/>
        <v>September</v>
      </c>
      <c r="I1379" s="84">
        <v>2019</v>
      </c>
      <c r="J1379" s="85" t="str">
        <f t="shared" si="127"/>
        <v>9/1/2019</v>
      </c>
      <c r="K1379" s="86">
        <f t="shared" si="128"/>
        <v>1</v>
      </c>
      <c r="L1379" t="str">
        <f t="shared" si="129"/>
        <v>Sunday</v>
      </c>
      <c r="M1379">
        <v>1651</v>
      </c>
      <c r="N1379" t="s">
        <v>207</v>
      </c>
      <c r="O1379" t="s">
        <v>226</v>
      </c>
      <c r="P1379">
        <v>73</v>
      </c>
      <c r="Q1379" t="s">
        <v>603</v>
      </c>
      <c r="R1379" t="s">
        <v>401</v>
      </c>
      <c r="S1379" t="s">
        <v>249</v>
      </c>
      <c r="T1379" t="s">
        <v>249</v>
      </c>
      <c r="U1379" t="s">
        <v>745</v>
      </c>
      <c r="V1379" t="s">
        <v>255</v>
      </c>
      <c r="W1379">
        <f t="shared" si="130"/>
        <v>-6.8599999999999994</v>
      </c>
      <c r="X1379">
        <f t="shared" si="131"/>
        <v>-246.95999999999998</v>
      </c>
    </row>
    <row r="1380" spans="1:24" x14ac:dyDescent="0.35">
      <c r="A1380">
        <v>27</v>
      </c>
      <c r="B1380">
        <v>72.02</v>
      </c>
      <c r="C1380">
        <v>1</v>
      </c>
      <c r="D1380">
        <v>1944.54</v>
      </c>
      <c r="E1380" s="53">
        <v>43230</v>
      </c>
      <c r="F1380" s="84">
        <v>5</v>
      </c>
      <c r="G1380" s="84">
        <v>10</v>
      </c>
      <c r="H1380" s="85" t="str">
        <f t="shared" si="126"/>
        <v>October</v>
      </c>
      <c r="I1380" s="84">
        <v>2018</v>
      </c>
      <c r="J1380" s="85" t="str">
        <f t="shared" si="127"/>
        <v>10/5/2018</v>
      </c>
      <c r="K1380" s="86">
        <f t="shared" si="128"/>
        <v>6</v>
      </c>
      <c r="L1380" t="str">
        <f t="shared" si="129"/>
        <v>Friday</v>
      </c>
      <c r="M1380">
        <v>1983</v>
      </c>
      <c r="N1380" t="s">
        <v>207</v>
      </c>
      <c r="O1380" t="s">
        <v>226</v>
      </c>
      <c r="P1380">
        <v>73</v>
      </c>
      <c r="Q1380" t="s">
        <v>603</v>
      </c>
      <c r="R1380" t="s">
        <v>465</v>
      </c>
      <c r="S1380" t="s">
        <v>466</v>
      </c>
      <c r="T1380" t="s">
        <v>231</v>
      </c>
      <c r="U1380" t="s">
        <v>765</v>
      </c>
      <c r="V1380" t="s">
        <v>255</v>
      </c>
      <c r="W1380">
        <f t="shared" si="130"/>
        <v>-0.98000000000000398</v>
      </c>
      <c r="X1380">
        <f t="shared" si="131"/>
        <v>-26.460000000000107</v>
      </c>
    </row>
    <row r="1381" spans="1:24" x14ac:dyDescent="0.35">
      <c r="A1381">
        <v>26</v>
      </c>
      <c r="B1381">
        <v>87.45</v>
      </c>
      <c r="C1381">
        <v>6</v>
      </c>
      <c r="D1381">
        <v>2273.6999999999998</v>
      </c>
      <c r="E1381" s="53" t="s">
        <v>422</v>
      </c>
      <c r="F1381" s="84">
        <v>16</v>
      </c>
      <c r="G1381" s="84">
        <v>10</v>
      </c>
      <c r="H1381" s="85" t="str">
        <f t="shared" si="126"/>
        <v>October</v>
      </c>
      <c r="I1381" s="84">
        <v>2019</v>
      </c>
      <c r="J1381" s="85" t="str">
        <f t="shared" si="127"/>
        <v>10/16/2019</v>
      </c>
      <c r="K1381" s="86">
        <f t="shared" si="128"/>
        <v>4</v>
      </c>
      <c r="L1381" t="str">
        <f t="shared" si="129"/>
        <v>Wednesday</v>
      </c>
      <c r="M1381">
        <v>1608</v>
      </c>
      <c r="N1381" t="s">
        <v>207</v>
      </c>
      <c r="O1381" t="s">
        <v>226</v>
      </c>
      <c r="P1381">
        <v>73</v>
      </c>
      <c r="Q1381" t="s">
        <v>603</v>
      </c>
      <c r="R1381" t="s">
        <v>296</v>
      </c>
      <c r="S1381" t="s">
        <v>297</v>
      </c>
      <c r="T1381" t="s">
        <v>236</v>
      </c>
      <c r="U1381" t="s">
        <v>704</v>
      </c>
      <c r="V1381" t="s">
        <v>255</v>
      </c>
      <c r="W1381">
        <f t="shared" si="130"/>
        <v>14.450000000000003</v>
      </c>
      <c r="X1381">
        <f t="shared" si="131"/>
        <v>375.70000000000005</v>
      </c>
    </row>
    <row r="1382" spans="1:24" x14ac:dyDescent="0.35">
      <c r="A1382">
        <v>30</v>
      </c>
      <c r="B1382">
        <v>70.55</v>
      </c>
      <c r="C1382">
        <v>3</v>
      </c>
      <c r="D1382">
        <v>2116.5</v>
      </c>
      <c r="E1382" s="53">
        <v>43566</v>
      </c>
      <c r="F1382" s="84">
        <v>4</v>
      </c>
      <c r="G1382" s="84">
        <v>11</v>
      </c>
      <c r="H1382" s="85" t="str">
        <f t="shared" si="126"/>
        <v>November</v>
      </c>
      <c r="I1382" s="84">
        <v>2019</v>
      </c>
      <c r="J1382" s="85" t="str">
        <f t="shared" si="127"/>
        <v>11/4/2019</v>
      </c>
      <c r="K1382" s="86">
        <f t="shared" si="128"/>
        <v>2</v>
      </c>
      <c r="L1382" t="str">
        <f t="shared" si="129"/>
        <v>Monday</v>
      </c>
      <c r="M1382">
        <v>1590</v>
      </c>
      <c r="N1382" t="s">
        <v>207</v>
      </c>
      <c r="O1382" t="s">
        <v>226</v>
      </c>
      <c r="P1382">
        <v>73</v>
      </c>
      <c r="Q1382" t="s">
        <v>603</v>
      </c>
      <c r="R1382" t="s">
        <v>292</v>
      </c>
      <c r="S1382" t="s">
        <v>293</v>
      </c>
      <c r="T1382" t="s">
        <v>229</v>
      </c>
      <c r="U1382" t="s">
        <v>702</v>
      </c>
      <c r="V1382" t="s">
        <v>255</v>
      </c>
      <c r="W1382">
        <f t="shared" si="130"/>
        <v>-2.4500000000000028</v>
      </c>
      <c r="X1382">
        <f t="shared" si="131"/>
        <v>-73.500000000000085</v>
      </c>
    </row>
    <row r="1383" spans="1:24" x14ac:dyDescent="0.35">
      <c r="A1383">
        <v>23</v>
      </c>
      <c r="B1383">
        <v>56.84</v>
      </c>
      <c r="C1383">
        <v>4</v>
      </c>
      <c r="D1383">
        <v>1307.32</v>
      </c>
      <c r="E1383" s="53" t="s">
        <v>468</v>
      </c>
      <c r="F1383" s="84">
        <v>17</v>
      </c>
      <c r="G1383" s="84">
        <v>11</v>
      </c>
      <c r="H1383" s="85" t="str">
        <f t="shared" si="126"/>
        <v>November</v>
      </c>
      <c r="I1383" s="84">
        <v>2019</v>
      </c>
      <c r="J1383" s="85" t="str">
        <f t="shared" si="127"/>
        <v>11/17/2019</v>
      </c>
      <c r="K1383" s="86">
        <f t="shared" si="128"/>
        <v>1</v>
      </c>
      <c r="L1383" t="str">
        <f t="shared" si="129"/>
        <v>Sunday</v>
      </c>
      <c r="M1383">
        <v>1578</v>
      </c>
      <c r="N1383" t="s">
        <v>207</v>
      </c>
      <c r="O1383" t="s">
        <v>226</v>
      </c>
      <c r="P1383">
        <v>73</v>
      </c>
      <c r="Q1383" t="s">
        <v>603</v>
      </c>
      <c r="R1383" t="s">
        <v>435</v>
      </c>
      <c r="S1383" t="s">
        <v>436</v>
      </c>
      <c r="T1383" t="s">
        <v>235</v>
      </c>
      <c r="U1383" t="s">
        <v>757</v>
      </c>
      <c r="V1383" t="s">
        <v>255</v>
      </c>
      <c r="W1383">
        <f t="shared" si="130"/>
        <v>-16.159999999999997</v>
      </c>
      <c r="X1383">
        <f t="shared" si="131"/>
        <v>-371.67999999999995</v>
      </c>
    </row>
    <row r="1384" spans="1:24" x14ac:dyDescent="0.35">
      <c r="A1384">
        <v>29</v>
      </c>
      <c r="B1384">
        <v>59.53</v>
      </c>
      <c r="C1384">
        <v>7</v>
      </c>
      <c r="D1384">
        <v>1726.37</v>
      </c>
      <c r="E1384" s="53" t="s">
        <v>500</v>
      </c>
      <c r="F1384" s="84">
        <v>25</v>
      </c>
      <c r="G1384" s="84">
        <v>11</v>
      </c>
      <c r="H1384" s="85" t="str">
        <f t="shared" si="126"/>
        <v>November</v>
      </c>
      <c r="I1384" s="84">
        <v>2019</v>
      </c>
      <c r="J1384" s="85" t="str">
        <f t="shared" si="127"/>
        <v>11/25/2019</v>
      </c>
      <c r="K1384" s="86">
        <f t="shared" si="128"/>
        <v>2</v>
      </c>
      <c r="L1384" t="str">
        <f t="shared" si="129"/>
        <v>Monday</v>
      </c>
      <c r="M1384">
        <v>1571</v>
      </c>
      <c r="N1384" t="s">
        <v>207</v>
      </c>
      <c r="O1384" t="s">
        <v>226</v>
      </c>
      <c r="P1384">
        <v>73</v>
      </c>
      <c r="Q1384" t="s">
        <v>603</v>
      </c>
      <c r="R1384" t="s">
        <v>408</v>
      </c>
      <c r="S1384" t="s">
        <v>409</v>
      </c>
      <c r="T1384" t="s">
        <v>230</v>
      </c>
      <c r="U1384" t="s">
        <v>747</v>
      </c>
      <c r="V1384" t="s">
        <v>255</v>
      </c>
      <c r="W1384">
        <f t="shared" si="130"/>
        <v>-13.469999999999999</v>
      </c>
      <c r="X1384">
        <f t="shared" si="131"/>
        <v>-390.63</v>
      </c>
    </row>
    <row r="1385" spans="1:24" x14ac:dyDescent="0.35">
      <c r="A1385">
        <v>21</v>
      </c>
      <c r="B1385">
        <v>60.37</v>
      </c>
      <c r="C1385">
        <v>10</v>
      </c>
      <c r="D1385">
        <v>1267.77</v>
      </c>
      <c r="E1385" s="53">
        <v>44166</v>
      </c>
      <c r="F1385" s="84">
        <v>12</v>
      </c>
      <c r="G1385" s="84">
        <v>1</v>
      </c>
      <c r="H1385" s="85" t="str">
        <f t="shared" si="126"/>
        <v>January</v>
      </c>
      <c r="I1385" s="84">
        <v>2020</v>
      </c>
      <c r="J1385" s="85" t="str">
        <f t="shared" si="127"/>
        <v>1/12/2020</v>
      </c>
      <c r="K1385" s="86">
        <f t="shared" si="128"/>
        <v>1</v>
      </c>
      <c r="L1385" t="str">
        <f t="shared" si="129"/>
        <v>Sunday</v>
      </c>
      <c r="M1385">
        <v>1524</v>
      </c>
      <c r="N1385" t="s">
        <v>397</v>
      </c>
      <c r="O1385" t="s">
        <v>226</v>
      </c>
      <c r="P1385">
        <v>73</v>
      </c>
      <c r="Q1385" t="s">
        <v>603</v>
      </c>
      <c r="R1385" t="s">
        <v>261</v>
      </c>
      <c r="S1385" t="s">
        <v>262</v>
      </c>
      <c r="T1385" t="s">
        <v>229</v>
      </c>
      <c r="U1385" t="s">
        <v>686</v>
      </c>
      <c r="V1385" t="s">
        <v>255</v>
      </c>
      <c r="W1385">
        <f t="shared" si="130"/>
        <v>-12.630000000000003</v>
      </c>
      <c r="X1385">
        <f t="shared" si="131"/>
        <v>-265.23000000000008</v>
      </c>
    </row>
    <row r="1386" spans="1:24" x14ac:dyDescent="0.35">
      <c r="A1386">
        <v>34</v>
      </c>
      <c r="B1386">
        <v>101.23</v>
      </c>
      <c r="C1386">
        <v>3</v>
      </c>
      <c r="D1386">
        <v>3441.82</v>
      </c>
      <c r="E1386" s="53" t="s">
        <v>479</v>
      </c>
      <c r="F1386" s="84">
        <v>16</v>
      </c>
      <c r="G1386" s="84">
        <v>2</v>
      </c>
      <c r="H1386" s="85" t="str">
        <f t="shared" si="126"/>
        <v>Febuary</v>
      </c>
      <c r="I1386" s="84">
        <v>2020</v>
      </c>
      <c r="J1386" s="85" t="str">
        <f t="shared" si="127"/>
        <v>2/16/2020</v>
      </c>
      <c r="K1386" s="86">
        <f t="shared" si="128"/>
        <v>1</v>
      </c>
      <c r="L1386" t="str">
        <f t="shared" si="129"/>
        <v>Sunday</v>
      </c>
      <c r="M1386">
        <v>1490</v>
      </c>
      <c r="N1386" t="s">
        <v>207</v>
      </c>
      <c r="O1386" t="s">
        <v>226</v>
      </c>
      <c r="P1386">
        <v>73</v>
      </c>
      <c r="Q1386" t="s">
        <v>603</v>
      </c>
      <c r="R1386" t="s">
        <v>296</v>
      </c>
      <c r="S1386" t="s">
        <v>297</v>
      </c>
      <c r="T1386" t="s">
        <v>236</v>
      </c>
      <c r="U1386" t="s">
        <v>704</v>
      </c>
      <c r="V1386" t="s">
        <v>260</v>
      </c>
      <c r="W1386">
        <f t="shared" si="130"/>
        <v>28.230000000000004</v>
      </c>
      <c r="X1386">
        <f t="shared" si="131"/>
        <v>959.82000000000016</v>
      </c>
    </row>
    <row r="1387" spans="1:24" x14ac:dyDescent="0.35">
      <c r="A1387">
        <v>26</v>
      </c>
      <c r="B1387">
        <v>76.430000000000007</v>
      </c>
      <c r="C1387">
        <v>8</v>
      </c>
      <c r="D1387">
        <v>1987.18</v>
      </c>
      <c r="E1387" s="53" t="s">
        <v>484</v>
      </c>
      <c r="F1387" s="84">
        <v>22</v>
      </c>
      <c r="G1387" s="84">
        <v>4</v>
      </c>
      <c r="H1387" s="85" t="str">
        <f t="shared" si="126"/>
        <v>April</v>
      </c>
      <c r="I1387" s="84">
        <v>2020</v>
      </c>
      <c r="J1387" s="85" t="str">
        <f t="shared" si="127"/>
        <v>4/22/2020</v>
      </c>
      <c r="K1387" s="86">
        <f t="shared" si="128"/>
        <v>4</v>
      </c>
      <c r="L1387" t="str">
        <f t="shared" si="129"/>
        <v>Wednesday</v>
      </c>
      <c r="M1387">
        <v>1425</v>
      </c>
      <c r="N1387" t="s">
        <v>394</v>
      </c>
      <c r="O1387" t="s">
        <v>226</v>
      </c>
      <c r="P1387">
        <v>73</v>
      </c>
      <c r="Q1387" t="s">
        <v>603</v>
      </c>
      <c r="R1387" t="s">
        <v>392</v>
      </c>
      <c r="S1387" t="s">
        <v>393</v>
      </c>
      <c r="T1387" t="s">
        <v>229</v>
      </c>
      <c r="U1387" t="s">
        <v>741</v>
      </c>
      <c r="V1387" t="s">
        <v>255</v>
      </c>
      <c r="W1387">
        <f t="shared" si="130"/>
        <v>3.4300000000000068</v>
      </c>
      <c r="X1387">
        <f t="shared" si="131"/>
        <v>89.180000000000177</v>
      </c>
    </row>
    <row r="1388" spans="1:24" x14ac:dyDescent="0.35">
      <c r="A1388">
        <v>60</v>
      </c>
      <c r="B1388">
        <v>64.67</v>
      </c>
      <c r="C1388">
        <v>11</v>
      </c>
      <c r="D1388">
        <v>3880.2</v>
      </c>
      <c r="E1388" s="53" t="s">
        <v>501</v>
      </c>
      <c r="F1388" s="84">
        <v>29</v>
      </c>
      <c r="G1388" s="84">
        <v>5</v>
      </c>
      <c r="H1388" s="85" t="str">
        <f t="shared" si="126"/>
        <v>May</v>
      </c>
      <c r="I1388" s="84">
        <v>2020</v>
      </c>
      <c r="J1388" s="85" t="str">
        <f t="shared" si="127"/>
        <v>5/29/2020</v>
      </c>
      <c r="K1388" s="86">
        <f t="shared" si="128"/>
        <v>6</v>
      </c>
      <c r="L1388" t="str">
        <f t="shared" si="129"/>
        <v>Friday</v>
      </c>
      <c r="M1388">
        <v>1389</v>
      </c>
      <c r="N1388" t="s">
        <v>347</v>
      </c>
      <c r="O1388" t="s">
        <v>226</v>
      </c>
      <c r="P1388">
        <v>73</v>
      </c>
      <c r="Q1388" t="s">
        <v>603</v>
      </c>
      <c r="R1388" t="s">
        <v>290</v>
      </c>
      <c r="S1388" t="s">
        <v>291</v>
      </c>
      <c r="T1388" t="s">
        <v>232</v>
      </c>
      <c r="U1388" t="s">
        <v>701</v>
      </c>
      <c r="V1388" t="s">
        <v>260</v>
      </c>
      <c r="W1388">
        <f t="shared" si="130"/>
        <v>-8.3299999999999983</v>
      </c>
      <c r="X1388">
        <f t="shared" si="131"/>
        <v>-499.7999999999999</v>
      </c>
    </row>
    <row r="1389" spans="1:24" x14ac:dyDescent="0.35">
      <c r="A1389">
        <v>35</v>
      </c>
      <c r="B1389">
        <v>55.49</v>
      </c>
      <c r="C1389">
        <v>6</v>
      </c>
      <c r="D1389">
        <v>1942.15</v>
      </c>
      <c r="E1389" s="53" t="s">
        <v>446</v>
      </c>
      <c r="F1389" s="84">
        <v>31</v>
      </c>
      <c r="G1389" s="84">
        <v>1</v>
      </c>
      <c r="H1389" s="85" t="str">
        <f t="shared" si="126"/>
        <v>January</v>
      </c>
      <c r="I1389" s="84">
        <v>2018</v>
      </c>
      <c r="J1389" s="85" t="str">
        <f t="shared" si="127"/>
        <v>1/31/2018</v>
      </c>
      <c r="K1389" s="86">
        <f t="shared" si="128"/>
        <v>4</v>
      </c>
      <c r="L1389" t="str">
        <f t="shared" si="129"/>
        <v>Wednesday</v>
      </c>
      <c r="M1389">
        <v>2239</v>
      </c>
      <c r="N1389" t="s">
        <v>207</v>
      </c>
      <c r="O1389" t="s">
        <v>226</v>
      </c>
      <c r="P1389">
        <v>57</v>
      </c>
      <c r="Q1389" t="s">
        <v>604</v>
      </c>
      <c r="R1389" t="s">
        <v>296</v>
      </c>
      <c r="S1389" t="s">
        <v>297</v>
      </c>
      <c r="T1389" t="s">
        <v>236</v>
      </c>
      <c r="U1389" t="s">
        <v>704</v>
      </c>
      <c r="V1389" t="s">
        <v>255</v>
      </c>
      <c r="W1389">
        <f t="shared" si="130"/>
        <v>-1.509999999999998</v>
      </c>
      <c r="X1389">
        <f t="shared" si="131"/>
        <v>-52.84999999999993</v>
      </c>
    </row>
    <row r="1390" spans="1:24" x14ac:dyDescent="0.35">
      <c r="A1390">
        <v>47</v>
      </c>
      <c r="B1390">
        <v>69.36</v>
      </c>
      <c r="C1390">
        <v>2</v>
      </c>
      <c r="D1390">
        <v>3259.92</v>
      </c>
      <c r="E1390" s="53">
        <v>43194</v>
      </c>
      <c r="F1390" s="84">
        <v>4</v>
      </c>
      <c r="G1390" s="84">
        <v>4</v>
      </c>
      <c r="H1390" s="85" t="str">
        <f t="shared" si="126"/>
        <v>April</v>
      </c>
      <c r="I1390" s="84">
        <v>2018</v>
      </c>
      <c r="J1390" s="85" t="str">
        <f t="shared" si="127"/>
        <v>4/4/2018</v>
      </c>
      <c r="K1390" s="86">
        <f t="shared" si="128"/>
        <v>4</v>
      </c>
      <c r="L1390" t="str">
        <f t="shared" si="129"/>
        <v>Wednesday</v>
      </c>
      <c r="M1390">
        <v>2177</v>
      </c>
      <c r="N1390" t="s">
        <v>207</v>
      </c>
      <c r="O1390" t="s">
        <v>226</v>
      </c>
      <c r="P1390">
        <v>57</v>
      </c>
      <c r="Q1390" t="s">
        <v>604</v>
      </c>
      <c r="R1390" t="s">
        <v>306</v>
      </c>
      <c r="S1390" t="s">
        <v>254</v>
      </c>
      <c r="T1390" t="s">
        <v>229</v>
      </c>
      <c r="U1390" t="s">
        <v>708</v>
      </c>
      <c r="V1390" t="s">
        <v>260</v>
      </c>
      <c r="W1390">
        <f t="shared" si="130"/>
        <v>12.36</v>
      </c>
      <c r="X1390">
        <f t="shared" si="131"/>
        <v>580.91999999999996</v>
      </c>
    </row>
    <row r="1391" spans="1:24" x14ac:dyDescent="0.35">
      <c r="A1391">
        <v>20</v>
      </c>
      <c r="B1391">
        <v>60.69</v>
      </c>
      <c r="C1391">
        <v>8</v>
      </c>
      <c r="D1391">
        <v>1213.8</v>
      </c>
      <c r="E1391" s="53">
        <v>43165</v>
      </c>
      <c r="F1391" s="84">
        <v>3</v>
      </c>
      <c r="G1391" s="84">
        <v>6</v>
      </c>
      <c r="H1391" s="85" t="str">
        <f t="shared" si="126"/>
        <v>June</v>
      </c>
      <c r="I1391" s="84">
        <v>2018</v>
      </c>
      <c r="J1391" s="85" t="str">
        <f t="shared" si="127"/>
        <v>6/3/2018</v>
      </c>
      <c r="K1391" s="86">
        <f t="shared" si="128"/>
        <v>1</v>
      </c>
      <c r="L1391" t="str">
        <f t="shared" si="129"/>
        <v>Sunday</v>
      </c>
      <c r="M1391">
        <v>2118</v>
      </c>
      <c r="N1391" t="s">
        <v>207</v>
      </c>
      <c r="O1391" t="s">
        <v>226</v>
      </c>
      <c r="P1391">
        <v>57</v>
      </c>
      <c r="Q1391" t="s">
        <v>604</v>
      </c>
      <c r="R1391" t="s">
        <v>427</v>
      </c>
      <c r="S1391" t="s">
        <v>254</v>
      </c>
      <c r="T1391" t="s">
        <v>229</v>
      </c>
      <c r="U1391" t="s">
        <v>754</v>
      </c>
      <c r="V1391" t="s">
        <v>255</v>
      </c>
      <c r="W1391">
        <f t="shared" si="130"/>
        <v>3.6899999999999977</v>
      </c>
      <c r="X1391">
        <f t="shared" si="131"/>
        <v>73.799999999999955</v>
      </c>
    </row>
    <row r="1392" spans="1:24" x14ac:dyDescent="0.35">
      <c r="A1392">
        <v>20</v>
      </c>
      <c r="B1392">
        <v>54.33</v>
      </c>
      <c r="C1392">
        <v>2</v>
      </c>
      <c r="D1392">
        <v>1086.5999999999999</v>
      </c>
      <c r="E1392" s="53">
        <v>43108</v>
      </c>
      <c r="F1392" s="84">
        <v>1</v>
      </c>
      <c r="G1392" s="84">
        <v>8</v>
      </c>
      <c r="H1392" s="85" t="str">
        <f t="shared" si="126"/>
        <v>August</v>
      </c>
      <c r="I1392" s="84">
        <v>2018</v>
      </c>
      <c r="J1392" s="85" t="str">
        <f t="shared" si="127"/>
        <v>8/1/2018</v>
      </c>
      <c r="K1392" s="86">
        <f t="shared" si="128"/>
        <v>4</v>
      </c>
      <c r="L1392" t="str">
        <f t="shared" si="129"/>
        <v>Wednesday</v>
      </c>
      <c r="M1392">
        <v>2060</v>
      </c>
      <c r="N1392" t="s">
        <v>207</v>
      </c>
      <c r="O1392" t="s">
        <v>226</v>
      </c>
      <c r="P1392">
        <v>57</v>
      </c>
      <c r="Q1392" t="s">
        <v>604</v>
      </c>
      <c r="R1392" t="s">
        <v>423</v>
      </c>
      <c r="S1392" t="s">
        <v>424</v>
      </c>
      <c r="T1392" t="s">
        <v>233</v>
      </c>
      <c r="U1392" t="s">
        <v>753</v>
      </c>
      <c r="V1392" t="s">
        <v>255</v>
      </c>
      <c r="W1392">
        <f t="shared" si="130"/>
        <v>-2.6700000000000017</v>
      </c>
      <c r="X1392">
        <f t="shared" si="131"/>
        <v>-53.400000000000034</v>
      </c>
    </row>
    <row r="1393" spans="1:24" x14ac:dyDescent="0.35">
      <c r="A1393">
        <v>25</v>
      </c>
      <c r="B1393">
        <v>65.31</v>
      </c>
      <c r="C1393">
        <v>4</v>
      </c>
      <c r="D1393">
        <v>1632.75</v>
      </c>
      <c r="E1393" s="53" t="s">
        <v>519</v>
      </c>
      <c r="F1393" s="84">
        <v>25</v>
      </c>
      <c r="G1393" s="84">
        <v>9</v>
      </c>
      <c r="H1393" s="85" t="str">
        <f t="shared" si="126"/>
        <v>September</v>
      </c>
      <c r="I1393" s="84">
        <v>2018</v>
      </c>
      <c r="J1393" s="85" t="str">
        <f t="shared" si="127"/>
        <v>9/25/2018</v>
      </c>
      <c r="K1393" s="86">
        <f t="shared" si="128"/>
        <v>3</v>
      </c>
      <c r="L1393" t="str">
        <f t="shared" si="129"/>
        <v>Tuesday</v>
      </c>
      <c r="M1393">
        <v>2006</v>
      </c>
      <c r="N1393" t="s">
        <v>207</v>
      </c>
      <c r="O1393" t="s">
        <v>226</v>
      </c>
      <c r="P1393">
        <v>57</v>
      </c>
      <c r="Q1393" t="s">
        <v>604</v>
      </c>
      <c r="R1393" t="s">
        <v>307</v>
      </c>
      <c r="S1393" t="s">
        <v>308</v>
      </c>
      <c r="T1393" t="s">
        <v>232</v>
      </c>
      <c r="U1393" t="s">
        <v>709</v>
      </c>
      <c r="V1393" t="s">
        <v>255</v>
      </c>
      <c r="W1393">
        <f t="shared" si="130"/>
        <v>8.3100000000000023</v>
      </c>
      <c r="X1393">
        <f t="shared" si="131"/>
        <v>207.75000000000006</v>
      </c>
    </row>
    <row r="1394" spans="1:24" x14ac:dyDescent="0.35">
      <c r="A1394">
        <v>25</v>
      </c>
      <c r="B1394">
        <v>69.36</v>
      </c>
      <c r="C1394">
        <v>9</v>
      </c>
      <c r="D1394">
        <v>1734</v>
      </c>
      <c r="E1394" s="53" t="s">
        <v>429</v>
      </c>
      <c r="F1394" s="84">
        <v>22</v>
      </c>
      <c r="G1394" s="84">
        <v>10</v>
      </c>
      <c r="H1394" s="85" t="str">
        <f t="shared" si="126"/>
        <v>October</v>
      </c>
      <c r="I1394" s="84">
        <v>2018</v>
      </c>
      <c r="J1394" s="85" t="str">
        <f t="shared" si="127"/>
        <v>10/22/2018</v>
      </c>
      <c r="K1394" s="86">
        <f t="shared" si="128"/>
        <v>2</v>
      </c>
      <c r="L1394" t="str">
        <f t="shared" si="129"/>
        <v>Monday</v>
      </c>
      <c r="M1394">
        <v>1980</v>
      </c>
      <c r="N1394" t="s">
        <v>207</v>
      </c>
      <c r="O1394" t="s">
        <v>226</v>
      </c>
      <c r="P1394">
        <v>57</v>
      </c>
      <c r="Q1394" t="s">
        <v>604</v>
      </c>
      <c r="R1394" t="s">
        <v>304</v>
      </c>
      <c r="S1394" t="s">
        <v>249</v>
      </c>
      <c r="T1394" t="s">
        <v>249</v>
      </c>
      <c r="U1394" t="s">
        <v>707</v>
      </c>
      <c r="V1394" t="s">
        <v>255</v>
      </c>
      <c r="W1394">
        <f t="shared" si="130"/>
        <v>12.36</v>
      </c>
      <c r="X1394">
        <f t="shared" si="131"/>
        <v>309</v>
      </c>
    </row>
    <row r="1395" spans="1:24" x14ac:dyDescent="0.35">
      <c r="A1395">
        <v>27</v>
      </c>
      <c r="B1395">
        <v>68.78</v>
      </c>
      <c r="C1395">
        <v>8</v>
      </c>
      <c r="D1395">
        <v>1857.06</v>
      </c>
      <c r="E1395" s="53">
        <v>43262</v>
      </c>
      <c r="F1395" s="84">
        <v>6</v>
      </c>
      <c r="G1395" s="84">
        <v>11</v>
      </c>
      <c r="H1395" s="85" t="str">
        <f t="shared" si="126"/>
        <v>November</v>
      </c>
      <c r="I1395" s="84">
        <v>2018</v>
      </c>
      <c r="J1395" s="85" t="str">
        <f t="shared" si="127"/>
        <v>11/6/2018</v>
      </c>
      <c r="K1395" s="86">
        <f t="shared" si="128"/>
        <v>3</v>
      </c>
      <c r="L1395" t="str">
        <f t="shared" si="129"/>
        <v>Tuesday</v>
      </c>
      <c r="M1395">
        <v>1966</v>
      </c>
      <c r="N1395" t="s">
        <v>207</v>
      </c>
      <c r="O1395" t="s">
        <v>226</v>
      </c>
      <c r="P1395">
        <v>57</v>
      </c>
      <c r="Q1395" t="s">
        <v>604</v>
      </c>
      <c r="R1395" t="s">
        <v>416</v>
      </c>
      <c r="S1395" t="s">
        <v>417</v>
      </c>
      <c r="T1395" t="s">
        <v>239</v>
      </c>
      <c r="U1395" t="s">
        <v>750</v>
      </c>
      <c r="V1395" t="s">
        <v>255</v>
      </c>
      <c r="W1395">
        <f t="shared" si="130"/>
        <v>11.780000000000001</v>
      </c>
      <c r="X1395">
        <f t="shared" si="131"/>
        <v>318.06000000000006</v>
      </c>
    </row>
    <row r="1396" spans="1:24" x14ac:dyDescent="0.35">
      <c r="A1396">
        <v>31</v>
      </c>
      <c r="B1396">
        <v>60.11</v>
      </c>
      <c r="C1396">
        <v>3</v>
      </c>
      <c r="D1396">
        <v>1863.41</v>
      </c>
      <c r="E1396" s="53" t="s">
        <v>367</v>
      </c>
      <c r="F1396" s="84">
        <v>14</v>
      </c>
      <c r="G1396" s="84">
        <v>11</v>
      </c>
      <c r="H1396" s="85" t="str">
        <f t="shared" si="126"/>
        <v>November</v>
      </c>
      <c r="I1396" s="84">
        <v>2018</v>
      </c>
      <c r="J1396" s="85" t="str">
        <f t="shared" si="127"/>
        <v>11/14/2018</v>
      </c>
      <c r="K1396" s="86">
        <f t="shared" si="128"/>
        <v>4</v>
      </c>
      <c r="L1396" t="str">
        <f t="shared" si="129"/>
        <v>Wednesday</v>
      </c>
      <c r="M1396">
        <v>1959</v>
      </c>
      <c r="N1396" t="s">
        <v>207</v>
      </c>
      <c r="O1396" t="s">
        <v>226</v>
      </c>
      <c r="P1396">
        <v>57</v>
      </c>
      <c r="Q1396" t="s">
        <v>604</v>
      </c>
      <c r="R1396" t="s">
        <v>454</v>
      </c>
      <c r="S1396" t="s">
        <v>455</v>
      </c>
      <c r="T1396" t="s">
        <v>236</v>
      </c>
      <c r="U1396" t="s">
        <v>761</v>
      </c>
      <c r="V1396" t="s">
        <v>255</v>
      </c>
      <c r="W1396">
        <f t="shared" si="130"/>
        <v>3.1099999999999994</v>
      </c>
      <c r="X1396">
        <f t="shared" si="131"/>
        <v>96.409999999999982</v>
      </c>
    </row>
    <row r="1397" spans="1:24" x14ac:dyDescent="0.35">
      <c r="A1397">
        <v>44</v>
      </c>
      <c r="B1397">
        <v>66.47</v>
      </c>
      <c r="C1397">
        <v>3</v>
      </c>
      <c r="D1397">
        <v>2924.68</v>
      </c>
      <c r="E1397" s="53" t="s">
        <v>312</v>
      </c>
      <c r="F1397" s="84">
        <v>25</v>
      </c>
      <c r="G1397" s="84">
        <v>11</v>
      </c>
      <c r="H1397" s="85" t="str">
        <f t="shared" si="126"/>
        <v>November</v>
      </c>
      <c r="I1397" s="84">
        <v>2018</v>
      </c>
      <c r="J1397" s="85" t="str">
        <f t="shared" si="127"/>
        <v>11/25/2018</v>
      </c>
      <c r="K1397" s="86">
        <f t="shared" si="128"/>
        <v>1</v>
      </c>
      <c r="L1397" t="str">
        <f t="shared" si="129"/>
        <v>Sunday</v>
      </c>
      <c r="M1397">
        <v>1949</v>
      </c>
      <c r="N1397" t="s">
        <v>207</v>
      </c>
      <c r="O1397" t="s">
        <v>226</v>
      </c>
      <c r="P1397">
        <v>57</v>
      </c>
      <c r="Q1397" t="s">
        <v>604</v>
      </c>
      <c r="R1397" t="s">
        <v>354</v>
      </c>
      <c r="S1397" t="s">
        <v>355</v>
      </c>
      <c r="T1397" t="s">
        <v>229</v>
      </c>
      <c r="U1397" t="s">
        <v>728</v>
      </c>
      <c r="V1397" t="s">
        <v>255</v>
      </c>
      <c r="W1397">
        <f t="shared" si="130"/>
        <v>9.4699999999999989</v>
      </c>
      <c r="X1397">
        <f t="shared" si="131"/>
        <v>416.67999999999995</v>
      </c>
    </row>
    <row r="1398" spans="1:24" x14ac:dyDescent="0.35">
      <c r="A1398">
        <v>49</v>
      </c>
      <c r="B1398">
        <v>46.82</v>
      </c>
      <c r="C1398">
        <v>4</v>
      </c>
      <c r="D1398">
        <v>2294.1799999999998</v>
      </c>
      <c r="E1398" s="53">
        <v>43355</v>
      </c>
      <c r="F1398" s="84">
        <v>9</v>
      </c>
      <c r="G1398" s="84">
        <v>12</v>
      </c>
      <c r="H1398" s="85" t="str">
        <f t="shared" si="126"/>
        <v>December</v>
      </c>
      <c r="I1398" s="84">
        <v>2018</v>
      </c>
      <c r="J1398" s="85" t="str">
        <f t="shared" si="127"/>
        <v>12/9/2018</v>
      </c>
      <c r="K1398" s="86">
        <f t="shared" si="128"/>
        <v>1</v>
      </c>
      <c r="L1398" t="str">
        <f t="shared" si="129"/>
        <v>Sunday</v>
      </c>
      <c r="M1398">
        <v>1936</v>
      </c>
      <c r="N1398" t="s">
        <v>207</v>
      </c>
      <c r="O1398" t="s">
        <v>226</v>
      </c>
      <c r="P1398">
        <v>57</v>
      </c>
      <c r="Q1398" t="s">
        <v>604</v>
      </c>
      <c r="R1398" t="s">
        <v>400</v>
      </c>
      <c r="S1398" t="s">
        <v>382</v>
      </c>
      <c r="T1398" t="s">
        <v>229</v>
      </c>
      <c r="U1398" t="s">
        <v>744</v>
      </c>
      <c r="V1398" t="s">
        <v>255</v>
      </c>
      <c r="W1398">
        <f t="shared" si="130"/>
        <v>-10.18</v>
      </c>
      <c r="X1398">
        <f t="shared" si="131"/>
        <v>-498.82</v>
      </c>
    </row>
    <row r="1399" spans="1:24" x14ac:dyDescent="0.35">
      <c r="A1399">
        <v>26</v>
      </c>
      <c r="B1399">
        <v>56.07</v>
      </c>
      <c r="C1399">
        <v>8</v>
      </c>
      <c r="D1399">
        <v>1457.82</v>
      </c>
      <c r="E1399" s="53">
        <v>43801</v>
      </c>
      <c r="F1399" s="84">
        <v>12</v>
      </c>
      <c r="G1399" s="84">
        <v>2</v>
      </c>
      <c r="H1399" s="85" t="str">
        <f t="shared" si="126"/>
        <v>Febuary</v>
      </c>
      <c r="I1399" s="84">
        <v>2019</v>
      </c>
      <c r="J1399" s="85" t="str">
        <f t="shared" si="127"/>
        <v>2/12/2019</v>
      </c>
      <c r="K1399" s="86">
        <f t="shared" si="128"/>
        <v>3</v>
      </c>
      <c r="L1399" t="str">
        <f t="shared" si="129"/>
        <v>Tuesday</v>
      </c>
      <c r="M1399">
        <v>1872</v>
      </c>
      <c r="N1399" t="s">
        <v>207</v>
      </c>
      <c r="O1399" t="s">
        <v>226</v>
      </c>
      <c r="P1399">
        <v>57</v>
      </c>
      <c r="Q1399" t="s">
        <v>604</v>
      </c>
      <c r="R1399" t="s">
        <v>430</v>
      </c>
      <c r="S1399" t="s">
        <v>431</v>
      </c>
      <c r="T1399" t="s">
        <v>245</v>
      </c>
      <c r="U1399" t="s">
        <v>755</v>
      </c>
      <c r="V1399" t="s">
        <v>255</v>
      </c>
      <c r="W1399">
        <f t="shared" si="130"/>
        <v>-0.92999999999999972</v>
      </c>
      <c r="X1399">
        <f t="shared" si="131"/>
        <v>-24.179999999999993</v>
      </c>
    </row>
    <row r="1400" spans="1:24" x14ac:dyDescent="0.35">
      <c r="A1400">
        <v>36</v>
      </c>
      <c r="B1400">
        <v>54.33</v>
      </c>
      <c r="C1400">
        <v>6</v>
      </c>
      <c r="D1400">
        <v>1955.88</v>
      </c>
      <c r="E1400" s="53" t="s">
        <v>447</v>
      </c>
      <c r="F1400" s="84">
        <v>15</v>
      </c>
      <c r="G1400" s="84">
        <v>3</v>
      </c>
      <c r="H1400" s="85" t="str">
        <f t="shared" si="126"/>
        <v>March</v>
      </c>
      <c r="I1400" s="84">
        <v>2019</v>
      </c>
      <c r="J1400" s="85" t="str">
        <f t="shared" si="127"/>
        <v>3/15/2019</v>
      </c>
      <c r="K1400" s="86">
        <f t="shared" si="128"/>
        <v>6</v>
      </c>
      <c r="L1400" t="str">
        <f t="shared" si="129"/>
        <v>Friday</v>
      </c>
      <c r="M1400">
        <v>1842</v>
      </c>
      <c r="N1400" t="s">
        <v>207</v>
      </c>
      <c r="O1400" t="s">
        <v>226</v>
      </c>
      <c r="P1400">
        <v>57</v>
      </c>
      <c r="Q1400" t="s">
        <v>604</v>
      </c>
      <c r="R1400" t="s">
        <v>420</v>
      </c>
      <c r="S1400" t="s">
        <v>421</v>
      </c>
      <c r="T1400" t="s">
        <v>248</v>
      </c>
      <c r="U1400" t="s">
        <v>752</v>
      </c>
      <c r="V1400" t="s">
        <v>255</v>
      </c>
      <c r="W1400">
        <f t="shared" si="130"/>
        <v>-2.6700000000000017</v>
      </c>
      <c r="X1400">
        <f t="shared" si="131"/>
        <v>-96.120000000000061</v>
      </c>
    </row>
    <row r="1401" spans="1:24" x14ac:dyDescent="0.35">
      <c r="A1401">
        <v>44</v>
      </c>
      <c r="B1401">
        <v>52.6</v>
      </c>
      <c r="C1401">
        <v>2</v>
      </c>
      <c r="D1401">
        <v>2314.4</v>
      </c>
      <c r="E1401" s="53">
        <v>43590</v>
      </c>
      <c r="F1401" s="84">
        <v>5</v>
      </c>
      <c r="G1401" s="84">
        <v>5</v>
      </c>
      <c r="H1401" s="85" t="str">
        <f t="shared" si="126"/>
        <v>May</v>
      </c>
      <c r="I1401" s="84">
        <v>2019</v>
      </c>
      <c r="J1401" s="85" t="str">
        <f t="shared" si="127"/>
        <v>5/5/2019</v>
      </c>
      <c r="K1401" s="86">
        <f t="shared" si="128"/>
        <v>1</v>
      </c>
      <c r="L1401" t="str">
        <f t="shared" si="129"/>
        <v>Sunday</v>
      </c>
      <c r="M1401">
        <v>1792</v>
      </c>
      <c r="N1401" t="s">
        <v>207</v>
      </c>
      <c r="O1401" t="s">
        <v>226</v>
      </c>
      <c r="P1401">
        <v>57</v>
      </c>
      <c r="Q1401" t="s">
        <v>604</v>
      </c>
      <c r="R1401" t="s">
        <v>296</v>
      </c>
      <c r="S1401" t="s">
        <v>297</v>
      </c>
      <c r="T1401" t="s">
        <v>236</v>
      </c>
      <c r="U1401" t="s">
        <v>704</v>
      </c>
      <c r="V1401" t="s">
        <v>255</v>
      </c>
      <c r="W1401">
        <f t="shared" si="130"/>
        <v>-4.3999999999999986</v>
      </c>
      <c r="X1401">
        <f t="shared" si="131"/>
        <v>-193.59999999999994</v>
      </c>
    </row>
    <row r="1402" spans="1:24" x14ac:dyDescent="0.35">
      <c r="A1402">
        <v>28</v>
      </c>
      <c r="B1402">
        <v>46.82</v>
      </c>
      <c r="C1402">
        <v>1</v>
      </c>
      <c r="D1402">
        <v>1310.96</v>
      </c>
      <c r="E1402" s="53" t="s">
        <v>323</v>
      </c>
      <c r="F1402" s="84">
        <v>15</v>
      </c>
      <c r="G1402" s="84">
        <v>6</v>
      </c>
      <c r="H1402" s="85" t="str">
        <f t="shared" si="126"/>
        <v>June</v>
      </c>
      <c r="I1402" s="84">
        <v>2019</v>
      </c>
      <c r="J1402" s="85" t="str">
        <f t="shared" si="127"/>
        <v>6/15/2019</v>
      </c>
      <c r="K1402" s="86">
        <f t="shared" si="128"/>
        <v>7</v>
      </c>
      <c r="L1402" t="str">
        <f t="shared" si="129"/>
        <v>Saturday</v>
      </c>
      <c r="M1402">
        <v>1752</v>
      </c>
      <c r="N1402" t="s">
        <v>207</v>
      </c>
      <c r="O1402" t="s">
        <v>226</v>
      </c>
      <c r="P1402">
        <v>57</v>
      </c>
      <c r="Q1402" t="s">
        <v>604</v>
      </c>
      <c r="R1402" t="s">
        <v>401</v>
      </c>
      <c r="S1402" t="s">
        <v>249</v>
      </c>
      <c r="T1402" t="s">
        <v>249</v>
      </c>
      <c r="U1402" t="s">
        <v>745</v>
      </c>
      <c r="V1402" t="s">
        <v>255</v>
      </c>
      <c r="W1402">
        <f t="shared" si="130"/>
        <v>-10.18</v>
      </c>
      <c r="X1402">
        <f t="shared" si="131"/>
        <v>-285.03999999999996</v>
      </c>
    </row>
    <row r="1403" spans="1:24" x14ac:dyDescent="0.35">
      <c r="A1403">
        <v>45</v>
      </c>
      <c r="B1403">
        <v>64.739999999999995</v>
      </c>
      <c r="C1403">
        <v>2</v>
      </c>
      <c r="D1403">
        <v>2913.3</v>
      </c>
      <c r="E1403" s="53" t="s">
        <v>434</v>
      </c>
      <c r="F1403" s="84">
        <v>20</v>
      </c>
      <c r="G1403" s="84">
        <v>7</v>
      </c>
      <c r="H1403" s="85" t="str">
        <f t="shared" si="126"/>
        <v>July</v>
      </c>
      <c r="I1403" s="84">
        <v>2019</v>
      </c>
      <c r="J1403" s="85" t="str">
        <f t="shared" si="127"/>
        <v>7/20/2019</v>
      </c>
      <c r="K1403" s="86">
        <f t="shared" si="128"/>
        <v>7</v>
      </c>
      <c r="L1403" t="str">
        <f t="shared" si="129"/>
        <v>Saturday</v>
      </c>
      <c r="M1403">
        <v>1718</v>
      </c>
      <c r="N1403" t="s">
        <v>207</v>
      </c>
      <c r="O1403" t="s">
        <v>226</v>
      </c>
      <c r="P1403">
        <v>57</v>
      </c>
      <c r="Q1403" t="s">
        <v>604</v>
      </c>
      <c r="R1403" t="s">
        <v>335</v>
      </c>
      <c r="S1403" t="s">
        <v>336</v>
      </c>
      <c r="T1403" t="s">
        <v>229</v>
      </c>
      <c r="U1403" t="s">
        <v>720</v>
      </c>
      <c r="V1403" t="s">
        <v>255</v>
      </c>
      <c r="W1403">
        <f t="shared" si="130"/>
        <v>7.7399999999999949</v>
      </c>
      <c r="X1403">
        <f t="shared" si="131"/>
        <v>348.29999999999978</v>
      </c>
    </row>
    <row r="1404" spans="1:24" x14ac:dyDescent="0.35">
      <c r="A1404">
        <v>29</v>
      </c>
      <c r="B1404">
        <v>46.82</v>
      </c>
      <c r="C1404">
        <v>11</v>
      </c>
      <c r="D1404">
        <v>1357.78</v>
      </c>
      <c r="E1404" s="53" t="s">
        <v>378</v>
      </c>
      <c r="F1404" s="84">
        <v>20</v>
      </c>
      <c r="G1404" s="84">
        <v>8</v>
      </c>
      <c r="H1404" s="85" t="str">
        <f t="shared" si="126"/>
        <v>August</v>
      </c>
      <c r="I1404" s="84">
        <v>2019</v>
      </c>
      <c r="J1404" s="85" t="str">
        <f t="shared" si="127"/>
        <v>8/20/2019</v>
      </c>
      <c r="K1404" s="86">
        <f t="shared" si="128"/>
        <v>3</v>
      </c>
      <c r="L1404" t="str">
        <f t="shared" si="129"/>
        <v>Tuesday</v>
      </c>
      <c r="M1404">
        <v>1688</v>
      </c>
      <c r="N1404" t="s">
        <v>207</v>
      </c>
      <c r="O1404" t="s">
        <v>226</v>
      </c>
      <c r="P1404">
        <v>57</v>
      </c>
      <c r="Q1404" t="s">
        <v>604</v>
      </c>
      <c r="R1404" t="s">
        <v>335</v>
      </c>
      <c r="S1404" t="s">
        <v>336</v>
      </c>
      <c r="T1404" t="s">
        <v>229</v>
      </c>
      <c r="U1404" t="s">
        <v>720</v>
      </c>
      <c r="V1404" t="s">
        <v>255</v>
      </c>
      <c r="W1404">
        <f t="shared" si="130"/>
        <v>-10.18</v>
      </c>
      <c r="X1404">
        <f t="shared" si="131"/>
        <v>-295.21999999999997</v>
      </c>
    </row>
    <row r="1405" spans="1:24" x14ac:dyDescent="0.35">
      <c r="A1405">
        <v>40</v>
      </c>
      <c r="B1405">
        <v>53.75</v>
      </c>
      <c r="C1405">
        <v>5</v>
      </c>
      <c r="D1405">
        <v>2150</v>
      </c>
      <c r="E1405" s="53">
        <v>43686</v>
      </c>
      <c r="F1405" s="84">
        <v>8</v>
      </c>
      <c r="G1405" s="84">
        <v>9</v>
      </c>
      <c r="H1405" s="85" t="str">
        <f t="shared" si="126"/>
        <v>September</v>
      </c>
      <c r="I1405" s="84">
        <v>2019</v>
      </c>
      <c r="J1405" s="85" t="str">
        <f t="shared" si="127"/>
        <v>9/8/2019</v>
      </c>
      <c r="K1405" s="86">
        <f t="shared" si="128"/>
        <v>1</v>
      </c>
      <c r="L1405" t="str">
        <f t="shared" si="129"/>
        <v>Sunday</v>
      </c>
      <c r="M1405">
        <v>1670</v>
      </c>
      <c r="N1405" t="s">
        <v>207</v>
      </c>
      <c r="O1405" t="s">
        <v>226</v>
      </c>
      <c r="P1405">
        <v>57</v>
      </c>
      <c r="Q1405" t="s">
        <v>604</v>
      </c>
      <c r="R1405" t="s">
        <v>253</v>
      </c>
      <c r="S1405" t="s">
        <v>254</v>
      </c>
      <c r="T1405" t="s">
        <v>229</v>
      </c>
      <c r="U1405" t="s">
        <v>683</v>
      </c>
      <c r="V1405" t="s">
        <v>255</v>
      </c>
      <c r="W1405">
        <f t="shared" si="130"/>
        <v>-3.25</v>
      </c>
      <c r="X1405">
        <f t="shared" si="131"/>
        <v>-130</v>
      </c>
    </row>
    <row r="1406" spans="1:24" x14ac:dyDescent="0.35">
      <c r="A1406">
        <v>45</v>
      </c>
      <c r="B1406">
        <v>61.85</v>
      </c>
      <c r="C1406">
        <v>2</v>
      </c>
      <c r="D1406">
        <v>2783.25</v>
      </c>
      <c r="E1406" s="53" t="s">
        <v>403</v>
      </c>
      <c r="F1406" s="84">
        <v>13</v>
      </c>
      <c r="G1406" s="84">
        <v>10</v>
      </c>
      <c r="H1406" s="85" t="str">
        <f t="shared" si="126"/>
        <v>October</v>
      </c>
      <c r="I1406" s="84">
        <v>2019</v>
      </c>
      <c r="J1406" s="85" t="str">
        <f t="shared" si="127"/>
        <v>10/13/2019</v>
      </c>
      <c r="K1406" s="86">
        <f t="shared" si="128"/>
        <v>1</v>
      </c>
      <c r="L1406" t="str">
        <f t="shared" si="129"/>
        <v>Sunday</v>
      </c>
      <c r="M1406">
        <v>1636</v>
      </c>
      <c r="N1406" t="s">
        <v>207</v>
      </c>
      <c r="O1406" t="s">
        <v>226</v>
      </c>
      <c r="P1406">
        <v>57</v>
      </c>
      <c r="Q1406" t="s">
        <v>604</v>
      </c>
      <c r="R1406" t="s">
        <v>279</v>
      </c>
      <c r="S1406" t="s">
        <v>280</v>
      </c>
      <c r="T1406" t="s">
        <v>229</v>
      </c>
      <c r="U1406" t="s">
        <v>696</v>
      </c>
      <c r="V1406" t="s">
        <v>255</v>
      </c>
      <c r="W1406">
        <f t="shared" si="130"/>
        <v>4.8500000000000014</v>
      </c>
      <c r="X1406">
        <f t="shared" si="131"/>
        <v>218.25000000000006</v>
      </c>
    </row>
    <row r="1407" spans="1:24" x14ac:dyDescent="0.35">
      <c r="A1407">
        <v>44</v>
      </c>
      <c r="B1407">
        <v>53.18</v>
      </c>
      <c r="C1407">
        <v>11</v>
      </c>
      <c r="D1407">
        <v>2339.92</v>
      </c>
      <c r="E1407" s="53" t="s">
        <v>404</v>
      </c>
      <c r="F1407" s="84">
        <v>22</v>
      </c>
      <c r="G1407" s="84">
        <v>10</v>
      </c>
      <c r="H1407" s="85" t="str">
        <f t="shared" si="126"/>
        <v>October</v>
      </c>
      <c r="I1407" s="84">
        <v>2019</v>
      </c>
      <c r="J1407" s="85" t="str">
        <f t="shared" si="127"/>
        <v>10/22/2019</v>
      </c>
      <c r="K1407" s="86">
        <f t="shared" si="128"/>
        <v>3</v>
      </c>
      <c r="L1407" t="str">
        <f t="shared" si="129"/>
        <v>Tuesday</v>
      </c>
      <c r="M1407">
        <v>1628</v>
      </c>
      <c r="N1407" t="s">
        <v>207</v>
      </c>
      <c r="O1407" t="s">
        <v>226</v>
      </c>
      <c r="P1407">
        <v>57</v>
      </c>
      <c r="Q1407" t="s">
        <v>604</v>
      </c>
      <c r="R1407" t="s">
        <v>437</v>
      </c>
      <c r="S1407" t="s">
        <v>438</v>
      </c>
      <c r="T1407" t="s">
        <v>243</v>
      </c>
      <c r="U1407" t="s">
        <v>758</v>
      </c>
      <c r="V1407" t="s">
        <v>255</v>
      </c>
      <c r="W1407">
        <f t="shared" si="130"/>
        <v>-3.8200000000000003</v>
      </c>
      <c r="X1407">
        <f t="shared" si="131"/>
        <v>-168.08</v>
      </c>
    </row>
    <row r="1408" spans="1:24" x14ac:dyDescent="0.35">
      <c r="A1408">
        <v>25</v>
      </c>
      <c r="B1408">
        <v>69.16</v>
      </c>
      <c r="C1408">
        <v>14</v>
      </c>
      <c r="D1408">
        <v>1729</v>
      </c>
      <c r="E1408" s="53">
        <v>43596</v>
      </c>
      <c r="F1408" s="84">
        <v>5</v>
      </c>
      <c r="G1408" s="84">
        <v>11</v>
      </c>
      <c r="H1408" s="85" t="str">
        <f t="shared" si="126"/>
        <v>November</v>
      </c>
      <c r="I1408" s="84">
        <v>2019</v>
      </c>
      <c r="J1408" s="85" t="str">
        <f t="shared" si="127"/>
        <v>11/5/2019</v>
      </c>
      <c r="K1408" s="86">
        <f t="shared" si="128"/>
        <v>3</v>
      </c>
      <c r="L1408" t="str">
        <f t="shared" si="129"/>
        <v>Tuesday</v>
      </c>
      <c r="M1408">
        <v>1615</v>
      </c>
      <c r="N1408" t="s">
        <v>207</v>
      </c>
      <c r="O1408" t="s">
        <v>226</v>
      </c>
      <c r="P1408">
        <v>57</v>
      </c>
      <c r="Q1408" t="s">
        <v>604</v>
      </c>
      <c r="R1408" t="s">
        <v>272</v>
      </c>
      <c r="S1408" t="s">
        <v>254</v>
      </c>
      <c r="T1408" t="s">
        <v>229</v>
      </c>
      <c r="U1408" t="s">
        <v>692</v>
      </c>
      <c r="V1408" t="s">
        <v>255</v>
      </c>
      <c r="W1408">
        <f t="shared" si="130"/>
        <v>12.159999999999997</v>
      </c>
      <c r="X1408">
        <f t="shared" si="131"/>
        <v>303.99999999999989</v>
      </c>
    </row>
    <row r="1409" spans="1:24" x14ac:dyDescent="0.35">
      <c r="A1409">
        <v>45</v>
      </c>
      <c r="B1409">
        <v>132.72</v>
      </c>
      <c r="C1409">
        <v>4</v>
      </c>
      <c r="D1409">
        <v>5972.4</v>
      </c>
      <c r="E1409" s="53" t="s">
        <v>439</v>
      </c>
      <c r="F1409" s="84">
        <v>20</v>
      </c>
      <c r="G1409" s="84">
        <v>11</v>
      </c>
      <c r="H1409" s="85" t="str">
        <f t="shared" si="126"/>
        <v>November</v>
      </c>
      <c r="I1409" s="84">
        <v>2019</v>
      </c>
      <c r="J1409" s="85" t="str">
        <f t="shared" si="127"/>
        <v>11/20/2019</v>
      </c>
      <c r="K1409" s="86">
        <f t="shared" si="128"/>
        <v>4</v>
      </c>
      <c r="L1409" t="str">
        <f t="shared" si="129"/>
        <v>Wednesday</v>
      </c>
      <c r="M1409">
        <v>1601</v>
      </c>
      <c r="N1409" t="s">
        <v>207</v>
      </c>
      <c r="O1409" t="s">
        <v>226</v>
      </c>
      <c r="P1409">
        <v>57</v>
      </c>
      <c r="Q1409" t="s">
        <v>604</v>
      </c>
      <c r="R1409" t="s">
        <v>395</v>
      </c>
      <c r="S1409" t="s">
        <v>259</v>
      </c>
      <c r="T1409" t="s">
        <v>230</v>
      </c>
      <c r="U1409" t="s">
        <v>742</v>
      </c>
      <c r="V1409" t="s">
        <v>260</v>
      </c>
      <c r="W1409">
        <f t="shared" si="130"/>
        <v>75.72</v>
      </c>
      <c r="X1409">
        <f t="shared" si="131"/>
        <v>3407.4</v>
      </c>
    </row>
    <row r="1410" spans="1:24" x14ac:dyDescent="0.35">
      <c r="A1410">
        <v>48</v>
      </c>
      <c r="B1410">
        <v>47.4</v>
      </c>
      <c r="C1410">
        <v>4</v>
      </c>
      <c r="D1410">
        <v>2275.1999999999998</v>
      </c>
      <c r="E1410" s="53">
        <v>43477</v>
      </c>
      <c r="F1410" s="84">
        <v>1</v>
      </c>
      <c r="G1410" s="84">
        <v>12</v>
      </c>
      <c r="H1410" s="85" t="str">
        <f t="shared" si="126"/>
        <v>December</v>
      </c>
      <c r="I1410" s="84">
        <v>2019</v>
      </c>
      <c r="J1410" s="85" t="str">
        <f t="shared" si="127"/>
        <v>12/1/2019</v>
      </c>
      <c r="K1410" s="86">
        <f t="shared" si="128"/>
        <v>1</v>
      </c>
      <c r="L1410" t="str">
        <f t="shared" si="129"/>
        <v>Sunday</v>
      </c>
      <c r="M1410">
        <v>1591</v>
      </c>
      <c r="N1410" t="s">
        <v>207</v>
      </c>
      <c r="O1410" t="s">
        <v>226</v>
      </c>
      <c r="P1410">
        <v>57</v>
      </c>
      <c r="Q1410" t="s">
        <v>604</v>
      </c>
      <c r="R1410" t="s">
        <v>427</v>
      </c>
      <c r="S1410" t="s">
        <v>254</v>
      </c>
      <c r="T1410" t="s">
        <v>229</v>
      </c>
      <c r="U1410" t="s">
        <v>754</v>
      </c>
      <c r="V1410" t="s">
        <v>255</v>
      </c>
      <c r="W1410">
        <f t="shared" si="130"/>
        <v>-9.6000000000000014</v>
      </c>
      <c r="X1410">
        <f t="shared" si="131"/>
        <v>-460.80000000000007</v>
      </c>
    </row>
    <row r="1411" spans="1:24" x14ac:dyDescent="0.35">
      <c r="A1411">
        <v>44</v>
      </c>
      <c r="B1411">
        <v>60.76</v>
      </c>
      <c r="C1411">
        <v>14</v>
      </c>
      <c r="D1411">
        <v>2673.44</v>
      </c>
      <c r="E1411" s="53">
        <v>43750</v>
      </c>
      <c r="F1411" s="84">
        <v>10</v>
      </c>
      <c r="G1411" s="84">
        <v>12</v>
      </c>
      <c r="H1411" s="85" t="str">
        <f t="shared" ref="H1411:H1474" si="132">IF(G1411=1,"January",IF(G1411=2,"Febuary",IF(G1411=3,"March",IF(G1411=4,"April",IF(G1411=5,"May",IF(G1411=6,"June",IF(G1411=7,"July",IF(G1411=8,"August",IF(G1411=9,"September",IF(G1411=10,"October",IF(G1411=11,"November","December")))))))))))</f>
        <v>December</v>
      </c>
      <c r="I1411" s="84">
        <v>2019</v>
      </c>
      <c r="J1411" s="85" t="str">
        <f t="shared" ref="J1411:J1474" si="133">CONCATENATE(G1411,"/",F1411,"/",I1411)</f>
        <v>12/10/2019</v>
      </c>
      <c r="K1411" s="86">
        <f t="shared" ref="K1411:K1474" si="134">WEEKDAY(J1411)</f>
        <v>3</v>
      </c>
      <c r="L1411" t="str">
        <f t="shared" ref="L1411:L1474" si="135">IF(K1411=7,"Saturday",IF(K1411=6,"Friday",IF(K1411=5,"Thursday",IF(K1411=4,"Wednesday",IF(K1411=3,"Tuesday",IF(K1411=2,"Monday","Sunday"))))))</f>
        <v>Tuesday</v>
      </c>
      <c r="M1411">
        <v>1583</v>
      </c>
      <c r="N1411" t="s">
        <v>207</v>
      </c>
      <c r="O1411" t="s">
        <v>226</v>
      </c>
      <c r="P1411">
        <v>57</v>
      </c>
      <c r="Q1411" t="s">
        <v>604</v>
      </c>
      <c r="R1411" t="s">
        <v>296</v>
      </c>
      <c r="S1411" t="s">
        <v>297</v>
      </c>
      <c r="T1411" t="s">
        <v>236</v>
      </c>
      <c r="U1411" t="s">
        <v>704</v>
      </c>
      <c r="V1411" t="s">
        <v>255</v>
      </c>
      <c r="W1411">
        <f t="shared" ref="W1411:W1474" si="136">B1411-P1411</f>
        <v>3.759999999999998</v>
      </c>
      <c r="X1411">
        <f t="shared" ref="X1411:X1474" si="137">W1411*A1411</f>
        <v>165.43999999999991</v>
      </c>
    </row>
    <row r="1412" spans="1:24" x14ac:dyDescent="0.35">
      <c r="A1412">
        <v>25</v>
      </c>
      <c r="B1412">
        <v>97.27</v>
      </c>
      <c r="C1412">
        <v>12</v>
      </c>
      <c r="D1412">
        <v>2431.75</v>
      </c>
      <c r="E1412" s="53" t="s">
        <v>440</v>
      </c>
      <c r="F1412" s="84">
        <v>23</v>
      </c>
      <c r="G1412" s="84">
        <v>1</v>
      </c>
      <c r="H1412" s="85" t="str">
        <f t="shared" si="132"/>
        <v>January</v>
      </c>
      <c r="I1412" s="84">
        <v>2020</v>
      </c>
      <c r="J1412" s="85" t="str">
        <f t="shared" si="133"/>
        <v>1/23/2020</v>
      </c>
      <c r="K1412" s="86">
        <f t="shared" si="134"/>
        <v>5</v>
      </c>
      <c r="L1412" t="str">
        <f t="shared" si="135"/>
        <v>Thursday</v>
      </c>
      <c r="M1412">
        <v>1540</v>
      </c>
      <c r="N1412" t="s">
        <v>207</v>
      </c>
      <c r="O1412" t="s">
        <v>226</v>
      </c>
      <c r="P1412">
        <v>57</v>
      </c>
      <c r="Q1412" t="s">
        <v>604</v>
      </c>
      <c r="R1412" t="s">
        <v>335</v>
      </c>
      <c r="S1412" t="s">
        <v>336</v>
      </c>
      <c r="T1412" t="s">
        <v>229</v>
      </c>
      <c r="U1412" t="s">
        <v>720</v>
      </c>
      <c r="V1412" t="s">
        <v>255</v>
      </c>
      <c r="W1412">
        <f t="shared" si="136"/>
        <v>40.269999999999996</v>
      </c>
      <c r="X1412">
        <f t="shared" si="137"/>
        <v>1006.7499999999999</v>
      </c>
    </row>
    <row r="1413" spans="1:24" x14ac:dyDescent="0.35">
      <c r="A1413">
        <v>22</v>
      </c>
      <c r="B1413">
        <v>91.76</v>
      </c>
      <c r="C1413">
        <v>2</v>
      </c>
      <c r="D1413">
        <v>2018.72</v>
      </c>
      <c r="E1413" s="53" t="s">
        <v>502</v>
      </c>
      <c r="F1413" s="84">
        <v>22</v>
      </c>
      <c r="G1413" s="84">
        <v>2</v>
      </c>
      <c r="H1413" s="85" t="str">
        <f t="shared" si="132"/>
        <v>Febuary</v>
      </c>
      <c r="I1413" s="84">
        <v>2020</v>
      </c>
      <c r="J1413" s="85" t="str">
        <f t="shared" si="133"/>
        <v>2/22/2020</v>
      </c>
      <c r="K1413" s="86">
        <f t="shared" si="134"/>
        <v>7</v>
      </c>
      <c r="L1413" t="str">
        <f t="shared" si="135"/>
        <v>Saturday</v>
      </c>
      <c r="M1413">
        <v>1511</v>
      </c>
      <c r="N1413" t="s">
        <v>207</v>
      </c>
      <c r="O1413" t="s">
        <v>226</v>
      </c>
      <c r="P1413">
        <v>57</v>
      </c>
      <c r="Q1413" t="s">
        <v>604</v>
      </c>
      <c r="R1413" t="s">
        <v>296</v>
      </c>
      <c r="S1413" t="s">
        <v>297</v>
      </c>
      <c r="T1413" t="s">
        <v>236</v>
      </c>
      <c r="U1413" t="s">
        <v>704</v>
      </c>
      <c r="V1413" t="s">
        <v>255</v>
      </c>
      <c r="W1413">
        <f t="shared" si="136"/>
        <v>34.760000000000005</v>
      </c>
      <c r="X1413">
        <f t="shared" si="137"/>
        <v>764.72000000000014</v>
      </c>
    </row>
    <row r="1414" spans="1:24" x14ac:dyDescent="0.35">
      <c r="A1414">
        <v>31</v>
      </c>
      <c r="B1414">
        <v>50.29</v>
      </c>
      <c r="C1414">
        <v>2</v>
      </c>
      <c r="D1414">
        <v>1558.99</v>
      </c>
      <c r="E1414" s="53" t="s">
        <v>513</v>
      </c>
      <c r="F1414" s="84">
        <v>15</v>
      </c>
      <c r="G1414" s="84">
        <v>3</v>
      </c>
      <c r="H1414" s="85" t="str">
        <f t="shared" si="132"/>
        <v>March</v>
      </c>
      <c r="I1414" s="84">
        <v>2020</v>
      </c>
      <c r="J1414" s="85" t="str">
        <f t="shared" si="133"/>
        <v>3/15/2020</v>
      </c>
      <c r="K1414" s="86">
        <f t="shared" si="134"/>
        <v>1</v>
      </c>
      <c r="L1414" t="str">
        <f t="shared" si="135"/>
        <v>Sunday</v>
      </c>
      <c r="M1414">
        <v>1490</v>
      </c>
      <c r="N1414" t="s">
        <v>207</v>
      </c>
      <c r="O1414" t="s">
        <v>226</v>
      </c>
      <c r="P1414">
        <v>57</v>
      </c>
      <c r="Q1414" t="s">
        <v>604</v>
      </c>
      <c r="R1414" t="s">
        <v>296</v>
      </c>
      <c r="S1414" t="s">
        <v>297</v>
      </c>
      <c r="T1414" t="s">
        <v>236</v>
      </c>
      <c r="U1414" t="s">
        <v>704</v>
      </c>
      <c r="V1414" t="s">
        <v>255</v>
      </c>
      <c r="W1414">
        <f t="shared" si="136"/>
        <v>-6.7100000000000009</v>
      </c>
      <c r="X1414">
        <f t="shared" si="137"/>
        <v>-208.01000000000002</v>
      </c>
    </row>
    <row r="1415" spans="1:24" x14ac:dyDescent="0.35">
      <c r="A1415">
        <v>21</v>
      </c>
      <c r="B1415">
        <v>52.6</v>
      </c>
      <c r="C1415">
        <v>2</v>
      </c>
      <c r="D1415">
        <v>1104.5999999999999</v>
      </c>
      <c r="E1415" s="53">
        <v>43895</v>
      </c>
      <c r="F1415" s="84">
        <v>3</v>
      </c>
      <c r="G1415" s="84">
        <v>5</v>
      </c>
      <c r="H1415" s="85" t="str">
        <f t="shared" si="132"/>
        <v>May</v>
      </c>
      <c r="I1415" s="84">
        <v>2020</v>
      </c>
      <c r="J1415" s="85" t="str">
        <f t="shared" si="133"/>
        <v>5/3/2020</v>
      </c>
      <c r="K1415" s="86">
        <f t="shared" si="134"/>
        <v>1</v>
      </c>
      <c r="L1415" t="str">
        <f t="shared" si="135"/>
        <v>Sunday</v>
      </c>
      <c r="M1415">
        <v>1442</v>
      </c>
      <c r="N1415" t="s">
        <v>207</v>
      </c>
      <c r="O1415" t="s">
        <v>226</v>
      </c>
      <c r="P1415">
        <v>57</v>
      </c>
      <c r="Q1415" t="s">
        <v>604</v>
      </c>
      <c r="R1415" t="s">
        <v>296</v>
      </c>
      <c r="S1415" t="s">
        <v>297</v>
      </c>
      <c r="T1415" t="s">
        <v>236</v>
      </c>
      <c r="U1415" t="s">
        <v>704</v>
      </c>
      <c r="V1415" t="s">
        <v>255</v>
      </c>
      <c r="W1415">
        <f t="shared" si="136"/>
        <v>-4.3999999999999986</v>
      </c>
      <c r="X1415">
        <f t="shared" si="137"/>
        <v>-92.399999999999977</v>
      </c>
    </row>
    <row r="1416" spans="1:24" x14ac:dyDescent="0.35">
      <c r="A1416">
        <v>55</v>
      </c>
      <c r="B1416">
        <v>46.82</v>
      </c>
      <c r="C1416">
        <v>1</v>
      </c>
      <c r="D1416">
        <v>2575.1</v>
      </c>
      <c r="E1416" s="53" t="s">
        <v>346</v>
      </c>
      <c r="F1416" s="84">
        <v>31</v>
      </c>
      <c r="G1416" s="84">
        <v>5</v>
      </c>
      <c r="H1416" s="85" t="str">
        <f t="shared" si="132"/>
        <v>May</v>
      </c>
      <c r="I1416" s="84">
        <v>2020</v>
      </c>
      <c r="J1416" s="85" t="str">
        <f t="shared" si="133"/>
        <v>5/31/2020</v>
      </c>
      <c r="K1416" s="86">
        <f t="shared" si="134"/>
        <v>1</v>
      </c>
      <c r="L1416" t="str">
        <f t="shared" si="135"/>
        <v>Sunday</v>
      </c>
      <c r="M1416">
        <v>1415</v>
      </c>
      <c r="N1416" t="s">
        <v>347</v>
      </c>
      <c r="O1416" t="s">
        <v>226</v>
      </c>
      <c r="P1416">
        <v>57</v>
      </c>
      <c r="Q1416" t="s">
        <v>604</v>
      </c>
      <c r="R1416" t="s">
        <v>277</v>
      </c>
      <c r="S1416" t="s">
        <v>278</v>
      </c>
      <c r="T1416" t="s">
        <v>230</v>
      </c>
      <c r="U1416" t="s">
        <v>695</v>
      </c>
      <c r="V1416" t="s">
        <v>255</v>
      </c>
      <c r="W1416">
        <f t="shared" si="136"/>
        <v>-10.18</v>
      </c>
      <c r="X1416">
        <f t="shared" si="137"/>
        <v>-559.9</v>
      </c>
    </row>
    <row r="1417" spans="1:24" x14ac:dyDescent="0.35">
      <c r="A1417">
        <v>25</v>
      </c>
      <c r="B1417">
        <v>113.83</v>
      </c>
      <c r="C1417">
        <v>3</v>
      </c>
      <c r="D1417">
        <v>2845.75</v>
      </c>
      <c r="E1417" s="53" t="s">
        <v>206</v>
      </c>
      <c r="F1417" s="84">
        <v>24</v>
      </c>
      <c r="G1417" s="84">
        <v>2</v>
      </c>
      <c r="H1417" s="85" t="str">
        <f t="shared" si="132"/>
        <v>Febuary</v>
      </c>
      <c r="I1417" s="84">
        <v>2018</v>
      </c>
      <c r="J1417" s="85" t="str">
        <f t="shared" si="133"/>
        <v>2/24/2018</v>
      </c>
      <c r="K1417" s="86">
        <f t="shared" si="134"/>
        <v>7</v>
      </c>
      <c r="L1417" t="str">
        <f t="shared" si="135"/>
        <v>Saturday</v>
      </c>
      <c r="M1417">
        <v>2243</v>
      </c>
      <c r="N1417" t="s">
        <v>207</v>
      </c>
      <c r="O1417" t="s">
        <v>208</v>
      </c>
      <c r="P1417">
        <v>112</v>
      </c>
      <c r="Q1417" t="s">
        <v>605</v>
      </c>
      <c r="R1417" t="s">
        <v>253</v>
      </c>
      <c r="S1417" t="s">
        <v>254</v>
      </c>
      <c r="T1417" t="s">
        <v>229</v>
      </c>
      <c r="U1417" t="s">
        <v>683</v>
      </c>
      <c r="V1417" t="s">
        <v>255</v>
      </c>
      <c r="W1417">
        <f t="shared" si="136"/>
        <v>1.8299999999999983</v>
      </c>
      <c r="X1417">
        <f t="shared" si="137"/>
        <v>45.749999999999957</v>
      </c>
    </row>
    <row r="1418" spans="1:24" x14ac:dyDescent="0.35">
      <c r="A1418">
        <v>35</v>
      </c>
      <c r="B1418">
        <v>98.05</v>
      </c>
      <c r="C1418">
        <v>1</v>
      </c>
      <c r="D1418">
        <v>3431.75</v>
      </c>
      <c r="E1418" s="53" t="s">
        <v>348</v>
      </c>
      <c r="F1418" s="84">
        <v>29</v>
      </c>
      <c r="G1418" s="84">
        <v>4</v>
      </c>
      <c r="H1418" s="85" t="str">
        <f t="shared" si="132"/>
        <v>April</v>
      </c>
      <c r="I1418" s="84">
        <v>2018</v>
      </c>
      <c r="J1418" s="85" t="str">
        <f t="shared" si="133"/>
        <v>4/29/2018</v>
      </c>
      <c r="K1418" s="86">
        <f t="shared" si="134"/>
        <v>1</v>
      </c>
      <c r="L1418" t="str">
        <f t="shared" si="135"/>
        <v>Sunday</v>
      </c>
      <c r="M1418">
        <v>2180</v>
      </c>
      <c r="N1418" t="s">
        <v>207</v>
      </c>
      <c r="O1418" t="s">
        <v>208</v>
      </c>
      <c r="P1418">
        <v>112</v>
      </c>
      <c r="Q1418" t="s">
        <v>605</v>
      </c>
      <c r="R1418" t="s">
        <v>270</v>
      </c>
      <c r="S1418" t="s">
        <v>271</v>
      </c>
      <c r="T1418" t="s">
        <v>232</v>
      </c>
      <c r="U1418" t="s">
        <v>691</v>
      </c>
      <c r="V1418" t="s">
        <v>260</v>
      </c>
      <c r="W1418">
        <f t="shared" si="136"/>
        <v>-13.950000000000003</v>
      </c>
      <c r="X1418">
        <f t="shared" si="137"/>
        <v>-488.25000000000011</v>
      </c>
    </row>
    <row r="1419" spans="1:24" x14ac:dyDescent="0.35">
      <c r="A1419">
        <v>35</v>
      </c>
      <c r="B1419">
        <v>93.54</v>
      </c>
      <c r="C1419">
        <v>3</v>
      </c>
      <c r="D1419">
        <v>3273.9</v>
      </c>
      <c r="E1419" s="53">
        <v>43107</v>
      </c>
      <c r="F1419" s="84">
        <v>1</v>
      </c>
      <c r="G1419" s="84">
        <v>7</v>
      </c>
      <c r="H1419" s="85" t="str">
        <f t="shared" si="132"/>
        <v>July</v>
      </c>
      <c r="I1419" s="84">
        <v>2018</v>
      </c>
      <c r="J1419" s="85" t="str">
        <f t="shared" si="133"/>
        <v>7/1/2018</v>
      </c>
      <c r="K1419" s="86">
        <f t="shared" si="134"/>
        <v>1</v>
      </c>
      <c r="L1419" t="str">
        <f t="shared" si="135"/>
        <v>Sunday</v>
      </c>
      <c r="M1419">
        <v>2118</v>
      </c>
      <c r="N1419" t="s">
        <v>207</v>
      </c>
      <c r="O1419" t="s">
        <v>208</v>
      </c>
      <c r="P1419">
        <v>112</v>
      </c>
      <c r="Q1419" t="s">
        <v>605</v>
      </c>
      <c r="R1419" t="s">
        <v>258</v>
      </c>
      <c r="S1419" t="s">
        <v>259</v>
      </c>
      <c r="T1419" t="s">
        <v>230</v>
      </c>
      <c r="U1419" t="s">
        <v>685</v>
      </c>
      <c r="V1419" t="s">
        <v>260</v>
      </c>
      <c r="W1419">
        <f t="shared" si="136"/>
        <v>-18.459999999999994</v>
      </c>
      <c r="X1419">
        <f t="shared" si="137"/>
        <v>-646.0999999999998</v>
      </c>
    </row>
    <row r="1420" spans="1:24" x14ac:dyDescent="0.35">
      <c r="A1420">
        <v>43</v>
      </c>
      <c r="B1420">
        <v>95.8</v>
      </c>
      <c r="C1420">
        <v>7</v>
      </c>
      <c r="D1420">
        <v>4119.3999999999996</v>
      </c>
      <c r="E1420" s="53" t="s">
        <v>209</v>
      </c>
      <c r="F1420" s="84">
        <v>25</v>
      </c>
      <c r="G1420" s="84">
        <v>8</v>
      </c>
      <c r="H1420" s="85" t="str">
        <f t="shared" si="132"/>
        <v>August</v>
      </c>
      <c r="I1420" s="84">
        <v>2018</v>
      </c>
      <c r="J1420" s="85" t="str">
        <f t="shared" si="133"/>
        <v>8/25/2018</v>
      </c>
      <c r="K1420" s="86">
        <f t="shared" si="134"/>
        <v>7</v>
      </c>
      <c r="L1420" t="str">
        <f t="shared" si="135"/>
        <v>Saturday</v>
      </c>
      <c r="M1420">
        <v>2064</v>
      </c>
      <c r="N1420" t="s">
        <v>207</v>
      </c>
      <c r="O1420" t="s">
        <v>208</v>
      </c>
      <c r="P1420">
        <v>112</v>
      </c>
      <c r="Q1420" t="s">
        <v>605</v>
      </c>
      <c r="R1420" t="s">
        <v>261</v>
      </c>
      <c r="S1420" t="s">
        <v>262</v>
      </c>
      <c r="T1420" t="s">
        <v>229</v>
      </c>
      <c r="U1420" t="s">
        <v>686</v>
      </c>
      <c r="V1420" t="s">
        <v>260</v>
      </c>
      <c r="W1420">
        <f t="shared" si="136"/>
        <v>-16.200000000000003</v>
      </c>
      <c r="X1420">
        <f t="shared" si="137"/>
        <v>-696.60000000000014</v>
      </c>
    </row>
    <row r="1421" spans="1:24" x14ac:dyDescent="0.35">
      <c r="A1421">
        <v>50</v>
      </c>
      <c r="B1421">
        <v>114.95</v>
      </c>
      <c r="C1421">
        <v>2</v>
      </c>
      <c r="D1421">
        <v>5747.5</v>
      </c>
      <c r="E1421" s="53" t="s">
        <v>210</v>
      </c>
      <c r="F1421" s="84">
        <v>28</v>
      </c>
      <c r="G1421" s="84">
        <v>10</v>
      </c>
      <c r="H1421" s="85" t="str">
        <f t="shared" si="132"/>
        <v>October</v>
      </c>
      <c r="I1421" s="84">
        <v>2018</v>
      </c>
      <c r="J1421" s="85" t="str">
        <f t="shared" si="133"/>
        <v>10/28/2018</v>
      </c>
      <c r="K1421" s="86">
        <f t="shared" si="134"/>
        <v>1</v>
      </c>
      <c r="L1421" t="str">
        <f t="shared" si="135"/>
        <v>Sunday</v>
      </c>
      <c r="M1421">
        <v>2001</v>
      </c>
      <c r="N1421" t="s">
        <v>207</v>
      </c>
      <c r="O1421" t="s">
        <v>208</v>
      </c>
      <c r="P1421">
        <v>112</v>
      </c>
      <c r="Q1421" t="s">
        <v>605</v>
      </c>
      <c r="R1421" t="s">
        <v>263</v>
      </c>
      <c r="S1421" t="s">
        <v>264</v>
      </c>
      <c r="T1421" t="s">
        <v>229</v>
      </c>
      <c r="U1421" t="s">
        <v>687</v>
      </c>
      <c r="V1421" t="s">
        <v>260</v>
      </c>
      <c r="W1421">
        <f t="shared" si="136"/>
        <v>2.9500000000000028</v>
      </c>
      <c r="X1421">
        <f t="shared" si="137"/>
        <v>147.50000000000014</v>
      </c>
    </row>
    <row r="1422" spans="1:24" x14ac:dyDescent="0.35">
      <c r="A1422">
        <v>48</v>
      </c>
      <c r="B1422">
        <v>111.57</v>
      </c>
      <c r="C1422">
        <v>10</v>
      </c>
      <c r="D1422">
        <v>5355.36</v>
      </c>
      <c r="E1422" s="53">
        <v>43415</v>
      </c>
      <c r="F1422" s="84">
        <v>11</v>
      </c>
      <c r="G1422" s="84">
        <v>11</v>
      </c>
      <c r="H1422" s="85" t="str">
        <f t="shared" si="132"/>
        <v>November</v>
      </c>
      <c r="I1422" s="84">
        <v>2018</v>
      </c>
      <c r="J1422" s="85" t="str">
        <f t="shared" si="133"/>
        <v>11/11/2018</v>
      </c>
      <c r="K1422" s="86">
        <f t="shared" si="134"/>
        <v>1</v>
      </c>
      <c r="L1422" t="str">
        <f t="shared" si="135"/>
        <v>Sunday</v>
      </c>
      <c r="M1422">
        <v>1988</v>
      </c>
      <c r="N1422" t="s">
        <v>207</v>
      </c>
      <c r="O1422" t="s">
        <v>208</v>
      </c>
      <c r="P1422">
        <v>112</v>
      </c>
      <c r="Q1422" t="s">
        <v>605</v>
      </c>
      <c r="R1422" t="s">
        <v>265</v>
      </c>
      <c r="S1422" t="s">
        <v>266</v>
      </c>
      <c r="T1422" t="s">
        <v>230</v>
      </c>
      <c r="U1422" t="s">
        <v>688</v>
      </c>
      <c r="V1422" t="s">
        <v>260</v>
      </c>
      <c r="W1422">
        <f t="shared" si="136"/>
        <v>-0.43000000000000682</v>
      </c>
      <c r="X1422">
        <f t="shared" si="137"/>
        <v>-20.640000000000327</v>
      </c>
    </row>
    <row r="1423" spans="1:24" x14ac:dyDescent="0.35">
      <c r="A1423">
        <v>25</v>
      </c>
      <c r="B1423">
        <v>101.43</v>
      </c>
      <c r="C1423">
        <v>2</v>
      </c>
      <c r="D1423">
        <v>2535.75</v>
      </c>
      <c r="E1423" s="53" t="s">
        <v>211</v>
      </c>
      <c r="F1423" s="84">
        <v>18</v>
      </c>
      <c r="G1423" s="84">
        <v>11</v>
      </c>
      <c r="H1423" s="85" t="str">
        <f t="shared" si="132"/>
        <v>November</v>
      </c>
      <c r="I1423" s="84">
        <v>2018</v>
      </c>
      <c r="J1423" s="85" t="str">
        <f t="shared" si="133"/>
        <v>11/18/2018</v>
      </c>
      <c r="K1423" s="86">
        <f t="shared" si="134"/>
        <v>1</v>
      </c>
      <c r="L1423" t="str">
        <f t="shared" si="135"/>
        <v>Sunday</v>
      </c>
      <c r="M1423">
        <v>1982</v>
      </c>
      <c r="N1423" t="s">
        <v>207</v>
      </c>
      <c r="O1423" t="s">
        <v>208</v>
      </c>
      <c r="P1423">
        <v>112</v>
      </c>
      <c r="Q1423" t="s">
        <v>605</v>
      </c>
      <c r="R1423" t="s">
        <v>267</v>
      </c>
      <c r="S1423" t="s">
        <v>268</v>
      </c>
      <c r="T1423" t="s">
        <v>231</v>
      </c>
      <c r="U1423" t="s">
        <v>689</v>
      </c>
      <c r="V1423" t="s">
        <v>255</v>
      </c>
      <c r="W1423">
        <f t="shared" si="136"/>
        <v>-10.569999999999993</v>
      </c>
      <c r="X1423">
        <f t="shared" si="137"/>
        <v>-264.24999999999983</v>
      </c>
    </row>
    <row r="1424" spans="1:24" x14ac:dyDescent="0.35">
      <c r="A1424">
        <v>25</v>
      </c>
      <c r="B1424">
        <v>90.16</v>
      </c>
      <c r="C1424">
        <v>15</v>
      </c>
      <c r="D1424">
        <v>2254</v>
      </c>
      <c r="E1424" s="53" t="s">
        <v>212</v>
      </c>
      <c r="F1424" s="84">
        <v>15</v>
      </c>
      <c r="G1424" s="84">
        <v>1</v>
      </c>
      <c r="H1424" s="85" t="str">
        <f t="shared" si="132"/>
        <v>January</v>
      </c>
      <c r="I1424" s="84">
        <v>2019</v>
      </c>
      <c r="J1424" s="85" t="str">
        <f t="shared" si="133"/>
        <v>1/15/2019</v>
      </c>
      <c r="K1424" s="86">
        <f t="shared" si="134"/>
        <v>3</v>
      </c>
      <c r="L1424" t="str">
        <f t="shared" si="135"/>
        <v>Tuesday</v>
      </c>
      <c r="M1424">
        <v>1925</v>
      </c>
      <c r="N1424" t="s">
        <v>207</v>
      </c>
      <c r="O1424" t="s">
        <v>208</v>
      </c>
      <c r="P1424">
        <v>112</v>
      </c>
      <c r="Q1424" t="s">
        <v>605</v>
      </c>
      <c r="R1424" t="s">
        <v>269</v>
      </c>
      <c r="S1424" t="s">
        <v>259</v>
      </c>
      <c r="T1424" t="s">
        <v>230</v>
      </c>
      <c r="U1424" t="s">
        <v>690</v>
      </c>
      <c r="V1424" t="s">
        <v>255</v>
      </c>
      <c r="W1424">
        <f t="shared" si="136"/>
        <v>-21.840000000000003</v>
      </c>
      <c r="X1424">
        <f t="shared" si="137"/>
        <v>-546.00000000000011</v>
      </c>
    </row>
    <row r="1425" spans="1:24" x14ac:dyDescent="0.35">
      <c r="A1425">
        <v>32</v>
      </c>
      <c r="B1425">
        <v>91.29</v>
      </c>
      <c r="C1425">
        <v>2</v>
      </c>
      <c r="D1425">
        <v>2921.28</v>
      </c>
      <c r="E1425" s="53" t="s">
        <v>213</v>
      </c>
      <c r="F1425" s="84">
        <v>20</v>
      </c>
      <c r="G1425" s="84">
        <v>2</v>
      </c>
      <c r="H1425" s="85" t="str">
        <f t="shared" si="132"/>
        <v>Febuary</v>
      </c>
      <c r="I1425" s="84">
        <v>2019</v>
      </c>
      <c r="J1425" s="85" t="str">
        <f t="shared" si="133"/>
        <v>2/20/2019</v>
      </c>
      <c r="K1425" s="86">
        <f t="shared" si="134"/>
        <v>4</v>
      </c>
      <c r="L1425" t="str">
        <f t="shared" si="135"/>
        <v>Wednesday</v>
      </c>
      <c r="M1425">
        <v>1890</v>
      </c>
      <c r="N1425" t="s">
        <v>207</v>
      </c>
      <c r="O1425" t="s">
        <v>208</v>
      </c>
      <c r="P1425">
        <v>112</v>
      </c>
      <c r="Q1425" t="s">
        <v>605</v>
      </c>
      <c r="R1425" t="s">
        <v>270</v>
      </c>
      <c r="S1425" t="s">
        <v>271</v>
      </c>
      <c r="T1425" t="s">
        <v>232</v>
      </c>
      <c r="U1425" t="s">
        <v>691</v>
      </c>
      <c r="V1425" t="s">
        <v>255</v>
      </c>
      <c r="W1425">
        <f t="shared" si="136"/>
        <v>-20.709999999999994</v>
      </c>
      <c r="X1425">
        <f t="shared" si="137"/>
        <v>-662.7199999999998</v>
      </c>
    </row>
    <row r="1426" spans="1:24" x14ac:dyDescent="0.35">
      <c r="A1426">
        <v>20</v>
      </c>
      <c r="B1426">
        <v>114.95</v>
      </c>
      <c r="C1426">
        <v>8</v>
      </c>
      <c r="D1426">
        <v>2299</v>
      </c>
      <c r="E1426" s="53">
        <v>43589</v>
      </c>
      <c r="F1426" s="84">
        <v>5</v>
      </c>
      <c r="G1426" s="84">
        <v>4</v>
      </c>
      <c r="H1426" s="85" t="str">
        <f t="shared" si="132"/>
        <v>April</v>
      </c>
      <c r="I1426" s="84">
        <v>2019</v>
      </c>
      <c r="J1426" s="85" t="str">
        <f t="shared" si="133"/>
        <v>4/5/2019</v>
      </c>
      <c r="K1426" s="86">
        <f t="shared" si="134"/>
        <v>6</v>
      </c>
      <c r="L1426" t="str">
        <f t="shared" si="135"/>
        <v>Friday</v>
      </c>
      <c r="M1426">
        <v>1847</v>
      </c>
      <c r="N1426" t="s">
        <v>207</v>
      </c>
      <c r="O1426" t="s">
        <v>208</v>
      </c>
      <c r="P1426">
        <v>112</v>
      </c>
      <c r="Q1426" t="s">
        <v>605</v>
      </c>
      <c r="R1426" t="s">
        <v>272</v>
      </c>
      <c r="S1426" t="s">
        <v>254</v>
      </c>
      <c r="T1426" t="s">
        <v>229</v>
      </c>
      <c r="U1426" t="s">
        <v>692</v>
      </c>
      <c r="V1426" t="s">
        <v>255</v>
      </c>
      <c r="W1426">
        <f t="shared" si="136"/>
        <v>2.9500000000000028</v>
      </c>
      <c r="X1426">
        <f t="shared" si="137"/>
        <v>59.000000000000057</v>
      </c>
    </row>
    <row r="1427" spans="1:24" x14ac:dyDescent="0.35">
      <c r="A1427">
        <v>26</v>
      </c>
      <c r="B1427">
        <v>101.43</v>
      </c>
      <c r="C1427">
        <v>3</v>
      </c>
      <c r="D1427">
        <v>2637.18</v>
      </c>
      <c r="E1427" s="53" t="s">
        <v>214</v>
      </c>
      <c r="F1427" s="84">
        <v>18</v>
      </c>
      <c r="G1427" s="84">
        <v>5</v>
      </c>
      <c r="H1427" s="85" t="str">
        <f t="shared" si="132"/>
        <v>May</v>
      </c>
      <c r="I1427" s="84">
        <v>2019</v>
      </c>
      <c r="J1427" s="85" t="str">
        <f t="shared" si="133"/>
        <v>5/18/2019</v>
      </c>
      <c r="K1427" s="86">
        <f t="shared" si="134"/>
        <v>7</v>
      </c>
      <c r="L1427" t="str">
        <f t="shared" si="135"/>
        <v>Saturday</v>
      </c>
      <c r="M1427">
        <v>1805</v>
      </c>
      <c r="N1427" t="s">
        <v>207</v>
      </c>
      <c r="O1427" t="s">
        <v>208</v>
      </c>
      <c r="P1427">
        <v>112</v>
      </c>
      <c r="Q1427" t="s">
        <v>605</v>
      </c>
      <c r="R1427" t="s">
        <v>273</v>
      </c>
      <c r="S1427" t="s">
        <v>274</v>
      </c>
      <c r="T1427" t="s">
        <v>229</v>
      </c>
      <c r="U1427" t="s">
        <v>693</v>
      </c>
      <c r="V1427" t="s">
        <v>255</v>
      </c>
      <c r="W1427">
        <f t="shared" si="136"/>
        <v>-10.569999999999993</v>
      </c>
      <c r="X1427">
        <f t="shared" si="137"/>
        <v>-274.81999999999982</v>
      </c>
    </row>
    <row r="1428" spans="1:24" x14ac:dyDescent="0.35">
      <c r="A1428">
        <v>42</v>
      </c>
      <c r="B1428">
        <v>102.56</v>
      </c>
      <c r="C1428">
        <v>3</v>
      </c>
      <c r="D1428">
        <v>4307.5200000000004</v>
      </c>
      <c r="E1428" s="53" t="s">
        <v>215</v>
      </c>
      <c r="F1428" s="84">
        <v>28</v>
      </c>
      <c r="G1428" s="84">
        <v>6</v>
      </c>
      <c r="H1428" s="85" t="str">
        <f t="shared" si="132"/>
        <v>June</v>
      </c>
      <c r="I1428" s="84">
        <v>2019</v>
      </c>
      <c r="J1428" s="85" t="str">
        <f t="shared" si="133"/>
        <v>6/28/2019</v>
      </c>
      <c r="K1428" s="86">
        <f t="shared" si="134"/>
        <v>6</v>
      </c>
      <c r="L1428" t="str">
        <f t="shared" si="135"/>
        <v>Friday</v>
      </c>
      <c r="M1428">
        <v>1765</v>
      </c>
      <c r="N1428" t="s">
        <v>207</v>
      </c>
      <c r="O1428" t="s">
        <v>208</v>
      </c>
      <c r="P1428">
        <v>112</v>
      </c>
      <c r="Q1428" t="s">
        <v>605</v>
      </c>
      <c r="R1428" t="s">
        <v>275</v>
      </c>
      <c r="S1428" t="s">
        <v>276</v>
      </c>
      <c r="T1428" t="s">
        <v>229</v>
      </c>
      <c r="U1428" t="s">
        <v>694</v>
      </c>
      <c r="V1428" t="s">
        <v>260</v>
      </c>
      <c r="W1428">
        <f t="shared" si="136"/>
        <v>-9.4399999999999977</v>
      </c>
      <c r="X1428">
        <f t="shared" si="137"/>
        <v>-396.4799999999999</v>
      </c>
    </row>
    <row r="1429" spans="1:24" x14ac:dyDescent="0.35">
      <c r="A1429">
        <v>21</v>
      </c>
      <c r="B1429">
        <v>102.56</v>
      </c>
      <c r="C1429">
        <v>2</v>
      </c>
      <c r="D1429">
        <v>2153.7600000000002</v>
      </c>
      <c r="E1429" s="53" t="s">
        <v>216</v>
      </c>
      <c r="F1429" s="84">
        <v>23</v>
      </c>
      <c r="G1429" s="84">
        <v>7</v>
      </c>
      <c r="H1429" s="85" t="str">
        <f t="shared" si="132"/>
        <v>July</v>
      </c>
      <c r="I1429" s="84">
        <v>2019</v>
      </c>
      <c r="J1429" s="85" t="str">
        <f t="shared" si="133"/>
        <v>7/23/2019</v>
      </c>
      <c r="K1429" s="86">
        <f t="shared" si="134"/>
        <v>3</v>
      </c>
      <c r="L1429" t="str">
        <f t="shared" si="135"/>
        <v>Tuesday</v>
      </c>
      <c r="M1429">
        <v>1741</v>
      </c>
      <c r="N1429" t="s">
        <v>207</v>
      </c>
      <c r="O1429" t="s">
        <v>208</v>
      </c>
      <c r="P1429">
        <v>112</v>
      </c>
      <c r="Q1429" t="s">
        <v>605</v>
      </c>
      <c r="R1429" t="s">
        <v>277</v>
      </c>
      <c r="S1429" t="s">
        <v>278</v>
      </c>
      <c r="T1429" t="s">
        <v>230</v>
      </c>
      <c r="U1429" t="s">
        <v>695</v>
      </c>
      <c r="V1429" t="s">
        <v>255</v>
      </c>
      <c r="W1429">
        <f t="shared" si="136"/>
        <v>-9.4399999999999977</v>
      </c>
      <c r="X1429">
        <f t="shared" si="137"/>
        <v>-198.23999999999995</v>
      </c>
    </row>
    <row r="1430" spans="1:24" x14ac:dyDescent="0.35">
      <c r="A1430">
        <v>34</v>
      </c>
      <c r="B1430">
        <v>109.32</v>
      </c>
      <c r="C1430">
        <v>7</v>
      </c>
      <c r="D1430">
        <v>3716.88</v>
      </c>
      <c r="E1430" s="53" t="s">
        <v>217</v>
      </c>
      <c r="F1430" s="84">
        <v>27</v>
      </c>
      <c r="G1430" s="84">
        <v>8</v>
      </c>
      <c r="H1430" s="85" t="str">
        <f t="shared" si="132"/>
        <v>August</v>
      </c>
      <c r="I1430" s="84">
        <v>2019</v>
      </c>
      <c r="J1430" s="85" t="str">
        <f t="shared" si="133"/>
        <v>8/27/2019</v>
      </c>
      <c r="K1430" s="86">
        <f t="shared" si="134"/>
        <v>3</v>
      </c>
      <c r="L1430" t="str">
        <f t="shared" si="135"/>
        <v>Tuesday</v>
      </c>
      <c r="M1430">
        <v>1707</v>
      </c>
      <c r="N1430" t="s">
        <v>207</v>
      </c>
      <c r="O1430" t="s">
        <v>208</v>
      </c>
      <c r="P1430">
        <v>112</v>
      </c>
      <c r="Q1430" t="s">
        <v>605</v>
      </c>
      <c r="R1430" t="s">
        <v>279</v>
      </c>
      <c r="S1430" t="s">
        <v>280</v>
      </c>
      <c r="T1430" t="s">
        <v>229</v>
      </c>
      <c r="U1430" t="s">
        <v>696</v>
      </c>
      <c r="V1430" t="s">
        <v>260</v>
      </c>
      <c r="W1430">
        <f t="shared" si="136"/>
        <v>-2.6800000000000068</v>
      </c>
      <c r="X1430">
        <f t="shared" si="137"/>
        <v>-91.120000000000232</v>
      </c>
    </row>
    <row r="1431" spans="1:24" x14ac:dyDescent="0.35">
      <c r="A1431">
        <v>47</v>
      </c>
      <c r="B1431">
        <v>116.08</v>
      </c>
      <c r="C1431">
        <v>10</v>
      </c>
      <c r="D1431">
        <v>5455.76</v>
      </c>
      <c r="E1431" s="53" t="s">
        <v>218</v>
      </c>
      <c r="F1431" s="84">
        <v>30</v>
      </c>
      <c r="G1431" s="84">
        <v>9</v>
      </c>
      <c r="H1431" s="85" t="str">
        <f t="shared" si="132"/>
        <v>September</v>
      </c>
      <c r="I1431" s="84">
        <v>2019</v>
      </c>
      <c r="J1431" s="85" t="str">
        <f t="shared" si="133"/>
        <v>9/30/2019</v>
      </c>
      <c r="K1431" s="86">
        <f t="shared" si="134"/>
        <v>2</v>
      </c>
      <c r="L1431" t="str">
        <f t="shared" si="135"/>
        <v>Monday</v>
      </c>
      <c r="M1431">
        <v>1674</v>
      </c>
      <c r="N1431" t="s">
        <v>207</v>
      </c>
      <c r="O1431" t="s">
        <v>208</v>
      </c>
      <c r="P1431">
        <v>112</v>
      </c>
      <c r="Q1431" t="s">
        <v>605</v>
      </c>
      <c r="R1431" t="s">
        <v>281</v>
      </c>
      <c r="S1431" t="s">
        <v>282</v>
      </c>
      <c r="T1431" t="s">
        <v>233</v>
      </c>
      <c r="U1431" t="s">
        <v>697</v>
      </c>
      <c r="V1431" t="s">
        <v>260</v>
      </c>
      <c r="W1431">
        <f t="shared" si="136"/>
        <v>4.0799999999999983</v>
      </c>
      <c r="X1431">
        <f t="shared" si="137"/>
        <v>191.75999999999993</v>
      </c>
    </row>
    <row r="1432" spans="1:24" x14ac:dyDescent="0.35">
      <c r="A1432">
        <v>21</v>
      </c>
      <c r="B1432">
        <v>126.22</v>
      </c>
      <c r="C1432">
        <v>6</v>
      </c>
      <c r="D1432">
        <v>2650.62</v>
      </c>
      <c r="E1432" s="53" t="s">
        <v>219</v>
      </c>
      <c r="F1432" s="84">
        <v>15</v>
      </c>
      <c r="G1432" s="84">
        <v>10</v>
      </c>
      <c r="H1432" s="85" t="str">
        <f t="shared" si="132"/>
        <v>October</v>
      </c>
      <c r="I1432" s="84">
        <v>2019</v>
      </c>
      <c r="J1432" s="85" t="str">
        <f t="shared" si="133"/>
        <v>10/15/2019</v>
      </c>
      <c r="K1432" s="86">
        <f t="shared" si="134"/>
        <v>3</v>
      </c>
      <c r="L1432" t="str">
        <f t="shared" si="135"/>
        <v>Tuesday</v>
      </c>
      <c r="M1432">
        <v>1660</v>
      </c>
      <c r="N1432" t="s">
        <v>207</v>
      </c>
      <c r="O1432" t="s">
        <v>208</v>
      </c>
      <c r="P1432">
        <v>112</v>
      </c>
      <c r="Q1432" t="s">
        <v>605</v>
      </c>
      <c r="R1432" t="s">
        <v>283</v>
      </c>
      <c r="S1432" t="s">
        <v>284</v>
      </c>
      <c r="T1432" t="s">
        <v>231</v>
      </c>
      <c r="U1432" t="s">
        <v>698</v>
      </c>
      <c r="V1432" t="s">
        <v>255</v>
      </c>
      <c r="W1432">
        <f t="shared" si="136"/>
        <v>14.219999999999999</v>
      </c>
      <c r="X1432">
        <f t="shared" si="137"/>
        <v>298.62</v>
      </c>
    </row>
    <row r="1433" spans="1:24" x14ac:dyDescent="0.35">
      <c r="A1433">
        <v>48</v>
      </c>
      <c r="B1433">
        <v>134.11000000000001</v>
      </c>
      <c r="C1433">
        <v>2</v>
      </c>
      <c r="D1433">
        <v>6437.28</v>
      </c>
      <c r="E1433" s="53">
        <v>43507</v>
      </c>
      <c r="F1433" s="84">
        <v>2</v>
      </c>
      <c r="G1433" s="84">
        <v>11</v>
      </c>
      <c r="H1433" s="85" t="str">
        <f t="shared" si="132"/>
        <v>November</v>
      </c>
      <c r="I1433" s="84">
        <v>2019</v>
      </c>
      <c r="J1433" s="85" t="str">
        <f t="shared" si="133"/>
        <v>11/2/2019</v>
      </c>
      <c r="K1433" s="86">
        <f t="shared" si="134"/>
        <v>7</v>
      </c>
      <c r="L1433" t="str">
        <f t="shared" si="135"/>
        <v>Saturday</v>
      </c>
      <c r="M1433">
        <v>1643</v>
      </c>
      <c r="N1433" t="s">
        <v>207</v>
      </c>
      <c r="O1433" t="s">
        <v>208</v>
      </c>
      <c r="P1433">
        <v>112</v>
      </c>
      <c r="Q1433" t="s">
        <v>605</v>
      </c>
      <c r="R1433" t="s">
        <v>285</v>
      </c>
      <c r="S1433" t="s">
        <v>286</v>
      </c>
      <c r="T1433" t="s">
        <v>229</v>
      </c>
      <c r="U1433" t="s">
        <v>699</v>
      </c>
      <c r="V1433" t="s">
        <v>260</v>
      </c>
      <c r="W1433">
        <f t="shared" si="136"/>
        <v>22.110000000000014</v>
      </c>
      <c r="X1433">
        <f t="shared" si="137"/>
        <v>1061.2800000000007</v>
      </c>
    </row>
    <row r="1434" spans="1:24" x14ac:dyDescent="0.35">
      <c r="A1434">
        <v>30</v>
      </c>
      <c r="B1434">
        <v>87.78</v>
      </c>
      <c r="C1434">
        <v>7</v>
      </c>
      <c r="D1434">
        <v>2633.4</v>
      </c>
      <c r="E1434" s="53" t="s">
        <v>220</v>
      </c>
      <c r="F1434" s="84">
        <v>15</v>
      </c>
      <c r="G1434" s="84">
        <v>11</v>
      </c>
      <c r="H1434" s="85" t="str">
        <f t="shared" si="132"/>
        <v>November</v>
      </c>
      <c r="I1434" s="84">
        <v>2019</v>
      </c>
      <c r="J1434" s="85" t="str">
        <f t="shared" si="133"/>
        <v>11/15/2019</v>
      </c>
      <c r="K1434" s="86">
        <f t="shared" si="134"/>
        <v>6</v>
      </c>
      <c r="L1434" t="str">
        <f t="shared" si="135"/>
        <v>Friday</v>
      </c>
      <c r="M1434">
        <v>1631</v>
      </c>
      <c r="N1434" t="s">
        <v>207</v>
      </c>
      <c r="O1434" t="s">
        <v>208</v>
      </c>
      <c r="P1434">
        <v>112</v>
      </c>
      <c r="Q1434" t="s">
        <v>605</v>
      </c>
      <c r="R1434" t="s">
        <v>253</v>
      </c>
      <c r="S1434" t="s">
        <v>254</v>
      </c>
      <c r="T1434" t="s">
        <v>229</v>
      </c>
      <c r="U1434" t="s">
        <v>683</v>
      </c>
      <c r="V1434" t="s">
        <v>255</v>
      </c>
      <c r="W1434">
        <f t="shared" si="136"/>
        <v>-24.22</v>
      </c>
      <c r="X1434">
        <f t="shared" si="137"/>
        <v>-726.59999999999991</v>
      </c>
    </row>
    <row r="1435" spans="1:24" x14ac:dyDescent="0.35">
      <c r="A1435">
        <v>27</v>
      </c>
      <c r="B1435">
        <v>84.39</v>
      </c>
      <c r="C1435">
        <v>10</v>
      </c>
      <c r="D1435">
        <v>2278.5300000000002</v>
      </c>
      <c r="E1435" s="53" t="s">
        <v>356</v>
      </c>
      <c r="F1435" s="84">
        <v>23</v>
      </c>
      <c r="G1435" s="84">
        <v>11</v>
      </c>
      <c r="H1435" s="85" t="str">
        <f t="shared" si="132"/>
        <v>November</v>
      </c>
      <c r="I1435" s="84">
        <v>2019</v>
      </c>
      <c r="J1435" s="85" t="str">
        <f t="shared" si="133"/>
        <v>11/23/2019</v>
      </c>
      <c r="K1435" s="86">
        <f t="shared" si="134"/>
        <v>7</v>
      </c>
      <c r="L1435" t="str">
        <f t="shared" si="135"/>
        <v>Saturday</v>
      </c>
      <c r="M1435">
        <v>1624</v>
      </c>
      <c r="N1435" t="s">
        <v>207</v>
      </c>
      <c r="O1435" t="s">
        <v>208</v>
      </c>
      <c r="P1435">
        <v>112</v>
      </c>
      <c r="Q1435" t="s">
        <v>605</v>
      </c>
      <c r="R1435" t="s">
        <v>324</v>
      </c>
      <c r="S1435" t="s">
        <v>325</v>
      </c>
      <c r="T1435" t="s">
        <v>241</v>
      </c>
      <c r="U1435" t="s">
        <v>716</v>
      </c>
      <c r="V1435" t="s">
        <v>255</v>
      </c>
      <c r="W1435">
        <f t="shared" si="136"/>
        <v>-27.61</v>
      </c>
      <c r="X1435">
        <f t="shared" si="137"/>
        <v>-745.47</v>
      </c>
    </row>
    <row r="1436" spans="1:24" x14ac:dyDescent="0.35">
      <c r="A1436">
        <v>50</v>
      </c>
      <c r="B1436">
        <v>96.92</v>
      </c>
      <c r="C1436">
        <v>2</v>
      </c>
      <c r="D1436">
        <v>4846</v>
      </c>
      <c r="E1436" s="53">
        <v>43952</v>
      </c>
      <c r="F1436" s="84">
        <v>5</v>
      </c>
      <c r="G1436" s="84">
        <v>1</v>
      </c>
      <c r="H1436" s="85" t="str">
        <f t="shared" si="132"/>
        <v>January</v>
      </c>
      <c r="I1436" s="84">
        <v>2020</v>
      </c>
      <c r="J1436" s="85" t="str">
        <f t="shared" si="133"/>
        <v>1/5/2020</v>
      </c>
      <c r="K1436" s="86">
        <f t="shared" si="134"/>
        <v>1</v>
      </c>
      <c r="L1436" t="str">
        <f t="shared" si="135"/>
        <v>Sunday</v>
      </c>
      <c r="M1436">
        <v>1582</v>
      </c>
      <c r="N1436" t="s">
        <v>207</v>
      </c>
      <c r="O1436" t="s">
        <v>208</v>
      </c>
      <c r="P1436">
        <v>112</v>
      </c>
      <c r="Q1436" t="s">
        <v>605</v>
      </c>
      <c r="R1436" t="s">
        <v>263</v>
      </c>
      <c r="S1436" t="s">
        <v>264</v>
      </c>
      <c r="T1436" t="s">
        <v>229</v>
      </c>
      <c r="U1436" t="s">
        <v>687</v>
      </c>
      <c r="V1436" t="s">
        <v>260</v>
      </c>
      <c r="W1436">
        <f t="shared" si="136"/>
        <v>-15.079999999999998</v>
      </c>
      <c r="X1436">
        <f t="shared" si="137"/>
        <v>-753.99999999999989</v>
      </c>
    </row>
    <row r="1437" spans="1:24" x14ac:dyDescent="0.35">
      <c r="A1437">
        <v>38</v>
      </c>
      <c r="B1437">
        <v>110.45</v>
      </c>
      <c r="C1437">
        <v>6</v>
      </c>
      <c r="D1437">
        <v>4197.1000000000004</v>
      </c>
      <c r="E1437" s="53">
        <v>43863</v>
      </c>
      <c r="F1437" s="84">
        <v>2</v>
      </c>
      <c r="G1437" s="84">
        <v>2</v>
      </c>
      <c r="H1437" s="85" t="str">
        <f t="shared" si="132"/>
        <v>Febuary</v>
      </c>
      <c r="I1437" s="84">
        <v>2020</v>
      </c>
      <c r="J1437" s="85" t="str">
        <f t="shared" si="133"/>
        <v>2/2/2020</v>
      </c>
      <c r="K1437" s="86">
        <f t="shared" si="134"/>
        <v>1</v>
      </c>
      <c r="L1437" t="str">
        <f t="shared" si="135"/>
        <v>Sunday</v>
      </c>
      <c r="M1437">
        <v>1555</v>
      </c>
      <c r="N1437" t="s">
        <v>207</v>
      </c>
      <c r="O1437" t="s">
        <v>208</v>
      </c>
      <c r="P1437">
        <v>112</v>
      </c>
      <c r="Q1437" t="s">
        <v>605</v>
      </c>
      <c r="R1437" t="s">
        <v>307</v>
      </c>
      <c r="S1437" t="s">
        <v>308</v>
      </c>
      <c r="T1437" t="s">
        <v>232</v>
      </c>
      <c r="U1437" t="s">
        <v>709</v>
      </c>
      <c r="V1437" t="s">
        <v>260</v>
      </c>
      <c r="W1437">
        <f t="shared" si="136"/>
        <v>-1.5499999999999972</v>
      </c>
      <c r="X1437">
        <f t="shared" si="137"/>
        <v>-58.899999999999892</v>
      </c>
    </row>
    <row r="1438" spans="1:24" x14ac:dyDescent="0.35">
      <c r="A1438">
        <v>45</v>
      </c>
      <c r="B1438">
        <v>102.17</v>
      </c>
      <c r="C1438">
        <v>1</v>
      </c>
      <c r="D1438">
        <v>4597.6499999999996</v>
      </c>
      <c r="E1438" s="53">
        <v>43893</v>
      </c>
      <c r="F1438" s="84">
        <v>3</v>
      </c>
      <c r="G1438" s="84">
        <v>3</v>
      </c>
      <c r="H1438" s="85" t="str">
        <f t="shared" si="132"/>
        <v>March</v>
      </c>
      <c r="I1438" s="84">
        <v>2020</v>
      </c>
      <c r="J1438" s="85" t="str">
        <f t="shared" si="133"/>
        <v>3/3/2020</v>
      </c>
      <c r="K1438" s="86">
        <f t="shared" si="134"/>
        <v>3</v>
      </c>
      <c r="L1438" t="str">
        <f t="shared" si="135"/>
        <v>Tuesday</v>
      </c>
      <c r="M1438">
        <v>1526</v>
      </c>
      <c r="N1438" t="s">
        <v>207</v>
      </c>
      <c r="O1438" t="s">
        <v>208</v>
      </c>
      <c r="P1438">
        <v>112</v>
      </c>
      <c r="Q1438" t="s">
        <v>605</v>
      </c>
      <c r="R1438" t="s">
        <v>330</v>
      </c>
      <c r="S1438" t="s">
        <v>331</v>
      </c>
      <c r="T1438" t="s">
        <v>237</v>
      </c>
      <c r="U1438" t="s">
        <v>718</v>
      </c>
      <c r="V1438" t="s">
        <v>260</v>
      </c>
      <c r="W1438">
        <f t="shared" si="136"/>
        <v>-9.8299999999999983</v>
      </c>
      <c r="X1438">
        <f t="shared" si="137"/>
        <v>-442.34999999999991</v>
      </c>
    </row>
    <row r="1439" spans="1:24" x14ac:dyDescent="0.35">
      <c r="A1439">
        <v>46</v>
      </c>
      <c r="B1439">
        <v>114.95</v>
      </c>
      <c r="C1439">
        <v>8</v>
      </c>
      <c r="D1439">
        <v>5287.7</v>
      </c>
      <c r="E1439" s="53">
        <v>44047</v>
      </c>
      <c r="F1439" s="84">
        <v>8</v>
      </c>
      <c r="G1439" s="84">
        <v>4</v>
      </c>
      <c r="H1439" s="85" t="str">
        <f t="shared" si="132"/>
        <v>April</v>
      </c>
      <c r="I1439" s="84">
        <v>2020</v>
      </c>
      <c r="J1439" s="85" t="str">
        <f t="shared" si="133"/>
        <v>4/8/2020</v>
      </c>
      <c r="K1439" s="86">
        <f t="shared" si="134"/>
        <v>4</v>
      </c>
      <c r="L1439" t="str">
        <f t="shared" si="135"/>
        <v>Wednesday</v>
      </c>
      <c r="M1439">
        <v>1491</v>
      </c>
      <c r="N1439" t="s">
        <v>207</v>
      </c>
      <c r="O1439" t="s">
        <v>208</v>
      </c>
      <c r="P1439">
        <v>112</v>
      </c>
      <c r="Q1439" t="s">
        <v>605</v>
      </c>
      <c r="R1439" t="s">
        <v>294</v>
      </c>
      <c r="S1439" t="s">
        <v>295</v>
      </c>
      <c r="T1439" t="s">
        <v>235</v>
      </c>
      <c r="U1439" t="s">
        <v>703</v>
      </c>
      <c r="V1439" t="s">
        <v>260</v>
      </c>
      <c r="W1439">
        <f t="shared" si="136"/>
        <v>2.9500000000000028</v>
      </c>
      <c r="X1439">
        <f t="shared" si="137"/>
        <v>135.70000000000013</v>
      </c>
    </row>
    <row r="1440" spans="1:24" x14ac:dyDescent="0.35">
      <c r="A1440">
        <v>35</v>
      </c>
      <c r="B1440">
        <v>101.43</v>
      </c>
      <c r="C1440">
        <v>3</v>
      </c>
      <c r="D1440">
        <v>3550.05</v>
      </c>
      <c r="E1440" s="53" t="s">
        <v>223</v>
      </c>
      <c r="F1440" s="84">
        <v>13</v>
      </c>
      <c r="G1440" s="84">
        <v>5</v>
      </c>
      <c r="H1440" s="85" t="str">
        <f t="shared" si="132"/>
        <v>May</v>
      </c>
      <c r="I1440" s="84">
        <v>2020</v>
      </c>
      <c r="J1440" s="85" t="str">
        <f t="shared" si="133"/>
        <v>5/13/2020</v>
      </c>
      <c r="K1440" s="86">
        <f t="shared" si="134"/>
        <v>4</v>
      </c>
      <c r="L1440" t="str">
        <f t="shared" si="135"/>
        <v>Wednesday</v>
      </c>
      <c r="M1440">
        <v>1457</v>
      </c>
      <c r="N1440" t="s">
        <v>224</v>
      </c>
      <c r="O1440" t="s">
        <v>208</v>
      </c>
      <c r="P1440">
        <v>112</v>
      </c>
      <c r="Q1440" t="s">
        <v>605</v>
      </c>
      <c r="R1440" t="s">
        <v>296</v>
      </c>
      <c r="S1440" t="s">
        <v>297</v>
      </c>
      <c r="T1440" t="s">
        <v>236</v>
      </c>
      <c r="U1440" t="s">
        <v>704</v>
      </c>
      <c r="V1440" t="s">
        <v>260</v>
      </c>
      <c r="W1440">
        <f t="shared" si="136"/>
        <v>-10.569999999999993</v>
      </c>
      <c r="X1440">
        <f t="shared" si="137"/>
        <v>-369.94999999999976</v>
      </c>
    </row>
    <row r="1441" spans="1:24" x14ac:dyDescent="0.35">
      <c r="A1441">
        <v>29</v>
      </c>
      <c r="B1441">
        <v>59.37</v>
      </c>
      <c r="C1441">
        <v>15</v>
      </c>
      <c r="D1441">
        <v>1721.73</v>
      </c>
      <c r="E1441" s="53" t="s">
        <v>481</v>
      </c>
      <c r="F1441" s="84">
        <v>18</v>
      </c>
      <c r="G1441" s="84">
        <v>3</v>
      </c>
      <c r="H1441" s="85" t="str">
        <f t="shared" si="132"/>
        <v>March</v>
      </c>
      <c r="I1441" s="84">
        <v>2018</v>
      </c>
      <c r="J1441" s="85" t="str">
        <f t="shared" si="133"/>
        <v>3/18/2018</v>
      </c>
      <c r="K1441" s="86">
        <f t="shared" si="134"/>
        <v>1</v>
      </c>
      <c r="L1441" t="str">
        <f t="shared" si="135"/>
        <v>Sunday</v>
      </c>
      <c r="M1441">
        <v>2245</v>
      </c>
      <c r="N1441" t="s">
        <v>207</v>
      </c>
      <c r="O1441" t="s">
        <v>226</v>
      </c>
      <c r="P1441">
        <v>50</v>
      </c>
      <c r="Q1441" t="s">
        <v>606</v>
      </c>
      <c r="R1441" t="s">
        <v>435</v>
      </c>
      <c r="S1441" t="s">
        <v>436</v>
      </c>
      <c r="T1441" t="s">
        <v>235</v>
      </c>
      <c r="U1441" t="s">
        <v>757</v>
      </c>
      <c r="V1441" t="s">
        <v>255</v>
      </c>
      <c r="W1441">
        <f t="shared" si="136"/>
        <v>9.3699999999999974</v>
      </c>
      <c r="X1441">
        <f t="shared" si="137"/>
        <v>271.7299999999999</v>
      </c>
    </row>
    <row r="1442" spans="1:24" x14ac:dyDescent="0.35">
      <c r="A1442">
        <v>50</v>
      </c>
      <c r="B1442">
        <v>59.87</v>
      </c>
      <c r="C1442">
        <v>1</v>
      </c>
      <c r="D1442">
        <v>2993.5</v>
      </c>
      <c r="E1442" s="53" t="s">
        <v>482</v>
      </c>
      <c r="F1442" s="84">
        <v>20</v>
      </c>
      <c r="G1442" s="84">
        <v>5</v>
      </c>
      <c r="H1442" s="85" t="str">
        <f t="shared" si="132"/>
        <v>May</v>
      </c>
      <c r="I1442" s="84">
        <v>2018</v>
      </c>
      <c r="J1442" s="85" t="str">
        <f t="shared" si="133"/>
        <v>5/20/2018</v>
      </c>
      <c r="K1442" s="86">
        <f t="shared" si="134"/>
        <v>1</v>
      </c>
      <c r="L1442" t="str">
        <f t="shared" si="135"/>
        <v>Sunday</v>
      </c>
      <c r="M1442">
        <v>2183</v>
      </c>
      <c r="N1442" t="s">
        <v>207</v>
      </c>
      <c r="O1442" t="s">
        <v>226</v>
      </c>
      <c r="P1442">
        <v>50</v>
      </c>
      <c r="Q1442" t="s">
        <v>606</v>
      </c>
      <c r="R1442" t="s">
        <v>353</v>
      </c>
      <c r="S1442" t="s">
        <v>278</v>
      </c>
      <c r="T1442" t="s">
        <v>230</v>
      </c>
      <c r="U1442" t="s">
        <v>727</v>
      </c>
      <c r="V1442" t="s">
        <v>255</v>
      </c>
      <c r="W1442">
        <f t="shared" si="136"/>
        <v>9.8699999999999974</v>
      </c>
      <c r="X1442">
        <f t="shared" si="137"/>
        <v>493.49999999999989</v>
      </c>
    </row>
    <row r="1443" spans="1:24" x14ac:dyDescent="0.35">
      <c r="A1443">
        <v>26</v>
      </c>
      <c r="B1443">
        <v>49.81</v>
      </c>
      <c r="C1443">
        <v>1</v>
      </c>
      <c r="D1443">
        <v>1295.06</v>
      </c>
      <c r="E1443" s="53">
        <v>43380</v>
      </c>
      <c r="F1443" s="84">
        <v>10</v>
      </c>
      <c r="G1443" s="84">
        <v>7</v>
      </c>
      <c r="H1443" s="85" t="str">
        <f t="shared" si="132"/>
        <v>July</v>
      </c>
      <c r="I1443" s="84">
        <v>2018</v>
      </c>
      <c r="J1443" s="85" t="str">
        <f t="shared" si="133"/>
        <v>7/10/2018</v>
      </c>
      <c r="K1443" s="86">
        <f t="shared" si="134"/>
        <v>3</v>
      </c>
      <c r="L1443" t="str">
        <f t="shared" si="135"/>
        <v>Tuesday</v>
      </c>
      <c r="M1443">
        <v>2133</v>
      </c>
      <c r="N1443" t="s">
        <v>207</v>
      </c>
      <c r="O1443" t="s">
        <v>226</v>
      </c>
      <c r="P1443">
        <v>50</v>
      </c>
      <c r="Q1443" t="s">
        <v>606</v>
      </c>
      <c r="R1443" t="s">
        <v>256</v>
      </c>
      <c r="S1443" t="s">
        <v>257</v>
      </c>
      <c r="T1443" t="s">
        <v>230</v>
      </c>
      <c r="U1443" t="s">
        <v>684</v>
      </c>
      <c r="V1443" t="s">
        <v>255</v>
      </c>
      <c r="W1443">
        <f t="shared" si="136"/>
        <v>-0.18999999999999773</v>
      </c>
      <c r="X1443">
        <f t="shared" si="137"/>
        <v>-4.9399999999999409</v>
      </c>
    </row>
    <row r="1444" spans="1:24" x14ac:dyDescent="0.35">
      <c r="A1444">
        <v>47</v>
      </c>
      <c r="B1444">
        <v>56.85</v>
      </c>
      <c r="C1444">
        <v>8</v>
      </c>
      <c r="D1444">
        <v>2671.95</v>
      </c>
      <c r="E1444" s="53">
        <v>43413</v>
      </c>
      <c r="F1444" s="84">
        <v>11</v>
      </c>
      <c r="G1444" s="84">
        <v>9</v>
      </c>
      <c r="H1444" s="85" t="str">
        <f t="shared" si="132"/>
        <v>September</v>
      </c>
      <c r="I1444" s="84">
        <v>2018</v>
      </c>
      <c r="J1444" s="85" t="str">
        <f t="shared" si="133"/>
        <v>9/11/2018</v>
      </c>
      <c r="K1444" s="86">
        <f t="shared" si="134"/>
        <v>3</v>
      </c>
      <c r="L1444" t="str">
        <f t="shared" si="135"/>
        <v>Tuesday</v>
      </c>
      <c r="M1444">
        <v>2071</v>
      </c>
      <c r="N1444" t="s">
        <v>207</v>
      </c>
      <c r="O1444" t="s">
        <v>226</v>
      </c>
      <c r="P1444">
        <v>50</v>
      </c>
      <c r="Q1444" t="s">
        <v>606</v>
      </c>
      <c r="R1444" t="s">
        <v>343</v>
      </c>
      <c r="S1444" t="s">
        <v>344</v>
      </c>
      <c r="T1444" t="s">
        <v>232</v>
      </c>
      <c r="U1444" t="s">
        <v>723</v>
      </c>
      <c r="V1444" t="s">
        <v>255</v>
      </c>
      <c r="W1444">
        <f t="shared" si="136"/>
        <v>6.8500000000000014</v>
      </c>
      <c r="X1444">
        <f t="shared" si="137"/>
        <v>321.95000000000005</v>
      </c>
    </row>
    <row r="1445" spans="1:24" x14ac:dyDescent="0.35">
      <c r="A1445">
        <v>23</v>
      </c>
      <c r="B1445">
        <v>53.33</v>
      </c>
      <c r="C1445">
        <v>7</v>
      </c>
      <c r="D1445">
        <v>1226.5899999999999</v>
      </c>
      <c r="E1445" s="53" t="s">
        <v>461</v>
      </c>
      <c r="F1445" s="84">
        <v>17</v>
      </c>
      <c r="G1445" s="84">
        <v>10</v>
      </c>
      <c r="H1445" s="85" t="str">
        <f t="shared" si="132"/>
        <v>October</v>
      </c>
      <c r="I1445" s="84">
        <v>2018</v>
      </c>
      <c r="J1445" s="85" t="str">
        <f t="shared" si="133"/>
        <v>10/17/2018</v>
      </c>
      <c r="K1445" s="86">
        <f t="shared" si="134"/>
        <v>4</v>
      </c>
      <c r="L1445" t="str">
        <f t="shared" si="135"/>
        <v>Wednesday</v>
      </c>
      <c r="M1445">
        <v>2036</v>
      </c>
      <c r="N1445" t="s">
        <v>207</v>
      </c>
      <c r="O1445" t="s">
        <v>226</v>
      </c>
      <c r="P1445">
        <v>50</v>
      </c>
      <c r="Q1445" t="s">
        <v>606</v>
      </c>
      <c r="R1445" t="s">
        <v>437</v>
      </c>
      <c r="S1445" t="s">
        <v>438</v>
      </c>
      <c r="T1445" t="s">
        <v>243</v>
      </c>
      <c r="U1445" t="s">
        <v>758</v>
      </c>
      <c r="V1445" t="s">
        <v>255</v>
      </c>
      <c r="W1445">
        <f t="shared" si="136"/>
        <v>3.3299999999999983</v>
      </c>
      <c r="X1445">
        <f t="shared" si="137"/>
        <v>76.589999999999961</v>
      </c>
    </row>
    <row r="1446" spans="1:24" x14ac:dyDescent="0.35">
      <c r="A1446">
        <v>34</v>
      </c>
      <c r="B1446">
        <v>42.76</v>
      </c>
      <c r="C1446">
        <v>5</v>
      </c>
      <c r="D1446">
        <v>1453.84</v>
      </c>
      <c r="E1446" s="53">
        <v>43231</v>
      </c>
      <c r="F1446" s="84">
        <v>5</v>
      </c>
      <c r="G1446" s="84">
        <v>11</v>
      </c>
      <c r="H1446" s="85" t="str">
        <f t="shared" si="132"/>
        <v>November</v>
      </c>
      <c r="I1446" s="84">
        <v>2018</v>
      </c>
      <c r="J1446" s="85" t="str">
        <f t="shared" si="133"/>
        <v>11/5/2018</v>
      </c>
      <c r="K1446" s="86">
        <f t="shared" si="134"/>
        <v>2</v>
      </c>
      <c r="L1446" t="str">
        <f t="shared" si="135"/>
        <v>Monday</v>
      </c>
      <c r="M1446">
        <v>2018</v>
      </c>
      <c r="N1446" t="s">
        <v>207</v>
      </c>
      <c r="O1446" t="s">
        <v>226</v>
      </c>
      <c r="P1446">
        <v>50</v>
      </c>
      <c r="Q1446" t="s">
        <v>606</v>
      </c>
      <c r="R1446" t="s">
        <v>275</v>
      </c>
      <c r="S1446" t="s">
        <v>276</v>
      </c>
      <c r="T1446" t="s">
        <v>229</v>
      </c>
      <c r="U1446" t="s">
        <v>694</v>
      </c>
      <c r="V1446" t="s">
        <v>255</v>
      </c>
      <c r="W1446">
        <f t="shared" si="136"/>
        <v>-7.240000000000002</v>
      </c>
      <c r="X1446">
        <f t="shared" si="137"/>
        <v>-246.16000000000008</v>
      </c>
    </row>
    <row r="1447" spans="1:24" x14ac:dyDescent="0.35">
      <c r="A1447">
        <v>34</v>
      </c>
      <c r="B1447">
        <v>53.83</v>
      </c>
      <c r="C1447">
        <v>1</v>
      </c>
      <c r="D1447">
        <v>1830.22</v>
      </c>
      <c r="E1447" s="53">
        <v>43445</v>
      </c>
      <c r="F1447" s="84">
        <v>12</v>
      </c>
      <c r="G1447" s="84">
        <v>11</v>
      </c>
      <c r="H1447" s="85" t="str">
        <f t="shared" si="132"/>
        <v>November</v>
      </c>
      <c r="I1447" s="84">
        <v>2018</v>
      </c>
      <c r="J1447" s="85" t="str">
        <f t="shared" si="133"/>
        <v>11/12/2018</v>
      </c>
      <c r="K1447" s="86">
        <f t="shared" si="134"/>
        <v>2</v>
      </c>
      <c r="L1447" t="str">
        <f t="shared" si="135"/>
        <v>Monday</v>
      </c>
      <c r="M1447">
        <v>2012</v>
      </c>
      <c r="N1447" t="s">
        <v>207</v>
      </c>
      <c r="O1447" t="s">
        <v>226</v>
      </c>
      <c r="P1447">
        <v>50</v>
      </c>
      <c r="Q1447" t="s">
        <v>606</v>
      </c>
      <c r="R1447" t="s">
        <v>267</v>
      </c>
      <c r="S1447" t="s">
        <v>268</v>
      </c>
      <c r="T1447" t="s">
        <v>231</v>
      </c>
      <c r="U1447" t="s">
        <v>689</v>
      </c>
      <c r="V1447" t="s">
        <v>255</v>
      </c>
      <c r="W1447">
        <f t="shared" si="136"/>
        <v>3.8299999999999983</v>
      </c>
      <c r="X1447">
        <f t="shared" si="137"/>
        <v>130.21999999999994</v>
      </c>
    </row>
    <row r="1448" spans="1:24" x14ac:dyDescent="0.35">
      <c r="A1448">
        <v>47</v>
      </c>
      <c r="B1448">
        <v>53.83</v>
      </c>
      <c r="C1448">
        <v>6</v>
      </c>
      <c r="D1448">
        <v>2530.0100000000002</v>
      </c>
      <c r="E1448" s="53" t="s">
        <v>410</v>
      </c>
      <c r="F1448" s="84">
        <v>20</v>
      </c>
      <c r="G1448" s="84">
        <v>11</v>
      </c>
      <c r="H1448" s="85" t="str">
        <f t="shared" si="132"/>
        <v>November</v>
      </c>
      <c r="I1448" s="84">
        <v>2018</v>
      </c>
      <c r="J1448" s="85" t="str">
        <f t="shared" si="133"/>
        <v>11/20/2018</v>
      </c>
      <c r="K1448" s="86">
        <f t="shared" si="134"/>
        <v>3</v>
      </c>
      <c r="L1448" t="str">
        <f t="shared" si="135"/>
        <v>Tuesday</v>
      </c>
      <c r="M1448">
        <v>2005</v>
      </c>
      <c r="N1448" t="s">
        <v>207</v>
      </c>
      <c r="O1448" t="s">
        <v>226</v>
      </c>
      <c r="P1448">
        <v>50</v>
      </c>
      <c r="Q1448" t="s">
        <v>606</v>
      </c>
      <c r="R1448" t="s">
        <v>337</v>
      </c>
      <c r="S1448" t="s">
        <v>338</v>
      </c>
      <c r="T1448" t="s">
        <v>229</v>
      </c>
      <c r="U1448" t="s">
        <v>721</v>
      </c>
      <c r="V1448" t="s">
        <v>255</v>
      </c>
      <c r="W1448">
        <f t="shared" si="136"/>
        <v>3.8299999999999983</v>
      </c>
      <c r="X1448">
        <f t="shared" si="137"/>
        <v>180.00999999999993</v>
      </c>
    </row>
    <row r="1449" spans="1:24" x14ac:dyDescent="0.35">
      <c r="A1449">
        <v>45</v>
      </c>
      <c r="B1449">
        <v>49.81</v>
      </c>
      <c r="C1449">
        <v>12</v>
      </c>
      <c r="D1449">
        <v>2241.4499999999998</v>
      </c>
      <c r="E1449" s="53">
        <v>43143</v>
      </c>
      <c r="F1449" s="84">
        <v>2</v>
      </c>
      <c r="G1449" s="84">
        <v>12</v>
      </c>
      <c r="H1449" s="85" t="str">
        <f t="shared" si="132"/>
        <v>December</v>
      </c>
      <c r="I1449" s="84">
        <v>2018</v>
      </c>
      <c r="J1449" s="85" t="str">
        <f t="shared" si="133"/>
        <v>12/2/2018</v>
      </c>
      <c r="K1449" s="86">
        <f t="shared" si="134"/>
        <v>1</v>
      </c>
      <c r="L1449" t="str">
        <f t="shared" si="135"/>
        <v>Sunday</v>
      </c>
      <c r="M1449">
        <v>1994</v>
      </c>
      <c r="N1449" t="s">
        <v>207</v>
      </c>
      <c r="O1449" t="s">
        <v>226</v>
      </c>
      <c r="P1449">
        <v>50</v>
      </c>
      <c r="Q1449" t="s">
        <v>606</v>
      </c>
      <c r="R1449" t="s">
        <v>427</v>
      </c>
      <c r="S1449" t="s">
        <v>254</v>
      </c>
      <c r="T1449" t="s">
        <v>229</v>
      </c>
      <c r="U1449" t="s">
        <v>754</v>
      </c>
      <c r="V1449" t="s">
        <v>255</v>
      </c>
      <c r="W1449">
        <f t="shared" si="136"/>
        <v>-0.18999999999999773</v>
      </c>
      <c r="X1449">
        <f t="shared" si="137"/>
        <v>-8.5499999999998977</v>
      </c>
    </row>
    <row r="1450" spans="1:24" x14ac:dyDescent="0.35">
      <c r="A1450">
        <v>45</v>
      </c>
      <c r="B1450">
        <v>53.33</v>
      </c>
      <c r="C1450">
        <v>5</v>
      </c>
      <c r="D1450">
        <v>2399.85</v>
      </c>
      <c r="E1450" s="53" t="s">
        <v>449</v>
      </c>
      <c r="F1450" s="84">
        <v>16</v>
      </c>
      <c r="G1450" s="84">
        <v>1</v>
      </c>
      <c r="H1450" s="85" t="str">
        <f t="shared" si="132"/>
        <v>January</v>
      </c>
      <c r="I1450" s="84">
        <v>2019</v>
      </c>
      <c r="J1450" s="85" t="str">
        <f t="shared" si="133"/>
        <v>1/16/2019</v>
      </c>
      <c r="K1450" s="86">
        <f t="shared" si="134"/>
        <v>4</v>
      </c>
      <c r="L1450" t="str">
        <f t="shared" si="135"/>
        <v>Wednesday</v>
      </c>
      <c r="M1450">
        <v>1950</v>
      </c>
      <c r="N1450" t="s">
        <v>207</v>
      </c>
      <c r="O1450" t="s">
        <v>226</v>
      </c>
      <c r="P1450">
        <v>50</v>
      </c>
      <c r="Q1450" t="s">
        <v>606</v>
      </c>
      <c r="R1450" t="s">
        <v>296</v>
      </c>
      <c r="S1450" t="s">
        <v>297</v>
      </c>
      <c r="T1450" t="s">
        <v>236</v>
      </c>
      <c r="U1450" t="s">
        <v>704</v>
      </c>
      <c r="V1450" t="s">
        <v>255</v>
      </c>
      <c r="W1450">
        <f t="shared" si="136"/>
        <v>3.3299999999999983</v>
      </c>
      <c r="X1450">
        <f t="shared" si="137"/>
        <v>149.84999999999991</v>
      </c>
    </row>
    <row r="1451" spans="1:24" x14ac:dyDescent="0.35">
      <c r="A1451">
        <v>36</v>
      </c>
      <c r="B1451">
        <v>43.27</v>
      </c>
      <c r="C1451">
        <v>3</v>
      </c>
      <c r="D1451">
        <v>1557.72</v>
      </c>
      <c r="E1451" s="53" t="s">
        <v>483</v>
      </c>
      <c r="F1451" s="84">
        <v>26</v>
      </c>
      <c r="G1451" s="84">
        <v>2</v>
      </c>
      <c r="H1451" s="85" t="str">
        <f t="shared" si="132"/>
        <v>Febuary</v>
      </c>
      <c r="I1451" s="84">
        <v>2019</v>
      </c>
      <c r="J1451" s="85" t="str">
        <f t="shared" si="133"/>
        <v>2/26/2019</v>
      </c>
      <c r="K1451" s="86">
        <f t="shared" si="134"/>
        <v>3</v>
      </c>
      <c r="L1451" t="str">
        <f t="shared" si="135"/>
        <v>Tuesday</v>
      </c>
      <c r="M1451">
        <v>1910</v>
      </c>
      <c r="N1451" t="s">
        <v>207</v>
      </c>
      <c r="O1451" t="s">
        <v>226</v>
      </c>
      <c r="P1451">
        <v>50</v>
      </c>
      <c r="Q1451" t="s">
        <v>606</v>
      </c>
      <c r="R1451" t="s">
        <v>372</v>
      </c>
      <c r="S1451" t="s">
        <v>373</v>
      </c>
      <c r="T1451" t="s">
        <v>229</v>
      </c>
      <c r="U1451" t="s">
        <v>735</v>
      </c>
      <c r="V1451" t="s">
        <v>255</v>
      </c>
      <c r="W1451">
        <f t="shared" si="136"/>
        <v>-6.7299999999999969</v>
      </c>
      <c r="X1451">
        <f t="shared" si="137"/>
        <v>-242.27999999999989</v>
      </c>
    </row>
    <row r="1452" spans="1:24" x14ac:dyDescent="0.35">
      <c r="A1452">
        <v>21</v>
      </c>
      <c r="B1452">
        <v>40.25</v>
      </c>
      <c r="C1452">
        <v>10</v>
      </c>
      <c r="D1452">
        <v>845.25</v>
      </c>
      <c r="E1452" s="53" t="s">
        <v>462</v>
      </c>
      <c r="F1452" s="84">
        <v>13</v>
      </c>
      <c r="G1452" s="84">
        <v>4</v>
      </c>
      <c r="H1452" s="85" t="str">
        <f t="shared" si="132"/>
        <v>April</v>
      </c>
      <c r="I1452" s="84">
        <v>2019</v>
      </c>
      <c r="J1452" s="85" t="str">
        <f t="shared" si="133"/>
        <v>4/13/2019</v>
      </c>
      <c r="K1452" s="86">
        <f t="shared" si="134"/>
        <v>7</v>
      </c>
      <c r="L1452" t="str">
        <f t="shared" si="135"/>
        <v>Saturday</v>
      </c>
      <c r="M1452">
        <v>1865</v>
      </c>
      <c r="N1452" t="s">
        <v>207</v>
      </c>
      <c r="O1452" t="s">
        <v>226</v>
      </c>
      <c r="P1452">
        <v>50</v>
      </c>
      <c r="Q1452" t="s">
        <v>606</v>
      </c>
      <c r="R1452" t="s">
        <v>459</v>
      </c>
      <c r="S1452" t="s">
        <v>460</v>
      </c>
      <c r="T1452" t="s">
        <v>230</v>
      </c>
      <c r="U1452" t="s">
        <v>763</v>
      </c>
      <c r="V1452" t="s">
        <v>255</v>
      </c>
      <c r="W1452">
        <f t="shared" si="136"/>
        <v>-9.75</v>
      </c>
      <c r="X1452">
        <f t="shared" si="137"/>
        <v>-204.75</v>
      </c>
    </row>
    <row r="1453" spans="1:24" x14ac:dyDescent="0.35">
      <c r="A1453">
        <v>28</v>
      </c>
      <c r="B1453">
        <v>48.3</v>
      </c>
      <c r="C1453">
        <v>1</v>
      </c>
      <c r="D1453">
        <v>1352.4</v>
      </c>
      <c r="E1453" s="53">
        <v>43623</v>
      </c>
      <c r="F1453" s="84">
        <v>6</v>
      </c>
      <c r="G1453" s="84">
        <v>7</v>
      </c>
      <c r="H1453" s="85" t="str">
        <f t="shared" si="132"/>
        <v>July</v>
      </c>
      <c r="I1453" s="84">
        <v>2019</v>
      </c>
      <c r="J1453" s="85" t="str">
        <f t="shared" si="133"/>
        <v>7/6/2019</v>
      </c>
      <c r="K1453" s="86">
        <f t="shared" si="134"/>
        <v>7</v>
      </c>
      <c r="L1453" t="str">
        <f t="shared" si="135"/>
        <v>Saturday</v>
      </c>
      <c r="M1453">
        <v>1782</v>
      </c>
      <c r="N1453" t="s">
        <v>207</v>
      </c>
      <c r="O1453" t="s">
        <v>226</v>
      </c>
      <c r="P1453">
        <v>50</v>
      </c>
      <c r="Q1453" t="s">
        <v>606</v>
      </c>
      <c r="R1453" t="s">
        <v>416</v>
      </c>
      <c r="S1453" t="s">
        <v>417</v>
      </c>
      <c r="T1453" t="s">
        <v>239</v>
      </c>
      <c r="U1453" t="s">
        <v>750</v>
      </c>
      <c r="V1453" t="s">
        <v>255</v>
      </c>
      <c r="W1453">
        <f t="shared" si="136"/>
        <v>-1.7000000000000028</v>
      </c>
      <c r="X1453">
        <f t="shared" si="137"/>
        <v>-47.60000000000008</v>
      </c>
    </row>
    <row r="1454" spans="1:24" x14ac:dyDescent="0.35">
      <c r="A1454">
        <v>35</v>
      </c>
      <c r="B1454">
        <v>45.28</v>
      </c>
      <c r="C1454">
        <v>1</v>
      </c>
      <c r="D1454">
        <v>1584.8</v>
      </c>
      <c r="E1454" s="53">
        <v>43624</v>
      </c>
      <c r="F1454" s="84">
        <v>6</v>
      </c>
      <c r="G1454" s="84">
        <v>8</v>
      </c>
      <c r="H1454" s="85" t="str">
        <f t="shared" si="132"/>
        <v>August</v>
      </c>
      <c r="I1454" s="84">
        <v>2019</v>
      </c>
      <c r="J1454" s="85" t="str">
        <f t="shared" si="133"/>
        <v>8/6/2019</v>
      </c>
      <c r="K1454" s="86">
        <f t="shared" si="134"/>
        <v>3</v>
      </c>
      <c r="L1454" t="str">
        <f t="shared" si="135"/>
        <v>Tuesday</v>
      </c>
      <c r="M1454">
        <v>1752</v>
      </c>
      <c r="N1454" t="s">
        <v>207</v>
      </c>
      <c r="O1454" t="s">
        <v>226</v>
      </c>
      <c r="P1454">
        <v>50</v>
      </c>
      <c r="Q1454" t="s">
        <v>606</v>
      </c>
      <c r="R1454" t="s">
        <v>463</v>
      </c>
      <c r="S1454" t="s">
        <v>464</v>
      </c>
      <c r="T1454" t="s">
        <v>229</v>
      </c>
      <c r="U1454" t="s">
        <v>764</v>
      </c>
      <c r="V1454" t="s">
        <v>255</v>
      </c>
      <c r="W1454">
        <f t="shared" si="136"/>
        <v>-4.7199999999999989</v>
      </c>
      <c r="X1454">
        <f t="shared" si="137"/>
        <v>-165.19999999999996</v>
      </c>
    </row>
    <row r="1455" spans="1:24" x14ac:dyDescent="0.35">
      <c r="A1455">
        <v>50</v>
      </c>
      <c r="B1455">
        <v>52.32</v>
      </c>
      <c r="C1455">
        <v>13</v>
      </c>
      <c r="D1455">
        <v>2616</v>
      </c>
      <c r="E1455" s="53">
        <v>43474</v>
      </c>
      <c r="F1455" s="84">
        <v>1</v>
      </c>
      <c r="G1455" s="84">
        <v>9</v>
      </c>
      <c r="H1455" s="85" t="str">
        <f t="shared" si="132"/>
        <v>September</v>
      </c>
      <c r="I1455" s="84">
        <v>2019</v>
      </c>
      <c r="J1455" s="85" t="str">
        <f t="shared" si="133"/>
        <v>9/1/2019</v>
      </c>
      <c r="K1455" s="86">
        <f t="shared" si="134"/>
        <v>1</v>
      </c>
      <c r="L1455" t="str">
        <f t="shared" si="135"/>
        <v>Sunday</v>
      </c>
      <c r="M1455">
        <v>1727</v>
      </c>
      <c r="N1455" t="s">
        <v>207</v>
      </c>
      <c r="O1455" t="s">
        <v>226</v>
      </c>
      <c r="P1455">
        <v>50</v>
      </c>
      <c r="Q1455" t="s">
        <v>606</v>
      </c>
      <c r="R1455" t="s">
        <v>401</v>
      </c>
      <c r="S1455" t="s">
        <v>249</v>
      </c>
      <c r="T1455" t="s">
        <v>249</v>
      </c>
      <c r="U1455" t="s">
        <v>745</v>
      </c>
      <c r="V1455" t="s">
        <v>255</v>
      </c>
      <c r="W1455">
        <f t="shared" si="136"/>
        <v>2.3200000000000003</v>
      </c>
      <c r="X1455">
        <f t="shared" si="137"/>
        <v>116.00000000000001</v>
      </c>
    </row>
    <row r="1456" spans="1:24" x14ac:dyDescent="0.35">
      <c r="A1456">
        <v>22</v>
      </c>
      <c r="B1456">
        <v>51.32</v>
      </c>
      <c r="C1456">
        <v>3</v>
      </c>
      <c r="D1456">
        <v>1129.04</v>
      </c>
      <c r="E1456" s="53">
        <v>43230</v>
      </c>
      <c r="F1456" s="84">
        <v>5</v>
      </c>
      <c r="G1456" s="84">
        <v>10</v>
      </c>
      <c r="H1456" s="85" t="str">
        <f t="shared" si="132"/>
        <v>October</v>
      </c>
      <c r="I1456" s="84">
        <v>2018</v>
      </c>
      <c r="J1456" s="85" t="str">
        <f t="shared" si="133"/>
        <v>10/5/2018</v>
      </c>
      <c r="K1456" s="86">
        <f t="shared" si="134"/>
        <v>6</v>
      </c>
      <c r="L1456" t="str">
        <f t="shared" si="135"/>
        <v>Friday</v>
      </c>
      <c r="M1456">
        <v>2059</v>
      </c>
      <c r="N1456" t="s">
        <v>207</v>
      </c>
      <c r="O1456" t="s">
        <v>226</v>
      </c>
      <c r="P1456">
        <v>50</v>
      </c>
      <c r="Q1456" t="s">
        <v>606</v>
      </c>
      <c r="R1456" t="s">
        <v>465</v>
      </c>
      <c r="S1456" t="s">
        <v>466</v>
      </c>
      <c r="T1456" t="s">
        <v>231</v>
      </c>
      <c r="U1456" t="s">
        <v>765</v>
      </c>
      <c r="V1456" t="s">
        <v>255</v>
      </c>
      <c r="W1456">
        <f t="shared" si="136"/>
        <v>1.3200000000000003</v>
      </c>
      <c r="X1456">
        <f t="shared" si="137"/>
        <v>29.040000000000006</v>
      </c>
    </row>
    <row r="1457" spans="1:24" x14ac:dyDescent="0.35">
      <c r="A1457">
        <v>45</v>
      </c>
      <c r="B1457">
        <v>49.3</v>
      </c>
      <c r="C1457">
        <v>8</v>
      </c>
      <c r="D1457">
        <v>2218.5</v>
      </c>
      <c r="E1457" s="53" t="s">
        <v>422</v>
      </c>
      <c r="F1457" s="84">
        <v>16</v>
      </c>
      <c r="G1457" s="84">
        <v>10</v>
      </c>
      <c r="H1457" s="85" t="str">
        <f t="shared" si="132"/>
        <v>October</v>
      </c>
      <c r="I1457" s="84">
        <v>2019</v>
      </c>
      <c r="J1457" s="85" t="str">
        <f t="shared" si="133"/>
        <v>10/16/2019</v>
      </c>
      <c r="K1457" s="86">
        <f t="shared" si="134"/>
        <v>4</v>
      </c>
      <c r="L1457" t="str">
        <f t="shared" si="135"/>
        <v>Wednesday</v>
      </c>
      <c r="M1457">
        <v>1684</v>
      </c>
      <c r="N1457" t="s">
        <v>207</v>
      </c>
      <c r="O1457" t="s">
        <v>226</v>
      </c>
      <c r="P1457">
        <v>50</v>
      </c>
      <c r="Q1457" t="s">
        <v>606</v>
      </c>
      <c r="R1457" t="s">
        <v>296</v>
      </c>
      <c r="S1457" t="s">
        <v>297</v>
      </c>
      <c r="T1457" t="s">
        <v>236</v>
      </c>
      <c r="U1457" t="s">
        <v>704</v>
      </c>
      <c r="V1457" t="s">
        <v>255</v>
      </c>
      <c r="W1457">
        <f t="shared" si="136"/>
        <v>-0.70000000000000284</v>
      </c>
      <c r="X1457">
        <f t="shared" si="137"/>
        <v>-31.500000000000128</v>
      </c>
    </row>
    <row r="1458" spans="1:24" x14ac:dyDescent="0.35">
      <c r="A1458">
        <v>48</v>
      </c>
      <c r="B1458">
        <v>42.26</v>
      </c>
      <c r="C1458">
        <v>5</v>
      </c>
      <c r="D1458">
        <v>2028.48</v>
      </c>
      <c r="E1458" s="53">
        <v>43566</v>
      </c>
      <c r="F1458" s="84">
        <v>4</v>
      </c>
      <c r="G1458" s="84">
        <v>11</v>
      </c>
      <c r="H1458" s="85" t="str">
        <f t="shared" si="132"/>
        <v>November</v>
      </c>
      <c r="I1458" s="84">
        <v>2019</v>
      </c>
      <c r="J1458" s="85" t="str">
        <f t="shared" si="133"/>
        <v>11/4/2019</v>
      </c>
      <c r="K1458" s="86">
        <f t="shared" si="134"/>
        <v>2</v>
      </c>
      <c r="L1458" t="str">
        <f t="shared" si="135"/>
        <v>Monday</v>
      </c>
      <c r="M1458">
        <v>1666</v>
      </c>
      <c r="N1458" t="s">
        <v>207</v>
      </c>
      <c r="O1458" t="s">
        <v>226</v>
      </c>
      <c r="P1458">
        <v>50</v>
      </c>
      <c r="Q1458" t="s">
        <v>606</v>
      </c>
      <c r="R1458" t="s">
        <v>292</v>
      </c>
      <c r="S1458" t="s">
        <v>293</v>
      </c>
      <c r="T1458" t="s">
        <v>229</v>
      </c>
      <c r="U1458" t="s">
        <v>702</v>
      </c>
      <c r="V1458" t="s">
        <v>255</v>
      </c>
      <c r="W1458">
        <f t="shared" si="136"/>
        <v>-7.740000000000002</v>
      </c>
      <c r="X1458">
        <f t="shared" si="137"/>
        <v>-371.5200000000001</v>
      </c>
    </row>
    <row r="1459" spans="1:24" x14ac:dyDescent="0.35">
      <c r="A1459">
        <v>20</v>
      </c>
      <c r="B1459">
        <v>87.96</v>
      </c>
      <c r="C1459">
        <v>5</v>
      </c>
      <c r="D1459">
        <v>1759.2</v>
      </c>
      <c r="E1459" s="53" t="s">
        <v>468</v>
      </c>
      <c r="F1459" s="84">
        <v>17</v>
      </c>
      <c r="G1459" s="84">
        <v>11</v>
      </c>
      <c r="H1459" s="85" t="str">
        <f t="shared" si="132"/>
        <v>November</v>
      </c>
      <c r="I1459" s="84">
        <v>2019</v>
      </c>
      <c r="J1459" s="85" t="str">
        <f t="shared" si="133"/>
        <v>11/17/2019</v>
      </c>
      <c r="K1459" s="86">
        <f t="shared" si="134"/>
        <v>1</v>
      </c>
      <c r="L1459" t="str">
        <f t="shared" si="135"/>
        <v>Sunday</v>
      </c>
      <c r="M1459">
        <v>1654</v>
      </c>
      <c r="N1459" t="s">
        <v>207</v>
      </c>
      <c r="O1459" t="s">
        <v>226</v>
      </c>
      <c r="P1459">
        <v>50</v>
      </c>
      <c r="Q1459" t="s">
        <v>606</v>
      </c>
      <c r="R1459" t="s">
        <v>435</v>
      </c>
      <c r="S1459" t="s">
        <v>436</v>
      </c>
      <c r="T1459" t="s">
        <v>235</v>
      </c>
      <c r="U1459" t="s">
        <v>757</v>
      </c>
      <c r="V1459" t="s">
        <v>255</v>
      </c>
      <c r="W1459">
        <f t="shared" si="136"/>
        <v>37.959999999999994</v>
      </c>
      <c r="X1459">
        <f t="shared" si="137"/>
        <v>759.19999999999982</v>
      </c>
    </row>
    <row r="1460" spans="1:24" x14ac:dyDescent="0.35">
      <c r="A1460">
        <v>27</v>
      </c>
      <c r="B1460">
        <v>36.21</v>
      </c>
      <c r="C1460">
        <v>6</v>
      </c>
      <c r="D1460">
        <v>977.67</v>
      </c>
      <c r="E1460" s="53" t="s">
        <v>221</v>
      </c>
      <c r="F1460" s="84">
        <v>24</v>
      </c>
      <c r="G1460" s="84">
        <v>11</v>
      </c>
      <c r="H1460" s="85" t="str">
        <f t="shared" si="132"/>
        <v>November</v>
      </c>
      <c r="I1460" s="84">
        <v>2019</v>
      </c>
      <c r="J1460" s="85" t="str">
        <f t="shared" si="133"/>
        <v>11/24/2019</v>
      </c>
      <c r="K1460" s="86">
        <f t="shared" si="134"/>
        <v>1</v>
      </c>
      <c r="L1460" t="str">
        <f t="shared" si="135"/>
        <v>Sunday</v>
      </c>
      <c r="M1460">
        <v>1648</v>
      </c>
      <c r="N1460" t="s">
        <v>207</v>
      </c>
      <c r="O1460" t="s">
        <v>226</v>
      </c>
      <c r="P1460">
        <v>50</v>
      </c>
      <c r="Q1460" t="s">
        <v>606</v>
      </c>
      <c r="R1460" t="s">
        <v>256</v>
      </c>
      <c r="S1460" t="s">
        <v>257</v>
      </c>
      <c r="T1460" t="s">
        <v>230</v>
      </c>
      <c r="U1460" t="s">
        <v>684</v>
      </c>
      <c r="V1460" t="s">
        <v>255</v>
      </c>
      <c r="W1460">
        <f t="shared" si="136"/>
        <v>-13.79</v>
      </c>
      <c r="X1460">
        <f t="shared" si="137"/>
        <v>-372.33</v>
      </c>
    </row>
    <row r="1461" spans="1:24" x14ac:dyDescent="0.35">
      <c r="A1461">
        <v>38</v>
      </c>
      <c r="B1461">
        <v>38.5</v>
      </c>
      <c r="C1461">
        <v>11</v>
      </c>
      <c r="D1461">
        <v>1463</v>
      </c>
      <c r="E1461" s="53">
        <v>44166</v>
      </c>
      <c r="F1461" s="84">
        <v>12</v>
      </c>
      <c r="G1461" s="84">
        <v>1</v>
      </c>
      <c r="H1461" s="85" t="str">
        <f t="shared" si="132"/>
        <v>January</v>
      </c>
      <c r="I1461" s="84">
        <v>2020</v>
      </c>
      <c r="J1461" s="85" t="str">
        <f t="shared" si="133"/>
        <v>1/12/2020</v>
      </c>
      <c r="K1461" s="86">
        <f t="shared" si="134"/>
        <v>1</v>
      </c>
      <c r="L1461" t="str">
        <f t="shared" si="135"/>
        <v>Sunday</v>
      </c>
      <c r="M1461">
        <v>1600</v>
      </c>
      <c r="N1461" t="s">
        <v>397</v>
      </c>
      <c r="O1461" t="s">
        <v>226</v>
      </c>
      <c r="P1461">
        <v>50</v>
      </c>
      <c r="Q1461" t="s">
        <v>606</v>
      </c>
      <c r="R1461" t="s">
        <v>261</v>
      </c>
      <c r="S1461" t="s">
        <v>262</v>
      </c>
      <c r="T1461" t="s">
        <v>229</v>
      </c>
      <c r="U1461" t="s">
        <v>686</v>
      </c>
      <c r="V1461" t="s">
        <v>255</v>
      </c>
      <c r="W1461">
        <f t="shared" si="136"/>
        <v>-11.5</v>
      </c>
      <c r="X1461">
        <f t="shared" si="137"/>
        <v>-437</v>
      </c>
    </row>
    <row r="1462" spans="1:24" x14ac:dyDescent="0.35">
      <c r="A1462">
        <v>32</v>
      </c>
      <c r="B1462">
        <v>124.08</v>
      </c>
      <c r="C1462">
        <v>3</v>
      </c>
      <c r="D1462">
        <v>3970.56</v>
      </c>
      <c r="E1462" s="53">
        <v>44106</v>
      </c>
      <c r="F1462" s="84">
        <v>10</v>
      </c>
      <c r="G1462" s="84">
        <v>2</v>
      </c>
      <c r="H1462" s="85" t="str">
        <f t="shared" si="132"/>
        <v>Febuary</v>
      </c>
      <c r="I1462" s="84">
        <v>2020</v>
      </c>
      <c r="J1462" s="85" t="str">
        <f t="shared" si="133"/>
        <v>2/10/2020</v>
      </c>
      <c r="K1462" s="86">
        <f t="shared" si="134"/>
        <v>2</v>
      </c>
      <c r="L1462" t="str">
        <f t="shared" si="135"/>
        <v>Monday</v>
      </c>
      <c r="M1462">
        <v>1572</v>
      </c>
      <c r="N1462" t="s">
        <v>207</v>
      </c>
      <c r="O1462" t="s">
        <v>226</v>
      </c>
      <c r="P1462">
        <v>50</v>
      </c>
      <c r="Q1462" t="s">
        <v>606</v>
      </c>
      <c r="R1462" t="s">
        <v>296</v>
      </c>
      <c r="S1462" t="s">
        <v>297</v>
      </c>
      <c r="T1462" t="s">
        <v>236</v>
      </c>
      <c r="U1462" t="s">
        <v>704</v>
      </c>
      <c r="V1462" t="s">
        <v>260</v>
      </c>
      <c r="W1462">
        <f t="shared" si="136"/>
        <v>74.08</v>
      </c>
      <c r="X1462">
        <f t="shared" si="137"/>
        <v>2370.56</v>
      </c>
    </row>
    <row r="1463" spans="1:24" x14ac:dyDescent="0.35">
      <c r="A1463">
        <v>64</v>
      </c>
      <c r="B1463">
        <v>40.25</v>
      </c>
      <c r="C1463">
        <v>10</v>
      </c>
      <c r="D1463">
        <v>2576</v>
      </c>
      <c r="E1463" s="53" t="s">
        <v>484</v>
      </c>
      <c r="F1463" s="84">
        <v>22</v>
      </c>
      <c r="G1463" s="84">
        <v>4</v>
      </c>
      <c r="H1463" s="85" t="str">
        <f t="shared" si="132"/>
        <v>April</v>
      </c>
      <c r="I1463" s="84">
        <v>2020</v>
      </c>
      <c r="J1463" s="85" t="str">
        <f t="shared" si="133"/>
        <v>4/22/2020</v>
      </c>
      <c r="K1463" s="86">
        <f t="shared" si="134"/>
        <v>4</v>
      </c>
      <c r="L1463" t="str">
        <f t="shared" si="135"/>
        <v>Wednesday</v>
      </c>
      <c r="M1463">
        <v>1501</v>
      </c>
      <c r="N1463" t="s">
        <v>394</v>
      </c>
      <c r="O1463" t="s">
        <v>226</v>
      </c>
      <c r="P1463">
        <v>50</v>
      </c>
      <c r="Q1463" t="s">
        <v>606</v>
      </c>
      <c r="R1463" t="s">
        <v>392</v>
      </c>
      <c r="S1463" t="s">
        <v>393</v>
      </c>
      <c r="T1463" t="s">
        <v>229</v>
      </c>
      <c r="U1463" t="s">
        <v>741</v>
      </c>
      <c r="V1463" t="s">
        <v>255</v>
      </c>
      <c r="W1463">
        <f t="shared" si="136"/>
        <v>-9.75</v>
      </c>
      <c r="X1463">
        <f t="shared" si="137"/>
        <v>-624</v>
      </c>
    </row>
    <row r="1464" spans="1:24" x14ac:dyDescent="0.35">
      <c r="A1464">
        <v>37</v>
      </c>
      <c r="B1464">
        <v>60.37</v>
      </c>
      <c r="C1464">
        <v>13</v>
      </c>
      <c r="D1464">
        <v>2233.69</v>
      </c>
      <c r="E1464" s="53" t="s">
        <v>501</v>
      </c>
      <c r="F1464" s="84">
        <v>29</v>
      </c>
      <c r="G1464" s="84">
        <v>5</v>
      </c>
      <c r="H1464" s="85" t="str">
        <f t="shared" si="132"/>
        <v>May</v>
      </c>
      <c r="I1464" s="84">
        <v>2020</v>
      </c>
      <c r="J1464" s="85" t="str">
        <f t="shared" si="133"/>
        <v>5/29/2020</v>
      </c>
      <c r="K1464" s="86">
        <f t="shared" si="134"/>
        <v>6</v>
      </c>
      <c r="L1464" t="str">
        <f t="shared" si="135"/>
        <v>Friday</v>
      </c>
      <c r="M1464">
        <v>1465</v>
      </c>
      <c r="N1464" t="s">
        <v>347</v>
      </c>
      <c r="O1464" t="s">
        <v>226</v>
      </c>
      <c r="P1464">
        <v>50</v>
      </c>
      <c r="Q1464" t="s">
        <v>606</v>
      </c>
      <c r="R1464" t="s">
        <v>290</v>
      </c>
      <c r="S1464" t="s">
        <v>291</v>
      </c>
      <c r="T1464" t="s">
        <v>232</v>
      </c>
      <c r="U1464" t="s">
        <v>701</v>
      </c>
      <c r="V1464" t="s">
        <v>255</v>
      </c>
      <c r="W1464">
        <f t="shared" si="136"/>
        <v>10.369999999999997</v>
      </c>
      <c r="X1464">
        <f t="shared" si="137"/>
        <v>383.68999999999988</v>
      </c>
    </row>
    <row r="1465" spans="1:24" x14ac:dyDescent="0.35">
      <c r="A1465">
        <v>28</v>
      </c>
      <c r="B1465">
        <v>88.63</v>
      </c>
      <c r="C1465">
        <v>4</v>
      </c>
      <c r="D1465">
        <v>2481.64</v>
      </c>
      <c r="E1465" s="53" t="s">
        <v>485</v>
      </c>
      <c r="F1465" s="84">
        <v>17</v>
      </c>
      <c r="G1465" s="84">
        <v>2</v>
      </c>
      <c r="H1465" s="85" t="str">
        <f t="shared" si="132"/>
        <v>Febuary</v>
      </c>
      <c r="I1465" s="84">
        <v>2018</v>
      </c>
      <c r="J1465" s="85" t="str">
        <f t="shared" si="133"/>
        <v>2/17/2018</v>
      </c>
      <c r="K1465" s="86">
        <f t="shared" si="134"/>
        <v>7</v>
      </c>
      <c r="L1465" t="str">
        <f t="shared" si="135"/>
        <v>Saturday</v>
      </c>
      <c r="M1465">
        <v>2298</v>
      </c>
      <c r="N1465" t="s">
        <v>207</v>
      </c>
      <c r="O1465" t="s">
        <v>486</v>
      </c>
      <c r="P1465">
        <v>109</v>
      </c>
      <c r="Q1465" t="s">
        <v>607</v>
      </c>
      <c r="R1465" t="s">
        <v>473</v>
      </c>
      <c r="S1465" t="s">
        <v>474</v>
      </c>
      <c r="T1465" t="s">
        <v>239</v>
      </c>
      <c r="U1465" t="s">
        <v>766</v>
      </c>
      <c r="V1465" t="s">
        <v>255</v>
      </c>
      <c r="W1465">
        <f t="shared" si="136"/>
        <v>-20.370000000000005</v>
      </c>
      <c r="X1465">
        <f t="shared" si="137"/>
        <v>-570.36000000000013</v>
      </c>
    </row>
    <row r="1466" spans="1:24" x14ac:dyDescent="0.35">
      <c r="A1466">
        <v>39</v>
      </c>
      <c r="B1466">
        <v>119.27</v>
      </c>
      <c r="C1466">
        <v>10</v>
      </c>
      <c r="D1466">
        <v>4651.53</v>
      </c>
      <c r="E1466" s="53" t="s">
        <v>348</v>
      </c>
      <c r="F1466" s="84">
        <v>29</v>
      </c>
      <c r="G1466" s="84">
        <v>4</v>
      </c>
      <c r="H1466" s="85" t="str">
        <f t="shared" si="132"/>
        <v>April</v>
      </c>
      <c r="I1466" s="84">
        <v>2018</v>
      </c>
      <c r="J1466" s="85" t="str">
        <f t="shared" si="133"/>
        <v>4/29/2018</v>
      </c>
      <c r="K1466" s="86">
        <f t="shared" si="134"/>
        <v>1</v>
      </c>
      <c r="L1466" t="str">
        <f t="shared" si="135"/>
        <v>Sunday</v>
      </c>
      <c r="M1466">
        <v>2228</v>
      </c>
      <c r="N1466" t="s">
        <v>207</v>
      </c>
      <c r="O1466" t="s">
        <v>486</v>
      </c>
      <c r="P1466">
        <v>109</v>
      </c>
      <c r="Q1466" t="s">
        <v>607</v>
      </c>
      <c r="R1466" t="s">
        <v>270</v>
      </c>
      <c r="S1466" t="s">
        <v>271</v>
      </c>
      <c r="T1466" t="s">
        <v>232</v>
      </c>
      <c r="U1466" t="s">
        <v>691</v>
      </c>
      <c r="V1466" t="s">
        <v>260</v>
      </c>
      <c r="W1466">
        <f t="shared" si="136"/>
        <v>10.269999999999996</v>
      </c>
      <c r="X1466">
        <f t="shared" si="137"/>
        <v>400.52999999999986</v>
      </c>
    </row>
    <row r="1467" spans="1:24" x14ac:dyDescent="0.35">
      <c r="A1467">
        <v>41</v>
      </c>
      <c r="B1467">
        <v>94.1</v>
      </c>
      <c r="C1467">
        <v>5</v>
      </c>
      <c r="D1467">
        <v>3858.1</v>
      </c>
      <c r="E1467" s="53" t="s">
        <v>505</v>
      </c>
      <c r="F1467" s="84">
        <v>27</v>
      </c>
      <c r="G1467" s="84">
        <v>6</v>
      </c>
      <c r="H1467" s="85" t="str">
        <f t="shared" si="132"/>
        <v>June</v>
      </c>
      <c r="I1467" s="84">
        <v>2018</v>
      </c>
      <c r="J1467" s="85" t="str">
        <f t="shared" si="133"/>
        <v>6/27/2018</v>
      </c>
      <c r="K1467" s="86">
        <f t="shared" si="134"/>
        <v>4</v>
      </c>
      <c r="L1467" t="str">
        <f t="shared" si="135"/>
        <v>Wednesday</v>
      </c>
      <c r="M1467">
        <v>2170</v>
      </c>
      <c r="N1467" t="s">
        <v>207</v>
      </c>
      <c r="O1467" t="s">
        <v>486</v>
      </c>
      <c r="P1467">
        <v>109</v>
      </c>
      <c r="Q1467" t="s">
        <v>607</v>
      </c>
      <c r="R1467" t="s">
        <v>296</v>
      </c>
      <c r="S1467" t="s">
        <v>297</v>
      </c>
      <c r="T1467" t="s">
        <v>236</v>
      </c>
      <c r="U1467" t="s">
        <v>704</v>
      </c>
      <c r="V1467" t="s">
        <v>260</v>
      </c>
      <c r="W1467">
        <f t="shared" si="136"/>
        <v>-14.900000000000006</v>
      </c>
      <c r="X1467">
        <f t="shared" si="137"/>
        <v>-610.9000000000002</v>
      </c>
    </row>
    <row r="1468" spans="1:24" x14ac:dyDescent="0.35">
      <c r="A1468">
        <v>40</v>
      </c>
      <c r="B1468">
        <v>87.54</v>
      </c>
      <c r="C1468">
        <v>16</v>
      </c>
      <c r="D1468">
        <v>3501.6</v>
      </c>
      <c r="E1468" s="53" t="s">
        <v>209</v>
      </c>
      <c r="F1468" s="84">
        <v>25</v>
      </c>
      <c r="G1468" s="84">
        <v>8</v>
      </c>
      <c r="H1468" s="85" t="str">
        <f t="shared" si="132"/>
        <v>August</v>
      </c>
      <c r="I1468" s="84">
        <v>2018</v>
      </c>
      <c r="J1468" s="85" t="str">
        <f t="shared" si="133"/>
        <v>8/25/2018</v>
      </c>
      <c r="K1468" s="86">
        <f t="shared" si="134"/>
        <v>7</v>
      </c>
      <c r="L1468" t="str">
        <f t="shared" si="135"/>
        <v>Saturday</v>
      </c>
      <c r="M1468">
        <v>2112</v>
      </c>
      <c r="N1468" t="s">
        <v>207</v>
      </c>
      <c r="O1468" t="s">
        <v>486</v>
      </c>
      <c r="P1468">
        <v>109</v>
      </c>
      <c r="Q1468" t="s">
        <v>607</v>
      </c>
      <c r="R1468" t="s">
        <v>261</v>
      </c>
      <c r="S1468" t="s">
        <v>262</v>
      </c>
      <c r="T1468" t="s">
        <v>229</v>
      </c>
      <c r="U1468" t="s">
        <v>686</v>
      </c>
      <c r="V1468" t="s">
        <v>260</v>
      </c>
      <c r="W1468">
        <f t="shared" si="136"/>
        <v>-21.459999999999994</v>
      </c>
      <c r="X1468">
        <f t="shared" si="137"/>
        <v>-858.39999999999975</v>
      </c>
    </row>
    <row r="1469" spans="1:24" x14ac:dyDescent="0.35">
      <c r="A1469">
        <v>49</v>
      </c>
      <c r="B1469">
        <v>131.30000000000001</v>
      </c>
      <c r="C1469">
        <v>11</v>
      </c>
      <c r="D1469">
        <v>6433.7</v>
      </c>
      <c r="E1469" s="53" t="s">
        <v>210</v>
      </c>
      <c r="F1469" s="84">
        <v>28</v>
      </c>
      <c r="G1469" s="84">
        <v>10</v>
      </c>
      <c r="H1469" s="85" t="str">
        <f t="shared" si="132"/>
        <v>October</v>
      </c>
      <c r="I1469" s="84">
        <v>2018</v>
      </c>
      <c r="J1469" s="85" t="str">
        <f t="shared" si="133"/>
        <v>10/28/2018</v>
      </c>
      <c r="K1469" s="86">
        <f t="shared" si="134"/>
        <v>1</v>
      </c>
      <c r="L1469" t="str">
        <f t="shared" si="135"/>
        <v>Sunday</v>
      </c>
      <c r="M1469">
        <v>2049</v>
      </c>
      <c r="N1469" t="s">
        <v>207</v>
      </c>
      <c r="O1469" t="s">
        <v>486</v>
      </c>
      <c r="P1469">
        <v>109</v>
      </c>
      <c r="Q1469" t="s">
        <v>607</v>
      </c>
      <c r="R1469" t="s">
        <v>263</v>
      </c>
      <c r="S1469" t="s">
        <v>264</v>
      </c>
      <c r="T1469" t="s">
        <v>229</v>
      </c>
      <c r="U1469" t="s">
        <v>687</v>
      </c>
      <c r="V1469" t="s">
        <v>260</v>
      </c>
      <c r="W1469">
        <f t="shared" si="136"/>
        <v>22.300000000000011</v>
      </c>
      <c r="X1469">
        <f t="shared" si="137"/>
        <v>1092.7000000000005</v>
      </c>
    </row>
    <row r="1470" spans="1:24" x14ac:dyDescent="0.35">
      <c r="A1470">
        <v>27</v>
      </c>
      <c r="B1470">
        <v>98.48</v>
      </c>
      <c r="C1470">
        <v>9</v>
      </c>
      <c r="D1470">
        <v>2658.96</v>
      </c>
      <c r="E1470" s="53">
        <v>43800</v>
      </c>
      <c r="F1470" s="84">
        <v>12</v>
      </c>
      <c r="G1470" s="84">
        <v>1</v>
      </c>
      <c r="H1470" s="85" t="str">
        <f t="shared" si="132"/>
        <v>January</v>
      </c>
      <c r="I1470" s="84">
        <v>2019</v>
      </c>
      <c r="J1470" s="85" t="str">
        <f t="shared" si="133"/>
        <v>1/12/2019</v>
      </c>
      <c r="K1470" s="86">
        <f t="shared" si="134"/>
        <v>7</v>
      </c>
      <c r="L1470" t="str">
        <f t="shared" si="135"/>
        <v>Saturday</v>
      </c>
      <c r="M1470">
        <v>1974</v>
      </c>
      <c r="N1470" t="s">
        <v>207</v>
      </c>
      <c r="O1470" t="s">
        <v>486</v>
      </c>
      <c r="P1470">
        <v>109</v>
      </c>
      <c r="Q1470" t="s">
        <v>607</v>
      </c>
      <c r="R1470" t="s">
        <v>349</v>
      </c>
      <c r="S1470" t="s">
        <v>350</v>
      </c>
      <c r="T1470" t="s">
        <v>241</v>
      </c>
      <c r="U1470" t="s">
        <v>725</v>
      </c>
      <c r="V1470" t="s">
        <v>255</v>
      </c>
      <c r="W1470">
        <f t="shared" si="136"/>
        <v>-10.519999999999996</v>
      </c>
      <c r="X1470">
        <f t="shared" si="137"/>
        <v>-284.03999999999991</v>
      </c>
    </row>
    <row r="1471" spans="1:24" x14ac:dyDescent="0.35">
      <c r="A1471">
        <v>34</v>
      </c>
      <c r="B1471">
        <v>106.14</v>
      </c>
      <c r="C1471">
        <v>11</v>
      </c>
      <c r="D1471">
        <v>3608.76</v>
      </c>
      <c r="E1471" s="53" t="s">
        <v>213</v>
      </c>
      <c r="F1471" s="84">
        <v>20</v>
      </c>
      <c r="G1471" s="84">
        <v>2</v>
      </c>
      <c r="H1471" s="85" t="str">
        <f t="shared" si="132"/>
        <v>Febuary</v>
      </c>
      <c r="I1471" s="84">
        <v>2019</v>
      </c>
      <c r="J1471" s="85" t="str">
        <f t="shared" si="133"/>
        <v>2/20/2019</v>
      </c>
      <c r="K1471" s="86">
        <f t="shared" si="134"/>
        <v>4</v>
      </c>
      <c r="L1471" t="str">
        <f t="shared" si="135"/>
        <v>Wednesday</v>
      </c>
      <c r="M1471">
        <v>1936</v>
      </c>
      <c r="N1471" t="s">
        <v>207</v>
      </c>
      <c r="O1471" t="s">
        <v>486</v>
      </c>
      <c r="P1471">
        <v>109</v>
      </c>
      <c r="Q1471" t="s">
        <v>607</v>
      </c>
      <c r="R1471" t="s">
        <v>270</v>
      </c>
      <c r="S1471" t="s">
        <v>271</v>
      </c>
      <c r="T1471" t="s">
        <v>232</v>
      </c>
      <c r="U1471" t="s">
        <v>691</v>
      </c>
      <c r="V1471" t="s">
        <v>260</v>
      </c>
      <c r="W1471">
        <f t="shared" si="136"/>
        <v>-2.8599999999999994</v>
      </c>
      <c r="X1471">
        <f t="shared" si="137"/>
        <v>-97.239999999999981</v>
      </c>
    </row>
    <row r="1472" spans="1:24" x14ac:dyDescent="0.35">
      <c r="A1472">
        <v>23</v>
      </c>
      <c r="B1472">
        <v>96.29</v>
      </c>
      <c r="C1472">
        <v>5</v>
      </c>
      <c r="D1472">
        <v>2214.67</v>
      </c>
      <c r="E1472" s="53">
        <v>43500</v>
      </c>
      <c r="F1472" s="84">
        <v>2</v>
      </c>
      <c r="G1472" s="84">
        <v>4</v>
      </c>
      <c r="H1472" s="85" t="str">
        <f t="shared" si="132"/>
        <v>April</v>
      </c>
      <c r="I1472" s="84">
        <v>2019</v>
      </c>
      <c r="J1472" s="85" t="str">
        <f t="shared" si="133"/>
        <v>4/2/2019</v>
      </c>
      <c r="K1472" s="86">
        <f t="shared" si="134"/>
        <v>3</v>
      </c>
      <c r="L1472" t="str">
        <f t="shared" si="135"/>
        <v>Tuesday</v>
      </c>
      <c r="M1472">
        <v>1896</v>
      </c>
      <c r="N1472" t="s">
        <v>207</v>
      </c>
      <c r="O1472" t="s">
        <v>486</v>
      </c>
      <c r="P1472">
        <v>109</v>
      </c>
      <c r="Q1472" t="s">
        <v>607</v>
      </c>
      <c r="R1472" t="s">
        <v>379</v>
      </c>
      <c r="S1472" t="s">
        <v>380</v>
      </c>
      <c r="T1472" t="s">
        <v>240</v>
      </c>
      <c r="U1472" t="s">
        <v>737</v>
      </c>
      <c r="V1472" t="s">
        <v>255</v>
      </c>
      <c r="W1472">
        <f t="shared" si="136"/>
        <v>-12.709999999999994</v>
      </c>
      <c r="X1472">
        <f t="shared" si="137"/>
        <v>-292.32999999999987</v>
      </c>
    </row>
    <row r="1473" spans="1:24" x14ac:dyDescent="0.35">
      <c r="A1473">
        <v>31</v>
      </c>
      <c r="B1473">
        <v>88.63</v>
      </c>
      <c r="C1473">
        <v>6</v>
      </c>
      <c r="D1473">
        <v>2747.53</v>
      </c>
      <c r="E1473" s="53">
        <v>43774</v>
      </c>
      <c r="F1473" s="84">
        <v>11</v>
      </c>
      <c r="G1473" s="84">
        <v>5</v>
      </c>
      <c r="H1473" s="85" t="str">
        <f t="shared" si="132"/>
        <v>May</v>
      </c>
      <c r="I1473" s="84">
        <v>2019</v>
      </c>
      <c r="J1473" s="85" t="str">
        <f t="shared" si="133"/>
        <v>5/11/2019</v>
      </c>
      <c r="K1473" s="86">
        <f t="shared" si="134"/>
        <v>7</v>
      </c>
      <c r="L1473" t="str">
        <f t="shared" si="135"/>
        <v>Saturday</v>
      </c>
      <c r="M1473">
        <v>1858</v>
      </c>
      <c r="N1473" t="s">
        <v>207</v>
      </c>
      <c r="O1473" t="s">
        <v>486</v>
      </c>
      <c r="P1473">
        <v>109</v>
      </c>
      <c r="Q1473" t="s">
        <v>607</v>
      </c>
      <c r="R1473" t="s">
        <v>392</v>
      </c>
      <c r="S1473" t="s">
        <v>393</v>
      </c>
      <c r="T1473" t="s">
        <v>229</v>
      </c>
      <c r="U1473" t="s">
        <v>741</v>
      </c>
      <c r="V1473" t="s">
        <v>255</v>
      </c>
      <c r="W1473">
        <f t="shared" si="136"/>
        <v>-20.370000000000005</v>
      </c>
      <c r="X1473">
        <f t="shared" si="137"/>
        <v>-631.47000000000014</v>
      </c>
    </row>
    <row r="1474" spans="1:24" x14ac:dyDescent="0.35">
      <c r="A1474">
        <v>34</v>
      </c>
      <c r="B1474">
        <v>97.38</v>
      </c>
      <c r="C1474">
        <v>1</v>
      </c>
      <c r="D1474">
        <v>3310.92</v>
      </c>
      <c r="E1474" s="53" t="s">
        <v>490</v>
      </c>
      <c r="F1474" s="84">
        <v>24</v>
      </c>
      <c r="G1474" s="84">
        <v>6</v>
      </c>
      <c r="H1474" s="85" t="str">
        <f t="shared" si="132"/>
        <v>June</v>
      </c>
      <c r="I1474" s="84">
        <v>2019</v>
      </c>
      <c r="J1474" s="85" t="str">
        <f t="shared" si="133"/>
        <v>6/24/2019</v>
      </c>
      <c r="K1474" s="86">
        <f t="shared" si="134"/>
        <v>2</v>
      </c>
      <c r="L1474" t="str">
        <f t="shared" si="135"/>
        <v>Monday</v>
      </c>
      <c r="M1474">
        <v>1815</v>
      </c>
      <c r="N1474" t="s">
        <v>364</v>
      </c>
      <c r="O1474" t="s">
        <v>486</v>
      </c>
      <c r="P1474">
        <v>109</v>
      </c>
      <c r="Q1474" t="s">
        <v>607</v>
      </c>
      <c r="R1474" t="s">
        <v>296</v>
      </c>
      <c r="S1474" t="s">
        <v>297</v>
      </c>
      <c r="T1474" t="s">
        <v>236</v>
      </c>
      <c r="U1474" t="s">
        <v>704</v>
      </c>
      <c r="V1474" t="s">
        <v>260</v>
      </c>
      <c r="W1474">
        <f t="shared" si="136"/>
        <v>-11.620000000000005</v>
      </c>
      <c r="X1474">
        <f t="shared" si="137"/>
        <v>-395.08000000000015</v>
      </c>
    </row>
    <row r="1475" spans="1:24" x14ac:dyDescent="0.35">
      <c r="A1475">
        <v>25</v>
      </c>
      <c r="B1475">
        <v>95.2</v>
      </c>
      <c r="C1475">
        <v>11</v>
      </c>
      <c r="D1475">
        <v>2380</v>
      </c>
      <c r="E1475" s="53" t="s">
        <v>216</v>
      </c>
      <c r="F1475" s="84">
        <v>23</v>
      </c>
      <c r="G1475" s="84">
        <v>7</v>
      </c>
      <c r="H1475" s="85" t="str">
        <f t="shared" ref="H1475:H1538" si="138">IF(G1475=1,"January",IF(G1475=2,"Febuary",IF(G1475=3,"March",IF(G1475=4,"April",IF(G1475=5,"May",IF(G1475=6,"June",IF(G1475=7,"July",IF(G1475=8,"August",IF(G1475=9,"September",IF(G1475=10,"October",IF(G1475=11,"November","December")))))))))))</f>
        <v>July</v>
      </c>
      <c r="I1475" s="84">
        <v>2019</v>
      </c>
      <c r="J1475" s="85" t="str">
        <f t="shared" ref="J1475:J1538" si="139">CONCATENATE(G1475,"/",F1475,"/",I1475)</f>
        <v>7/23/2019</v>
      </c>
      <c r="K1475" s="86">
        <f t="shared" ref="K1475:K1538" si="140">WEEKDAY(J1475)</f>
        <v>3</v>
      </c>
      <c r="L1475" t="str">
        <f t="shared" ref="L1475:L1538" si="141">IF(K1475=7,"Saturday",IF(K1475=6,"Friday",IF(K1475=5,"Thursday",IF(K1475=4,"Wednesday",IF(K1475=3,"Tuesday",IF(K1475=2,"Monday","Sunday"))))))</f>
        <v>Tuesday</v>
      </c>
      <c r="M1475">
        <v>1787</v>
      </c>
      <c r="N1475" t="s">
        <v>207</v>
      </c>
      <c r="O1475" t="s">
        <v>486</v>
      </c>
      <c r="P1475">
        <v>109</v>
      </c>
      <c r="Q1475" t="s">
        <v>607</v>
      </c>
      <c r="R1475" t="s">
        <v>277</v>
      </c>
      <c r="S1475" t="s">
        <v>278</v>
      </c>
      <c r="T1475" t="s">
        <v>230</v>
      </c>
      <c r="U1475" t="s">
        <v>695</v>
      </c>
      <c r="V1475" t="s">
        <v>255</v>
      </c>
      <c r="W1475">
        <f t="shared" ref="W1475:W1538" si="142">B1475-P1475</f>
        <v>-13.799999999999997</v>
      </c>
      <c r="X1475">
        <f t="shared" ref="X1475:X1538" si="143">W1475*A1475</f>
        <v>-344.99999999999994</v>
      </c>
    </row>
    <row r="1476" spans="1:24" x14ac:dyDescent="0.35">
      <c r="A1476">
        <v>22</v>
      </c>
      <c r="B1476">
        <v>105.04</v>
      </c>
      <c r="C1476">
        <v>3</v>
      </c>
      <c r="D1476">
        <v>2310.88</v>
      </c>
      <c r="E1476" s="53" t="s">
        <v>491</v>
      </c>
      <c r="F1476" s="84">
        <v>21</v>
      </c>
      <c r="G1476" s="84">
        <v>8</v>
      </c>
      <c r="H1476" s="85" t="str">
        <f t="shared" si="138"/>
        <v>August</v>
      </c>
      <c r="I1476" s="84">
        <v>2019</v>
      </c>
      <c r="J1476" s="85" t="str">
        <f t="shared" si="139"/>
        <v>8/21/2019</v>
      </c>
      <c r="K1476" s="86">
        <f t="shared" si="140"/>
        <v>4</v>
      </c>
      <c r="L1476" t="str">
        <f t="shared" si="141"/>
        <v>Wednesday</v>
      </c>
      <c r="M1476">
        <v>1759</v>
      </c>
      <c r="N1476" t="s">
        <v>207</v>
      </c>
      <c r="O1476" t="s">
        <v>486</v>
      </c>
      <c r="P1476">
        <v>109</v>
      </c>
      <c r="Q1476" t="s">
        <v>607</v>
      </c>
      <c r="R1476" t="s">
        <v>465</v>
      </c>
      <c r="S1476" t="s">
        <v>466</v>
      </c>
      <c r="T1476" t="s">
        <v>231</v>
      </c>
      <c r="U1476" t="s">
        <v>765</v>
      </c>
      <c r="V1476" t="s">
        <v>255</v>
      </c>
      <c r="W1476">
        <f t="shared" si="142"/>
        <v>-3.9599999999999937</v>
      </c>
      <c r="X1476">
        <f t="shared" si="143"/>
        <v>-87.119999999999862</v>
      </c>
    </row>
    <row r="1477" spans="1:24" x14ac:dyDescent="0.35">
      <c r="A1477">
        <v>32</v>
      </c>
      <c r="B1477">
        <v>126.93</v>
      </c>
      <c r="C1477">
        <v>6</v>
      </c>
      <c r="D1477">
        <v>4061.76</v>
      </c>
      <c r="E1477" s="53" t="s">
        <v>506</v>
      </c>
      <c r="F1477" s="84">
        <v>16</v>
      </c>
      <c r="G1477" s="84">
        <v>9</v>
      </c>
      <c r="H1477" s="85" t="str">
        <f t="shared" si="138"/>
        <v>September</v>
      </c>
      <c r="I1477" s="84">
        <v>2019</v>
      </c>
      <c r="J1477" s="85" t="str">
        <f t="shared" si="139"/>
        <v>9/16/2019</v>
      </c>
      <c r="K1477" s="86">
        <f t="shared" si="140"/>
        <v>2</v>
      </c>
      <c r="L1477" t="str">
        <f t="shared" si="141"/>
        <v>Monday</v>
      </c>
      <c r="M1477">
        <v>1734</v>
      </c>
      <c r="N1477" t="s">
        <v>207</v>
      </c>
      <c r="O1477" t="s">
        <v>486</v>
      </c>
      <c r="P1477">
        <v>109</v>
      </c>
      <c r="Q1477" t="s">
        <v>607</v>
      </c>
      <c r="R1477" t="s">
        <v>430</v>
      </c>
      <c r="S1477" t="s">
        <v>431</v>
      </c>
      <c r="T1477" t="s">
        <v>245</v>
      </c>
      <c r="U1477" t="s">
        <v>755</v>
      </c>
      <c r="V1477" t="s">
        <v>260</v>
      </c>
      <c r="W1477">
        <f t="shared" si="142"/>
        <v>17.930000000000007</v>
      </c>
      <c r="X1477">
        <f t="shared" si="143"/>
        <v>573.76000000000022</v>
      </c>
    </row>
    <row r="1478" spans="1:24" x14ac:dyDescent="0.35">
      <c r="A1478">
        <v>31</v>
      </c>
      <c r="B1478">
        <v>112.7</v>
      </c>
      <c r="C1478">
        <v>9</v>
      </c>
      <c r="D1478">
        <v>3493.7</v>
      </c>
      <c r="E1478" s="53" t="s">
        <v>219</v>
      </c>
      <c r="F1478" s="84">
        <v>15</v>
      </c>
      <c r="G1478" s="84">
        <v>10</v>
      </c>
      <c r="H1478" s="85" t="str">
        <f t="shared" si="138"/>
        <v>October</v>
      </c>
      <c r="I1478" s="84">
        <v>2019</v>
      </c>
      <c r="J1478" s="85" t="str">
        <f t="shared" si="139"/>
        <v>10/15/2019</v>
      </c>
      <c r="K1478" s="86">
        <f t="shared" si="140"/>
        <v>3</v>
      </c>
      <c r="L1478" t="str">
        <f t="shared" si="141"/>
        <v>Tuesday</v>
      </c>
      <c r="M1478">
        <v>1706</v>
      </c>
      <c r="N1478" t="s">
        <v>207</v>
      </c>
      <c r="O1478" t="s">
        <v>486</v>
      </c>
      <c r="P1478">
        <v>109</v>
      </c>
      <c r="Q1478" t="s">
        <v>607</v>
      </c>
      <c r="R1478" t="s">
        <v>354</v>
      </c>
      <c r="S1478" t="s">
        <v>355</v>
      </c>
      <c r="T1478" t="s">
        <v>229</v>
      </c>
      <c r="U1478" t="s">
        <v>728</v>
      </c>
      <c r="V1478" t="s">
        <v>260</v>
      </c>
      <c r="W1478">
        <f t="shared" si="142"/>
        <v>3.7000000000000028</v>
      </c>
      <c r="X1478">
        <f t="shared" si="143"/>
        <v>114.70000000000009</v>
      </c>
    </row>
    <row r="1479" spans="1:24" x14ac:dyDescent="0.35">
      <c r="A1479">
        <v>25</v>
      </c>
      <c r="B1479">
        <v>114.89</v>
      </c>
      <c r="C1479">
        <v>1</v>
      </c>
      <c r="D1479">
        <v>2872.25</v>
      </c>
      <c r="E1479" s="53">
        <v>43476</v>
      </c>
      <c r="F1479" s="84">
        <v>1</v>
      </c>
      <c r="G1479" s="84">
        <v>11</v>
      </c>
      <c r="H1479" s="85" t="str">
        <f t="shared" si="138"/>
        <v>November</v>
      </c>
      <c r="I1479" s="84">
        <v>2019</v>
      </c>
      <c r="J1479" s="85" t="str">
        <f t="shared" si="139"/>
        <v>11/1/2019</v>
      </c>
      <c r="K1479" s="86">
        <f t="shared" si="140"/>
        <v>6</v>
      </c>
      <c r="L1479" t="str">
        <f t="shared" si="141"/>
        <v>Friday</v>
      </c>
      <c r="M1479">
        <v>1690</v>
      </c>
      <c r="N1479" t="s">
        <v>207</v>
      </c>
      <c r="O1479" t="s">
        <v>486</v>
      </c>
      <c r="P1479">
        <v>109</v>
      </c>
      <c r="Q1479" t="s">
        <v>607</v>
      </c>
      <c r="R1479" t="s">
        <v>384</v>
      </c>
      <c r="S1479" t="s">
        <v>385</v>
      </c>
      <c r="T1479" t="s">
        <v>235</v>
      </c>
      <c r="U1479" t="s">
        <v>739</v>
      </c>
      <c r="V1479" t="s">
        <v>255</v>
      </c>
      <c r="W1479">
        <f t="shared" si="142"/>
        <v>5.8900000000000006</v>
      </c>
      <c r="X1479">
        <f t="shared" si="143"/>
        <v>147.25</v>
      </c>
    </row>
    <row r="1480" spans="1:24" x14ac:dyDescent="0.35">
      <c r="A1480">
        <v>47</v>
      </c>
      <c r="B1480">
        <v>87.54</v>
      </c>
      <c r="C1480">
        <v>14</v>
      </c>
      <c r="D1480">
        <v>4114.38</v>
      </c>
      <c r="E1480" s="53">
        <v>43810</v>
      </c>
      <c r="F1480" s="84">
        <v>12</v>
      </c>
      <c r="G1480" s="84">
        <v>11</v>
      </c>
      <c r="H1480" s="85" t="str">
        <f t="shared" si="138"/>
        <v>November</v>
      </c>
      <c r="I1480" s="84">
        <v>2019</v>
      </c>
      <c r="J1480" s="85" t="str">
        <f t="shared" si="139"/>
        <v>11/12/2019</v>
      </c>
      <c r="K1480" s="86">
        <f t="shared" si="140"/>
        <v>3</v>
      </c>
      <c r="L1480" t="str">
        <f t="shared" si="141"/>
        <v>Tuesday</v>
      </c>
      <c r="M1480">
        <v>1680</v>
      </c>
      <c r="N1480" t="s">
        <v>207</v>
      </c>
      <c r="O1480" t="s">
        <v>486</v>
      </c>
      <c r="P1480">
        <v>109</v>
      </c>
      <c r="Q1480" t="s">
        <v>607</v>
      </c>
      <c r="R1480" t="s">
        <v>473</v>
      </c>
      <c r="S1480" t="s">
        <v>474</v>
      </c>
      <c r="T1480" t="s">
        <v>239</v>
      </c>
      <c r="U1480" t="s">
        <v>766</v>
      </c>
      <c r="V1480" t="s">
        <v>260</v>
      </c>
      <c r="W1480">
        <f t="shared" si="142"/>
        <v>-21.459999999999994</v>
      </c>
      <c r="X1480">
        <f t="shared" si="143"/>
        <v>-1008.6199999999997</v>
      </c>
    </row>
    <row r="1481" spans="1:24" x14ac:dyDescent="0.35">
      <c r="A1481">
        <v>21</v>
      </c>
      <c r="B1481">
        <v>50.65</v>
      </c>
      <c r="C1481">
        <v>7</v>
      </c>
      <c r="D1481">
        <v>1063.6500000000001</v>
      </c>
      <c r="E1481" s="53" t="s">
        <v>356</v>
      </c>
      <c r="F1481" s="84">
        <v>23</v>
      </c>
      <c r="G1481" s="84">
        <v>11</v>
      </c>
      <c r="H1481" s="85" t="str">
        <f t="shared" si="138"/>
        <v>November</v>
      </c>
      <c r="I1481" s="84">
        <v>2019</v>
      </c>
      <c r="J1481" s="85" t="str">
        <f t="shared" si="139"/>
        <v>11/23/2019</v>
      </c>
      <c r="K1481" s="86">
        <f t="shared" si="140"/>
        <v>7</v>
      </c>
      <c r="L1481" t="str">
        <f t="shared" si="141"/>
        <v>Saturday</v>
      </c>
      <c r="M1481">
        <v>1670</v>
      </c>
      <c r="N1481" t="s">
        <v>207</v>
      </c>
      <c r="O1481" t="s">
        <v>486</v>
      </c>
      <c r="P1481">
        <v>109</v>
      </c>
      <c r="Q1481" t="s">
        <v>607</v>
      </c>
      <c r="R1481" t="s">
        <v>324</v>
      </c>
      <c r="S1481" t="s">
        <v>325</v>
      </c>
      <c r="T1481" t="s">
        <v>241</v>
      </c>
      <c r="U1481" t="s">
        <v>716</v>
      </c>
      <c r="V1481" t="s">
        <v>255</v>
      </c>
      <c r="W1481">
        <f t="shared" si="142"/>
        <v>-58.35</v>
      </c>
      <c r="X1481">
        <f t="shared" si="143"/>
        <v>-1225.3500000000001</v>
      </c>
    </row>
    <row r="1482" spans="1:24" x14ac:dyDescent="0.35">
      <c r="A1482">
        <v>28</v>
      </c>
      <c r="B1482">
        <v>71.73</v>
      </c>
      <c r="C1482">
        <v>2</v>
      </c>
      <c r="D1482">
        <v>2008.44</v>
      </c>
      <c r="E1482" s="53">
        <v>43567</v>
      </c>
      <c r="F1482" s="84">
        <v>4</v>
      </c>
      <c r="G1482" s="84">
        <v>12</v>
      </c>
      <c r="H1482" s="85" t="str">
        <f t="shared" si="138"/>
        <v>December</v>
      </c>
      <c r="I1482" s="84">
        <v>2019</v>
      </c>
      <c r="J1482" s="85" t="str">
        <f t="shared" si="139"/>
        <v>12/4/2019</v>
      </c>
      <c r="K1482" s="86">
        <f t="shared" si="140"/>
        <v>4</v>
      </c>
      <c r="L1482" t="str">
        <f t="shared" si="141"/>
        <v>Wednesday</v>
      </c>
      <c r="M1482">
        <v>1660</v>
      </c>
      <c r="N1482" t="s">
        <v>207</v>
      </c>
      <c r="O1482" t="s">
        <v>486</v>
      </c>
      <c r="P1482">
        <v>109</v>
      </c>
      <c r="Q1482" t="s">
        <v>607</v>
      </c>
      <c r="R1482" t="s">
        <v>488</v>
      </c>
      <c r="S1482" t="s">
        <v>451</v>
      </c>
      <c r="T1482" t="s">
        <v>229</v>
      </c>
      <c r="U1482" t="s">
        <v>768</v>
      </c>
      <c r="V1482" t="s">
        <v>255</v>
      </c>
      <c r="W1482">
        <f t="shared" si="142"/>
        <v>-37.269999999999996</v>
      </c>
      <c r="X1482">
        <f t="shared" si="143"/>
        <v>-1043.56</v>
      </c>
    </row>
    <row r="1483" spans="1:24" x14ac:dyDescent="0.35">
      <c r="A1483">
        <v>46</v>
      </c>
      <c r="B1483">
        <v>94.1</v>
      </c>
      <c r="C1483">
        <v>3</v>
      </c>
      <c r="D1483">
        <v>4328.6000000000004</v>
      </c>
      <c r="E1483" s="53">
        <v>43863</v>
      </c>
      <c r="F1483" s="84">
        <v>2</v>
      </c>
      <c r="G1483" s="84">
        <v>2</v>
      </c>
      <c r="H1483" s="85" t="str">
        <f t="shared" si="138"/>
        <v>Febuary</v>
      </c>
      <c r="I1483" s="84">
        <v>2020</v>
      </c>
      <c r="J1483" s="85" t="str">
        <f t="shared" si="139"/>
        <v>2/2/2020</v>
      </c>
      <c r="K1483" s="86">
        <f t="shared" si="140"/>
        <v>1</v>
      </c>
      <c r="L1483" t="str">
        <f t="shared" si="141"/>
        <v>Sunday</v>
      </c>
      <c r="M1483">
        <v>1601</v>
      </c>
      <c r="N1483" t="s">
        <v>207</v>
      </c>
      <c r="O1483" t="s">
        <v>486</v>
      </c>
      <c r="P1483">
        <v>109</v>
      </c>
      <c r="Q1483" t="s">
        <v>607</v>
      </c>
      <c r="R1483" t="s">
        <v>307</v>
      </c>
      <c r="S1483" t="s">
        <v>308</v>
      </c>
      <c r="T1483" t="s">
        <v>232</v>
      </c>
      <c r="U1483" t="s">
        <v>709</v>
      </c>
      <c r="V1483" t="s">
        <v>260</v>
      </c>
      <c r="W1483">
        <f t="shared" si="142"/>
        <v>-14.900000000000006</v>
      </c>
      <c r="X1483">
        <f t="shared" si="143"/>
        <v>-685.40000000000032</v>
      </c>
    </row>
    <row r="1484" spans="1:24" x14ac:dyDescent="0.35">
      <c r="A1484">
        <v>33</v>
      </c>
      <c r="B1484">
        <v>41.71</v>
      </c>
      <c r="C1484">
        <v>11</v>
      </c>
      <c r="D1484">
        <v>1376.43</v>
      </c>
      <c r="E1484" s="53">
        <v>43833</v>
      </c>
      <c r="F1484" s="84">
        <v>1</v>
      </c>
      <c r="G1484" s="84">
        <v>3</v>
      </c>
      <c r="H1484" s="85" t="str">
        <f t="shared" si="138"/>
        <v>March</v>
      </c>
      <c r="I1484" s="84">
        <v>2020</v>
      </c>
      <c r="J1484" s="85" t="str">
        <f t="shared" si="139"/>
        <v>3/1/2020</v>
      </c>
      <c r="K1484" s="86">
        <f t="shared" si="140"/>
        <v>1</v>
      </c>
      <c r="L1484" t="str">
        <f t="shared" si="141"/>
        <v>Sunday</v>
      </c>
      <c r="M1484">
        <v>1574</v>
      </c>
      <c r="N1484" t="s">
        <v>397</v>
      </c>
      <c r="O1484" t="s">
        <v>486</v>
      </c>
      <c r="P1484">
        <v>109</v>
      </c>
      <c r="Q1484" t="s">
        <v>607</v>
      </c>
      <c r="R1484" t="s">
        <v>296</v>
      </c>
      <c r="S1484" t="s">
        <v>297</v>
      </c>
      <c r="T1484" t="s">
        <v>236</v>
      </c>
      <c r="U1484" t="s">
        <v>704</v>
      </c>
      <c r="V1484" t="s">
        <v>255</v>
      </c>
      <c r="W1484">
        <f t="shared" si="142"/>
        <v>-67.289999999999992</v>
      </c>
      <c r="X1484">
        <f t="shared" si="143"/>
        <v>-2220.5699999999997</v>
      </c>
    </row>
    <row r="1485" spans="1:24" x14ac:dyDescent="0.35">
      <c r="A1485">
        <v>43</v>
      </c>
      <c r="B1485">
        <v>129.12</v>
      </c>
      <c r="C1485">
        <v>16</v>
      </c>
      <c r="D1485">
        <v>5552.16</v>
      </c>
      <c r="E1485" s="53" t="s">
        <v>498</v>
      </c>
      <c r="F1485" s="84">
        <v>30</v>
      </c>
      <c r="G1485" s="84">
        <v>3</v>
      </c>
      <c r="H1485" s="85" t="str">
        <f t="shared" si="138"/>
        <v>March</v>
      </c>
      <c r="I1485" s="84">
        <v>2020</v>
      </c>
      <c r="J1485" s="85" t="str">
        <f t="shared" si="139"/>
        <v>3/30/2020</v>
      </c>
      <c r="K1485" s="86">
        <f t="shared" si="140"/>
        <v>2</v>
      </c>
      <c r="L1485" t="str">
        <f t="shared" si="141"/>
        <v>Monday</v>
      </c>
      <c r="M1485">
        <v>1546</v>
      </c>
      <c r="N1485" t="s">
        <v>207</v>
      </c>
      <c r="O1485" t="s">
        <v>486</v>
      </c>
      <c r="P1485">
        <v>109</v>
      </c>
      <c r="Q1485" t="s">
        <v>607</v>
      </c>
      <c r="R1485" t="s">
        <v>256</v>
      </c>
      <c r="S1485" t="s">
        <v>257</v>
      </c>
      <c r="T1485" t="s">
        <v>230</v>
      </c>
      <c r="U1485" t="s">
        <v>684</v>
      </c>
      <c r="V1485" t="s">
        <v>260</v>
      </c>
      <c r="W1485">
        <f t="shared" si="142"/>
        <v>20.120000000000005</v>
      </c>
      <c r="X1485">
        <f t="shared" si="143"/>
        <v>865.1600000000002</v>
      </c>
    </row>
    <row r="1486" spans="1:24" x14ac:dyDescent="0.35">
      <c r="A1486">
        <v>38</v>
      </c>
      <c r="B1486">
        <v>96.29</v>
      </c>
      <c r="C1486">
        <v>5</v>
      </c>
      <c r="D1486">
        <v>3659.02</v>
      </c>
      <c r="E1486" s="53">
        <v>43894</v>
      </c>
      <c r="F1486" s="84">
        <v>3</v>
      </c>
      <c r="G1486" s="84">
        <v>4</v>
      </c>
      <c r="H1486" s="85" t="str">
        <f t="shared" si="138"/>
        <v>April</v>
      </c>
      <c r="I1486" s="84">
        <v>2020</v>
      </c>
      <c r="J1486" s="85" t="str">
        <f t="shared" si="139"/>
        <v>4/3/2020</v>
      </c>
      <c r="K1486" s="86">
        <f t="shared" si="140"/>
        <v>6</v>
      </c>
      <c r="L1486" t="str">
        <f t="shared" si="141"/>
        <v>Friday</v>
      </c>
      <c r="M1486">
        <v>1543</v>
      </c>
      <c r="N1486" t="s">
        <v>394</v>
      </c>
      <c r="O1486" t="s">
        <v>486</v>
      </c>
      <c r="P1486">
        <v>109</v>
      </c>
      <c r="Q1486" t="s">
        <v>607</v>
      </c>
      <c r="R1486" t="s">
        <v>273</v>
      </c>
      <c r="S1486" t="s">
        <v>274</v>
      </c>
      <c r="T1486" t="s">
        <v>229</v>
      </c>
      <c r="U1486" t="s">
        <v>693</v>
      </c>
      <c r="V1486" t="s">
        <v>260</v>
      </c>
      <c r="W1486">
        <f t="shared" si="142"/>
        <v>-12.709999999999994</v>
      </c>
      <c r="X1486">
        <f t="shared" si="143"/>
        <v>-482.97999999999979</v>
      </c>
    </row>
    <row r="1487" spans="1:24" x14ac:dyDescent="0.35">
      <c r="A1487">
        <v>47</v>
      </c>
      <c r="B1487">
        <v>88.63</v>
      </c>
      <c r="C1487">
        <v>6</v>
      </c>
      <c r="D1487">
        <v>4165.6099999999997</v>
      </c>
      <c r="E1487" s="53">
        <v>44109</v>
      </c>
      <c r="F1487" s="84">
        <v>10</v>
      </c>
      <c r="G1487" s="84">
        <v>5</v>
      </c>
      <c r="H1487" s="85" t="str">
        <f t="shared" si="138"/>
        <v>May</v>
      </c>
      <c r="I1487" s="84">
        <v>2020</v>
      </c>
      <c r="J1487" s="85" t="str">
        <f t="shared" si="139"/>
        <v>5/10/2020</v>
      </c>
      <c r="K1487" s="86">
        <f t="shared" si="140"/>
        <v>1</v>
      </c>
      <c r="L1487" t="str">
        <f t="shared" si="141"/>
        <v>Sunday</v>
      </c>
      <c r="M1487">
        <v>1507</v>
      </c>
      <c r="N1487" t="s">
        <v>207</v>
      </c>
      <c r="O1487" t="s">
        <v>486</v>
      </c>
      <c r="P1487">
        <v>109</v>
      </c>
      <c r="Q1487" t="s">
        <v>607</v>
      </c>
      <c r="R1487" t="s">
        <v>416</v>
      </c>
      <c r="S1487" t="s">
        <v>417</v>
      </c>
      <c r="T1487" t="s">
        <v>239</v>
      </c>
      <c r="U1487" t="s">
        <v>750</v>
      </c>
      <c r="V1487" t="s">
        <v>260</v>
      </c>
      <c r="W1487">
        <f t="shared" si="142"/>
        <v>-20.370000000000005</v>
      </c>
      <c r="X1487">
        <f t="shared" si="143"/>
        <v>-957.39000000000021</v>
      </c>
    </row>
    <row r="1488" spans="1:24" x14ac:dyDescent="0.35">
      <c r="A1488">
        <v>45</v>
      </c>
      <c r="B1488">
        <v>31.2</v>
      </c>
      <c r="C1488">
        <v>3</v>
      </c>
      <c r="D1488">
        <v>1404</v>
      </c>
      <c r="E1488" s="53">
        <v>43344</v>
      </c>
      <c r="F1488" s="84">
        <v>9</v>
      </c>
      <c r="G1488" s="84">
        <v>1</v>
      </c>
      <c r="H1488" s="85" t="str">
        <f t="shared" si="138"/>
        <v>January</v>
      </c>
      <c r="I1488" s="84">
        <v>2018</v>
      </c>
      <c r="J1488" s="85" t="str">
        <f t="shared" si="139"/>
        <v>1/9/2018</v>
      </c>
      <c r="K1488" s="86">
        <f t="shared" si="140"/>
        <v>3</v>
      </c>
      <c r="L1488" t="str">
        <f t="shared" si="141"/>
        <v>Tuesday</v>
      </c>
      <c r="M1488">
        <v>2360</v>
      </c>
      <c r="N1488" t="s">
        <v>207</v>
      </c>
      <c r="O1488" t="s">
        <v>470</v>
      </c>
      <c r="P1488">
        <v>33</v>
      </c>
      <c r="Q1488" t="s">
        <v>608</v>
      </c>
      <c r="R1488" t="s">
        <v>420</v>
      </c>
      <c r="S1488" t="s">
        <v>421</v>
      </c>
      <c r="T1488" t="s">
        <v>248</v>
      </c>
      <c r="U1488" t="s">
        <v>752</v>
      </c>
      <c r="V1488" t="s">
        <v>255</v>
      </c>
      <c r="W1488">
        <f t="shared" si="142"/>
        <v>-1.8000000000000007</v>
      </c>
      <c r="X1488">
        <f t="shared" si="143"/>
        <v>-81.000000000000028</v>
      </c>
    </row>
    <row r="1489" spans="1:24" x14ac:dyDescent="0.35">
      <c r="A1489">
        <v>20</v>
      </c>
      <c r="B1489">
        <v>35.51</v>
      </c>
      <c r="C1489">
        <v>3</v>
      </c>
      <c r="D1489">
        <v>710.2</v>
      </c>
      <c r="E1489" s="53" t="s">
        <v>481</v>
      </c>
      <c r="F1489" s="84">
        <v>18</v>
      </c>
      <c r="G1489" s="84">
        <v>3</v>
      </c>
      <c r="H1489" s="85" t="str">
        <f t="shared" si="138"/>
        <v>March</v>
      </c>
      <c r="I1489" s="84">
        <v>2018</v>
      </c>
      <c r="J1489" s="85" t="str">
        <f t="shared" si="139"/>
        <v>3/18/2018</v>
      </c>
      <c r="K1489" s="86">
        <f t="shared" si="140"/>
        <v>1</v>
      </c>
      <c r="L1489" t="str">
        <f t="shared" si="141"/>
        <v>Sunday</v>
      </c>
      <c r="M1489">
        <v>2293</v>
      </c>
      <c r="N1489" t="s">
        <v>207</v>
      </c>
      <c r="O1489" t="s">
        <v>470</v>
      </c>
      <c r="P1489">
        <v>33</v>
      </c>
      <c r="Q1489" t="s">
        <v>608</v>
      </c>
      <c r="R1489" t="s">
        <v>435</v>
      </c>
      <c r="S1489" t="s">
        <v>436</v>
      </c>
      <c r="T1489" t="s">
        <v>235</v>
      </c>
      <c r="U1489" t="s">
        <v>757</v>
      </c>
      <c r="V1489" t="s">
        <v>255</v>
      </c>
      <c r="W1489">
        <f t="shared" si="142"/>
        <v>2.509999999999998</v>
      </c>
      <c r="X1489">
        <f t="shared" si="143"/>
        <v>50.19999999999996</v>
      </c>
    </row>
    <row r="1490" spans="1:24" x14ac:dyDescent="0.35">
      <c r="A1490">
        <v>45</v>
      </c>
      <c r="B1490">
        <v>37.840000000000003</v>
      </c>
      <c r="C1490">
        <v>2</v>
      </c>
      <c r="D1490">
        <v>1702.8</v>
      </c>
      <c r="E1490" s="53" t="s">
        <v>471</v>
      </c>
      <c r="F1490" s="84">
        <v>21</v>
      </c>
      <c r="G1490" s="84">
        <v>5</v>
      </c>
      <c r="H1490" s="85" t="str">
        <f t="shared" si="138"/>
        <v>May</v>
      </c>
      <c r="I1490" s="84">
        <v>2018</v>
      </c>
      <c r="J1490" s="85" t="str">
        <f t="shared" si="139"/>
        <v>5/21/2018</v>
      </c>
      <c r="K1490" s="86">
        <f t="shared" si="140"/>
        <v>2</v>
      </c>
      <c r="L1490" t="str">
        <f t="shared" si="141"/>
        <v>Monday</v>
      </c>
      <c r="M1490">
        <v>2230</v>
      </c>
      <c r="N1490" t="s">
        <v>207</v>
      </c>
      <c r="O1490" t="s">
        <v>470</v>
      </c>
      <c r="P1490">
        <v>33</v>
      </c>
      <c r="Q1490" t="s">
        <v>608</v>
      </c>
      <c r="R1490" t="s">
        <v>463</v>
      </c>
      <c r="S1490" t="s">
        <v>464</v>
      </c>
      <c r="T1490" t="s">
        <v>229</v>
      </c>
      <c r="U1490" t="s">
        <v>764</v>
      </c>
      <c r="V1490" t="s">
        <v>255</v>
      </c>
      <c r="W1490">
        <f t="shared" si="142"/>
        <v>4.8400000000000034</v>
      </c>
      <c r="X1490">
        <f t="shared" si="143"/>
        <v>217.80000000000015</v>
      </c>
    </row>
    <row r="1491" spans="1:24" x14ac:dyDescent="0.35">
      <c r="A1491">
        <v>36</v>
      </c>
      <c r="B1491">
        <v>33.19</v>
      </c>
      <c r="C1491">
        <v>7</v>
      </c>
      <c r="D1491">
        <v>1194.8399999999999</v>
      </c>
      <c r="E1491" s="53">
        <v>43443</v>
      </c>
      <c r="F1491" s="84">
        <v>12</v>
      </c>
      <c r="G1491" s="84">
        <v>9</v>
      </c>
      <c r="H1491" s="85" t="str">
        <f t="shared" si="138"/>
        <v>September</v>
      </c>
      <c r="I1491" s="84">
        <v>2018</v>
      </c>
      <c r="J1491" s="85" t="str">
        <f t="shared" si="139"/>
        <v>9/12/2018</v>
      </c>
      <c r="K1491" s="86">
        <f t="shared" si="140"/>
        <v>4</v>
      </c>
      <c r="L1491" t="str">
        <f t="shared" si="141"/>
        <v>Wednesday</v>
      </c>
      <c r="M1491">
        <v>2117</v>
      </c>
      <c r="N1491" t="s">
        <v>207</v>
      </c>
      <c r="O1491" t="s">
        <v>470</v>
      </c>
      <c r="P1491">
        <v>33</v>
      </c>
      <c r="Q1491" t="s">
        <v>608</v>
      </c>
      <c r="R1491" t="s">
        <v>456</v>
      </c>
      <c r="S1491" t="s">
        <v>457</v>
      </c>
      <c r="T1491" t="s">
        <v>229</v>
      </c>
      <c r="U1491" t="s">
        <v>762</v>
      </c>
      <c r="V1491" t="s">
        <v>255</v>
      </c>
      <c r="W1491">
        <f t="shared" si="142"/>
        <v>0.18999999999999773</v>
      </c>
      <c r="X1491">
        <f t="shared" si="143"/>
        <v>6.8399999999999181</v>
      </c>
    </row>
    <row r="1492" spans="1:24" x14ac:dyDescent="0.35">
      <c r="A1492">
        <v>31</v>
      </c>
      <c r="B1492">
        <v>31.53</v>
      </c>
      <c r="C1492">
        <v>9</v>
      </c>
      <c r="D1492">
        <v>977.43</v>
      </c>
      <c r="E1492" s="53">
        <v>43231</v>
      </c>
      <c r="F1492" s="84">
        <v>5</v>
      </c>
      <c r="G1492" s="84">
        <v>11</v>
      </c>
      <c r="H1492" s="85" t="str">
        <f t="shared" si="138"/>
        <v>November</v>
      </c>
      <c r="I1492" s="84">
        <v>2018</v>
      </c>
      <c r="J1492" s="85" t="str">
        <f t="shared" si="139"/>
        <v>11/5/2018</v>
      </c>
      <c r="K1492" s="86">
        <f t="shared" si="140"/>
        <v>2</v>
      </c>
      <c r="L1492" t="str">
        <f t="shared" si="141"/>
        <v>Monday</v>
      </c>
      <c r="M1492">
        <v>2064</v>
      </c>
      <c r="N1492" t="s">
        <v>207</v>
      </c>
      <c r="O1492" t="s">
        <v>470</v>
      </c>
      <c r="P1492">
        <v>33</v>
      </c>
      <c r="Q1492" t="s">
        <v>608</v>
      </c>
      <c r="R1492" t="s">
        <v>473</v>
      </c>
      <c r="S1492" t="s">
        <v>474</v>
      </c>
      <c r="T1492" t="s">
        <v>239</v>
      </c>
      <c r="U1492" t="s">
        <v>766</v>
      </c>
      <c r="V1492" t="s">
        <v>255</v>
      </c>
      <c r="W1492">
        <f t="shared" si="142"/>
        <v>-1.4699999999999989</v>
      </c>
      <c r="X1492">
        <f t="shared" si="143"/>
        <v>-45.569999999999965</v>
      </c>
    </row>
    <row r="1493" spans="1:24" x14ac:dyDescent="0.35">
      <c r="A1493">
        <v>39</v>
      </c>
      <c r="B1493">
        <v>36.840000000000003</v>
      </c>
      <c r="C1493">
        <v>6</v>
      </c>
      <c r="D1493">
        <v>1436.76</v>
      </c>
      <c r="E1493" s="53">
        <v>43445</v>
      </c>
      <c r="F1493" s="84">
        <v>12</v>
      </c>
      <c r="G1493" s="84">
        <v>11</v>
      </c>
      <c r="H1493" s="85" t="str">
        <f t="shared" si="138"/>
        <v>November</v>
      </c>
      <c r="I1493" s="84">
        <v>2018</v>
      </c>
      <c r="J1493" s="85" t="str">
        <f t="shared" si="139"/>
        <v>11/12/2018</v>
      </c>
      <c r="K1493" s="86">
        <f t="shared" si="140"/>
        <v>2</v>
      </c>
      <c r="L1493" t="str">
        <f t="shared" si="141"/>
        <v>Monday</v>
      </c>
      <c r="M1493">
        <v>2058</v>
      </c>
      <c r="N1493" t="s">
        <v>207</v>
      </c>
      <c r="O1493" t="s">
        <v>470</v>
      </c>
      <c r="P1493">
        <v>33</v>
      </c>
      <c r="Q1493" t="s">
        <v>608</v>
      </c>
      <c r="R1493" t="s">
        <v>335</v>
      </c>
      <c r="S1493" t="s">
        <v>336</v>
      </c>
      <c r="T1493" t="s">
        <v>229</v>
      </c>
      <c r="U1493" t="s">
        <v>720</v>
      </c>
      <c r="V1493" t="s">
        <v>255</v>
      </c>
      <c r="W1493">
        <f t="shared" si="142"/>
        <v>3.8400000000000034</v>
      </c>
      <c r="X1493">
        <f t="shared" si="143"/>
        <v>149.76000000000013</v>
      </c>
    </row>
    <row r="1494" spans="1:24" x14ac:dyDescent="0.35">
      <c r="A1494">
        <v>26</v>
      </c>
      <c r="B1494">
        <v>29.21</v>
      </c>
      <c r="C1494">
        <v>10</v>
      </c>
      <c r="D1494">
        <v>759.46</v>
      </c>
      <c r="E1494" s="53" t="s">
        <v>475</v>
      </c>
      <c r="F1494" s="84">
        <v>21</v>
      </c>
      <c r="G1494" s="84">
        <v>11</v>
      </c>
      <c r="H1494" s="85" t="str">
        <f t="shared" si="138"/>
        <v>November</v>
      </c>
      <c r="I1494" s="84">
        <v>2018</v>
      </c>
      <c r="J1494" s="85" t="str">
        <f t="shared" si="139"/>
        <v>11/21/2018</v>
      </c>
      <c r="K1494" s="86">
        <f t="shared" si="140"/>
        <v>4</v>
      </c>
      <c r="L1494" t="str">
        <f t="shared" si="141"/>
        <v>Wednesday</v>
      </c>
      <c r="M1494">
        <v>2050</v>
      </c>
      <c r="N1494" t="s">
        <v>207</v>
      </c>
      <c r="O1494" t="s">
        <v>470</v>
      </c>
      <c r="P1494">
        <v>33</v>
      </c>
      <c r="Q1494" t="s">
        <v>608</v>
      </c>
      <c r="R1494" t="s">
        <v>476</v>
      </c>
      <c r="S1494" t="s">
        <v>477</v>
      </c>
      <c r="T1494" t="s">
        <v>232</v>
      </c>
      <c r="U1494" t="s">
        <v>767</v>
      </c>
      <c r="V1494" t="s">
        <v>255</v>
      </c>
      <c r="W1494">
        <f t="shared" si="142"/>
        <v>-3.7899999999999991</v>
      </c>
      <c r="X1494">
        <f t="shared" si="143"/>
        <v>-98.539999999999978</v>
      </c>
    </row>
    <row r="1495" spans="1:24" x14ac:dyDescent="0.35">
      <c r="A1495">
        <v>32</v>
      </c>
      <c r="B1495">
        <v>37.17</v>
      </c>
      <c r="C1495">
        <v>5</v>
      </c>
      <c r="D1495">
        <v>1189.44</v>
      </c>
      <c r="E1495" s="53">
        <v>43171</v>
      </c>
      <c r="F1495" s="84">
        <v>3</v>
      </c>
      <c r="G1495" s="84">
        <v>12</v>
      </c>
      <c r="H1495" s="85" t="str">
        <f t="shared" si="138"/>
        <v>December</v>
      </c>
      <c r="I1495" s="84">
        <v>2018</v>
      </c>
      <c r="J1495" s="85" t="str">
        <f t="shared" si="139"/>
        <v>12/3/2018</v>
      </c>
      <c r="K1495" s="86">
        <f t="shared" si="140"/>
        <v>2</v>
      </c>
      <c r="L1495" t="str">
        <f t="shared" si="141"/>
        <v>Monday</v>
      </c>
      <c r="M1495">
        <v>2039</v>
      </c>
      <c r="N1495" t="s">
        <v>207</v>
      </c>
      <c r="O1495" t="s">
        <v>470</v>
      </c>
      <c r="P1495">
        <v>33</v>
      </c>
      <c r="Q1495" t="s">
        <v>608</v>
      </c>
      <c r="R1495" t="s">
        <v>296</v>
      </c>
      <c r="S1495" t="s">
        <v>297</v>
      </c>
      <c r="T1495" t="s">
        <v>236</v>
      </c>
      <c r="U1495" t="s">
        <v>704</v>
      </c>
      <c r="V1495" t="s">
        <v>255</v>
      </c>
      <c r="W1495">
        <f t="shared" si="142"/>
        <v>4.1700000000000017</v>
      </c>
      <c r="X1495">
        <f t="shared" si="143"/>
        <v>133.44000000000005</v>
      </c>
    </row>
    <row r="1496" spans="1:24" x14ac:dyDescent="0.35">
      <c r="A1496">
        <v>20</v>
      </c>
      <c r="B1496">
        <v>34.19</v>
      </c>
      <c r="C1496">
        <v>3</v>
      </c>
      <c r="D1496">
        <v>683.8</v>
      </c>
      <c r="E1496" s="53" t="s">
        <v>499</v>
      </c>
      <c r="F1496" s="84">
        <v>26</v>
      </c>
      <c r="G1496" s="84">
        <v>1</v>
      </c>
      <c r="H1496" s="85" t="str">
        <f t="shared" si="138"/>
        <v>January</v>
      </c>
      <c r="I1496" s="84">
        <v>2019</v>
      </c>
      <c r="J1496" s="85" t="str">
        <f t="shared" si="139"/>
        <v>1/26/2019</v>
      </c>
      <c r="K1496" s="86">
        <f t="shared" si="140"/>
        <v>7</v>
      </c>
      <c r="L1496" t="str">
        <f t="shared" si="141"/>
        <v>Saturday</v>
      </c>
      <c r="M1496">
        <v>1986</v>
      </c>
      <c r="N1496" t="s">
        <v>207</v>
      </c>
      <c r="O1496" t="s">
        <v>470</v>
      </c>
      <c r="P1496">
        <v>33</v>
      </c>
      <c r="Q1496" t="s">
        <v>608</v>
      </c>
      <c r="R1496" t="s">
        <v>301</v>
      </c>
      <c r="S1496" t="s">
        <v>297</v>
      </c>
      <c r="T1496" t="s">
        <v>236</v>
      </c>
      <c r="U1496" t="s">
        <v>706</v>
      </c>
      <c r="V1496" t="s">
        <v>255</v>
      </c>
      <c r="W1496">
        <f t="shared" si="142"/>
        <v>1.1899999999999977</v>
      </c>
      <c r="X1496">
        <f t="shared" si="143"/>
        <v>23.799999999999955</v>
      </c>
    </row>
    <row r="1497" spans="1:24" x14ac:dyDescent="0.35">
      <c r="A1497">
        <v>42</v>
      </c>
      <c r="B1497">
        <v>29.21</v>
      </c>
      <c r="C1497">
        <v>6</v>
      </c>
      <c r="D1497">
        <v>1226.82</v>
      </c>
      <c r="E1497" s="53">
        <v>43499</v>
      </c>
      <c r="F1497" s="84">
        <v>2</v>
      </c>
      <c r="G1497" s="84">
        <v>3</v>
      </c>
      <c r="H1497" s="85" t="str">
        <f t="shared" si="138"/>
        <v>March</v>
      </c>
      <c r="I1497" s="84">
        <v>2019</v>
      </c>
      <c r="J1497" s="85" t="str">
        <f t="shared" si="139"/>
        <v>3/2/2019</v>
      </c>
      <c r="K1497" s="86">
        <f t="shared" si="140"/>
        <v>7</v>
      </c>
      <c r="L1497" t="str">
        <f t="shared" si="141"/>
        <v>Saturday</v>
      </c>
      <c r="M1497">
        <v>1952</v>
      </c>
      <c r="N1497" t="s">
        <v>207</v>
      </c>
      <c r="O1497" t="s">
        <v>470</v>
      </c>
      <c r="P1497">
        <v>33</v>
      </c>
      <c r="Q1497" t="s">
        <v>608</v>
      </c>
      <c r="R1497" t="s">
        <v>313</v>
      </c>
      <c r="S1497" t="s">
        <v>314</v>
      </c>
      <c r="T1497" t="s">
        <v>230</v>
      </c>
      <c r="U1497" t="s">
        <v>711</v>
      </c>
      <c r="V1497" t="s">
        <v>255</v>
      </c>
      <c r="W1497">
        <f t="shared" si="142"/>
        <v>-3.7899999999999991</v>
      </c>
      <c r="X1497">
        <f t="shared" si="143"/>
        <v>-159.17999999999995</v>
      </c>
    </row>
    <row r="1498" spans="1:24" x14ac:dyDescent="0.35">
      <c r="A1498">
        <v>33</v>
      </c>
      <c r="B1498">
        <v>29.54</v>
      </c>
      <c r="C1498">
        <v>1</v>
      </c>
      <c r="D1498">
        <v>974.82</v>
      </c>
      <c r="E1498" s="53" t="s">
        <v>503</v>
      </c>
      <c r="F1498" s="84">
        <v>26</v>
      </c>
      <c r="G1498" s="84">
        <v>4</v>
      </c>
      <c r="H1498" s="85" t="str">
        <f t="shared" si="138"/>
        <v>April</v>
      </c>
      <c r="I1498" s="84">
        <v>2019</v>
      </c>
      <c r="J1498" s="85" t="str">
        <f t="shared" si="139"/>
        <v>4/26/2019</v>
      </c>
      <c r="K1498" s="86">
        <f t="shared" si="140"/>
        <v>6</v>
      </c>
      <c r="L1498" t="str">
        <f t="shared" si="141"/>
        <v>Friday</v>
      </c>
      <c r="M1498">
        <v>1898</v>
      </c>
      <c r="N1498" t="s">
        <v>207</v>
      </c>
      <c r="O1498" t="s">
        <v>470</v>
      </c>
      <c r="P1498">
        <v>33</v>
      </c>
      <c r="Q1498" t="s">
        <v>608</v>
      </c>
      <c r="R1498" t="s">
        <v>400</v>
      </c>
      <c r="S1498" t="s">
        <v>382</v>
      </c>
      <c r="T1498" t="s">
        <v>229</v>
      </c>
      <c r="U1498" t="s">
        <v>744</v>
      </c>
      <c r="V1498" t="s">
        <v>255</v>
      </c>
      <c r="W1498">
        <f t="shared" si="142"/>
        <v>-3.4600000000000009</v>
      </c>
      <c r="X1498">
        <f t="shared" si="143"/>
        <v>-114.18000000000004</v>
      </c>
    </row>
    <row r="1499" spans="1:24" x14ac:dyDescent="0.35">
      <c r="A1499">
        <v>20</v>
      </c>
      <c r="B1499">
        <v>28.88</v>
      </c>
      <c r="C1499">
        <v>12</v>
      </c>
      <c r="D1499">
        <v>577.6</v>
      </c>
      <c r="E1499" s="53" t="s">
        <v>327</v>
      </c>
      <c r="F1499" s="84">
        <v>17</v>
      </c>
      <c r="G1499" s="84">
        <v>8</v>
      </c>
      <c r="H1499" s="85" t="str">
        <f t="shared" si="138"/>
        <v>August</v>
      </c>
      <c r="I1499" s="84">
        <v>2019</v>
      </c>
      <c r="J1499" s="85" t="str">
        <f t="shared" si="139"/>
        <v>8/17/2019</v>
      </c>
      <c r="K1499" s="86">
        <f t="shared" si="140"/>
        <v>7</v>
      </c>
      <c r="L1499" t="str">
        <f t="shared" si="141"/>
        <v>Saturday</v>
      </c>
      <c r="M1499">
        <v>1786</v>
      </c>
      <c r="N1499" t="s">
        <v>207</v>
      </c>
      <c r="O1499" t="s">
        <v>470</v>
      </c>
      <c r="P1499">
        <v>33</v>
      </c>
      <c r="Q1499" t="s">
        <v>608</v>
      </c>
      <c r="R1499" t="s">
        <v>328</v>
      </c>
      <c r="S1499" t="s">
        <v>329</v>
      </c>
      <c r="T1499" t="s">
        <v>239</v>
      </c>
      <c r="U1499" t="s">
        <v>717</v>
      </c>
      <c r="V1499" t="s">
        <v>255</v>
      </c>
      <c r="W1499">
        <f t="shared" si="142"/>
        <v>-4.120000000000001</v>
      </c>
      <c r="X1499">
        <f t="shared" si="143"/>
        <v>-82.40000000000002</v>
      </c>
    </row>
    <row r="1500" spans="1:24" x14ac:dyDescent="0.35">
      <c r="A1500">
        <v>29</v>
      </c>
      <c r="B1500">
        <v>38.17</v>
      </c>
      <c r="C1500">
        <v>1</v>
      </c>
      <c r="D1500">
        <v>1106.93</v>
      </c>
      <c r="E1500" s="53">
        <v>43474</v>
      </c>
      <c r="F1500" s="84">
        <v>1</v>
      </c>
      <c r="G1500" s="84">
        <v>9</v>
      </c>
      <c r="H1500" s="85" t="str">
        <f t="shared" si="138"/>
        <v>September</v>
      </c>
      <c r="I1500" s="84">
        <v>2019</v>
      </c>
      <c r="J1500" s="85" t="str">
        <f t="shared" si="139"/>
        <v>9/1/2019</v>
      </c>
      <c r="K1500" s="86">
        <f t="shared" si="140"/>
        <v>1</v>
      </c>
      <c r="L1500" t="str">
        <f t="shared" si="141"/>
        <v>Sunday</v>
      </c>
      <c r="M1500">
        <v>1772</v>
      </c>
      <c r="N1500" t="s">
        <v>207</v>
      </c>
      <c r="O1500" t="s">
        <v>470</v>
      </c>
      <c r="P1500">
        <v>33</v>
      </c>
      <c r="Q1500" t="s">
        <v>608</v>
      </c>
      <c r="R1500" t="s">
        <v>401</v>
      </c>
      <c r="S1500" t="s">
        <v>249</v>
      </c>
      <c r="T1500" t="s">
        <v>249</v>
      </c>
      <c r="U1500" t="s">
        <v>745</v>
      </c>
      <c r="V1500" t="s">
        <v>255</v>
      </c>
      <c r="W1500">
        <f t="shared" si="142"/>
        <v>5.1700000000000017</v>
      </c>
      <c r="X1500">
        <f t="shared" si="143"/>
        <v>149.93000000000006</v>
      </c>
    </row>
    <row r="1501" spans="1:24" x14ac:dyDescent="0.35">
      <c r="A1501">
        <v>23</v>
      </c>
      <c r="B1501">
        <v>30.2</v>
      </c>
      <c r="C1501">
        <v>16</v>
      </c>
      <c r="D1501">
        <v>694.6</v>
      </c>
      <c r="E1501" s="53">
        <v>43779</v>
      </c>
      <c r="F1501" s="84">
        <v>11</v>
      </c>
      <c r="G1501" s="84">
        <v>10</v>
      </c>
      <c r="H1501" s="85" t="str">
        <f t="shared" si="138"/>
        <v>October</v>
      </c>
      <c r="I1501" s="84">
        <v>2019</v>
      </c>
      <c r="J1501" s="85" t="str">
        <f t="shared" si="139"/>
        <v>10/11/2019</v>
      </c>
      <c r="K1501" s="86">
        <f t="shared" si="140"/>
        <v>6</v>
      </c>
      <c r="L1501" t="str">
        <f t="shared" si="141"/>
        <v>Friday</v>
      </c>
      <c r="M1501">
        <v>1733</v>
      </c>
      <c r="N1501" t="s">
        <v>207</v>
      </c>
      <c r="O1501" t="s">
        <v>470</v>
      </c>
      <c r="P1501">
        <v>33</v>
      </c>
      <c r="Q1501" t="s">
        <v>608</v>
      </c>
      <c r="R1501" t="s">
        <v>332</v>
      </c>
      <c r="S1501" t="s">
        <v>333</v>
      </c>
      <c r="T1501" t="s">
        <v>230</v>
      </c>
      <c r="U1501" t="s">
        <v>719</v>
      </c>
      <c r="V1501" t="s">
        <v>255</v>
      </c>
      <c r="W1501">
        <f t="shared" si="142"/>
        <v>-2.8000000000000007</v>
      </c>
      <c r="X1501">
        <f t="shared" si="143"/>
        <v>-64.40000000000002</v>
      </c>
    </row>
    <row r="1502" spans="1:24" x14ac:dyDescent="0.35">
      <c r="A1502">
        <v>39</v>
      </c>
      <c r="B1502">
        <v>29.54</v>
      </c>
      <c r="C1502">
        <v>13</v>
      </c>
      <c r="D1502">
        <v>1152.06</v>
      </c>
      <c r="E1502" s="53" t="s">
        <v>334</v>
      </c>
      <c r="F1502" s="84">
        <v>21</v>
      </c>
      <c r="G1502" s="84">
        <v>10</v>
      </c>
      <c r="H1502" s="85" t="str">
        <f t="shared" si="138"/>
        <v>October</v>
      </c>
      <c r="I1502" s="84">
        <v>2019</v>
      </c>
      <c r="J1502" s="85" t="str">
        <f t="shared" si="139"/>
        <v>10/21/2019</v>
      </c>
      <c r="K1502" s="86">
        <f t="shared" si="140"/>
        <v>2</v>
      </c>
      <c r="L1502" t="str">
        <f t="shared" si="141"/>
        <v>Monday</v>
      </c>
      <c r="M1502">
        <v>1724</v>
      </c>
      <c r="N1502" t="s">
        <v>207</v>
      </c>
      <c r="O1502" t="s">
        <v>470</v>
      </c>
      <c r="P1502">
        <v>33</v>
      </c>
      <c r="Q1502" t="s">
        <v>608</v>
      </c>
      <c r="R1502" t="s">
        <v>335</v>
      </c>
      <c r="S1502" t="s">
        <v>336</v>
      </c>
      <c r="T1502" t="s">
        <v>229</v>
      </c>
      <c r="U1502" t="s">
        <v>720</v>
      </c>
      <c r="V1502" t="s">
        <v>255</v>
      </c>
      <c r="W1502">
        <f t="shared" si="142"/>
        <v>-3.4600000000000009</v>
      </c>
      <c r="X1502">
        <f t="shared" si="143"/>
        <v>-134.94000000000003</v>
      </c>
    </row>
    <row r="1503" spans="1:24" x14ac:dyDescent="0.35">
      <c r="A1503">
        <v>20</v>
      </c>
      <c r="B1503">
        <v>131.19999999999999</v>
      </c>
      <c r="C1503">
        <v>3</v>
      </c>
      <c r="D1503">
        <v>2624</v>
      </c>
      <c r="E1503" s="53">
        <v>43566</v>
      </c>
      <c r="F1503" s="84">
        <v>4</v>
      </c>
      <c r="G1503" s="84">
        <v>11</v>
      </c>
      <c r="H1503" s="85" t="str">
        <f t="shared" si="138"/>
        <v>November</v>
      </c>
      <c r="I1503" s="84">
        <v>2019</v>
      </c>
      <c r="J1503" s="85" t="str">
        <f t="shared" si="139"/>
        <v>11/4/2019</v>
      </c>
      <c r="K1503" s="86">
        <f t="shared" si="140"/>
        <v>2</v>
      </c>
      <c r="L1503" t="str">
        <f t="shared" si="141"/>
        <v>Monday</v>
      </c>
      <c r="M1503">
        <v>1711</v>
      </c>
      <c r="N1503" t="s">
        <v>207</v>
      </c>
      <c r="O1503" t="s">
        <v>470</v>
      </c>
      <c r="P1503">
        <v>33</v>
      </c>
      <c r="Q1503" t="s">
        <v>608</v>
      </c>
      <c r="R1503" t="s">
        <v>337</v>
      </c>
      <c r="S1503" t="s">
        <v>338</v>
      </c>
      <c r="T1503" t="s">
        <v>229</v>
      </c>
      <c r="U1503" t="s">
        <v>721</v>
      </c>
      <c r="V1503" t="s">
        <v>255</v>
      </c>
      <c r="W1503">
        <f t="shared" si="142"/>
        <v>98.199999999999989</v>
      </c>
      <c r="X1503">
        <f t="shared" si="143"/>
        <v>1963.9999999999998</v>
      </c>
    </row>
    <row r="1504" spans="1:24" x14ac:dyDescent="0.35">
      <c r="A1504">
        <v>45</v>
      </c>
      <c r="B1504">
        <v>81.91</v>
      </c>
      <c r="C1504">
        <v>6</v>
      </c>
      <c r="D1504">
        <v>3685.95</v>
      </c>
      <c r="E1504" s="53" t="s">
        <v>468</v>
      </c>
      <c r="F1504" s="84">
        <v>17</v>
      </c>
      <c r="G1504" s="84">
        <v>11</v>
      </c>
      <c r="H1504" s="85" t="str">
        <f t="shared" si="138"/>
        <v>November</v>
      </c>
      <c r="I1504" s="84">
        <v>2019</v>
      </c>
      <c r="J1504" s="85" t="str">
        <f t="shared" si="139"/>
        <v>11/17/2019</v>
      </c>
      <c r="K1504" s="86">
        <f t="shared" si="140"/>
        <v>1</v>
      </c>
      <c r="L1504" t="str">
        <f t="shared" si="141"/>
        <v>Sunday</v>
      </c>
      <c r="M1504">
        <v>1699</v>
      </c>
      <c r="N1504" t="s">
        <v>207</v>
      </c>
      <c r="O1504" t="s">
        <v>470</v>
      </c>
      <c r="P1504">
        <v>33</v>
      </c>
      <c r="Q1504" t="s">
        <v>608</v>
      </c>
      <c r="R1504" t="s">
        <v>435</v>
      </c>
      <c r="S1504" t="s">
        <v>436</v>
      </c>
      <c r="T1504" t="s">
        <v>235</v>
      </c>
      <c r="U1504" t="s">
        <v>757</v>
      </c>
      <c r="V1504" t="s">
        <v>260</v>
      </c>
      <c r="W1504">
        <f t="shared" si="142"/>
        <v>48.91</v>
      </c>
      <c r="X1504">
        <f t="shared" si="143"/>
        <v>2200.9499999999998</v>
      </c>
    </row>
    <row r="1505" spans="1:24" x14ac:dyDescent="0.35">
      <c r="A1505">
        <v>20</v>
      </c>
      <c r="B1505">
        <v>35.18</v>
      </c>
      <c r="C1505">
        <v>6</v>
      </c>
      <c r="D1505">
        <v>703.6</v>
      </c>
      <c r="E1505" s="53" t="s">
        <v>500</v>
      </c>
      <c r="F1505" s="84">
        <v>25</v>
      </c>
      <c r="G1505" s="84">
        <v>11</v>
      </c>
      <c r="H1505" s="85" t="str">
        <f t="shared" si="138"/>
        <v>November</v>
      </c>
      <c r="I1505" s="84">
        <v>2019</v>
      </c>
      <c r="J1505" s="85" t="str">
        <f t="shared" si="139"/>
        <v>11/25/2019</v>
      </c>
      <c r="K1505" s="86">
        <f t="shared" si="140"/>
        <v>2</v>
      </c>
      <c r="L1505" t="str">
        <f t="shared" si="141"/>
        <v>Monday</v>
      </c>
      <c r="M1505">
        <v>1692</v>
      </c>
      <c r="N1505" t="s">
        <v>207</v>
      </c>
      <c r="O1505" t="s">
        <v>470</v>
      </c>
      <c r="P1505">
        <v>33</v>
      </c>
      <c r="Q1505" t="s">
        <v>608</v>
      </c>
      <c r="R1505" t="s">
        <v>408</v>
      </c>
      <c r="S1505" t="s">
        <v>409</v>
      </c>
      <c r="T1505" t="s">
        <v>230</v>
      </c>
      <c r="U1505" t="s">
        <v>747</v>
      </c>
      <c r="V1505" t="s">
        <v>255</v>
      </c>
      <c r="W1505">
        <f t="shared" si="142"/>
        <v>2.1799999999999997</v>
      </c>
      <c r="X1505">
        <f t="shared" si="143"/>
        <v>43.599999999999994</v>
      </c>
    </row>
    <row r="1506" spans="1:24" x14ac:dyDescent="0.35">
      <c r="A1506">
        <v>48</v>
      </c>
      <c r="B1506">
        <v>202.5</v>
      </c>
      <c r="C1506">
        <v>5</v>
      </c>
      <c r="D1506">
        <v>9720</v>
      </c>
      <c r="E1506" s="53">
        <v>43720</v>
      </c>
      <c r="F1506" s="84">
        <v>9</v>
      </c>
      <c r="G1506" s="84">
        <v>12</v>
      </c>
      <c r="H1506" s="85" t="str">
        <f t="shared" si="138"/>
        <v>December</v>
      </c>
      <c r="I1506" s="84">
        <v>2019</v>
      </c>
      <c r="J1506" s="85" t="str">
        <f t="shared" si="139"/>
        <v>12/9/2019</v>
      </c>
      <c r="K1506" s="86">
        <f t="shared" si="140"/>
        <v>2</v>
      </c>
      <c r="L1506" t="str">
        <f t="shared" si="141"/>
        <v>Monday</v>
      </c>
      <c r="M1506">
        <v>1679</v>
      </c>
      <c r="N1506" t="s">
        <v>207</v>
      </c>
      <c r="O1506" t="s">
        <v>470</v>
      </c>
      <c r="P1506">
        <v>33</v>
      </c>
      <c r="Q1506" t="s">
        <v>608</v>
      </c>
      <c r="R1506" t="s">
        <v>258</v>
      </c>
      <c r="S1506" t="s">
        <v>259</v>
      </c>
      <c r="T1506" t="s">
        <v>230</v>
      </c>
      <c r="U1506" t="s">
        <v>685</v>
      </c>
      <c r="V1506" t="s">
        <v>289</v>
      </c>
      <c r="W1506">
        <f t="shared" si="142"/>
        <v>169.5</v>
      </c>
      <c r="X1506">
        <f t="shared" si="143"/>
        <v>8136</v>
      </c>
    </row>
    <row r="1507" spans="1:24" x14ac:dyDescent="0.35">
      <c r="A1507">
        <v>23</v>
      </c>
      <c r="B1507">
        <v>36.29</v>
      </c>
      <c r="C1507">
        <v>13</v>
      </c>
      <c r="D1507">
        <v>834.67</v>
      </c>
      <c r="E1507" s="53">
        <v>44166</v>
      </c>
      <c r="F1507" s="84">
        <v>12</v>
      </c>
      <c r="G1507" s="84">
        <v>1</v>
      </c>
      <c r="H1507" s="85" t="str">
        <f t="shared" si="138"/>
        <v>January</v>
      </c>
      <c r="I1507" s="84">
        <v>2020</v>
      </c>
      <c r="J1507" s="85" t="str">
        <f t="shared" si="139"/>
        <v>1/12/2020</v>
      </c>
      <c r="K1507" s="86">
        <f t="shared" si="140"/>
        <v>1</v>
      </c>
      <c r="L1507" t="str">
        <f t="shared" si="141"/>
        <v>Sunday</v>
      </c>
      <c r="M1507">
        <v>1646</v>
      </c>
      <c r="N1507" t="s">
        <v>397</v>
      </c>
      <c r="O1507" t="s">
        <v>470</v>
      </c>
      <c r="P1507">
        <v>33</v>
      </c>
      <c r="Q1507" t="s">
        <v>608</v>
      </c>
      <c r="R1507" t="s">
        <v>261</v>
      </c>
      <c r="S1507" t="s">
        <v>262</v>
      </c>
      <c r="T1507" t="s">
        <v>229</v>
      </c>
      <c r="U1507" t="s">
        <v>686</v>
      </c>
      <c r="V1507" t="s">
        <v>255</v>
      </c>
      <c r="W1507">
        <f t="shared" si="142"/>
        <v>3.2899999999999991</v>
      </c>
      <c r="X1507">
        <f t="shared" si="143"/>
        <v>75.669999999999987</v>
      </c>
    </row>
    <row r="1508" spans="1:24" x14ac:dyDescent="0.35">
      <c r="A1508">
        <v>32</v>
      </c>
      <c r="B1508">
        <v>70.56</v>
      </c>
      <c r="C1508">
        <v>4</v>
      </c>
      <c r="D1508">
        <v>2257.92</v>
      </c>
      <c r="E1508" s="53" t="s">
        <v>479</v>
      </c>
      <c r="F1508" s="84">
        <v>16</v>
      </c>
      <c r="G1508" s="84">
        <v>2</v>
      </c>
      <c r="H1508" s="85" t="str">
        <f t="shared" si="138"/>
        <v>Febuary</v>
      </c>
      <c r="I1508" s="84">
        <v>2020</v>
      </c>
      <c r="J1508" s="85" t="str">
        <f t="shared" si="139"/>
        <v>2/16/2020</v>
      </c>
      <c r="K1508" s="86">
        <f t="shared" si="140"/>
        <v>1</v>
      </c>
      <c r="L1508" t="str">
        <f t="shared" si="141"/>
        <v>Sunday</v>
      </c>
      <c r="M1508">
        <v>1612</v>
      </c>
      <c r="N1508" t="s">
        <v>207</v>
      </c>
      <c r="O1508" t="s">
        <v>470</v>
      </c>
      <c r="P1508">
        <v>33</v>
      </c>
      <c r="Q1508" t="s">
        <v>608</v>
      </c>
      <c r="R1508" t="s">
        <v>296</v>
      </c>
      <c r="S1508" t="s">
        <v>297</v>
      </c>
      <c r="T1508" t="s">
        <v>236</v>
      </c>
      <c r="U1508" t="s">
        <v>704</v>
      </c>
      <c r="V1508" t="s">
        <v>255</v>
      </c>
      <c r="W1508">
        <f t="shared" si="142"/>
        <v>37.56</v>
      </c>
      <c r="X1508">
        <f t="shared" si="143"/>
        <v>1201.92</v>
      </c>
    </row>
    <row r="1509" spans="1:24" x14ac:dyDescent="0.35">
      <c r="A1509">
        <v>33</v>
      </c>
      <c r="B1509">
        <v>252.87</v>
      </c>
      <c r="C1509">
        <v>8</v>
      </c>
      <c r="D1509">
        <v>8344.7099999999991</v>
      </c>
      <c r="E1509" s="53">
        <v>44077</v>
      </c>
      <c r="F1509" s="84">
        <v>9</v>
      </c>
      <c r="G1509" s="84">
        <v>3</v>
      </c>
      <c r="H1509" s="85" t="str">
        <f t="shared" si="138"/>
        <v>March</v>
      </c>
      <c r="I1509" s="84">
        <v>2020</v>
      </c>
      <c r="J1509" s="85" t="str">
        <f t="shared" si="139"/>
        <v>3/9/2020</v>
      </c>
      <c r="K1509" s="86">
        <f t="shared" si="140"/>
        <v>2</v>
      </c>
      <c r="L1509" t="str">
        <f t="shared" si="141"/>
        <v>Monday</v>
      </c>
      <c r="M1509">
        <v>1591</v>
      </c>
      <c r="N1509" t="s">
        <v>207</v>
      </c>
      <c r="O1509" t="s">
        <v>470</v>
      </c>
      <c r="P1509">
        <v>33</v>
      </c>
      <c r="Q1509" t="s">
        <v>608</v>
      </c>
      <c r="R1509" t="s">
        <v>343</v>
      </c>
      <c r="S1509" t="s">
        <v>344</v>
      </c>
      <c r="T1509" t="s">
        <v>232</v>
      </c>
      <c r="U1509" t="s">
        <v>723</v>
      </c>
      <c r="V1509" t="s">
        <v>289</v>
      </c>
      <c r="W1509">
        <f t="shared" si="142"/>
        <v>219.87</v>
      </c>
      <c r="X1509">
        <f t="shared" si="143"/>
        <v>7255.71</v>
      </c>
    </row>
    <row r="1510" spans="1:24" x14ac:dyDescent="0.35">
      <c r="A1510">
        <v>61</v>
      </c>
      <c r="B1510">
        <v>29.54</v>
      </c>
      <c r="C1510">
        <v>1</v>
      </c>
      <c r="D1510">
        <v>1801.94</v>
      </c>
      <c r="E1510" s="53" t="s">
        <v>504</v>
      </c>
      <c r="F1510" s="84">
        <v>23</v>
      </c>
      <c r="G1510" s="84">
        <v>4</v>
      </c>
      <c r="H1510" s="85" t="str">
        <f t="shared" si="138"/>
        <v>April</v>
      </c>
      <c r="I1510" s="84">
        <v>2020</v>
      </c>
      <c r="J1510" s="85" t="str">
        <f t="shared" si="139"/>
        <v>4/23/2020</v>
      </c>
      <c r="K1510" s="86">
        <f t="shared" si="140"/>
        <v>5</v>
      </c>
      <c r="L1510" t="str">
        <f t="shared" si="141"/>
        <v>Thursday</v>
      </c>
      <c r="M1510">
        <v>1547</v>
      </c>
      <c r="N1510" t="s">
        <v>207</v>
      </c>
      <c r="O1510" t="s">
        <v>470</v>
      </c>
      <c r="P1510">
        <v>33</v>
      </c>
      <c r="Q1510" t="s">
        <v>608</v>
      </c>
      <c r="R1510" t="s">
        <v>401</v>
      </c>
      <c r="S1510" t="s">
        <v>249</v>
      </c>
      <c r="T1510" t="s">
        <v>249</v>
      </c>
      <c r="U1510" t="s">
        <v>745</v>
      </c>
      <c r="V1510" t="s">
        <v>255</v>
      </c>
      <c r="W1510">
        <f t="shared" si="142"/>
        <v>-3.4600000000000009</v>
      </c>
      <c r="X1510">
        <f t="shared" si="143"/>
        <v>-211.06000000000006</v>
      </c>
    </row>
    <row r="1511" spans="1:24" x14ac:dyDescent="0.35">
      <c r="A1511">
        <v>45</v>
      </c>
      <c r="B1511">
        <v>26.88</v>
      </c>
      <c r="C1511">
        <v>1</v>
      </c>
      <c r="D1511">
        <v>1209.5999999999999</v>
      </c>
      <c r="E1511" s="53" t="s">
        <v>501</v>
      </c>
      <c r="F1511" s="84">
        <v>29</v>
      </c>
      <c r="G1511" s="84">
        <v>5</v>
      </c>
      <c r="H1511" s="85" t="str">
        <f t="shared" si="138"/>
        <v>May</v>
      </c>
      <c r="I1511" s="84">
        <v>2020</v>
      </c>
      <c r="J1511" s="85" t="str">
        <f t="shared" si="139"/>
        <v>5/29/2020</v>
      </c>
      <c r="K1511" s="86">
        <f t="shared" si="140"/>
        <v>6</v>
      </c>
      <c r="L1511" t="str">
        <f t="shared" si="141"/>
        <v>Friday</v>
      </c>
      <c r="M1511">
        <v>1512</v>
      </c>
      <c r="N1511" t="s">
        <v>347</v>
      </c>
      <c r="O1511" t="s">
        <v>470</v>
      </c>
      <c r="P1511">
        <v>33</v>
      </c>
      <c r="Q1511" t="s">
        <v>608</v>
      </c>
      <c r="R1511" t="s">
        <v>290</v>
      </c>
      <c r="S1511" t="s">
        <v>291</v>
      </c>
      <c r="T1511" t="s">
        <v>232</v>
      </c>
      <c r="U1511" t="s">
        <v>701</v>
      </c>
      <c r="V1511" t="s">
        <v>255</v>
      </c>
      <c r="W1511">
        <f t="shared" si="142"/>
        <v>-6.120000000000001</v>
      </c>
      <c r="X1511">
        <f t="shared" si="143"/>
        <v>-275.40000000000003</v>
      </c>
    </row>
    <row r="1512" spans="1:24" x14ac:dyDescent="0.35">
      <c r="A1512">
        <v>38</v>
      </c>
      <c r="B1512">
        <v>83.03</v>
      </c>
      <c r="C1512">
        <v>7</v>
      </c>
      <c r="D1512">
        <v>3155.14</v>
      </c>
      <c r="E1512" s="53" t="s">
        <v>206</v>
      </c>
      <c r="F1512" s="84">
        <v>24</v>
      </c>
      <c r="G1512" s="84">
        <v>2</v>
      </c>
      <c r="H1512" s="85" t="str">
        <f t="shared" si="138"/>
        <v>Febuary</v>
      </c>
      <c r="I1512" s="84">
        <v>2018</v>
      </c>
      <c r="J1512" s="85" t="str">
        <f t="shared" si="139"/>
        <v>2/24/2018</v>
      </c>
      <c r="K1512" s="86">
        <f t="shared" si="140"/>
        <v>7</v>
      </c>
      <c r="L1512" t="str">
        <f t="shared" si="141"/>
        <v>Saturday</v>
      </c>
      <c r="M1512">
        <v>2338</v>
      </c>
      <c r="N1512" t="s">
        <v>207</v>
      </c>
      <c r="O1512" t="s">
        <v>208</v>
      </c>
      <c r="P1512">
        <v>76</v>
      </c>
      <c r="Q1512" t="s">
        <v>609</v>
      </c>
      <c r="R1512" t="s">
        <v>253</v>
      </c>
      <c r="S1512" t="s">
        <v>254</v>
      </c>
      <c r="T1512" t="s">
        <v>229</v>
      </c>
      <c r="U1512" t="s">
        <v>683</v>
      </c>
      <c r="V1512" t="s">
        <v>260</v>
      </c>
      <c r="W1512">
        <f t="shared" si="142"/>
        <v>7.0300000000000011</v>
      </c>
      <c r="X1512">
        <f t="shared" si="143"/>
        <v>267.14000000000004</v>
      </c>
    </row>
    <row r="1513" spans="1:24" x14ac:dyDescent="0.35">
      <c r="A1513">
        <v>34</v>
      </c>
      <c r="B1513">
        <v>83.79</v>
      </c>
      <c r="C1513">
        <v>5</v>
      </c>
      <c r="D1513">
        <v>2848.86</v>
      </c>
      <c r="E1513" s="53" t="s">
        <v>348</v>
      </c>
      <c r="F1513" s="84">
        <v>29</v>
      </c>
      <c r="G1513" s="84">
        <v>4</v>
      </c>
      <c r="H1513" s="85" t="str">
        <f t="shared" si="138"/>
        <v>April</v>
      </c>
      <c r="I1513" s="84">
        <v>2018</v>
      </c>
      <c r="J1513" s="85" t="str">
        <f t="shared" si="139"/>
        <v>4/29/2018</v>
      </c>
      <c r="K1513" s="86">
        <f t="shared" si="140"/>
        <v>1</v>
      </c>
      <c r="L1513" t="str">
        <f t="shared" si="141"/>
        <v>Sunday</v>
      </c>
      <c r="M1513">
        <v>2275</v>
      </c>
      <c r="N1513" t="s">
        <v>207</v>
      </c>
      <c r="O1513" t="s">
        <v>208</v>
      </c>
      <c r="P1513">
        <v>76</v>
      </c>
      <c r="Q1513" t="s">
        <v>609</v>
      </c>
      <c r="R1513" t="s">
        <v>270</v>
      </c>
      <c r="S1513" t="s">
        <v>271</v>
      </c>
      <c r="T1513" t="s">
        <v>232</v>
      </c>
      <c r="U1513" t="s">
        <v>691</v>
      </c>
      <c r="V1513" t="s">
        <v>255</v>
      </c>
      <c r="W1513">
        <f t="shared" si="142"/>
        <v>7.7900000000000063</v>
      </c>
      <c r="X1513">
        <f t="shared" si="143"/>
        <v>264.86000000000024</v>
      </c>
    </row>
    <row r="1514" spans="1:24" x14ac:dyDescent="0.35">
      <c r="A1514">
        <v>43</v>
      </c>
      <c r="B1514">
        <v>83.03</v>
      </c>
      <c r="C1514">
        <v>7</v>
      </c>
      <c r="D1514">
        <v>3570.29</v>
      </c>
      <c r="E1514" s="53">
        <v>43107</v>
      </c>
      <c r="F1514" s="84">
        <v>1</v>
      </c>
      <c r="G1514" s="84">
        <v>7</v>
      </c>
      <c r="H1514" s="85" t="str">
        <f t="shared" si="138"/>
        <v>July</v>
      </c>
      <c r="I1514" s="84">
        <v>2018</v>
      </c>
      <c r="J1514" s="85" t="str">
        <f t="shared" si="139"/>
        <v>7/1/2018</v>
      </c>
      <c r="K1514" s="86">
        <f t="shared" si="140"/>
        <v>1</v>
      </c>
      <c r="L1514" t="str">
        <f t="shared" si="141"/>
        <v>Sunday</v>
      </c>
      <c r="M1514">
        <v>2213</v>
      </c>
      <c r="N1514" t="s">
        <v>207</v>
      </c>
      <c r="O1514" t="s">
        <v>208</v>
      </c>
      <c r="P1514">
        <v>76</v>
      </c>
      <c r="Q1514" t="s">
        <v>609</v>
      </c>
      <c r="R1514" t="s">
        <v>258</v>
      </c>
      <c r="S1514" t="s">
        <v>259</v>
      </c>
      <c r="T1514" t="s">
        <v>230</v>
      </c>
      <c r="U1514" t="s">
        <v>685</v>
      </c>
      <c r="V1514" t="s">
        <v>260</v>
      </c>
      <c r="W1514">
        <f t="shared" si="142"/>
        <v>7.0300000000000011</v>
      </c>
      <c r="X1514">
        <f t="shared" si="143"/>
        <v>302.29000000000008</v>
      </c>
    </row>
    <row r="1515" spans="1:24" x14ac:dyDescent="0.35">
      <c r="A1515">
        <v>47</v>
      </c>
      <c r="B1515">
        <v>83.03</v>
      </c>
      <c r="C1515">
        <v>11</v>
      </c>
      <c r="D1515">
        <v>3902.41</v>
      </c>
      <c r="E1515" s="53" t="s">
        <v>209</v>
      </c>
      <c r="F1515" s="84">
        <v>25</v>
      </c>
      <c r="G1515" s="84">
        <v>8</v>
      </c>
      <c r="H1515" s="85" t="str">
        <f t="shared" si="138"/>
        <v>August</v>
      </c>
      <c r="I1515" s="84">
        <v>2018</v>
      </c>
      <c r="J1515" s="85" t="str">
        <f t="shared" si="139"/>
        <v>8/25/2018</v>
      </c>
      <c r="K1515" s="86">
        <f t="shared" si="140"/>
        <v>7</v>
      </c>
      <c r="L1515" t="str">
        <f t="shared" si="141"/>
        <v>Saturday</v>
      </c>
      <c r="M1515">
        <v>2159</v>
      </c>
      <c r="N1515" t="s">
        <v>207</v>
      </c>
      <c r="O1515" t="s">
        <v>208</v>
      </c>
      <c r="P1515">
        <v>76</v>
      </c>
      <c r="Q1515" t="s">
        <v>609</v>
      </c>
      <c r="R1515" t="s">
        <v>261</v>
      </c>
      <c r="S1515" t="s">
        <v>262</v>
      </c>
      <c r="T1515" t="s">
        <v>229</v>
      </c>
      <c r="U1515" t="s">
        <v>686</v>
      </c>
      <c r="V1515" t="s">
        <v>260</v>
      </c>
      <c r="W1515">
        <f t="shared" si="142"/>
        <v>7.0300000000000011</v>
      </c>
      <c r="X1515">
        <f t="shared" si="143"/>
        <v>330.41000000000008</v>
      </c>
    </row>
    <row r="1516" spans="1:24" x14ac:dyDescent="0.35">
      <c r="A1516">
        <v>22</v>
      </c>
      <c r="B1516">
        <v>67.03</v>
      </c>
      <c r="C1516">
        <v>1</v>
      </c>
      <c r="D1516">
        <v>1474.66</v>
      </c>
      <c r="E1516" s="53">
        <v>43383</v>
      </c>
      <c r="F1516" s="84">
        <v>10</v>
      </c>
      <c r="G1516" s="84">
        <v>10</v>
      </c>
      <c r="H1516" s="85" t="str">
        <f t="shared" si="138"/>
        <v>October</v>
      </c>
      <c r="I1516" s="84">
        <v>2018</v>
      </c>
      <c r="J1516" s="85" t="str">
        <f t="shared" si="139"/>
        <v>10/10/2018</v>
      </c>
      <c r="K1516" s="86">
        <f t="shared" si="140"/>
        <v>4</v>
      </c>
      <c r="L1516" t="str">
        <f t="shared" si="141"/>
        <v>Wednesday</v>
      </c>
      <c r="M1516">
        <v>2114</v>
      </c>
      <c r="N1516" t="s">
        <v>207</v>
      </c>
      <c r="O1516" t="s">
        <v>208</v>
      </c>
      <c r="P1516">
        <v>76</v>
      </c>
      <c r="Q1516" t="s">
        <v>609</v>
      </c>
      <c r="R1516" t="s">
        <v>283</v>
      </c>
      <c r="S1516" t="s">
        <v>284</v>
      </c>
      <c r="T1516" t="s">
        <v>231</v>
      </c>
      <c r="U1516" t="s">
        <v>698</v>
      </c>
      <c r="V1516" t="s">
        <v>255</v>
      </c>
      <c r="W1516">
        <f t="shared" si="142"/>
        <v>-8.9699999999999989</v>
      </c>
      <c r="X1516">
        <f t="shared" si="143"/>
        <v>-197.33999999999997</v>
      </c>
    </row>
    <row r="1517" spans="1:24" x14ac:dyDescent="0.35">
      <c r="A1517">
        <v>29</v>
      </c>
      <c r="B1517">
        <v>75.41</v>
      </c>
      <c r="C1517">
        <v>6</v>
      </c>
      <c r="D1517">
        <v>2186.89</v>
      </c>
      <c r="E1517" s="53" t="s">
        <v>210</v>
      </c>
      <c r="F1517" s="84">
        <v>28</v>
      </c>
      <c r="G1517" s="84">
        <v>10</v>
      </c>
      <c r="H1517" s="85" t="str">
        <f t="shared" si="138"/>
        <v>October</v>
      </c>
      <c r="I1517" s="84">
        <v>2018</v>
      </c>
      <c r="J1517" s="85" t="str">
        <f t="shared" si="139"/>
        <v>10/28/2018</v>
      </c>
      <c r="K1517" s="86">
        <f t="shared" si="140"/>
        <v>1</v>
      </c>
      <c r="L1517" t="str">
        <f t="shared" si="141"/>
        <v>Sunday</v>
      </c>
      <c r="M1517">
        <v>2097</v>
      </c>
      <c r="N1517" t="s">
        <v>207</v>
      </c>
      <c r="O1517" t="s">
        <v>208</v>
      </c>
      <c r="P1517">
        <v>76</v>
      </c>
      <c r="Q1517" t="s">
        <v>609</v>
      </c>
      <c r="R1517" t="s">
        <v>263</v>
      </c>
      <c r="S1517" t="s">
        <v>264</v>
      </c>
      <c r="T1517" t="s">
        <v>229</v>
      </c>
      <c r="U1517" t="s">
        <v>687</v>
      </c>
      <c r="V1517" t="s">
        <v>255</v>
      </c>
      <c r="W1517">
        <f t="shared" si="142"/>
        <v>-0.59000000000000341</v>
      </c>
      <c r="X1517">
        <f t="shared" si="143"/>
        <v>-17.110000000000099</v>
      </c>
    </row>
    <row r="1518" spans="1:24" x14ac:dyDescent="0.35">
      <c r="A1518">
        <v>28</v>
      </c>
      <c r="B1518">
        <v>68.55</v>
      </c>
      <c r="C1518">
        <v>14</v>
      </c>
      <c r="D1518">
        <v>1919.4</v>
      </c>
      <c r="E1518" s="53">
        <v>43415</v>
      </c>
      <c r="F1518" s="84">
        <v>11</v>
      </c>
      <c r="G1518" s="84">
        <v>11</v>
      </c>
      <c r="H1518" s="85" t="str">
        <f t="shared" si="138"/>
        <v>November</v>
      </c>
      <c r="I1518" s="84">
        <v>2018</v>
      </c>
      <c r="J1518" s="85" t="str">
        <f t="shared" si="139"/>
        <v>11/11/2018</v>
      </c>
      <c r="K1518" s="86">
        <f t="shared" si="140"/>
        <v>1</v>
      </c>
      <c r="L1518" t="str">
        <f t="shared" si="141"/>
        <v>Sunday</v>
      </c>
      <c r="M1518">
        <v>2084</v>
      </c>
      <c r="N1518" t="s">
        <v>207</v>
      </c>
      <c r="O1518" t="s">
        <v>208</v>
      </c>
      <c r="P1518">
        <v>76</v>
      </c>
      <c r="Q1518" t="s">
        <v>609</v>
      </c>
      <c r="R1518" t="s">
        <v>265</v>
      </c>
      <c r="S1518" t="s">
        <v>266</v>
      </c>
      <c r="T1518" t="s">
        <v>230</v>
      </c>
      <c r="U1518" t="s">
        <v>688</v>
      </c>
      <c r="V1518" t="s">
        <v>255</v>
      </c>
      <c r="W1518">
        <f t="shared" si="142"/>
        <v>-7.4500000000000028</v>
      </c>
      <c r="X1518">
        <f t="shared" si="143"/>
        <v>-208.60000000000008</v>
      </c>
    </row>
    <row r="1519" spans="1:24" x14ac:dyDescent="0.35">
      <c r="A1519">
        <v>40</v>
      </c>
      <c r="B1519">
        <v>91.4</v>
      </c>
      <c r="C1519">
        <v>6</v>
      </c>
      <c r="D1519">
        <v>3656</v>
      </c>
      <c r="E1519" s="53" t="s">
        <v>211</v>
      </c>
      <c r="F1519" s="84">
        <v>18</v>
      </c>
      <c r="G1519" s="84">
        <v>11</v>
      </c>
      <c r="H1519" s="85" t="str">
        <f t="shared" si="138"/>
        <v>November</v>
      </c>
      <c r="I1519" s="84">
        <v>2018</v>
      </c>
      <c r="J1519" s="85" t="str">
        <f t="shared" si="139"/>
        <v>11/18/2018</v>
      </c>
      <c r="K1519" s="86">
        <f t="shared" si="140"/>
        <v>1</v>
      </c>
      <c r="L1519" t="str">
        <f t="shared" si="141"/>
        <v>Sunday</v>
      </c>
      <c r="M1519">
        <v>2078</v>
      </c>
      <c r="N1519" t="s">
        <v>207</v>
      </c>
      <c r="O1519" t="s">
        <v>208</v>
      </c>
      <c r="P1519">
        <v>76</v>
      </c>
      <c r="Q1519" t="s">
        <v>609</v>
      </c>
      <c r="R1519" t="s">
        <v>267</v>
      </c>
      <c r="S1519" t="s">
        <v>268</v>
      </c>
      <c r="T1519" t="s">
        <v>231</v>
      </c>
      <c r="U1519" t="s">
        <v>689</v>
      </c>
      <c r="V1519" t="s">
        <v>260</v>
      </c>
      <c r="W1519">
        <f t="shared" si="142"/>
        <v>15.400000000000006</v>
      </c>
      <c r="X1519">
        <f t="shared" si="143"/>
        <v>616.00000000000023</v>
      </c>
    </row>
    <row r="1520" spans="1:24" x14ac:dyDescent="0.35">
      <c r="A1520">
        <v>30</v>
      </c>
      <c r="B1520">
        <v>61.7</v>
      </c>
      <c r="C1520">
        <v>4</v>
      </c>
      <c r="D1520">
        <v>1851</v>
      </c>
      <c r="E1520" s="53">
        <v>43800</v>
      </c>
      <c r="F1520" s="84">
        <v>12</v>
      </c>
      <c r="G1520" s="84">
        <v>1</v>
      </c>
      <c r="H1520" s="85" t="str">
        <f t="shared" si="138"/>
        <v>January</v>
      </c>
      <c r="I1520" s="84">
        <v>2019</v>
      </c>
      <c r="J1520" s="85" t="str">
        <f t="shared" si="139"/>
        <v>1/12/2019</v>
      </c>
      <c r="K1520" s="86">
        <f t="shared" si="140"/>
        <v>7</v>
      </c>
      <c r="L1520" t="str">
        <f t="shared" si="141"/>
        <v>Saturday</v>
      </c>
      <c r="M1520">
        <v>2024</v>
      </c>
      <c r="N1520" t="s">
        <v>207</v>
      </c>
      <c r="O1520" t="s">
        <v>208</v>
      </c>
      <c r="P1520">
        <v>76</v>
      </c>
      <c r="Q1520" t="s">
        <v>609</v>
      </c>
      <c r="R1520" t="s">
        <v>349</v>
      </c>
      <c r="S1520" t="s">
        <v>350</v>
      </c>
      <c r="T1520" t="s">
        <v>241</v>
      </c>
      <c r="U1520" t="s">
        <v>725</v>
      </c>
      <c r="V1520" t="s">
        <v>255</v>
      </c>
      <c r="W1520">
        <f t="shared" si="142"/>
        <v>-14.299999999999997</v>
      </c>
      <c r="X1520">
        <f t="shared" si="143"/>
        <v>-428.99999999999989</v>
      </c>
    </row>
    <row r="1521" spans="1:24" x14ac:dyDescent="0.35">
      <c r="A1521">
        <v>38</v>
      </c>
      <c r="B1521">
        <v>69.31</v>
      </c>
      <c r="C1521">
        <v>6</v>
      </c>
      <c r="D1521">
        <v>2633.78</v>
      </c>
      <c r="E1521" s="53" t="s">
        <v>213</v>
      </c>
      <c r="F1521" s="84">
        <v>20</v>
      </c>
      <c r="G1521" s="84">
        <v>2</v>
      </c>
      <c r="H1521" s="85" t="str">
        <f t="shared" si="138"/>
        <v>Febuary</v>
      </c>
      <c r="I1521" s="84">
        <v>2019</v>
      </c>
      <c r="J1521" s="85" t="str">
        <f t="shared" si="139"/>
        <v>2/20/2019</v>
      </c>
      <c r="K1521" s="86">
        <f t="shared" si="140"/>
        <v>4</v>
      </c>
      <c r="L1521" t="str">
        <f t="shared" si="141"/>
        <v>Wednesday</v>
      </c>
      <c r="M1521">
        <v>1986</v>
      </c>
      <c r="N1521" t="s">
        <v>207</v>
      </c>
      <c r="O1521" t="s">
        <v>208</v>
      </c>
      <c r="P1521">
        <v>76</v>
      </c>
      <c r="Q1521" t="s">
        <v>609</v>
      </c>
      <c r="R1521" t="s">
        <v>270</v>
      </c>
      <c r="S1521" t="s">
        <v>271</v>
      </c>
      <c r="T1521" t="s">
        <v>232</v>
      </c>
      <c r="U1521" t="s">
        <v>691</v>
      </c>
      <c r="V1521" t="s">
        <v>255</v>
      </c>
      <c r="W1521">
        <f t="shared" si="142"/>
        <v>-6.6899999999999977</v>
      </c>
      <c r="X1521">
        <f t="shared" si="143"/>
        <v>-254.21999999999991</v>
      </c>
    </row>
    <row r="1522" spans="1:24" x14ac:dyDescent="0.35">
      <c r="A1522">
        <v>36</v>
      </c>
      <c r="B1522">
        <v>87.6</v>
      </c>
      <c r="C1522">
        <v>3</v>
      </c>
      <c r="D1522">
        <v>3153.6</v>
      </c>
      <c r="E1522" s="53">
        <v>43528</v>
      </c>
      <c r="F1522" s="84">
        <v>3</v>
      </c>
      <c r="G1522" s="84">
        <v>4</v>
      </c>
      <c r="H1522" s="85" t="str">
        <f t="shared" si="138"/>
        <v>April</v>
      </c>
      <c r="I1522" s="84">
        <v>2019</v>
      </c>
      <c r="J1522" s="85" t="str">
        <f t="shared" si="139"/>
        <v>4/3/2019</v>
      </c>
      <c r="K1522" s="86">
        <f t="shared" si="140"/>
        <v>4</v>
      </c>
      <c r="L1522" t="str">
        <f t="shared" si="141"/>
        <v>Wednesday</v>
      </c>
      <c r="M1522">
        <v>1945</v>
      </c>
      <c r="N1522" t="s">
        <v>207</v>
      </c>
      <c r="O1522" t="s">
        <v>208</v>
      </c>
      <c r="P1522">
        <v>76</v>
      </c>
      <c r="Q1522" t="s">
        <v>609</v>
      </c>
      <c r="R1522" t="s">
        <v>351</v>
      </c>
      <c r="S1522" t="s">
        <v>311</v>
      </c>
      <c r="T1522" t="s">
        <v>229</v>
      </c>
      <c r="U1522" t="s">
        <v>726</v>
      </c>
      <c r="V1522" t="s">
        <v>260</v>
      </c>
      <c r="W1522">
        <f t="shared" si="142"/>
        <v>11.599999999999994</v>
      </c>
      <c r="X1522">
        <f t="shared" si="143"/>
        <v>417.5999999999998</v>
      </c>
    </row>
    <row r="1523" spans="1:24" x14ac:dyDescent="0.35">
      <c r="A1523">
        <v>32</v>
      </c>
      <c r="B1523">
        <v>87.6</v>
      </c>
      <c r="C1523">
        <v>1</v>
      </c>
      <c r="D1523">
        <v>2803.2</v>
      </c>
      <c r="E1523" s="53">
        <v>43774</v>
      </c>
      <c r="F1523" s="84">
        <v>11</v>
      </c>
      <c r="G1523" s="84">
        <v>5</v>
      </c>
      <c r="H1523" s="85" t="str">
        <f t="shared" si="138"/>
        <v>May</v>
      </c>
      <c r="I1523" s="84">
        <v>2019</v>
      </c>
      <c r="J1523" s="85" t="str">
        <f t="shared" si="139"/>
        <v>5/11/2019</v>
      </c>
      <c r="K1523" s="86">
        <f t="shared" si="140"/>
        <v>7</v>
      </c>
      <c r="L1523" t="str">
        <f t="shared" si="141"/>
        <v>Saturday</v>
      </c>
      <c r="M1523">
        <v>1908</v>
      </c>
      <c r="N1523" t="s">
        <v>207</v>
      </c>
      <c r="O1523" t="s">
        <v>208</v>
      </c>
      <c r="P1523">
        <v>76</v>
      </c>
      <c r="Q1523" t="s">
        <v>609</v>
      </c>
      <c r="R1523" t="s">
        <v>392</v>
      </c>
      <c r="S1523" t="s">
        <v>393</v>
      </c>
      <c r="T1523" t="s">
        <v>229</v>
      </c>
      <c r="U1523" t="s">
        <v>741</v>
      </c>
      <c r="V1523" t="s">
        <v>255</v>
      </c>
      <c r="W1523">
        <f t="shared" si="142"/>
        <v>11.599999999999994</v>
      </c>
      <c r="X1523">
        <f t="shared" si="143"/>
        <v>371.19999999999982</v>
      </c>
    </row>
    <row r="1524" spans="1:24" x14ac:dyDescent="0.35">
      <c r="A1524">
        <v>37</v>
      </c>
      <c r="B1524">
        <v>62.46</v>
      </c>
      <c r="C1524">
        <v>7</v>
      </c>
      <c r="D1524">
        <v>2311.02</v>
      </c>
      <c r="E1524" s="53" t="s">
        <v>215</v>
      </c>
      <c r="F1524" s="84">
        <v>28</v>
      </c>
      <c r="G1524" s="84">
        <v>6</v>
      </c>
      <c r="H1524" s="85" t="str">
        <f t="shared" si="138"/>
        <v>June</v>
      </c>
      <c r="I1524" s="84">
        <v>2019</v>
      </c>
      <c r="J1524" s="85" t="str">
        <f t="shared" si="139"/>
        <v>6/28/2019</v>
      </c>
      <c r="K1524" s="86">
        <f t="shared" si="140"/>
        <v>6</v>
      </c>
      <c r="L1524" t="str">
        <f t="shared" si="141"/>
        <v>Friday</v>
      </c>
      <c r="M1524">
        <v>1861</v>
      </c>
      <c r="N1524" t="s">
        <v>207</v>
      </c>
      <c r="O1524" t="s">
        <v>208</v>
      </c>
      <c r="P1524">
        <v>76</v>
      </c>
      <c r="Q1524" t="s">
        <v>609</v>
      </c>
      <c r="R1524" t="s">
        <v>275</v>
      </c>
      <c r="S1524" t="s">
        <v>276</v>
      </c>
      <c r="T1524" t="s">
        <v>229</v>
      </c>
      <c r="U1524" t="s">
        <v>694</v>
      </c>
      <c r="V1524" t="s">
        <v>255</v>
      </c>
      <c r="W1524">
        <f t="shared" si="142"/>
        <v>-13.54</v>
      </c>
      <c r="X1524">
        <f t="shared" si="143"/>
        <v>-500.97999999999996</v>
      </c>
    </row>
    <row r="1525" spans="1:24" x14ac:dyDescent="0.35">
      <c r="A1525">
        <v>30</v>
      </c>
      <c r="B1525">
        <v>79.98</v>
      </c>
      <c r="C1525">
        <v>6</v>
      </c>
      <c r="D1525">
        <v>2399.4</v>
      </c>
      <c r="E1525" s="53" t="s">
        <v>216</v>
      </c>
      <c r="F1525" s="84">
        <v>23</v>
      </c>
      <c r="G1525" s="84">
        <v>7</v>
      </c>
      <c r="H1525" s="85" t="str">
        <f t="shared" si="138"/>
        <v>July</v>
      </c>
      <c r="I1525" s="84">
        <v>2019</v>
      </c>
      <c r="J1525" s="85" t="str">
        <f t="shared" si="139"/>
        <v>7/23/2019</v>
      </c>
      <c r="K1525" s="86">
        <f t="shared" si="140"/>
        <v>3</v>
      </c>
      <c r="L1525" t="str">
        <f t="shared" si="141"/>
        <v>Tuesday</v>
      </c>
      <c r="M1525">
        <v>1837</v>
      </c>
      <c r="N1525" t="s">
        <v>207</v>
      </c>
      <c r="O1525" t="s">
        <v>208</v>
      </c>
      <c r="P1525">
        <v>76</v>
      </c>
      <c r="Q1525" t="s">
        <v>609</v>
      </c>
      <c r="R1525" t="s">
        <v>277</v>
      </c>
      <c r="S1525" t="s">
        <v>278</v>
      </c>
      <c r="T1525" t="s">
        <v>230</v>
      </c>
      <c r="U1525" t="s">
        <v>695</v>
      </c>
      <c r="V1525" t="s">
        <v>255</v>
      </c>
      <c r="W1525">
        <f t="shared" si="142"/>
        <v>3.980000000000004</v>
      </c>
      <c r="X1525">
        <f t="shared" si="143"/>
        <v>119.40000000000012</v>
      </c>
    </row>
    <row r="1526" spans="1:24" x14ac:dyDescent="0.35">
      <c r="A1526">
        <v>39</v>
      </c>
      <c r="B1526">
        <v>70.08</v>
      </c>
      <c r="C1526">
        <v>11</v>
      </c>
      <c r="D1526">
        <v>2733.12</v>
      </c>
      <c r="E1526" s="53" t="s">
        <v>217</v>
      </c>
      <c r="F1526" s="84">
        <v>27</v>
      </c>
      <c r="G1526" s="84">
        <v>8</v>
      </c>
      <c r="H1526" s="85" t="str">
        <f t="shared" si="138"/>
        <v>August</v>
      </c>
      <c r="I1526" s="84">
        <v>2019</v>
      </c>
      <c r="J1526" s="85" t="str">
        <f t="shared" si="139"/>
        <v>8/27/2019</v>
      </c>
      <c r="K1526" s="86">
        <f t="shared" si="140"/>
        <v>3</v>
      </c>
      <c r="L1526" t="str">
        <f t="shared" si="141"/>
        <v>Tuesday</v>
      </c>
      <c r="M1526">
        <v>1803</v>
      </c>
      <c r="N1526" t="s">
        <v>207</v>
      </c>
      <c r="O1526" t="s">
        <v>208</v>
      </c>
      <c r="P1526">
        <v>76</v>
      </c>
      <c r="Q1526" t="s">
        <v>609</v>
      </c>
      <c r="R1526" t="s">
        <v>279</v>
      </c>
      <c r="S1526" t="s">
        <v>280</v>
      </c>
      <c r="T1526" t="s">
        <v>229</v>
      </c>
      <c r="U1526" t="s">
        <v>696</v>
      </c>
      <c r="V1526" t="s">
        <v>255</v>
      </c>
      <c r="W1526">
        <f t="shared" si="142"/>
        <v>-5.9200000000000017</v>
      </c>
      <c r="X1526">
        <f t="shared" si="143"/>
        <v>-230.88000000000005</v>
      </c>
    </row>
    <row r="1527" spans="1:24" x14ac:dyDescent="0.35">
      <c r="A1527">
        <v>32</v>
      </c>
      <c r="B1527">
        <v>65.510000000000005</v>
      </c>
      <c r="C1527">
        <v>1</v>
      </c>
      <c r="D1527">
        <v>2096.3200000000002</v>
      </c>
      <c r="E1527" s="53" t="s">
        <v>506</v>
      </c>
      <c r="F1527" s="84">
        <v>16</v>
      </c>
      <c r="G1527" s="84">
        <v>9</v>
      </c>
      <c r="H1527" s="85" t="str">
        <f t="shared" si="138"/>
        <v>September</v>
      </c>
      <c r="I1527" s="84">
        <v>2019</v>
      </c>
      <c r="J1527" s="85" t="str">
        <f t="shared" si="139"/>
        <v>9/16/2019</v>
      </c>
      <c r="K1527" s="86">
        <f t="shared" si="140"/>
        <v>2</v>
      </c>
      <c r="L1527" t="str">
        <f t="shared" si="141"/>
        <v>Monday</v>
      </c>
      <c r="M1527">
        <v>1784</v>
      </c>
      <c r="N1527" t="s">
        <v>207</v>
      </c>
      <c r="O1527" t="s">
        <v>208</v>
      </c>
      <c r="P1527">
        <v>76</v>
      </c>
      <c r="Q1527" t="s">
        <v>609</v>
      </c>
      <c r="R1527" t="s">
        <v>430</v>
      </c>
      <c r="S1527" t="s">
        <v>431</v>
      </c>
      <c r="T1527" t="s">
        <v>245</v>
      </c>
      <c r="U1527" t="s">
        <v>755</v>
      </c>
      <c r="V1527" t="s">
        <v>255</v>
      </c>
      <c r="W1527">
        <f t="shared" si="142"/>
        <v>-10.489999999999995</v>
      </c>
      <c r="X1527">
        <f t="shared" si="143"/>
        <v>-335.67999999999984</v>
      </c>
    </row>
    <row r="1528" spans="1:24" x14ac:dyDescent="0.35">
      <c r="A1528">
        <v>47</v>
      </c>
      <c r="B1528">
        <v>63.22</v>
      </c>
      <c r="C1528">
        <v>4</v>
      </c>
      <c r="D1528">
        <v>2971.34</v>
      </c>
      <c r="E1528" s="53" t="s">
        <v>219</v>
      </c>
      <c r="F1528" s="84">
        <v>15</v>
      </c>
      <c r="G1528" s="84">
        <v>10</v>
      </c>
      <c r="H1528" s="85" t="str">
        <f t="shared" si="138"/>
        <v>October</v>
      </c>
      <c r="I1528" s="84">
        <v>2019</v>
      </c>
      <c r="J1528" s="85" t="str">
        <f t="shared" si="139"/>
        <v>10/15/2019</v>
      </c>
      <c r="K1528" s="86">
        <f t="shared" si="140"/>
        <v>3</v>
      </c>
      <c r="L1528" t="str">
        <f t="shared" si="141"/>
        <v>Tuesday</v>
      </c>
      <c r="M1528">
        <v>1756</v>
      </c>
      <c r="N1528" t="s">
        <v>207</v>
      </c>
      <c r="O1528" t="s">
        <v>208</v>
      </c>
      <c r="P1528">
        <v>76</v>
      </c>
      <c r="Q1528" t="s">
        <v>609</v>
      </c>
      <c r="R1528" t="s">
        <v>354</v>
      </c>
      <c r="S1528" t="s">
        <v>355</v>
      </c>
      <c r="T1528" t="s">
        <v>229</v>
      </c>
      <c r="U1528" t="s">
        <v>728</v>
      </c>
      <c r="V1528" t="s">
        <v>255</v>
      </c>
      <c r="W1528">
        <f t="shared" si="142"/>
        <v>-12.780000000000001</v>
      </c>
      <c r="X1528">
        <f t="shared" si="143"/>
        <v>-600.66000000000008</v>
      </c>
    </row>
    <row r="1529" spans="1:24" x14ac:dyDescent="0.35">
      <c r="A1529">
        <v>26</v>
      </c>
      <c r="B1529">
        <v>86.83</v>
      </c>
      <c r="C1529">
        <v>6</v>
      </c>
      <c r="D1529">
        <v>2257.58</v>
      </c>
      <c r="E1529" s="53">
        <v>43507</v>
      </c>
      <c r="F1529" s="84">
        <v>2</v>
      </c>
      <c r="G1529" s="84">
        <v>11</v>
      </c>
      <c r="H1529" s="85" t="str">
        <f t="shared" si="138"/>
        <v>November</v>
      </c>
      <c r="I1529" s="84">
        <v>2019</v>
      </c>
      <c r="J1529" s="85" t="str">
        <f t="shared" si="139"/>
        <v>11/2/2019</v>
      </c>
      <c r="K1529" s="86">
        <f t="shared" si="140"/>
        <v>7</v>
      </c>
      <c r="L1529" t="str">
        <f t="shared" si="141"/>
        <v>Saturday</v>
      </c>
      <c r="M1529">
        <v>1739</v>
      </c>
      <c r="N1529" t="s">
        <v>207</v>
      </c>
      <c r="O1529" t="s">
        <v>208</v>
      </c>
      <c r="P1529">
        <v>76</v>
      </c>
      <c r="Q1529" t="s">
        <v>609</v>
      </c>
      <c r="R1529" t="s">
        <v>285</v>
      </c>
      <c r="S1529" t="s">
        <v>286</v>
      </c>
      <c r="T1529" t="s">
        <v>229</v>
      </c>
      <c r="U1529" t="s">
        <v>699</v>
      </c>
      <c r="V1529" t="s">
        <v>255</v>
      </c>
      <c r="W1529">
        <f t="shared" si="142"/>
        <v>10.829999999999998</v>
      </c>
      <c r="X1529">
        <f t="shared" si="143"/>
        <v>281.57999999999993</v>
      </c>
    </row>
    <row r="1530" spans="1:24" x14ac:dyDescent="0.35">
      <c r="A1530">
        <v>37</v>
      </c>
      <c r="B1530">
        <v>94.43</v>
      </c>
      <c r="C1530">
        <v>4</v>
      </c>
      <c r="D1530">
        <v>3493.91</v>
      </c>
      <c r="E1530" s="53" t="s">
        <v>220</v>
      </c>
      <c r="F1530" s="84">
        <v>15</v>
      </c>
      <c r="G1530" s="84">
        <v>11</v>
      </c>
      <c r="H1530" s="85" t="str">
        <f t="shared" si="138"/>
        <v>November</v>
      </c>
      <c r="I1530" s="84">
        <v>2019</v>
      </c>
      <c r="J1530" s="85" t="str">
        <f t="shared" si="139"/>
        <v>11/15/2019</v>
      </c>
      <c r="K1530" s="86">
        <f t="shared" si="140"/>
        <v>6</v>
      </c>
      <c r="L1530" t="str">
        <f t="shared" si="141"/>
        <v>Friday</v>
      </c>
      <c r="M1530">
        <v>1727</v>
      </c>
      <c r="N1530" t="s">
        <v>207</v>
      </c>
      <c r="O1530" t="s">
        <v>208</v>
      </c>
      <c r="P1530">
        <v>76</v>
      </c>
      <c r="Q1530" t="s">
        <v>609</v>
      </c>
      <c r="R1530" t="s">
        <v>253</v>
      </c>
      <c r="S1530" t="s">
        <v>254</v>
      </c>
      <c r="T1530" t="s">
        <v>229</v>
      </c>
      <c r="U1530" t="s">
        <v>683</v>
      </c>
      <c r="V1530" t="s">
        <v>260</v>
      </c>
      <c r="W1530">
        <f t="shared" si="142"/>
        <v>18.430000000000007</v>
      </c>
      <c r="X1530">
        <f t="shared" si="143"/>
        <v>681.91000000000031</v>
      </c>
    </row>
    <row r="1531" spans="1:24" x14ac:dyDescent="0.35">
      <c r="A1531">
        <v>55</v>
      </c>
      <c r="B1531">
        <v>79.98</v>
      </c>
      <c r="C1531">
        <v>8</v>
      </c>
      <c r="D1531">
        <v>4398.8999999999996</v>
      </c>
      <c r="E1531" s="53" t="s">
        <v>221</v>
      </c>
      <c r="F1531" s="84">
        <v>24</v>
      </c>
      <c r="G1531" s="84">
        <v>11</v>
      </c>
      <c r="H1531" s="85" t="str">
        <f t="shared" si="138"/>
        <v>November</v>
      </c>
      <c r="I1531" s="84">
        <v>2019</v>
      </c>
      <c r="J1531" s="85" t="str">
        <f t="shared" si="139"/>
        <v>11/24/2019</v>
      </c>
      <c r="K1531" s="86">
        <f t="shared" si="140"/>
        <v>1</v>
      </c>
      <c r="L1531" t="str">
        <f t="shared" si="141"/>
        <v>Sunday</v>
      </c>
      <c r="M1531">
        <v>1719</v>
      </c>
      <c r="N1531" t="s">
        <v>207</v>
      </c>
      <c r="O1531" t="s">
        <v>208</v>
      </c>
      <c r="P1531">
        <v>76</v>
      </c>
      <c r="Q1531" t="s">
        <v>609</v>
      </c>
      <c r="R1531" t="s">
        <v>370</v>
      </c>
      <c r="S1531" t="s">
        <v>247</v>
      </c>
      <c r="T1531" t="s">
        <v>236</v>
      </c>
      <c r="U1531" t="s">
        <v>734</v>
      </c>
      <c r="V1531" t="s">
        <v>260</v>
      </c>
      <c r="W1531">
        <f t="shared" si="142"/>
        <v>3.980000000000004</v>
      </c>
      <c r="X1531">
        <f t="shared" si="143"/>
        <v>218.9000000000002</v>
      </c>
    </row>
    <row r="1532" spans="1:24" x14ac:dyDescent="0.35">
      <c r="A1532">
        <v>21</v>
      </c>
      <c r="B1532">
        <v>171.22</v>
      </c>
      <c r="C1532">
        <v>8</v>
      </c>
      <c r="D1532">
        <v>3595.62</v>
      </c>
      <c r="E1532" s="53">
        <v>43983</v>
      </c>
      <c r="F1532" s="84">
        <v>6</v>
      </c>
      <c r="G1532" s="84">
        <v>1</v>
      </c>
      <c r="H1532" s="85" t="str">
        <f t="shared" si="138"/>
        <v>January</v>
      </c>
      <c r="I1532" s="84">
        <v>2020</v>
      </c>
      <c r="J1532" s="85" t="str">
        <f t="shared" si="139"/>
        <v>1/6/2020</v>
      </c>
      <c r="K1532" s="86">
        <f t="shared" si="140"/>
        <v>2</v>
      </c>
      <c r="L1532" t="str">
        <f t="shared" si="141"/>
        <v>Monday</v>
      </c>
      <c r="M1532">
        <v>1677</v>
      </c>
      <c r="N1532" t="s">
        <v>207</v>
      </c>
      <c r="O1532" t="s">
        <v>208</v>
      </c>
      <c r="P1532">
        <v>76</v>
      </c>
      <c r="Q1532" t="s">
        <v>609</v>
      </c>
      <c r="R1532" t="s">
        <v>423</v>
      </c>
      <c r="S1532" t="s">
        <v>424</v>
      </c>
      <c r="T1532" t="s">
        <v>233</v>
      </c>
      <c r="U1532" t="s">
        <v>753</v>
      </c>
      <c r="V1532" t="s">
        <v>260</v>
      </c>
      <c r="W1532">
        <f t="shared" si="142"/>
        <v>95.22</v>
      </c>
      <c r="X1532">
        <f t="shared" si="143"/>
        <v>1999.62</v>
      </c>
    </row>
    <row r="1533" spans="1:24" x14ac:dyDescent="0.35">
      <c r="A1533">
        <v>23</v>
      </c>
      <c r="B1533">
        <v>106.23</v>
      </c>
      <c r="C1533">
        <v>9</v>
      </c>
      <c r="D1533">
        <v>2443.29</v>
      </c>
      <c r="E1533" s="53">
        <v>43892</v>
      </c>
      <c r="F1533" s="84">
        <v>3</v>
      </c>
      <c r="G1533" s="84">
        <v>2</v>
      </c>
      <c r="H1533" s="85" t="str">
        <f t="shared" si="138"/>
        <v>Febuary</v>
      </c>
      <c r="I1533" s="84">
        <v>2020</v>
      </c>
      <c r="J1533" s="85" t="str">
        <f t="shared" si="139"/>
        <v>2/3/2020</v>
      </c>
      <c r="K1533" s="86">
        <f t="shared" si="140"/>
        <v>2</v>
      </c>
      <c r="L1533" t="str">
        <f t="shared" si="141"/>
        <v>Monday</v>
      </c>
      <c r="M1533">
        <v>1650</v>
      </c>
      <c r="N1533" t="s">
        <v>207</v>
      </c>
      <c r="O1533" t="s">
        <v>208</v>
      </c>
      <c r="P1533">
        <v>76</v>
      </c>
      <c r="Q1533" t="s">
        <v>609</v>
      </c>
      <c r="R1533" t="s">
        <v>277</v>
      </c>
      <c r="S1533" t="s">
        <v>278</v>
      </c>
      <c r="T1533" t="s">
        <v>230</v>
      </c>
      <c r="U1533" t="s">
        <v>695</v>
      </c>
      <c r="V1533" t="s">
        <v>255</v>
      </c>
      <c r="W1533">
        <f t="shared" si="142"/>
        <v>30.230000000000004</v>
      </c>
      <c r="X1533">
        <f t="shared" si="143"/>
        <v>695.29000000000008</v>
      </c>
    </row>
    <row r="1534" spans="1:24" x14ac:dyDescent="0.35">
      <c r="A1534">
        <v>49</v>
      </c>
      <c r="B1534">
        <v>81.400000000000006</v>
      </c>
      <c r="C1534">
        <v>2</v>
      </c>
      <c r="D1534">
        <v>3988.6</v>
      </c>
      <c r="E1534" s="53">
        <v>43893</v>
      </c>
      <c r="F1534" s="84">
        <v>3</v>
      </c>
      <c r="G1534" s="84">
        <v>3</v>
      </c>
      <c r="H1534" s="85" t="str">
        <f t="shared" si="138"/>
        <v>March</v>
      </c>
      <c r="I1534" s="84">
        <v>2020</v>
      </c>
      <c r="J1534" s="85" t="str">
        <f t="shared" si="139"/>
        <v>3/3/2020</v>
      </c>
      <c r="K1534" s="86">
        <f t="shared" si="140"/>
        <v>3</v>
      </c>
      <c r="L1534" t="str">
        <f t="shared" si="141"/>
        <v>Tuesday</v>
      </c>
      <c r="M1534">
        <v>1622</v>
      </c>
      <c r="N1534" t="s">
        <v>207</v>
      </c>
      <c r="O1534" t="s">
        <v>208</v>
      </c>
      <c r="P1534">
        <v>76</v>
      </c>
      <c r="Q1534" t="s">
        <v>609</v>
      </c>
      <c r="R1534" t="s">
        <v>330</v>
      </c>
      <c r="S1534" t="s">
        <v>331</v>
      </c>
      <c r="T1534" t="s">
        <v>237</v>
      </c>
      <c r="U1534" t="s">
        <v>718</v>
      </c>
      <c r="V1534" t="s">
        <v>260</v>
      </c>
      <c r="W1534">
        <f t="shared" si="142"/>
        <v>5.4000000000000057</v>
      </c>
      <c r="X1534">
        <f t="shared" si="143"/>
        <v>264.60000000000025</v>
      </c>
    </row>
    <row r="1535" spans="1:24" x14ac:dyDescent="0.35">
      <c r="A1535">
        <v>59</v>
      </c>
      <c r="B1535">
        <v>87.6</v>
      </c>
      <c r="C1535">
        <v>3</v>
      </c>
      <c r="D1535">
        <v>5168.3999999999996</v>
      </c>
      <c r="E1535" s="53">
        <v>44016</v>
      </c>
      <c r="F1535" s="84">
        <v>7</v>
      </c>
      <c r="G1535" s="84">
        <v>4</v>
      </c>
      <c r="H1535" s="85" t="str">
        <f t="shared" si="138"/>
        <v>April</v>
      </c>
      <c r="I1535" s="84">
        <v>2020</v>
      </c>
      <c r="J1535" s="85" t="str">
        <f t="shared" si="139"/>
        <v>4/7/2020</v>
      </c>
      <c r="K1535" s="86">
        <f t="shared" si="140"/>
        <v>3</v>
      </c>
      <c r="L1535" t="str">
        <f t="shared" si="141"/>
        <v>Tuesday</v>
      </c>
      <c r="M1535">
        <v>1588</v>
      </c>
      <c r="N1535" t="s">
        <v>207</v>
      </c>
      <c r="O1535" t="s">
        <v>208</v>
      </c>
      <c r="P1535">
        <v>76</v>
      </c>
      <c r="Q1535" t="s">
        <v>609</v>
      </c>
      <c r="R1535" t="s">
        <v>269</v>
      </c>
      <c r="S1535" t="s">
        <v>259</v>
      </c>
      <c r="T1535" t="s">
        <v>230</v>
      </c>
      <c r="U1535" t="s">
        <v>690</v>
      </c>
      <c r="V1535" t="s">
        <v>260</v>
      </c>
      <c r="W1535">
        <f t="shared" si="142"/>
        <v>11.599999999999994</v>
      </c>
      <c r="X1535">
        <f t="shared" si="143"/>
        <v>684.39999999999964</v>
      </c>
    </row>
    <row r="1536" spans="1:24" x14ac:dyDescent="0.35">
      <c r="A1536">
        <v>32</v>
      </c>
      <c r="B1536">
        <v>87.6</v>
      </c>
      <c r="C1536">
        <v>1</v>
      </c>
      <c r="D1536">
        <v>2803.2</v>
      </c>
      <c r="E1536" s="53">
        <v>44109</v>
      </c>
      <c r="F1536" s="84">
        <v>10</v>
      </c>
      <c r="G1536" s="84">
        <v>5</v>
      </c>
      <c r="H1536" s="85" t="str">
        <f t="shared" si="138"/>
        <v>May</v>
      </c>
      <c r="I1536" s="84">
        <v>2020</v>
      </c>
      <c r="J1536" s="85" t="str">
        <f t="shared" si="139"/>
        <v>5/10/2020</v>
      </c>
      <c r="K1536" s="86">
        <f t="shared" si="140"/>
        <v>1</v>
      </c>
      <c r="L1536" t="str">
        <f t="shared" si="141"/>
        <v>Sunday</v>
      </c>
      <c r="M1536">
        <v>1556</v>
      </c>
      <c r="N1536" t="s">
        <v>207</v>
      </c>
      <c r="O1536" t="s">
        <v>208</v>
      </c>
      <c r="P1536">
        <v>76</v>
      </c>
      <c r="Q1536" t="s">
        <v>609</v>
      </c>
      <c r="R1536" t="s">
        <v>416</v>
      </c>
      <c r="S1536" t="s">
        <v>417</v>
      </c>
      <c r="T1536" t="s">
        <v>239</v>
      </c>
      <c r="U1536" t="s">
        <v>750</v>
      </c>
      <c r="V1536" t="s">
        <v>255</v>
      </c>
      <c r="W1536">
        <f t="shared" si="142"/>
        <v>11.599999999999994</v>
      </c>
      <c r="X1536">
        <f t="shared" si="143"/>
        <v>371.19999999999982</v>
      </c>
    </row>
    <row r="1537" spans="1:24" x14ac:dyDescent="0.35">
      <c r="A1537">
        <v>43</v>
      </c>
      <c r="B1537">
        <v>147.47</v>
      </c>
      <c r="C1537">
        <v>9</v>
      </c>
      <c r="D1537">
        <v>6341.21</v>
      </c>
      <c r="E1537" s="53">
        <v>43406</v>
      </c>
      <c r="F1537" s="84">
        <v>11</v>
      </c>
      <c r="G1537" s="84">
        <v>2</v>
      </c>
      <c r="H1537" s="85" t="str">
        <f t="shared" si="138"/>
        <v>Febuary</v>
      </c>
      <c r="I1537" s="84">
        <v>2018</v>
      </c>
      <c r="J1537" s="85" t="str">
        <f t="shared" si="139"/>
        <v>2/11/2018</v>
      </c>
      <c r="K1537" s="86">
        <f t="shared" si="140"/>
        <v>1</v>
      </c>
      <c r="L1537" t="str">
        <f t="shared" si="141"/>
        <v>Sunday</v>
      </c>
      <c r="M1537">
        <v>2376</v>
      </c>
      <c r="N1537" t="s">
        <v>207</v>
      </c>
      <c r="O1537" t="s">
        <v>509</v>
      </c>
      <c r="P1537">
        <v>122</v>
      </c>
      <c r="Q1537" t="s">
        <v>610</v>
      </c>
      <c r="R1537" t="s">
        <v>357</v>
      </c>
      <c r="S1537" t="s">
        <v>358</v>
      </c>
      <c r="T1537" t="s">
        <v>243</v>
      </c>
      <c r="U1537" t="s">
        <v>729</v>
      </c>
      <c r="V1537" t="s">
        <v>260</v>
      </c>
      <c r="W1537">
        <f t="shared" si="142"/>
        <v>25.47</v>
      </c>
      <c r="X1537">
        <f t="shared" si="143"/>
        <v>1095.21</v>
      </c>
    </row>
    <row r="1538" spans="1:24" x14ac:dyDescent="0.35">
      <c r="A1538">
        <v>41</v>
      </c>
      <c r="B1538">
        <v>126.58</v>
      </c>
      <c r="C1538">
        <v>3</v>
      </c>
      <c r="D1538">
        <v>5189.78</v>
      </c>
      <c r="E1538" s="53" t="s">
        <v>426</v>
      </c>
      <c r="F1538" s="84">
        <v>16</v>
      </c>
      <c r="G1538" s="84">
        <v>4</v>
      </c>
      <c r="H1538" s="85" t="str">
        <f t="shared" si="138"/>
        <v>April</v>
      </c>
      <c r="I1538" s="84">
        <v>2018</v>
      </c>
      <c r="J1538" s="85" t="str">
        <f t="shared" si="139"/>
        <v>4/16/2018</v>
      </c>
      <c r="K1538" s="86">
        <f t="shared" si="140"/>
        <v>2</v>
      </c>
      <c r="L1538" t="str">
        <f t="shared" si="141"/>
        <v>Monday</v>
      </c>
      <c r="M1538">
        <v>2313</v>
      </c>
      <c r="N1538" t="s">
        <v>207</v>
      </c>
      <c r="O1538" t="s">
        <v>509</v>
      </c>
      <c r="P1538">
        <v>122</v>
      </c>
      <c r="Q1538" t="s">
        <v>610</v>
      </c>
      <c r="R1538" t="s">
        <v>304</v>
      </c>
      <c r="S1538" t="s">
        <v>249</v>
      </c>
      <c r="T1538" t="s">
        <v>249</v>
      </c>
      <c r="U1538" t="s">
        <v>707</v>
      </c>
      <c r="V1538" t="s">
        <v>260</v>
      </c>
      <c r="W1538">
        <f t="shared" si="142"/>
        <v>4.5799999999999983</v>
      </c>
      <c r="X1538">
        <f t="shared" si="143"/>
        <v>187.77999999999992</v>
      </c>
    </row>
    <row r="1539" spans="1:24" x14ac:dyDescent="0.35">
      <c r="A1539">
        <v>45</v>
      </c>
      <c r="B1539">
        <v>133.94999999999999</v>
      </c>
      <c r="C1539">
        <v>9</v>
      </c>
      <c r="D1539">
        <v>6027.75</v>
      </c>
      <c r="E1539" s="53">
        <v>43440</v>
      </c>
      <c r="F1539" s="84">
        <v>12</v>
      </c>
      <c r="G1539" s="84">
        <v>6</v>
      </c>
      <c r="H1539" s="85" t="str">
        <f t="shared" ref="H1539:H1602" si="144">IF(G1539=1,"January",IF(G1539=2,"Febuary",IF(G1539=3,"March",IF(G1539=4,"April",IF(G1539=5,"May",IF(G1539=6,"June",IF(G1539=7,"July",IF(G1539=8,"August",IF(G1539=9,"September",IF(G1539=10,"October",IF(G1539=11,"November","December")))))))))))</f>
        <v>June</v>
      </c>
      <c r="I1539" s="84">
        <v>2018</v>
      </c>
      <c r="J1539" s="85" t="str">
        <f t="shared" ref="J1539:J1602" si="145">CONCATENATE(G1539,"/",F1539,"/",I1539)</f>
        <v>6/12/2018</v>
      </c>
      <c r="K1539" s="86">
        <f t="shared" ref="K1539:K1602" si="146">WEEKDAY(J1539)</f>
        <v>3</v>
      </c>
      <c r="L1539" t="str">
        <f t="shared" ref="L1539:L1602" si="147">IF(K1539=7,"Saturday",IF(K1539=6,"Friday",IF(K1539=5,"Thursday",IF(K1539=4,"Wednesday",IF(K1539=3,"Tuesday",IF(K1539=2,"Monday","Sunday"))))))</f>
        <v>Tuesday</v>
      </c>
      <c r="M1539">
        <v>2257</v>
      </c>
      <c r="N1539" t="s">
        <v>207</v>
      </c>
      <c r="O1539" t="s">
        <v>509</v>
      </c>
      <c r="P1539">
        <v>122</v>
      </c>
      <c r="Q1539" t="s">
        <v>610</v>
      </c>
      <c r="R1539" t="s">
        <v>360</v>
      </c>
      <c r="S1539" t="s">
        <v>361</v>
      </c>
      <c r="T1539" t="s">
        <v>235</v>
      </c>
      <c r="U1539" t="s">
        <v>730</v>
      </c>
      <c r="V1539" t="s">
        <v>260</v>
      </c>
      <c r="W1539">
        <f t="shared" ref="W1539:W1602" si="148">B1539-P1539</f>
        <v>11.949999999999989</v>
      </c>
      <c r="X1539">
        <f t="shared" ref="X1539:X1602" si="149">W1539*A1539</f>
        <v>537.74999999999955</v>
      </c>
    </row>
    <row r="1540" spans="1:24" x14ac:dyDescent="0.35">
      <c r="A1540">
        <v>33</v>
      </c>
      <c r="B1540">
        <v>102</v>
      </c>
      <c r="C1540">
        <v>6</v>
      </c>
      <c r="D1540">
        <v>3366</v>
      </c>
      <c r="E1540" s="53">
        <v>43320</v>
      </c>
      <c r="F1540" s="84">
        <v>8</v>
      </c>
      <c r="G1540" s="84">
        <v>8</v>
      </c>
      <c r="H1540" s="85" t="str">
        <f t="shared" si="144"/>
        <v>August</v>
      </c>
      <c r="I1540" s="84">
        <v>2018</v>
      </c>
      <c r="J1540" s="85" t="str">
        <f t="shared" si="145"/>
        <v>8/8/2018</v>
      </c>
      <c r="K1540" s="86">
        <f t="shared" si="146"/>
        <v>4</v>
      </c>
      <c r="L1540" t="str">
        <f t="shared" si="147"/>
        <v>Wednesday</v>
      </c>
      <c r="M1540">
        <v>2201</v>
      </c>
      <c r="N1540" t="s">
        <v>207</v>
      </c>
      <c r="O1540" t="s">
        <v>509</v>
      </c>
      <c r="P1540">
        <v>122</v>
      </c>
      <c r="Q1540" t="s">
        <v>610</v>
      </c>
      <c r="R1540" t="s">
        <v>335</v>
      </c>
      <c r="S1540" t="s">
        <v>336</v>
      </c>
      <c r="T1540" t="s">
        <v>229</v>
      </c>
      <c r="U1540" t="s">
        <v>720</v>
      </c>
      <c r="V1540" t="s">
        <v>260</v>
      </c>
      <c r="W1540">
        <f t="shared" si="148"/>
        <v>-20</v>
      </c>
      <c r="X1540">
        <f t="shared" si="149"/>
        <v>-660</v>
      </c>
    </row>
    <row r="1541" spans="1:24" x14ac:dyDescent="0.35">
      <c r="A1541">
        <v>40</v>
      </c>
      <c r="B1541">
        <v>136.41</v>
      </c>
      <c r="C1541">
        <v>5</v>
      </c>
      <c r="D1541">
        <v>5456.4</v>
      </c>
      <c r="E1541" s="53" t="s">
        <v>428</v>
      </c>
      <c r="F1541" s="84">
        <v>28</v>
      </c>
      <c r="G1541" s="84">
        <v>9</v>
      </c>
      <c r="H1541" s="85" t="str">
        <f t="shared" si="144"/>
        <v>September</v>
      </c>
      <c r="I1541" s="84">
        <v>2018</v>
      </c>
      <c r="J1541" s="85" t="str">
        <f t="shared" si="145"/>
        <v>9/28/2018</v>
      </c>
      <c r="K1541" s="86">
        <f t="shared" si="146"/>
        <v>6</v>
      </c>
      <c r="L1541" t="str">
        <f t="shared" si="147"/>
        <v>Friday</v>
      </c>
      <c r="M1541">
        <v>2151</v>
      </c>
      <c r="N1541" t="s">
        <v>207</v>
      </c>
      <c r="O1541" t="s">
        <v>509</v>
      </c>
      <c r="P1541">
        <v>122</v>
      </c>
      <c r="Q1541" t="s">
        <v>610</v>
      </c>
      <c r="R1541" t="s">
        <v>296</v>
      </c>
      <c r="S1541" t="s">
        <v>297</v>
      </c>
      <c r="T1541" t="s">
        <v>236</v>
      </c>
      <c r="U1541" t="s">
        <v>704</v>
      </c>
      <c r="V1541" t="s">
        <v>260</v>
      </c>
      <c r="W1541">
        <f t="shared" si="148"/>
        <v>14.409999999999997</v>
      </c>
      <c r="X1541">
        <f t="shared" si="149"/>
        <v>576.39999999999986</v>
      </c>
    </row>
    <row r="1542" spans="1:24" x14ac:dyDescent="0.35">
      <c r="A1542">
        <v>33</v>
      </c>
      <c r="B1542">
        <v>115.52</v>
      </c>
      <c r="C1542">
        <v>16</v>
      </c>
      <c r="D1542">
        <v>3812.16</v>
      </c>
      <c r="E1542" s="53" t="s">
        <v>363</v>
      </c>
      <c r="F1542" s="84">
        <v>23</v>
      </c>
      <c r="G1542" s="84">
        <v>10</v>
      </c>
      <c r="H1542" s="85" t="str">
        <f t="shared" si="144"/>
        <v>October</v>
      </c>
      <c r="I1542" s="84">
        <v>2018</v>
      </c>
      <c r="J1542" s="85" t="str">
        <f t="shared" si="145"/>
        <v>10/23/2018</v>
      </c>
      <c r="K1542" s="86">
        <f t="shared" si="146"/>
        <v>3</v>
      </c>
      <c r="L1542" t="str">
        <f t="shared" si="147"/>
        <v>Tuesday</v>
      </c>
      <c r="M1542">
        <v>2127</v>
      </c>
      <c r="N1542" t="s">
        <v>364</v>
      </c>
      <c r="O1542" t="s">
        <v>509</v>
      </c>
      <c r="P1542">
        <v>122</v>
      </c>
      <c r="Q1542" t="s">
        <v>610</v>
      </c>
      <c r="R1542" t="s">
        <v>330</v>
      </c>
      <c r="S1542" t="s">
        <v>331</v>
      </c>
      <c r="T1542" t="s">
        <v>237</v>
      </c>
      <c r="U1542" t="s">
        <v>718</v>
      </c>
      <c r="V1542" t="s">
        <v>260</v>
      </c>
      <c r="W1542">
        <f t="shared" si="148"/>
        <v>-6.480000000000004</v>
      </c>
      <c r="X1542">
        <f t="shared" si="149"/>
        <v>-213.84000000000015</v>
      </c>
    </row>
    <row r="1543" spans="1:24" x14ac:dyDescent="0.35">
      <c r="A1543">
        <v>50</v>
      </c>
      <c r="B1543">
        <v>121.66</v>
      </c>
      <c r="C1543">
        <v>7</v>
      </c>
      <c r="D1543">
        <v>6083</v>
      </c>
      <c r="E1543" s="53">
        <v>43292</v>
      </c>
      <c r="F1543" s="84">
        <v>7</v>
      </c>
      <c r="G1543" s="84">
        <v>11</v>
      </c>
      <c r="H1543" s="85" t="str">
        <f t="shared" si="144"/>
        <v>November</v>
      </c>
      <c r="I1543" s="84">
        <v>2018</v>
      </c>
      <c r="J1543" s="85" t="str">
        <f t="shared" si="145"/>
        <v>11/7/2018</v>
      </c>
      <c r="K1543" s="86">
        <f t="shared" si="146"/>
        <v>4</v>
      </c>
      <c r="L1543" t="str">
        <f t="shared" si="147"/>
        <v>Wednesday</v>
      </c>
      <c r="M1543">
        <v>2113</v>
      </c>
      <c r="N1543" t="s">
        <v>207</v>
      </c>
      <c r="O1543" t="s">
        <v>509</v>
      </c>
      <c r="P1543">
        <v>122</v>
      </c>
      <c r="Q1543" t="s">
        <v>610</v>
      </c>
      <c r="R1543" t="s">
        <v>433</v>
      </c>
      <c r="S1543" t="s">
        <v>297</v>
      </c>
      <c r="T1543" t="s">
        <v>236</v>
      </c>
      <c r="U1543" t="s">
        <v>756</v>
      </c>
      <c r="V1543" t="s">
        <v>260</v>
      </c>
      <c r="W1543">
        <f t="shared" si="148"/>
        <v>-0.34000000000000341</v>
      </c>
      <c r="X1543">
        <f t="shared" si="149"/>
        <v>-17.000000000000171</v>
      </c>
    </row>
    <row r="1544" spans="1:24" x14ac:dyDescent="0.35">
      <c r="A1544">
        <v>30</v>
      </c>
      <c r="B1544">
        <v>105.69</v>
      </c>
      <c r="C1544">
        <v>7</v>
      </c>
      <c r="D1544">
        <v>3170.7</v>
      </c>
      <c r="E1544" s="53" t="s">
        <v>367</v>
      </c>
      <c r="F1544" s="84">
        <v>14</v>
      </c>
      <c r="G1544" s="84">
        <v>11</v>
      </c>
      <c r="H1544" s="85" t="str">
        <f t="shared" si="144"/>
        <v>November</v>
      </c>
      <c r="I1544" s="84">
        <v>2018</v>
      </c>
      <c r="J1544" s="85" t="str">
        <f t="shared" si="145"/>
        <v>11/14/2018</v>
      </c>
      <c r="K1544" s="86">
        <f t="shared" si="146"/>
        <v>4</v>
      </c>
      <c r="L1544" t="str">
        <f t="shared" si="147"/>
        <v>Wednesday</v>
      </c>
      <c r="M1544">
        <v>2107</v>
      </c>
      <c r="N1544" t="s">
        <v>207</v>
      </c>
      <c r="O1544" t="s">
        <v>509</v>
      </c>
      <c r="P1544">
        <v>122</v>
      </c>
      <c r="Q1544" t="s">
        <v>610</v>
      </c>
      <c r="R1544" t="s">
        <v>362</v>
      </c>
      <c r="S1544" t="s">
        <v>293</v>
      </c>
      <c r="T1544" t="s">
        <v>229</v>
      </c>
      <c r="U1544" t="s">
        <v>731</v>
      </c>
      <c r="V1544" t="s">
        <v>260</v>
      </c>
      <c r="W1544">
        <f t="shared" si="148"/>
        <v>-16.310000000000002</v>
      </c>
      <c r="X1544">
        <f t="shared" si="149"/>
        <v>-489.30000000000007</v>
      </c>
    </row>
    <row r="1545" spans="1:24" x14ac:dyDescent="0.35">
      <c r="A1545">
        <v>41</v>
      </c>
      <c r="B1545">
        <v>110.6</v>
      </c>
      <c r="C1545">
        <v>13</v>
      </c>
      <c r="D1545">
        <v>4534.6000000000004</v>
      </c>
      <c r="E1545" s="53" t="s">
        <v>369</v>
      </c>
      <c r="F1545" s="84">
        <v>26</v>
      </c>
      <c r="G1545" s="84">
        <v>11</v>
      </c>
      <c r="H1545" s="85" t="str">
        <f t="shared" si="144"/>
        <v>November</v>
      </c>
      <c r="I1545" s="84">
        <v>2018</v>
      </c>
      <c r="J1545" s="85" t="str">
        <f t="shared" si="145"/>
        <v>11/26/2018</v>
      </c>
      <c r="K1545" s="86">
        <f t="shared" si="146"/>
        <v>2</v>
      </c>
      <c r="L1545" t="str">
        <f t="shared" si="147"/>
        <v>Monday</v>
      </c>
      <c r="M1545">
        <v>2096</v>
      </c>
      <c r="N1545" t="s">
        <v>207</v>
      </c>
      <c r="O1545" t="s">
        <v>509</v>
      </c>
      <c r="P1545">
        <v>122</v>
      </c>
      <c r="Q1545" t="s">
        <v>610</v>
      </c>
      <c r="R1545" t="s">
        <v>370</v>
      </c>
      <c r="S1545" t="s">
        <v>247</v>
      </c>
      <c r="T1545" t="s">
        <v>236</v>
      </c>
      <c r="U1545" t="s">
        <v>734</v>
      </c>
      <c r="V1545" t="s">
        <v>260</v>
      </c>
      <c r="W1545">
        <f t="shared" si="148"/>
        <v>-11.400000000000006</v>
      </c>
      <c r="X1545">
        <f t="shared" si="149"/>
        <v>-467.4000000000002</v>
      </c>
    </row>
    <row r="1546" spans="1:24" x14ac:dyDescent="0.35">
      <c r="A1546">
        <v>35</v>
      </c>
      <c r="B1546">
        <v>122.89</v>
      </c>
      <c r="C1546">
        <v>7</v>
      </c>
      <c r="D1546">
        <v>4301.1499999999996</v>
      </c>
      <c r="E1546" s="53">
        <v>43497</v>
      </c>
      <c r="F1546" s="84">
        <v>2</v>
      </c>
      <c r="G1546" s="84">
        <v>1</v>
      </c>
      <c r="H1546" s="85" t="str">
        <f t="shared" si="144"/>
        <v>January</v>
      </c>
      <c r="I1546" s="84">
        <v>2019</v>
      </c>
      <c r="J1546" s="85" t="str">
        <f t="shared" si="145"/>
        <v>1/2/2019</v>
      </c>
      <c r="K1546" s="86">
        <f t="shared" si="146"/>
        <v>4</v>
      </c>
      <c r="L1546" t="str">
        <f t="shared" si="147"/>
        <v>Wednesday</v>
      </c>
      <c r="M1546">
        <v>2060</v>
      </c>
      <c r="N1546" t="s">
        <v>207</v>
      </c>
      <c r="O1546" t="s">
        <v>509</v>
      </c>
      <c r="P1546">
        <v>122</v>
      </c>
      <c r="Q1546" t="s">
        <v>610</v>
      </c>
      <c r="R1546" t="s">
        <v>313</v>
      </c>
      <c r="S1546" t="s">
        <v>314</v>
      </c>
      <c r="T1546" t="s">
        <v>230</v>
      </c>
      <c r="U1546" t="s">
        <v>711</v>
      </c>
      <c r="V1546" t="s">
        <v>260</v>
      </c>
      <c r="W1546">
        <f t="shared" si="148"/>
        <v>0.89000000000000057</v>
      </c>
      <c r="X1546">
        <f t="shared" si="149"/>
        <v>31.15000000000002</v>
      </c>
    </row>
    <row r="1547" spans="1:24" x14ac:dyDescent="0.35">
      <c r="A1547">
        <v>49</v>
      </c>
      <c r="B1547">
        <v>138.87</v>
      </c>
      <c r="C1547">
        <v>1</v>
      </c>
      <c r="D1547">
        <v>6804.63</v>
      </c>
      <c r="E1547" s="53" t="s">
        <v>511</v>
      </c>
      <c r="F1547" s="84">
        <v>18</v>
      </c>
      <c r="G1547" s="84">
        <v>2</v>
      </c>
      <c r="H1547" s="85" t="str">
        <f t="shared" si="144"/>
        <v>Febuary</v>
      </c>
      <c r="I1547" s="84">
        <v>2019</v>
      </c>
      <c r="J1547" s="85" t="str">
        <f t="shared" si="145"/>
        <v>2/18/2019</v>
      </c>
      <c r="K1547" s="86">
        <f t="shared" si="146"/>
        <v>2</v>
      </c>
      <c r="L1547" t="str">
        <f t="shared" si="147"/>
        <v>Monday</v>
      </c>
      <c r="M1547">
        <v>2014</v>
      </c>
      <c r="N1547" t="s">
        <v>207</v>
      </c>
      <c r="O1547" t="s">
        <v>509</v>
      </c>
      <c r="P1547">
        <v>122</v>
      </c>
      <c r="Q1547" t="s">
        <v>610</v>
      </c>
      <c r="R1547" t="s">
        <v>376</v>
      </c>
      <c r="S1547" t="s">
        <v>377</v>
      </c>
      <c r="T1547" t="s">
        <v>242</v>
      </c>
      <c r="U1547" t="s">
        <v>736</v>
      </c>
      <c r="V1547" t="s">
        <v>260</v>
      </c>
      <c r="W1547">
        <f t="shared" si="148"/>
        <v>16.870000000000005</v>
      </c>
      <c r="X1547">
        <f t="shared" si="149"/>
        <v>826.63000000000022</v>
      </c>
    </row>
    <row r="1548" spans="1:24" x14ac:dyDescent="0.35">
      <c r="A1548">
        <v>46</v>
      </c>
      <c r="B1548">
        <v>122.89</v>
      </c>
      <c r="C1548">
        <v>4</v>
      </c>
      <c r="D1548">
        <v>5652.94</v>
      </c>
      <c r="E1548" s="53" t="s">
        <v>512</v>
      </c>
      <c r="F1548" s="84">
        <v>20</v>
      </c>
      <c r="G1548" s="84">
        <v>3</v>
      </c>
      <c r="H1548" s="85" t="str">
        <f t="shared" si="144"/>
        <v>March</v>
      </c>
      <c r="I1548" s="84">
        <v>2019</v>
      </c>
      <c r="J1548" s="85" t="str">
        <f t="shared" si="145"/>
        <v>3/20/2019</v>
      </c>
      <c r="K1548" s="86">
        <f t="shared" si="146"/>
        <v>4</v>
      </c>
      <c r="L1548" t="str">
        <f t="shared" si="147"/>
        <v>Wednesday</v>
      </c>
      <c r="M1548">
        <v>1985</v>
      </c>
      <c r="N1548" t="s">
        <v>207</v>
      </c>
      <c r="O1548" t="s">
        <v>509</v>
      </c>
      <c r="P1548">
        <v>122</v>
      </c>
      <c r="Q1548" t="s">
        <v>610</v>
      </c>
      <c r="R1548" t="s">
        <v>384</v>
      </c>
      <c r="S1548" t="s">
        <v>385</v>
      </c>
      <c r="T1548" t="s">
        <v>235</v>
      </c>
      <c r="U1548" t="s">
        <v>739</v>
      </c>
      <c r="V1548" t="s">
        <v>260</v>
      </c>
      <c r="W1548">
        <f t="shared" si="148"/>
        <v>0.89000000000000057</v>
      </c>
      <c r="X1548">
        <f t="shared" si="149"/>
        <v>40.940000000000026</v>
      </c>
    </row>
    <row r="1549" spans="1:24" x14ac:dyDescent="0.35">
      <c r="A1549">
        <v>48</v>
      </c>
      <c r="B1549">
        <v>145.01</v>
      </c>
      <c r="C1549">
        <v>10</v>
      </c>
      <c r="D1549">
        <v>6960.48</v>
      </c>
      <c r="E1549" s="53">
        <v>43651</v>
      </c>
      <c r="F1549" s="84">
        <v>7</v>
      </c>
      <c r="G1549" s="84">
        <v>5</v>
      </c>
      <c r="H1549" s="85" t="str">
        <f t="shared" si="144"/>
        <v>May</v>
      </c>
      <c r="I1549" s="84">
        <v>2019</v>
      </c>
      <c r="J1549" s="85" t="str">
        <f t="shared" si="145"/>
        <v>5/7/2019</v>
      </c>
      <c r="K1549" s="86">
        <f t="shared" si="146"/>
        <v>3</v>
      </c>
      <c r="L1549" t="str">
        <f t="shared" si="147"/>
        <v>Tuesday</v>
      </c>
      <c r="M1549">
        <v>1938</v>
      </c>
      <c r="N1549" t="s">
        <v>364</v>
      </c>
      <c r="O1549" t="s">
        <v>509</v>
      </c>
      <c r="P1549">
        <v>122</v>
      </c>
      <c r="Q1549" t="s">
        <v>610</v>
      </c>
      <c r="R1549" t="s">
        <v>253</v>
      </c>
      <c r="S1549" t="s">
        <v>254</v>
      </c>
      <c r="T1549" t="s">
        <v>229</v>
      </c>
      <c r="U1549" t="s">
        <v>683</v>
      </c>
      <c r="V1549" t="s">
        <v>260</v>
      </c>
      <c r="W1549">
        <f t="shared" si="148"/>
        <v>23.009999999999991</v>
      </c>
      <c r="X1549">
        <f t="shared" si="149"/>
        <v>1104.4799999999996</v>
      </c>
    </row>
    <row r="1550" spans="1:24" x14ac:dyDescent="0.35">
      <c r="A1550">
        <v>36</v>
      </c>
      <c r="B1550">
        <v>125.35</v>
      </c>
      <c r="C1550">
        <v>8</v>
      </c>
      <c r="D1550">
        <v>4512.6000000000004</v>
      </c>
      <c r="E1550" s="53" t="s">
        <v>374</v>
      </c>
      <c r="F1550" s="84">
        <v>17</v>
      </c>
      <c r="G1550" s="84">
        <v>6</v>
      </c>
      <c r="H1550" s="85" t="str">
        <f t="shared" si="144"/>
        <v>June</v>
      </c>
      <c r="I1550" s="84">
        <v>2019</v>
      </c>
      <c r="J1550" s="85" t="str">
        <f t="shared" si="145"/>
        <v>6/17/2019</v>
      </c>
      <c r="K1550" s="86">
        <f t="shared" si="146"/>
        <v>2</v>
      </c>
      <c r="L1550" t="str">
        <f t="shared" si="147"/>
        <v>Monday</v>
      </c>
      <c r="M1550">
        <v>1898</v>
      </c>
      <c r="N1550" t="s">
        <v>207</v>
      </c>
      <c r="O1550" t="s">
        <v>509</v>
      </c>
      <c r="P1550">
        <v>122</v>
      </c>
      <c r="Q1550" t="s">
        <v>610</v>
      </c>
      <c r="R1550" t="s">
        <v>345</v>
      </c>
      <c r="S1550" t="s">
        <v>238</v>
      </c>
      <c r="T1550" t="s">
        <v>240</v>
      </c>
      <c r="U1550" t="s">
        <v>724</v>
      </c>
      <c r="V1550" t="s">
        <v>260</v>
      </c>
      <c r="W1550">
        <f t="shared" si="148"/>
        <v>3.3499999999999943</v>
      </c>
      <c r="X1550">
        <f t="shared" si="149"/>
        <v>120.5999999999998</v>
      </c>
    </row>
    <row r="1551" spans="1:24" x14ac:dyDescent="0.35">
      <c r="A1551">
        <v>22</v>
      </c>
      <c r="B1551">
        <v>126.58</v>
      </c>
      <c r="C1551">
        <v>11</v>
      </c>
      <c r="D1551">
        <v>2784.76</v>
      </c>
      <c r="E1551" s="53" t="s">
        <v>375</v>
      </c>
      <c r="F1551" s="84">
        <v>21</v>
      </c>
      <c r="G1551" s="84">
        <v>7</v>
      </c>
      <c r="H1551" s="85" t="str">
        <f t="shared" si="144"/>
        <v>July</v>
      </c>
      <c r="I1551" s="84">
        <v>2019</v>
      </c>
      <c r="J1551" s="85" t="str">
        <f t="shared" si="145"/>
        <v>7/21/2019</v>
      </c>
      <c r="K1551" s="86">
        <f t="shared" si="146"/>
        <v>1</v>
      </c>
      <c r="L1551" t="str">
        <f t="shared" si="147"/>
        <v>Sunday</v>
      </c>
      <c r="M1551">
        <v>1865</v>
      </c>
      <c r="N1551" t="s">
        <v>207</v>
      </c>
      <c r="O1551" t="s">
        <v>509</v>
      </c>
      <c r="P1551">
        <v>122</v>
      </c>
      <c r="Q1551" t="s">
        <v>610</v>
      </c>
      <c r="R1551" t="s">
        <v>376</v>
      </c>
      <c r="S1551" t="s">
        <v>377</v>
      </c>
      <c r="T1551" t="s">
        <v>242</v>
      </c>
      <c r="U1551" t="s">
        <v>736</v>
      </c>
      <c r="V1551" t="s">
        <v>255</v>
      </c>
      <c r="W1551">
        <f t="shared" si="148"/>
        <v>4.5799999999999983</v>
      </c>
      <c r="X1551">
        <f t="shared" si="149"/>
        <v>100.75999999999996</v>
      </c>
    </row>
    <row r="1552" spans="1:24" x14ac:dyDescent="0.35">
      <c r="A1552">
        <v>42</v>
      </c>
      <c r="B1552">
        <v>126.58</v>
      </c>
      <c r="C1552">
        <v>13</v>
      </c>
      <c r="D1552">
        <v>5316.36</v>
      </c>
      <c r="E1552" s="53" t="s">
        <v>378</v>
      </c>
      <c r="F1552" s="84">
        <v>20</v>
      </c>
      <c r="G1552" s="84">
        <v>8</v>
      </c>
      <c r="H1552" s="85" t="str">
        <f t="shared" si="144"/>
        <v>August</v>
      </c>
      <c r="I1552" s="84">
        <v>2019</v>
      </c>
      <c r="J1552" s="85" t="str">
        <f t="shared" si="145"/>
        <v>8/20/2019</v>
      </c>
      <c r="K1552" s="86">
        <f t="shared" si="146"/>
        <v>3</v>
      </c>
      <c r="L1552" t="str">
        <f t="shared" si="147"/>
        <v>Tuesday</v>
      </c>
      <c r="M1552">
        <v>1836</v>
      </c>
      <c r="N1552" t="s">
        <v>207</v>
      </c>
      <c r="O1552" t="s">
        <v>509</v>
      </c>
      <c r="P1552">
        <v>122</v>
      </c>
      <c r="Q1552" t="s">
        <v>610</v>
      </c>
      <c r="R1552" t="s">
        <v>379</v>
      </c>
      <c r="S1552" t="s">
        <v>380</v>
      </c>
      <c r="T1552" t="s">
        <v>240</v>
      </c>
      <c r="U1552" t="s">
        <v>737</v>
      </c>
      <c r="V1552" t="s">
        <v>260</v>
      </c>
      <c r="W1552">
        <f t="shared" si="148"/>
        <v>4.5799999999999983</v>
      </c>
      <c r="X1552">
        <f t="shared" si="149"/>
        <v>192.35999999999993</v>
      </c>
    </row>
    <row r="1553" spans="1:24" x14ac:dyDescent="0.35">
      <c r="A1553">
        <v>21</v>
      </c>
      <c r="B1553">
        <v>140.09</v>
      </c>
      <c r="C1553">
        <v>2</v>
      </c>
      <c r="D1553">
        <v>2941.89</v>
      </c>
      <c r="E1553" s="53">
        <v>43717</v>
      </c>
      <c r="F1553" s="84">
        <v>9</v>
      </c>
      <c r="G1553" s="84">
        <v>9</v>
      </c>
      <c r="H1553" s="85" t="str">
        <f t="shared" si="144"/>
        <v>September</v>
      </c>
      <c r="I1553" s="84">
        <v>2019</v>
      </c>
      <c r="J1553" s="85" t="str">
        <f t="shared" si="145"/>
        <v>9/9/2019</v>
      </c>
      <c r="K1553" s="86">
        <f t="shared" si="146"/>
        <v>2</v>
      </c>
      <c r="L1553" t="str">
        <f t="shared" si="147"/>
        <v>Monday</v>
      </c>
      <c r="M1553">
        <v>1817</v>
      </c>
      <c r="N1553" t="s">
        <v>207</v>
      </c>
      <c r="O1553" t="s">
        <v>509</v>
      </c>
      <c r="P1553">
        <v>122</v>
      </c>
      <c r="Q1553" t="s">
        <v>610</v>
      </c>
      <c r="R1553" t="s">
        <v>328</v>
      </c>
      <c r="S1553" t="s">
        <v>329</v>
      </c>
      <c r="T1553" t="s">
        <v>239</v>
      </c>
      <c r="U1553" t="s">
        <v>717</v>
      </c>
      <c r="V1553" t="s">
        <v>255</v>
      </c>
      <c r="W1553">
        <f t="shared" si="148"/>
        <v>18.090000000000003</v>
      </c>
      <c r="X1553">
        <f t="shared" si="149"/>
        <v>379.8900000000001</v>
      </c>
    </row>
    <row r="1554" spans="1:24" x14ac:dyDescent="0.35">
      <c r="A1554">
        <v>29</v>
      </c>
      <c r="B1554">
        <v>110.6</v>
      </c>
      <c r="C1554">
        <v>7</v>
      </c>
      <c r="D1554">
        <v>3207.4</v>
      </c>
      <c r="E1554" s="53" t="s">
        <v>383</v>
      </c>
      <c r="F1554" s="84">
        <v>14</v>
      </c>
      <c r="G1554" s="84">
        <v>10</v>
      </c>
      <c r="H1554" s="85" t="str">
        <f t="shared" si="144"/>
        <v>October</v>
      </c>
      <c r="I1554" s="84">
        <v>2019</v>
      </c>
      <c r="J1554" s="85" t="str">
        <f t="shared" si="145"/>
        <v>10/14/2019</v>
      </c>
      <c r="K1554" s="86">
        <f t="shared" si="146"/>
        <v>2</v>
      </c>
      <c r="L1554" t="str">
        <f t="shared" si="147"/>
        <v>Monday</v>
      </c>
      <c r="M1554">
        <v>1783</v>
      </c>
      <c r="N1554" t="s">
        <v>207</v>
      </c>
      <c r="O1554" t="s">
        <v>509</v>
      </c>
      <c r="P1554">
        <v>122</v>
      </c>
      <c r="Q1554" t="s">
        <v>610</v>
      </c>
      <c r="R1554" t="s">
        <v>435</v>
      </c>
      <c r="S1554" t="s">
        <v>436</v>
      </c>
      <c r="T1554" t="s">
        <v>235</v>
      </c>
      <c r="U1554" t="s">
        <v>757</v>
      </c>
      <c r="V1554" t="s">
        <v>260</v>
      </c>
      <c r="W1554">
        <f t="shared" si="148"/>
        <v>-11.400000000000006</v>
      </c>
      <c r="X1554">
        <f t="shared" si="149"/>
        <v>-330.60000000000014</v>
      </c>
    </row>
    <row r="1555" spans="1:24" x14ac:dyDescent="0.35">
      <c r="A1555">
        <v>35</v>
      </c>
      <c r="B1555">
        <v>120.43</v>
      </c>
      <c r="C1555">
        <v>6</v>
      </c>
      <c r="D1555">
        <v>4215.05</v>
      </c>
      <c r="E1555" s="53" t="s">
        <v>521</v>
      </c>
      <c r="F1555" s="84">
        <v>29</v>
      </c>
      <c r="G1555" s="84">
        <v>10</v>
      </c>
      <c r="H1555" s="85" t="str">
        <f t="shared" si="144"/>
        <v>October</v>
      </c>
      <c r="I1555" s="84">
        <v>2019</v>
      </c>
      <c r="J1555" s="85" t="str">
        <f t="shared" si="145"/>
        <v>10/29/2019</v>
      </c>
      <c r="K1555" s="86">
        <f t="shared" si="146"/>
        <v>3</v>
      </c>
      <c r="L1555" t="str">
        <f t="shared" si="147"/>
        <v>Tuesday</v>
      </c>
      <c r="M1555">
        <v>1769</v>
      </c>
      <c r="N1555" t="s">
        <v>207</v>
      </c>
      <c r="O1555" t="s">
        <v>509</v>
      </c>
      <c r="P1555">
        <v>122</v>
      </c>
      <c r="Q1555" t="s">
        <v>610</v>
      </c>
      <c r="R1555" t="s">
        <v>277</v>
      </c>
      <c r="S1555" t="s">
        <v>278</v>
      </c>
      <c r="T1555" t="s">
        <v>230</v>
      </c>
      <c r="U1555" t="s">
        <v>695</v>
      </c>
      <c r="V1555" t="s">
        <v>260</v>
      </c>
      <c r="W1555">
        <f t="shared" si="148"/>
        <v>-1.5699999999999932</v>
      </c>
      <c r="X1555">
        <f t="shared" si="149"/>
        <v>-54.949999999999761</v>
      </c>
    </row>
    <row r="1556" spans="1:24" x14ac:dyDescent="0.35">
      <c r="A1556">
        <v>41</v>
      </c>
      <c r="B1556">
        <v>105.69</v>
      </c>
      <c r="C1556">
        <v>4</v>
      </c>
      <c r="D1556">
        <v>4333.29</v>
      </c>
      <c r="E1556" s="53">
        <v>43719</v>
      </c>
      <c r="F1556" s="84">
        <v>9</v>
      </c>
      <c r="G1556" s="84">
        <v>11</v>
      </c>
      <c r="H1556" s="85" t="str">
        <f t="shared" si="144"/>
        <v>November</v>
      </c>
      <c r="I1556" s="84">
        <v>2019</v>
      </c>
      <c r="J1556" s="85" t="str">
        <f t="shared" si="145"/>
        <v>11/9/2019</v>
      </c>
      <c r="K1556" s="86">
        <f t="shared" si="146"/>
        <v>7</v>
      </c>
      <c r="L1556" t="str">
        <f t="shared" si="147"/>
        <v>Saturday</v>
      </c>
      <c r="M1556">
        <v>1759</v>
      </c>
      <c r="N1556" t="s">
        <v>207</v>
      </c>
      <c r="O1556" t="s">
        <v>509</v>
      </c>
      <c r="P1556">
        <v>122</v>
      </c>
      <c r="Q1556" t="s">
        <v>610</v>
      </c>
      <c r="R1556" t="s">
        <v>298</v>
      </c>
      <c r="S1556" t="s">
        <v>299</v>
      </c>
      <c r="T1556" t="s">
        <v>237</v>
      </c>
      <c r="U1556" t="s">
        <v>705</v>
      </c>
      <c r="V1556" t="s">
        <v>260</v>
      </c>
      <c r="W1556">
        <f t="shared" si="148"/>
        <v>-16.310000000000002</v>
      </c>
      <c r="X1556">
        <f t="shared" si="149"/>
        <v>-668.71</v>
      </c>
    </row>
    <row r="1557" spans="1:24" x14ac:dyDescent="0.35">
      <c r="A1557">
        <v>29</v>
      </c>
      <c r="B1557">
        <v>71.97</v>
      </c>
      <c r="C1557">
        <v>4</v>
      </c>
      <c r="D1557">
        <v>2087.13</v>
      </c>
      <c r="E1557" s="53" t="s">
        <v>386</v>
      </c>
      <c r="F1557" s="84">
        <v>21</v>
      </c>
      <c r="G1557" s="84">
        <v>11</v>
      </c>
      <c r="H1557" s="85" t="str">
        <f t="shared" si="144"/>
        <v>November</v>
      </c>
      <c r="I1557" s="84">
        <v>2019</v>
      </c>
      <c r="J1557" s="85" t="str">
        <f t="shared" si="145"/>
        <v>11/21/2019</v>
      </c>
      <c r="K1557" s="86">
        <f t="shared" si="146"/>
        <v>5</v>
      </c>
      <c r="L1557" t="str">
        <f t="shared" si="147"/>
        <v>Thursday</v>
      </c>
      <c r="M1557">
        <v>1748</v>
      </c>
      <c r="N1557" t="s">
        <v>207</v>
      </c>
      <c r="O1557" t="s">
        <v>509</v>
      </c>
      <c r="P1557">
        <v>122</v>
      </c>
      <c r="Q1557" t="s">
        <v>610</v>
      </c>
      <c r="R1557" t="s">
        <v>306</v>
      </c>
      <c r="S1557" t="s">
        <v>254</v>
      </c>
      <c r="T1557" t="s">
        <v>229</v>
      </c>
      <c r="U1557" t="s">
        <v>708</v>
      </c>
      <c r="V1557" t="s">
        <v>255</v>
      </c>
      <c r="W1557">
        <f t="shared" si="148"/>
        <v>-50.03</v>
      </c>
      <c r="X1557">
        <f t="shared" si="149"/>
        <v>-1450.8700000000001</v>
      </c>
    </row>
    <row r="1558" spans="1:24" x14ac:dyDescent="0.35">
      <c r="A1558">
        <v>34</v>
      </c>
      <c r="B1558">
        <v>50.33</v>
      </c>
      <c r="C1558">
        <v>7</v>
      </c>
      <c r="D1558">
        <v>1711.22</v>
      </c>
      <c r="E1558" s="53">
        <v>43508</v>
      </c>
      <c r="F1558" s="84">
        <v>2</v>
      </c>
      <c r="G1558" s="84">
        <v>12</v>
      </c>
      <c r="H1558" s="85" t="str">
        <f t="shared" si="144"/>
        <v>December</v>
      </c>
      <c r="I1558" s="84">
        <v>2019</v>
      </c>
      <c r="J1558" s="85" t="str">
        <f t="shared" si="145"/>
        <v>12/2/2019</v>
      </c>
      <c r="K1558" s="86">
        <f t="shared" si="146"/>
        <v>2</v>
      </c>
      <c r="L1558" t="str">
        <f t="shared" si="147"/>
        <v>Monday</v>
      </c>
      <c r="M1558">
        <v>1738</v>
      </c>
      <c r="N1558" t="s">
        <v>207</v>
      </c>
      <c r="O1558" t="s">
        <v>509</v>
      </c>
      <c r="P1558">
        <v>122</v>
      </c>
      <c r="Q1558" t="s">
        <v>610</v>
      </c>
      <c r="R1558" t="s">
        <v>296</v>
      </c>
      <c r="S1558" t="s">
        <v>297</v>
      </c>
      <c r="T1558" t="s">
        <v>236</v>
      </c>
      <c r="U1558" t="s">
        <v>704</v>
      </c>
      <c r="V1558" t="s">
        <v>255</v>
      </c>
      <c r="W1558">
        <f t="shared" si="148"/>
        <v>-71.67</v>
      </c>
      <c r="X1558">
        <f t="shared" si="149"/>
        <v>-2436.7800000000002</v>
      </c>
    </row>
    <row r="1559" spans="1:24" x14ac:dyDescent="0.35">
      <c r="A1559">
        <v>37</v>
      </c>
      <c r="B1559">
        <v>105.69</v>
      </c>
      <c r="C1559">
        <v>8</v>
      </c>
      <c r="D1559">
        <v>3910.53</v>
      </c>
      <c r="E1559" s="53" t="s">
        <v>448</v>
      </c>
      <c r="F1559" s="84">
        <v>26</v>
      </c>
      <c r="G1559" s="84">
        <v>1</v>
      </c>
      <c r="H1559" s="85" t="str">
        <f t="shared" si="144"/>
        <v>January</v>
      </c>
      <c r="I1559" s="84">
        <v>2020</v>
      </c>
      <c r="J1559" s="85" t="str">
        <f t="shared" si="145"/>
        <v>1/26/2020</v>
      </c>
      <c r="K1559" s="86">
        <f t="shared" si="146"/>
        <v>1</v>
      </c>
      <c r="L1559" t="str">
        <f t="shared" si="147"/>
        <v>Sunday</v>
      </c>
      <c r="M1559">
        <v>1684</v>
      </c>
      <c r="N1559" t="s">
        <v>207</v>
      </c>
      <c r="O1559" t="s">
        <v>509</v>
      </c>
      <c r="P1559">
        <v>122</v>
      </c>
      <c r="Q1559" t="s">
        <v>610</v>
      </c>
      <c r="R1559" t="s">
        <v>324</v>
      </c>
      <c r="S1559" t="s">
        <v>325</v>
      </c>
      <c r="T1559" t="s">
        <v>241</v>
      </c>
      <c r="U1559" t="s">
        <v>716</v>
      </c>
      <c r="V1559" t="s">
        <v>260</v>
      </c>
      <c r="W1559">
        <f t="shared" si="148"/>
        <v>-16.310000000000002</v>
      </c>
      <c r="X1559">
        <f t="shared" si="149"/>
        <v>-603.47</v>
      </c>
    </row>
    <row r="1560" spans="1:24" x14ac:dyDescent="0.35">
      <c r="A1560">
        <v>49</v>
      </c>
      <c r="B1560">
        <v>116.75</v>
      </c>
      <c r="C1560">
        <v>6</v>
      </c>
      <c r="D1560">
        <v>5720.75</v>
      </c>
      <c r="E1560" s="53" t="s">
        <v>452</v>
      </c>
      <c r="F1560" s="84">
        <v>23</v>
      </c>
      <c r="G1560" s="84">
        <v>3</v>
      </c>
      <c r="H1560" s="85" t="str">
        <f t="shared" si="144"/>
        <v>March</v>
      </c>
      <c r="I1560" s="84">
        <v>2020</v>
      </c>
      <c r="J1560" s="85" t="str">
        <f t="shared" si="145"/>
        <v>3/23/2020</v>
      </c>
      <c r="K1560" s="86">
        <f t="shared" si="146"/>
        <v>2</v>
      </c>
      <c r="L1560" t="str">
        <f t="shared" si="147"/>
        <v>Monday</v>
      </c>
      <c r="M1560">
        <v>1628</v>
      </c>
      <c r="N1560" t="s">
        <v>207</v>
      </c>
      <c r="O1560" t="s">
        <v>509</v>
      </c>
      <c r="P1560">
        <v>122</v>
      </c>
      <c r="Q1560" t="s">
        <v>610</v>
      </c>
      <c r="R1560" t="s">
        <v>335</v>
      </c>
      <c r="S1560" t="s">
        <v>336</v>
      </c>
      <c r="T1560" t="s">
        <v>229</v>
      </c>
      <c r="U1560" t="s">
        <v>720</v>
      </c>
      <c r="V1560" t="s">
        <v>260</v>
      </c>
      <c r="W1560">
        <f t="shared" si="148"/>
        <v>-5.25</v>
      </c>
      <c r="X1560">
        <f t="shared" si="149"/>
        <v>-257.25</v>
      </c>
    </row>
    <row r="1561" spans="1:24" x14ac:dyDescent="0.35">
      <c r="A1561">
        <v>23</v>
      </c>
      <c r="B1561">
        <v>145.01</v>
      </c>
      <c r="C1561">
        <v>10</v>
      </c>
      <c r="D1561">
        <v>3335.23</v>
      </c>
      <c r="E1561" s="53">
        <v>43987</v>
      </c>
      <c r="F1561" s="84">
        <v>6</v>
      </c>
      <c r="G1561" s="84">
        <v>5</v>
      </c>
      <c r="H1561" s="85" t="str">
        <f t="shared" si="144"/>
        <v>May</v>
      </c>
      <c r="I1561" s="84">
        <v>2020</v>
      </c>
      <c r="J1561" s="85" t="str">
        <f t="shared" si="145"/>
        <v>5/6/2020</v>
      </c>
      <c r="K1561" s="86">
        <f t="shared" si="146"/>
        <v>4</v>
      </c>
      <c r="L1561" t="str">
        <f t="shared" si="147"/>
        <v>Wednesday</v>
      </c>
      <c r="M1561">
        <v>1585</v>
      </c>
      <c r="N1561" t="s">
        <v>394</v>
      </c>
      <c r="O1561" t="s">
        <v>509</v>
      </c>
      <c r="P1561">
        <v>122</v>
      </c>
      <c r="Q1561" t="s">
        <v>610</v>
      </c>
      <c r="R1561" t="s">
        <v>381</v>
      </c>
      <c r="S1561" t="s">
        <v>382</v>
      </c>
      <c r="T1561" t="s">
        <v>229</v>
      </c>
      <c r="U1561" t="s">
        <v>738</v>
      </c>
      <c r="V1561" t="s">
        <v>260</v>
      </c>
      <c r="W1561">
        <f t="shared" si="148"/>
        <v>23.009999999999991</v>
      </c>
      <c r="X1561">
        <f t="shared" si="149"/>
        <v>529.22999999999979</v>
      </c>
    </row>
    <row r="1562" spans="1:24" x14ac:dyDescent="0.35">
      <c r="A1562">
        <v>46</v>
      </c>
      <c r="B1562">
        <v>53.76</v>
      </c>
      <c r="C1562">
        <v>2</v>
      </c>
      <c r="D1562">
        <v>2472.96</v>
      </c>
      <c r="E1562" s="53">
        <v>43344</v>
      </c>
      <c r="F1562" s="84">
        <v>9</v>
      </c>
      <c r="G1562" s="84">
        <v>1</v>
      </c>
      <c r="H1562" s="85" t="str">
        <f t="shared" si="144"/>
        <v>January</v>
      </c>
      <c r="I1562" s="84">
        <v>2018</v>
      </c>
      <c r="J1562" s="85" t="str">
        <f t="shared" si="145"/>
        <v>1/9/2018</v>
      </c>
      <c r="K1562" s="86">
        <f t="shared" si="146"/>
        <v>3</v>
      </c>
      <c r="L1562" t="str">
        <f t="shared" si="147"/>
        <v>Tuesday</v>
      </c>
      <c r="M1562">
        <v>2434</v>
      </c>
      <c r="N1562" t="s">
        <v>207</v>
      </c>
      <c r="O1562" t="s">
        <v>470</v>
      </c>
      <c r="P1562">
        <v>44</v>
      </c>
      <c r="Q1562" t="s">
        <v>611</v>
      </c>
      <c r="R1562" t="s">
        <v>420</v>
      </c>
      <c r="S1562" t="s">
        <v>421</v>
      </c>
      <c r="T1562" t="s">
        <v>248</v>
      </c>
      <c r="U1562" t="s">
        <v>752</v>
      </c>
      <c r="V1562" t="s">
        <v>255</v>
      </c>
      <c r="W1562">
        <f t="shared" si="148"/>
        <v>9.759999999999998</v>
      </c>
      <c r="X1562">
        <f t="shared" si="149"/>
        <v>448.95999999999992</v>
      </c>
    </row>
    <row r="1563" spans="1:24" x14ac:dyDescent="0.35">
      <c r="A1563">
        <v>39</v>
      </c>
      <c r="B1563">
        <v>44.35</v>
      </c>
      <c r="C1563">
        <v>2</v>
      </c>
      <c r="D1563">
        <v>1729.65</v>
      </c>
      <c r="E1563" s="53" t="s">
        <v>481</v>
      </c>
      <c r="F1563" s="84">
        <v>18</v>
      </c>
      <c r="G1563" s="84">
        <v>3</v>
      </c>
      <c r="H1563" s="85" t="str">
        <f t="shared" si="144"/>
        <v>March</v>
      </c>
      <c r="I1563" s="84">
        <v>2018</v>
      </c>
      <c r="J1563" s="85" t="str">
        <f t="shared" si="145"/>
        <v>3/18/2018</v>
      </c>
      <c r="K1563" s="86">
        <f t="shared" si="146"/>
        <v>1</v>
      </c>
      <c r="L1563" t="str">
        <f t="shared" si="147"/>
        <v>Sunday</v>
      </c>
      <c r="M1563">
        <v>2367</v>
      </c>
      <c r="N1563" t="s">
        <v>207</v>
      </c>
      <c r="O1563" t="s">
        <v>470</v>
      </c>
      <c r="P1563">
        <v>44</v>
      </c>
      <c r="Q1563" t="s">
        <v>611</v>
      </c>
      <c r="R1563" t="s">
        <v>435</v>
      </c>
      <c r="S1563" t="s">
        <v>436</v>
      </c>
      <c r="T1563" t="s">
        <v>235</v>
      </c>
      <c r="U1563" t="s">
        <v>757</v>
      </c>
      <c r="V1563" t="s">
        <v>255</v>
      </c>
      <c r="W1563">
        <f t="shared" si="148"/>
        <v>0.35000000000000142</v>
      </c>
      <c r="X1563">
        <f t="shared" si="149"/>
        <v>13.650000000000055</v>
      </c>
    </row>
    <row r="1564" spans="1:24" x14ac:dyDescent="0.35">
      <c r="A1564">
        <v>22</v>
      </c>
      <c r="B1564">
        <v>45.25</v>
      </c>
      <c r="C1564">
        <v>1</v>
      </c>
      <c r="D1564">
        <v>995.5</v>
      </c>
      <c r="E1564" s="53" t="s">
        <v>471</v>
      </c>
      <c r="F1564" s="84">
        <v>21</v>
      </c>
      <c r="G1564" s="84">
        <v>5</v>
      </c>
      <c r="H1564" s="85" t="str">
        <f t="shared" si="144"/>
        <v>May</v>
      </c>
      <c r="I1564" s="84">
        <v>2018</v>
      </c>
      <c r="J1564" s="85" t="str">
        <f t="shared" si="145"/>
        <v>5/21/2018</v>
      </c>
      <c r="K1564" s="86">
        <f t="shared" si="146"/>
        <v>2</v>
      </c>
      <c r="L1564" t="str">
        <f t="shared" si="147"/>
        <v>Monday</v>
      </c>
      <c r="M1564">
        <v>2304</v>
      </c>
      <c r="N1564" t="s">
        <v>207</v>
      </c>
      <c r="O1564" t="s">
        <v>470</v>
      </c>
      <c r="P1564">
        <v>44</v>
      </c>
      <c r="Q1564" t="s">
        <v>611</v>
      </c>
      <c r="R1564" t="s">
        <v>463</v>
      </c>
      <c r="S1564" t="s">
        <v>464</v>
      </c>
      <c r="T1564" t="s">
        <v>229</v>
      </c>
      <c r="U1564" t="s">
        <v>764</v>
      </c>
      <c r="V1564" t="s">
        <v>255</v>
      </c>
      <c r="W1564">
        <f t="shared" si="148"/>
        <v>1.25</v>
      </c>
      <c r="X1564">
        <f t="shared" si="149"/>
        <v>27.5</v>
      </c>
    </row>
    <row r="1565" spans="1:24" x14ac:dyDescent="0.35">
      <c r="A1565">
        <v>49</v>
      </c>
      <c r="B1565">
        <v>49.28</v>
      </c>
      <c r="C1565">
        <v>6</v>
      </c>
      <c r="D1565">
        <v>2414.7199999999998</v>
      </c>
      <c r="E1565" s="53">
        <v>43443</v>
      </c>
      <c r="F1565" s="84">
        <v>12</v>
      </c>
      <c r="G1565" s="84">
        <v>9</v>
      </c>
      <c r="H1565" s="85" t="str">
        <f t="shared" si="144"/>
        <v>September</v>
      </c>
      <c r="I1565" s="84">
        <v>2018</v>
      </c>
      <c r="J1565" s="85" t="str">
        <f t="shared" si="145"/>
        <v>9/12/2018</v>
      </c>
      <c r="K1565" s="86">
        <f t="shared" si="146"/>
        <v>4</v>
      </c>
      <c r="L1565" t="str">
        <f t="shared" si="147"/>
        <v>Wednesday</v>
      </c>
      <c r="M1565">
        <v>2191</v>
      </c>
      <c r="N1565" t="s">
        <v>207</v>
      </c>
      <c r="O1565" t="s">
        <v>470</v>
      </c>
      <c r="P1565">
        <v>44</v>
      </c>
      <c r="Q1565" t="s">
        <v>611</v>
      </c>
      <c r="R1565" t="s">
        <v>456</v>
      </c>
      <c r="S1565" t="s">
        <v>457</v>
      </c>
      <c r="T1565" t="s">
        <v>229</v>
      </c>
      <c r="U1565" t="s">
        <v>762</v>
      </c>
      <c r="V1565" t="s">
        <v>255</v>
      </c>
      <c r="W1565">
        <f t="shared" si="148"/>
        <v>5.2800000000000011</v>
      </c>
      <c r="X1565">
        <f t="shared" si="149"/>
        <v>258.72000000000003</v>
      </c>
    </row>
    <row r="1566" spans="1:24" x14ac:dyDescent="0.35">
      <c r="A1566">
        <v>27</v>
      </c>
      <c r="B1566">
        <v>41.22</v>
      </c>
      <c r="C1566">
        <v>8</v>
      </c>
      <c r="D1566">
        <v>1112.94</v>
      </c>
      <c r="E1566" s="53">
        <v>43231</v>
      </c>
      <c r="F1566" s="84">
        <v>5</v>
      </c>
      <c r="G1566" s="84">
        <v>11</v>
      </c>
      <c r="H1566" s="85" t="str">
        <f t="shared" si="144"/>
        <v>November</v>
      </c>
      <c r="I1566" s="84">
        <v>2018</v>
      </c>
      <c r="J1566" s="85" t="str">
        <f t="shared" si="145"/>
        <v>11/5/2018</v>
      </c>
      <c r="K1566" s="86">
        <f t="shared" si="146"/>
        <v>2</v>
      </c>
      <c r="L1566" t="str">
        <f t="shared" si="147"/>
        <v>Monday</v>
      </c>
      <c r="M1566">
        <v>2138</v>
      </c>
      <c r="N1566" t="s">
        <v>207</v>
      </c>
      <c r="O1566" t="s">
        <v>470</v>
      </c>
      <c r="P1566">
        <v>44</v>
      </c>
      <c r="Q1566" t="s">
        <v>611</v>
      </c>
      <c r="R1566" t="s">
        <v>473</v>
      </c>
      <c r="S1566" t="s">
        <v>474</v>
      </c>
      <c r="T1566" t="s">
        <v>239</v>
      </c>
      <c r="U1566" t="s">
        <v>766</v>
      </c>
      <c r="V1566" t="s">
        <v>255</v>
      </c>
      <c r="W1566">
        <f t="shared" si="148"/>
        <v>-2.7800000000000011</v>
      </c>
      <c r="X1566">
        <f t="shared" si="149"/>
        <v>-75.060000000000031</v>
      </c>
    </row>
    <row r="1567" spans="1:24" x14ac:dyDescent="0.35">
      <c r="A1567">
        <v>31</v>
      </c>
      <c r="B1567">
        <v>36.74</v>
      </c>
      <c r="C1567">
        <v>5</v>
      </c>
      <c r="D1567">
        <v>1138.94</v>
      </c>
      <c r="E1567" s="53">
        <v>43445</v>
      </c>
      <c r="F1567" s="84">
        <v>12</v>
      </c>
      <c r="G1567" s="84">
        <v>11</v>
      </c>
      <c r="H1567" s="85" t="str">
        <f t="shared" si="144"/>
        <v>November</v>
      </c>
      <c r="I1567" s="84">
        <v>2018</v>
      </c>
      <c r="J1567" s="85" t="str">
        <f t="shared" si="145"/>
        <v>11/12/2018</v>
      </c>
      <c r="K1567" s="86">
        <f t="shared" si="146"/>
        <v>2</v>
      </c>
      <c r="L1567" t="str">
        <f t="shared" si="147"/>
        <v>Monday</v>
      </c>
      <c r="M1567">
        <v>2132</v>
      </c>
      <c r="N1567" t="s">
        <v>207</v>
      </c>
      <c r="O1567" t="s">
        <v>470</v>
      </c>
      <c r="P1567">
        <v>44</v>
      </c>
      <c r="Q1567" t="s">
        <v>611</v>
      </c>
      <c r="R1567" t="s">
        <v>335</v>
      </c>
      <c r="S1567" t="s">
        <v>336</v>
      </c>
      <c r="T1567" t="s">
        <v>229</v>
      </c>
      <c r="U1567" t="s">
        <v>720</v>
      </c>
      <c r="V1567" t="s">
        <v>255</v>
      </c>
      <c r="W1567">
        <f t="shared" si="148"/>
        <v>-7.259999999999998</v>
      </c>
      <c r="X1567">
        <f t="shared" si="149"/>
        <v>-225.05999999999995</v>
      </c>
    </row>
    <row r="1568" spans="1:24" x14ac:dyDescent="0.35">
      <c r="A1568">
        <v>20</v>
      </c>
      <c r="B1568">
        <v>50.62</v>
      </c>
      <c r="C1568">
        <v>9</v>
      </c>
      <c r="D1568">
        <v>1012.4</v>
      </c>
      <c r="E1568" s="53" t="s">
        <v>475</v>
      </c>
      <c r="F1568" s="84">
        <v>21</v>
      </c>
      <c r="G1568" s="84">
        <v>11</v>
      </c>
      <c r="H1568" s="85" t="str">
        <f t="shared" si="144"/>
        <v>November</v>
      </c>
      <c r="I1568" s="84">
        <v>2018</v>
      </c>
      <c r="J1568" s="85" t="str">
        <f t="shared" si="145"/>
        <v>11/21/2018</v>
      </c>
      <c r="K1568" s="86">
        <f t="shared" si="146"/>
        <v>4</v>
      </c>
      <c r="L1568" t="str">
        <f t="shared" si="147"/>
        <v>Wednesday</v>
      </c>
      <c r="M1568">
        <v>2124</v>
      </c>
      <c r="N1568" t="s">
        <v>207</v>
      </c>
      <c r="O1568" t="s">
        <v>470</v>
      </c>
      <c r="P1568">
        <v>44</v>
      </c>
      <c r="Q1568" t="s">
        <v>611</v>
      </c>
      <c r="R1568" t="s">
        <v>476</v>
      </c>
      <c r="S1568" t="s">
        <v>477</v>
      </c>
      <c r="T1568" t="s">
        <v>232</v>
      </c>
      <c r="U1568" t="s">
        <v>767</v>
      </c>
      <c r="V1568" t="s">
        <v>255</v>
      </c>
      <c r="W1568">
        <f t="shared" si="148"/>
        <v>6.6199999999999974</v>
      </c>
      <c r="X1568">
        <f t="shared" si="149"/>
        <v>132.39999999999995</v>
      </c>
    </row>
    <row r="1569" spans="1:24" x14ac:dyDescent="0.35">
      <c r="A1569">
        <v>24</v>
      </c>
      <c r="B1569">
        <v>38.08</v>
      </c>
      <c r="C1569">
        <v>4</v>
      </c>
      <c r="D1569">
        <v>913.92</v>
      </c>
      <c r="E1569" s="53">
        <v>43171</v>
      </c>
      <c r="F1569" s="84">
        <v>3</v>
      </c>
      <c r="G1569" s="84">
        <v>12</v>
      </c>
      <c r="H1569" s="85" t="str">
        <f t="shared" si="144"/>
        <v>December</v>
      </c>
      <c r="I1569" s="84">
        <v>2018</v>
      </c>
      <c r="J1569" s="85" t="str">
        <f t="shared" si="145"/>
        <v>12/3/2018</v>
      </c>
      <c r="K1569" s="86">
        <f t="shared" si="146"/>
        <v>2</v>
      </c>
      <c r="L1569" t="str">
        <f t="shared" si="147"/>
        <v>Monday</v>
      </c>
      <c r="M1569">
        <v>2113</v>
      </c>
      <c r="N1569" t="s">
        <v>207</v>
      </c>
      <c r="O1569" t="s">
        <v>470</v>
      </c>
      <c r="P1569">
        <v>44</v>
      </c>
      <c r="Q1569" t="s">
        <v>611</v>
      </c>
      <c r="R1569" t="s">
        <v>296</v>
      </c>
      <c r="S1569" t="s">
        <v>297</v>
      </c>
      <c r="T1569" t="s">
        <v>236</v>
      </c>
      <c r="U1569" t="s">
        <v>704</v>
      </c>
      <c r="V1569" t="s">
        <v>255</v>
      </c>
      <c r="W1569">
        <f t="shared" si="148"/>
        <v>-5.9200000000000017</v>
      </c>
      <c r="X1569">
        <f t="shared" si="149"/>
        <v>-142.08000000000004</v>
      </c>
    </row>
    <row r="1570" spans="1:24" x14ac:dyDescent="0.35">
      <c r="A1570">
        <v>49</v>
      </c>
      <c r="B1570">
        <v>47.94</v>
      </c>
      <c r="C1570">
        <v>2</v>
      </c>
      <c r="D1570">
        <v>2349.06</v>
      </c>
      <c r="E1570" s="53" t="s">
        <v>499</v>
      </c>
      <c r="F1570" s="84">
        <v>26</v>
      </c>
      <c r="G1570" s="84">
        <v>1</v>
      </c>
      <c r="H1570" s="85" t="str">
        <f t="shared" si="144"/>
        <v>January</v>
      </c>
      <c r="I1570" s="84">
        <v>2019</v>
      </c>
      <c r="J1570" s="85" t="str">
        <f t="shared" si="145"/>
        <v>1/26/2019</v>
      </c>
      <c r="K1570" s="86">
        <f t="shared" si="146"/>
        <v>7</v>
      </c>
      <c r="L1570" t="str">
        <f t="shared" si="147"/>
        <v>Saturday</v>
      </c>
      <c r="M1570">
        <v>2060</v>
      </c>
      <c r="N1570" t="s">
        <v>207</v>
      </c>
      <c r="O1570" t="s">
        <v>470</v>
      </c>
      <c r="P1570">
        <v>44</v>
      </c>
      <c r="Q1570" t="s">
        <v>611</v>
      </c>
      <c r="R1570" t="s">
        <v>301</v>
      </c>
      <c r="S1570" t="s">
        <v>297</v>
      </c>
      <c r="T1570" t="s">
        <v>236</v>
      </c>
      <c r="U1570" t="s">
        <v>706</v>
      </c>
      <c r="V1570" t="s">
        <v>255</v>
      </c>
      <c r="W1570">
        <f t="shared" si="148"/>
        <v>3.9399999999999977</v>
      </c>
      <c r="X1570">
        <f t="shared" si="149"/>
        <v>193.05999999999989</v>
      </c>
    </row>
    <row r="1571" spans="1:24" x14ac:dyDescent="0.35">
      <c r="A1571">
        <v>24</v>
      </c>
      <c r="B1571">
        <v>48.38</v>
      </c>
      <c r="C1571">
        <v>5</v>
      </c>
      <c r="D1571">
        <v>1161.1199999999999</v>
      </c>
      <c r="E1571" s="53">
        <v>43499</v>
      </c>
      <c r="F1571" s="84">
        <v>2</v>
      </c>
      <c r="G1571" s="84">
        <v>3</v>
      </c>
      <c r="H1571" s="85" t="str">
        <f t="shared" si="144"/>
        <v>March</v>
      </c>
      <c r="I1571" s="84">
        <v>2019</v>
      </c>
      <c r="J1571" s="85" t="str">
        <f t="shared" si="145"/>
        <v>3/2/2019</v>
      </c>
      <c r="K1571" s="86">
        <f t="shared" si="146"/>
        <v>7</v>
      </c>
      <c r="L1571" t="str">
        <f t="shared" si="147"/>
        <v>Saturday</v>
      </c>
      <c r="M1571">
        <v>2026</v>
      </c>
      <c r="N1571" t="s">
        <v>207</v>
      </c>
      <c r="O1571" t="s">
        <v>470</v>
      </c>
      <c r="P1571">
        <v>44</v>
      </c>
      <c r="Q1571" t="s">
        <v>611</v>
      </c>
      <c r="R1571" t="s">
        <v>313</v>
      </c>
      <c r="S1571" t="s">
        <v>314</v>
      </c>
      <c r="T1571" t="s">
        <v>230</v>
      </c>
      <c r="U1571" t="s">
        <v>711</v>
      </c>
      <c r="V1571" t="s">
        <v>255</v>
      </c>
      <c r="W1571">
        <f t="shared" si="148"/>
        <v>4.3800000000000026</v>
      </c>
      <c r="X1571">
        <f t="shared" si="149"/>
        <v>105.12000000000006</v>
      </c>
    </row>
    <row r="1572" spans="1:24" x14ac:dyDescent="0.35">
      <c r="A1572">
        <v>39</v>
      </c>
      <c r="B1572">
        <v>45.25</v>
      </c>
      <c r="C1572">
        <v>9</v>
      </c>
      <c r="D1572">
        <v>1764.75</v>
      </c>
      <c r="E1572" s="53" t="s">
        <v>478</v>
      </c>
      <c r="F1572" s="84">
        <v>29</v>
      </c>
      <c r="G1572" s="84">
        <v>4</v>
      </c>
      <c r="H1572" s="85" t="str">
        <f t="shared" si="144"/>
        <v>April</v>
      </c>
      <c r="I1572" s="84">
        <v>2019</v>
      </c>
      <c r="J1572" s="85" t="str">
        <f t="shared" si="145"/>
        <v>4/29/2019</v>
      </c>
      <c r="K1572" s="86">
        <f t="shared" si="146"/>
        <v>2</v>
      </c>
      <c r="L1572" t="str">
        <f t="shared" si="147"/>
        <v>Monday</v>
      </c>
      <c r="M1572">
        <v>1969</v>
      </c>
      <c r="N1572" t="s">
        <v>207</v>
      </c>
      <c r="O1572" t="s">
        <v>470</v>
      </c>
      <c r="P1572">
        <v>44</v>
      </c>
      <c r="Q1572" t="s">
        <v>611</v>
      </c>
      <c r="R1572" t="s">
        <v>296</v>
      </c>
      <c r="S1572" t="s">
        <v>297</v>
      </c>
      <c r="T1572" t="s">
        <v>236</v>
      </c>
      <c r="U1572" t="s">
        <v>704</v>
      </c>
      <c r="V1572" t="s">
        <v>255</v>
      </c>
      <c r="W1572">
        <f t="shared" si="148"/>
        <v>1.25</v>
      </c>
      <c r="X1572">
        <f t="shared" si="149"/>
        <v>48.75</v>
      </c>
    </row>
    <row r="1573" spans="1:24" x14ac:dyDescent="0.35">
      <c r="A1573">
        <v>37</v>
      </c>
      <c r="B1573">
        <v>45.7</v>
      </c>
      <c r="C1573">
        <v>2</v>
      </c>
      <c r="D1573">
        <v>1690.9</v>
      </c>
      <c r="E1573" s="53">
        <v>43561</v>
      </c>
      <c r="F1573" s="84">
        <v>4</v>
      </c>
      <c r="G1573" s="84">
        <v>6</v>
      </c>
      <c r="H1573" s="85" t="str">
        <f t="shared" si="144"/>
        <v>June</v>
      </c>
      <c r="I1573" s="84">
        <v>2019</v>
      </c>
      <c r="J1573" s="85" t="str">
        <f t="shared" si="145"/>
        <v>6/4/2019</v>
      </c>
      <c r="K1573" s="86">
        <f t="shared" si="146"/>
        <v>3</v>
      </c>
      <c r="L1573" t="str">
        <f t="shared" si="147"/>
        <v>Tuesday</v>
      </c>
      <c r="M1573">
        <v>1934</v>
      </c>
      <c r="N1573" t="s">
        <v>207</v>
      </c>
      <c r="O1573" t="s">
        <v>470</v>
      </c>
      <c r="P1573">
        <v>44</v>
      </c>
      <c r="Q1573" t="s">
        <v>611</v>
      </c>
      <c r="R1573" t="s">
        <v>459</v>
      </c>
      <c r="S1573" t="s">
        <v>460</v>
      </c>
      <c r="T1573" t="s">
        <v>230</v>
      </c>
      <c r="U1573" t="s">
        <v>763</v>
      </c>
      <c r="V1573" t="s">
        <v>255</v>
      </c>
      <c r="W1573">
        <f t="shared" si="148"/>
        <v>1.7000000000000028</v>
      </c>
      <c r="X1573">
        <f t="shared" si="149"/>
        <v>62.900000000000105</v>
      </c>
    </row>
    <row r="1574" spans="1:24" x14ac:dyDescent="0.35">
      <c r="A1574">
        <v>45</v>
      </c>
      <c r="B1574">
        <v>47.49</v>
      </c>
      <c r="C1574">
        <v>11</v>
      </c>
      <c r="D1574">
        <v>2137.0500000000002</v>
      </c>
      <c r="E1574" s="53" t="s">
        <v>327</v>
      </c>
      <c r="F1574" s="84">
        <v>17</v>
      </c>
      <c r="G1574" s="84">
        <v>8</v>
      </c>
      <c r="H1574" s="85" t="str">
        <f t="shared" si="144"/>
        <v>August</v>
      </c>
      <c r="I1574" s="84">
        <v>2019</v>
      </c>
      <c r="J1574" s="85" t="str">
        <f t="shared" si="145"/>
        <v>8/17/2019</v>
      </c>
      <c r="K1574" s="86">
        <f t="shared" si="146"/>
        <v>7</v>
      </c>
      <c r="L1574" t="str">
        <f t="shared" si="147"/>
        <v>Saturday</v>
      </c>
      <c r="M1574">
        <v>1861</v>
      </c>
      <c r="N1574" t="s">
        <v>207</v>
      </c>
      <c r="O1574" t="s">
        <v>470</v>
      </c>
      <c r="P1574">
        <v>44</v>
      </c>
      <c r="Q1574" t="s">
        <v>611</v>
      </c>
      <c r="R1574" t="s">
        <v>328</v>
      </c>
      <c r="S1574" t="s">
        <v>329</v>
      </c>
      <c r="T1574" t="s">
        <v>239</v>
      </c>
      <c r="U1574" t="s">
        <v>717</v>
      </c>
      <c r="V1574" t="s">
        <v>255</v>
      </c>
      <c r="W1574">
        <f t="shared" si="148"/>
        <v>3.490000000000002</v>
      </c>
      <c r="X1574">
        <f t="shared" si="149"/>
        <v>157.0500000000001</v>
      </c>
    </row>
    <row r="1575" spans="1:24" x14ac:dyDescent="0.35">
      <c r="A1575">
        <v>45</v>
      </c>
      <c r="B1575">
        <v>48.38</v>
      </c>
      <c r="C1575">
        <v>4</v>
      </c>
      <c r="D1575">
        <v>2177.1</v>
      </c>
      <c r="E1575" s="53">
        <v>43533</v>
      </c>
      <c r="F1575" s="84">
        <v>3</v>
      </c>
      <c r="G1575" s="84">
        <v>9</v>
      </c>
      <c r="H1575" s="85" t="str">
        <f t="shared" si="144"/>
        <v>September</v>
      </c>
      <c r="I1575" s="84">
        <v>2019</v>
      </c>
      <c r="J1575" s="85" t="str">
        <f t="shared" si="145"/>
        <v>9/3/2019</v>
      </c>
      <c r="K1575" s="86">
        <f t="shared" si="146"/>
        <v>3</v>
      </c>
      <c r="L1575" t="str">
        <f t="shared" si="147"/>
        <v>Tuesday</v>
      </c>
      <c r="M1575">
        <v>1845</v>
      </c>
      <c r="N1575" t="s">
        <v>207</v>
      </c>
      <c r="O1575" t="s">
        <v>470</v>
      </c>
      <c r="P1575">
        <v>44</v>
      </c>
      <c r="Q1575" t="s">
        <v>611</v>
      </c>
      <c r="R1575" t="s">
        <v>267</v>
      </c>
      <c r="S1575" t="s">
        <v>268</v>
      </c>
      <c r="T1575" t="s">
        <v>231</v>
      </c>
      <c r="U1575" t="s">
        <v>689</v>
      </c>
      <c r="V1575" t="s">
        <v>255</v>
      </c>
      <c r="W1575">
        <f t="shared" si="148"/>
        <v>4.3800000000000026</v>
      </c>
      <c r="X1575">
        <f t="shared" si="149"/>
        <v>197.10000000000011</v>
      </c>
    </row>
    <row r="1576" spans="1:24" x14ac:dyDescent="0.35">
      <c r="A1576">
        <v>44</v>
      </c>
      <c r="B1576">
        <v>39.42</v>
      </c>
      <c r="C1576">
        <v>15</v>
      </c>
      <c r="D1576">
        <v>1734.48</v>
      </c>
      <c r="E1576" s="53">
        <v>43779</v>
      </c>
      <c r="F1576" s="84">
        <v>11</v>
      </c>
      <c r="G1576" s="84">
        <v>10</v>
      </c>
      <c r="H1576" s="85" t="str">
        <f t="shared" si="144"/>
        <v>October</v>
      </c>
      <c r="I1576" s="84">
        <v>2019</v>
      </c>
      <c r="J1576" s="85" t="str">
        <f t="shared" si="145"/>
        <v>10/11/2019</v>
      </c>
      <c r="K1576" s="86">
        <f t="shared" si="146"/>
        <v>6</v>
      </c>
      <c r="L1576" t="str">
        <f t="shared" si="147"/>
        <v>Friday</v>
      </c>
      <c r="M1576">
        <v>1808</v>
      </c>
      <c r="N1576" t="s">
        <v>207</v>
      </c>
      <c r="O1576" t="s">
        <v>470</v>
      </c>
      <c r="P1576">
        <v>44</v>
      </c>
      <c r="Q1576" t="s">
        <v>611</v>
      </c>
      <c r="R1576" t="s">
        <v>332</v>
      </c>
      <c r="S1576" t="s">
        <v>333</v>
      </c>
      <c r="T1576" t="s">
        <v>230</v>
      </c>
      <c r="U1576" t="s">
        <v>719</v>
      </c>
      <c r="V1576" t="s">
        <v>255</v>
      </c>
      <c r="W1576">
        <f t="shared" si="148"/>
        <v>-4.5799999999999983</v>
      </c>
      <c r="X1576">
        <f t="shared" si="149"/>
        <v>-201.51999999999992</v>
      </c>
    </row>
    <row r="1577" spans="1:24" x14ac:dyDescent="0.35">
      <c r="A1577">
        <v>23</v>
      </c>
      <c r="B1577">
        <v>37.630000000000003</v>
      </c>
      <c r="C1577">
        <v>12</v>
      </c>
      <c r="D1577">
        <v>865.49</v>
      </c>
      <c r="E1577" s="53" t="s">
        <v>334</v>
      </c>
      <c r="F1577" s="84">
        <v>21</v>
      </c>
      <c r="G1577" s="84">
        <v>10</v>
      </c>
      <c r="H1577" s="85" t="str">
        <f t="shared" si="144"/>
        <v>October</v>
      </c>
      <c r="I1577" s="84">
        <v>2019</v>
      </c>
      <c r="J1577" s="85" t="str">
        <f t="shared" si="145"/>
        <v>10/21/2019</v>
      </c>
      <c r="K1577" s="86">
        <f t="shared" si="146"/>
        <v>2</v>
      </c>
      <c r="L1577" t="str">
        <f t="shared" si="147"/>
        <v>Monday</v>
      </c>
      <c r="M1577">
        <v>1799</v>
      </c>
      <c r="N1577" t="s">
        <v>207</v>
      </c>
      <c r="O1577" t="s">
        <v>470</v>
      </c>
      <c r="P1577">
        <v>44</v>
      </c>
      <c r="Q1577" t="s">
        <v>611</v>
      </c>
      <c r="R1577" t="s">
        <v>335</v>
      </c>
      <c r="S1577" t="s">
        <v>336</v>
      </c>
      <c r="T1577" t="s">
        <v>229</v>
      </c>
      <c r="U1577" t="s">
        <v>720</v>
      </c>
      <c r="V1577" t="s">
        <v>255</v>
      </c>
      <c r="W1577">
        <f t="shared" si="148"/>
        <v>-6.3699999999999974</v>
      </c>
      <c r="X1577">
        <f t="shared" si="149"/>
        <v>-146.50999999999993</v>
      </c>
    </row>
    <row r="1578" spans="1:24" x14ac:dyDescent="0.35">
      <c r="A1578">
        <v>30</v>
      </c>
      <c r="B1578">
        <v>116.67</v>
      </c>
      <c r="C1578">
        <v>4</v>
      </c>
      <c r="D1578">
        <v>3500.1</v>
      </c>
      <c r="E1578" s="53">
        <v>43566</v>
      </c>
      <c r="F1578" s="84">
        <v>4</v>
      </c>
      <c r="G1578" s="84">
        <v>11</v>
      </c>
      <c r="H1578" s="85" t="str">
        <f t="shared" si="144"/>
        <v>November</v>
      </c>
      <c r="I1578" s="84">
        <v>2019</v>
      </c>
      <c r="J1578" s="85" t="str">
        <f t="shared" si="145"/>
        <v>11/4/2019</v>
      </c>
      <c r="K1578" s="86">
        <f t="shared" si="146"/>
        <v>2</v>
      </c>
      <c r="L1578" t="str">
        <f t="shared" si="147"/>
        <v>Monday</v>
      </c>
      <c r="M1578">
        <v>1786</v>
      </c>
      <c r="N1578" t="s">
        <v>207</v>
      </c>
      <c r="O1578" t="s">
        <v>470</v>
      </c>
      <c r="P1578">
        <v>44</v>
      </c>
      <c r="Q1578" t="s">
        <v>611</v>
      </c>
      <c r="R1578" t="s">
        <v>337</v>
      </c>
      <c r="S1578" t="s">
        <v>338</v>
      </c>
      <c r="T1578" t="s">
        <v>229</v>
      </c>
      <c r="U1578" t="s">
        <v>721</v>
      </c>
      <c r="V1578" t="s">
        <v>260</v>
      </c>
      <c r="W1578">
        <f t="shared" si="148"/>
        <v>72.67</v>
      </c>
      <c r="X1578">
        <f t="shared" si="149"/>
        <v>2180.1</v>
      </c>
    </row>
    <row r="1579" spans="1:24" x14ac:dyDescent="0.35">
      <c r="A1579">
        <v>26</v>
      </c>
      <c r="B1579">
        <v>85.52</v>
      </c>
      <c r="C1579">
        <v>10</v>
      </c>
      <c r="D1579">
        <v>2223.52</v>
      </c>
      <c r="E1579" s="53" t="s">
        <v>468</v>
      </c>
      <c r="F1579" s="84">
        <v>17</v>
      </c>
      <c r="G1579" s="84">
        <v>11</v>
      </c>
      <c r="H1579" s="85" t="str">
        <f t="shared" si="144"/>
        <v>November</v>
      </c>
      <c r="I1579" s="84">
        <v>2019</v>
      </c>
      <c r="J1579" s="85" t="str">
        <f t="shared" si="145"/>
        <v>11/17/2019</v>
      </c>
      <c r="K1579" s="86">
        <f t="shared" si="146"/>
        <v>1</v>
      </c>
      <c r="L1579" t="str">
        <f t="shared" si="147"/>
        <v>Sunday</v>
      </c>
      <c r="M1579">
        <v>1774</v>
      </c>
      <c r="N1579" t="s">
        <v>207</v>
      </c>
      <c r="O1579" t="s">
        <v>470</v>
      </c>
      <c r="P1579">
        <v>44</v>
      </c>
      <c r="Q1579" t="s">
        <v>611</v>
      </c>
      <c r="R1579" t="s">
        <v>435</v>
      </c>
      <c r="S1579" t="s">
        <v>436</v>
      </c>
      <c r="T1579" t="s">
        <v>235</v>
      </c>
      <c r="U1579" t="s">
        <v>757</v>
      </c>
      <c r="V1579" t="s">
        <v>255</v>
      </c>
      <c r="W1579">
        <f t="shared" si="148"/>
        <v>41.519999999999996</v>
      </c>
      <c r="X1579">
        <f t="shared" si="149"/>
        <v>1079.52</v>
      </c>
    </row>
    <row r="1580" spans="1:24" x14ac:dyDescent="0.35">
      <c r="A1580">
        <v>43</v>
      </c>
      <c r="B1580">
        <v>53.76</v>
      </c>
      <c r="C1580">
        <v>1</v>
      </c>
      <c r="D1580">
        <v>2311.6799999999998</v>
      </c>
      <c r="E1580" s="53" t="s">
        <v>500</v>
      </c>
      <c r="F1580" s="84">
        <v>25</v>
      </c>
      <c r="G1580" s="84">
        <v>11</v>
      </c>
      <c r="H1580" s="85" t="str">
        <f t="shared" si="144"/>
        <v>November</v>
      </c>
      <c r="I1580" s="84">
        <v>2019</v>
      </c>
      <c r="J1580" s="85" t="str">
        <f t="shared" si="145"/>
        <v>11/25/2019</v>
      </c>
      <c r="K1580" s="86">
        <f t="shared" si="146"/>
        <v>2</v>
      </c>
      <c r="L1580" t="str">
        <f t="shared" si="147"/>
        <v>Monday</v>
      </c>
      <c r="M1580">
        <v>1767</v>
      </c>
      <c r="N1580" t="s">
        <v>207</v>
      </c>
      <c r="O1580" t="s">
        <v>470</v>
      </c>
      <c r="P1580">
        <v>44</v>
      </c>
      <c r="Q1580" t="s">
        <v>611</v>
      </c>
      <c r="R1580" t="s">
        <v>353</v>
      </c>
      <c r="S1580" t="s">
        <v>278</v>
      </c>
      <c r="T1580" t="s">
        <v>230</v>
      </c>
      <c r="U1580" t="s">
        <v>727</v>
      </c>
      <c r="V1580" t="s">
        <v>255</v>
      </c>
      <c r="W1580">
        <f t="shared" si="148"/>
        <v>9.759999999999998</v>
      </c>
      <c r="X1580">
        <f t="shared" si="149"/>
        <v>419.67999999999989</v>
      </c>
    </row>
    <row r="1581" spans="1:24" x14ac:dyDescent="0.35">
      <c r="A1581">
        <v>26</v>
      </c>
      <c r="B1581">
        <v>31.86</v>
      </c>
      <c r="C1581">
        <v>7</v>
      </c>
      <c r="D1581">
        <v>828.36</v>
      </c>
      <c r="E1581" s="53">
        <v>43720</v>
      </c>
      <c r="F1581" s="84">
        <v>9</v>
      </c>
      <c r="G1581" s="84">
        <v>12</v>
      </c>
      <c r="H1581" s="85" t="str">
        <f t="shared" si="144"/>
        <v>December</v>
      </c>
      <c r="I1581" s="84">
        <v>2019</v>
      </c>
      <c r="J1581" s="85" t="str">
        <f t="shared" si="145"/>
        <v>12/9/2019</v>
      </c>
      <c r="K1581" s="86">
        <f t="shared" si="146"/>
        <v>2</v>
      </c>
      <c r="L1581" t="str">
        <f t="shared" si="147"/>
        <v>Monday</v>
      </c>
      <c r="M1581">
        <v>1754</v>
      </c>
      <c r="N1581" t="s">
        <v>207</v>
      </c>
      <c r="O1581" t="s">
        <v>470</v>
      </c>
      <c r="P1581">
        <v>44</v>
      </c>
      <c r="Q1581" t="s">
        <v>611</v>
      </c>
      <c r="R1581" t="s">
        <v>258</v>
      </c>
      <c r="S1581" t="s">
        <v>259</v>
      </c>
      <c r="T1581" t="s">
        <v>230</v>
      </c>
      <c r="U1581" t="s">
        <v>685</v>
      </c>
      <c r="V1581" t="s">
        <v>255</v>
      </c>
      <c r="W1581">
        <f t="shared" si="148"/>
        <v>-12.14</v>
      </c>
      <c r="X1581">
        <f t="shared" si="149"/>
        <v>-315.64</v>
      </c>
    </row>
    <row r="1582" spans="1:24" x14ac:dyDescent="0.35">
      <c r="A1582">
        <v>28</v>
      </c>
      <c r="B1582">
        <v>30.59</v>
      </c>
      <c r="C1582">
        <v>12</v>
      </c>
      <c r="D1582">
        <v>856.52</v>
      </c>
      <c r="E1582" s="53">
        <v>44166</v>
      </c>
      <c r="F1582" s="84">
        <v>12</v>
      </c>
      <c r="G1582" s="84">
        <v>1</v>
      </c>
      <c r="H1582" s="85" t="str">
        <f t="shared" si="144"/>
        <v>January</v>
      </c>
      <c r="I1582" s="84">
        <v>2020</v>
      </c>
      <c r="J1582" s="85" t="str">
        <f t="shared" si="145"/>
        <v>1/12/2020</v>
      </c>
      <c r="K1582" s="86">
        <f t="shared" si="146"/>
        <v>1</v>
      </c>
      <c r="L1582" t="str">
        <f t="shared" si="147"/>
        <v>Sunday</v>
      </c>
      <c r="M1582">
        <v>1721</v>
      </c>
      <c r="N1582" t="s">
        <v>397</v>
      </c>
      <c r="O1582" t="s">
        <v>470</v>
      </c>
      <c r="P1582">
        <v>44</v>
      </c>
      <c r="Q1582" t="s">
        <v>611</v>
      </c>
      <c r="R1582" t="s">
        <v>261</v>
      </c>
      <c r="S1582" t="s">
        <v>262</v>
      </c>
      <c r="T1582" t="s">
        <v>229</v>
      </c>
      <c r="U1582" t="s">
        <v>686</v>
      </c>
      <c r="V1582" t="s">
        <v>255</v>
      </c>
      <c r="W1582">
        <f t="shared" si="148"/>
        <v>-13.41</v>
      </c>
      <c r="X1582">
        <f t="shared" si="149"/>
        <v>-375.48</v>
      </c>
    </row>
    <row r="1583" spans="1:24" x14ac:dyDescent="0.35">
      <c r="A1583">
        <v>27</v>
      </c>
      <c r="B1583">
        <v>68.349999999999994</v>
      </c>
      <c r="C1583">
        <v>5</v>
      </c>
      <c r="D1583">
        <v>1845.45</v>
      </c>
      <c r="E1583" s="53" t="s">
        <v>479</v>
      </c>
      <c r="F1583" s="84">
        <v>16</v>
      </c>
      <c r="G1583" s="84">
        <v>2</v>
      </c>
      <c r="H1583" s="85" t="str">
        <f t="shared" si="144"/>
        <v>Febuary</v>
      </c>
      <c r="I1583" s="84">
        <v>2020</v>
      </c>
      <c r="J1583" s="85" t="str">
        <f t="shared" si="145"/>
        <v>2/16/2020</v>
      </c>
      <c r="K1583" s="86">
        <f t="shared" si="146"/>
        <v>1</v>
      </c>
      <c r="L1583" t="str">
        <f t="shared" si="147"/>
        <v>Sunday</v>
      </c>
      <c r="M1583">
        <v>1687</v>
      </c>
      <c r="N1583" t="s">
        <v>207</v>
      </c>
      <c r="O1583" t="s">
        <v>470</v>
      </c>
      <c r="P1583">
        <v>44</v>
      </c>
      <c r="Q1583" t="s">
        <v>611</v>
      </c>
      <c r="R1583" t="s">
        <v>296</v>
      </c>
      <c r="S1583" t="s">
        <v>297</v>
      </c>
      <c r="T1583" t="s">
        <v>236</v>
      </c>
      <c r="U1583" t="s">
        <v>704</v>
      </c>
      <c r="V1583" t="s">
        <v>255</v>
      </c>
      <c r="W1583">
        <f t="shared" si="148"/>
        <v>24.349999999999994</v>
      </c>
      <c r="X1583">
        <f t="shared" si="149"/>
        <v>657.44999999999982</v>
      </c>
    </row>
    <row r="1584" spans="1:24" x14ac:dyDescent="0.35">
      <c r="A1584">
        <v>24</v>
      </c>
      <c r="B1584">
        <v>168.42</v>
      </c>
      <c r="C1584">
        <v>1</v>
      </c>
      <c r="D1584">
        <v>4042.08</v>
      </c>
      <c r="E1584" s="53">
        <v>44077</v>
      </c>
      <c r="F1584" s="84">
        <v>9</v>
      </c>
      <c r="G1584" s="84">
        <v>3</v>
      </c>
      <c r="H1584" s="85" t="str">
        <f t="shared" si="144"/>
        <v>March</v>
      </c>
      <c r="I1584" s="84">
        <v>2020</v>
      </c>
      <c r="J1584" s="85" t="str">
        <f t="shared" si="145"/>
        <v>3/9/2020</v>
      </c>
      <c r="K1584" s="86">
        <f t="shared" si="146"/>
        <v>2</v>
      </c>
      <c r="L1584" t="str">
        <f t="shared" si="147"/>
        <v>Monday</v>
      </c>
      <c r="M1584">
        <v>1666</v>
      </c>
      <c r="N1584" t="s">
        <v>207</v>
      </c>
      <c r="O1584" t="s">
        <v>470</v>
      </c>
      <c r="P1584">
        <v>44</v>
      </c>
      <c r="Q1584" t="s">
        <v>611</v>
      </c>
      <c r="R1584" t="s">
        <v>343</v>
      </c>
      <c r="S1584" t="s">
        <v>344</v>
      </c>
      <c r="T1584" t="s">
        <v>232</v>
      </c>
      <c r="U1584" t="s">
        <v>723</v>
      </c>
      <c r="V1584" t="s">
        <v>260</v>
      </c>
      <c r="W1584">
        <f t="shared" si="148"/>
        <v>124.41999999999999</v>
      </c>
      <c r="X1584">
        <f t="shared" si="149"/>
        <v>2986.08</v>
      </c>
    </row>
    <row r="1585" spans="1:24" x14ac:dyDescent="0.35">
      <c r="A1585">
        <v>40</v>
      </c>
      <c r="B1585">
        <v>45.7</v>
      </c>
      <c r="C1585">
        <v>2</v>
      </c>
      <c r="D1585">
        <v>1828</v>
      </c>
      <c r="E1585" s="53" t="s">
        <v>501</v>
      </c>
      <c r="F1585" s="84">
        <v>29</v>
      </c>
      <c r="G1585" s="84">
        <v>5</v>
      </c>
      <c r="H1585" s="85" t="str">
        <f t="shared" si="144"/>
        <v>May</v>
      </c>
      <c r="I1585" s="84">
        <v>2020</v>
      </c>
      <c r="J1585" s="85" t="str">
        <f t="shared" si="145"/>
        <v>5/29/2020</v>
      </c>
      <c r="K1585" s="86">
        <f t="shared" si="146"/>
        <v>6</v>
      </c>
      <c r="L1585" t="str">
        <f t="shared" si="147"/>
        <v>Friday</v>
      </c>
      <c r="M1585">
        <v>1586</v>
      </c>
      <c r="N1585" t="s">
        <v>347</v>
      </c>
      <c r="O1585" t="s">
        <v>470</v>
      </c>
      <c r="P1585">
        <v>44</v>
      </c>
      <c r="Q1585" t="s">
        <v>611</v>
      </c>
      <c r="R1585" t="s">
        <v>335</v>
      </c>
      <c r="S1585" t="s">
        <v>336</v>
      </c>
      <c r="T1585" t="s">
        <v>229</v>
      </c>
      <c r="U1585" t="s">
        <v>720</v>
      </c>
      <c r="V1585" t="s">
        <v>255</v>
      </c>
      <c r="W1585">
        <f t="shared" si="148"/>
        <v>1.7000000000000028</v>
      </c>
      <c r="X1585">
        <f t="shared" si="149"/>
        <v>68.000000000000114</v>
      </c>
    </row>
    <row r="1586" spans="1:24" x14ac:dyDescent="0.35">
      <c r="A1586">
        <v>36</v>
      </c>
      <c r="B1586">
        <v>102.23</v>
      </c>
      <c r="C1586">
        <v>1</v>
      </c>
      <c r="D1586">
        <v>3680.28</v>
      </c>
      <c r="E1586" s="53" t="s">
        <v>225</v>
      </c>
      <c r="F1586" s="84">
        <v>29</v>
      </c>
      <c r="G1586" s="84">
        <v>1</v>
      </c>
      <c r="H1586" s="85" t="str">
        <f t="shared" si="144"/>
        <v>January</v>
      </c>
      <c r="I1586" s="84">
        <v>2018</v>
      </c>
      <c r="J1586" s="85" t="str">
        <f t="shared" si="145"/>
        <v>1/29/2018</v>
      </c>
      <c r="K1586" s="86">
        <f t="shared" si="146"/>
        <v>2</v>
      </c>
      <c r="L1586" t="str">
        <f t="shared" si="147"/>
        <v>Monday</v>
      </c>
      <c r="M1586">
        <v>2438</v>
      </c>
      <c r="N1586" t="s">
        <v>207</v>
      </c>
      <c r="O1586" t="s">
        <v>442</v>
      </c>
      <c r="P1586">
        <v>127</v>
      </c>
      <c r="Q1586" t="s">
        <v>612</v>
      </c>
      <c r="R1586" t="s">
        <v>283</v>
      </c>
      <c r="S1586" t="s">
        <v>284</v>
      </c>
      <c r="T1586" t="s">
        <v>231</v>
      </c>
      <c r="U1586" t="s">
        <v>698</v>
      </c>
      <c r="V1586" t="s">
        <v>260</v>
      </c>
      <c r="W1586">
        <f t="shared" si="148"/>
        <v>-24.769999999999996</v>
      </c>
      <c r="X1586">
        <f t="shared" si="149"/>
        <v>-891.7199999999998</v>
      </c>
    </row>
    <row r="1587" spans="1:24" x14ac:dyDescent="0.35">
      <c r="A1587">
        <v>21</v>
      </c>
      <c r="B1587">
        <v>139.29</v>
      </c>
      <c r="C1587">
        <v>5</v>
      </c>
      <c r="D1587">
        <v>2925.09</v>
      </c>
      <c r="E1587" s="53">
        <v>43104</v>
      </c>
      <c r="F1587" s="84">
        <v>1</v>
      </c>
      <c r="G1587" s="84">
        <v>4</v>
      </c>
      <c r="H1587" s="85" t="str">
        <f t="shared" si="144"/>
        <v>April</v>
      </c>
      <c r="I1587" s="84">
        <v>2018</v>
      </c>
      <c r="J1587" s="85" t="str">
        <f t="shared" si="145"/>
        <v>4/1/2018</v>
      </c>
      <c r="K1587" s="86">
        <f t="shared" si="146"/>
        <v>1</v>
      </c>
      <c r="L1587" t="str">
        <f t="shared" si="147"/>
        <v>Sunday</v>
      </c>
      <c r="M1587">
        <v>2377</v>
      </c>
      <c r="N1587" t="s">
        <v>207</v>
      </c>
      <c r="O1587" t="s">
        <v>442</v>
      </c>
      <c r="P1587">
        <v>127</v>
      </c>
      <c r="Q1587" t="s">
        <v>612</v>
      </c>
      <c r="R1587" t="s">
        <v>395</v>
      </c>
      <c r="S1587" t="s">
        <v>259</v>
      </c>
      <c r="T1587" t="s">
        <v>230</v>
      </c>
      <c r="U1587" t="s">
        <v>742</v>
      </c>
      <c r="V1587" t="s">
        <v>255</v>
      </c>
      <c r="W1587">
        <f t="shared" si="148"/>
        <v>12.289999999999992</v>
      </c>
      <c r="X1587">
        <f t="shared" si="149"/>
        <v>258.0899999999998</v>
      </c>
    </row>
    <row r="1588" spans="1:24" x14ac:dyDescent="0.35">
      <c r="A1588">
        <v>27</v>
      </c>
      <c r="B1588">
        <v>126.51</v>
      </c>
      <c r="C1588">
        <v>1</v>
      </c>
      <c r="D1588">
        <v>3415.77</v>
      </c>
      <c r="E1588" s="53" t="s">
        <v>300</v>
      </c>
      <c r="F1588" s="84">
        <v>28</v>
      </c>
      <c r="G1588" s="84">
        <v>5</v>
      </c>
      <c r="H1588" s="85" t="str">
        <f t="shared" si="144"/>
        <v>May</v>
      </c>
      <c r="I1588" s="84">
        <v>2018</v>
      </c>
      <c r="J1588" s="85" t="str">
        <f t="shared" si="145"/>
        <v>5/28/2018</v>
      </c>
      <c r="K1588" s="86">
        <f t="shared" si="146"/>
        <v>2</v>
      </c>
      <c r="L1588" t="str">
        <f t="shared" si="147"/>
        <v>Monday</v>
      </c>
      <c r="M1588">
        <v>2321</v>
      </c>
      <c r="N1588" t="s">
        <v>207</v>
      </c>
      <c r="O1588" t="s">
        <v>442</v>
      </c>
      <c r="P1588">
        <v>127</v>
      </c>
      <c r="Q1588" t="s">
        <v>612</v>
      </c>
      <c r="R1588" t="s">
        <v>301</v>
      </c>
      <c r="S1588" t="s">
        <v>297</v>
      </c>
      <c r="T1588" t="s">
        <v>236</v>
      </c>
      <c r="U1588" t="s">
        <v>706</v>
      </c>
      <c r="V1588" t="s">
        <v>260</v>
      </c>
      <c r="W1588">
        <f t="shared" si="148"/>
        <v>-0.48999999999999488</v>
      </c>
      <c r="X1588">
        <f t="shared" si="149"/>
        <v>-13.229999999999862</v>
      </c>
    </row>
    <row r="1589" spans="1:24" x14ac:dyDescent="0.35">
      <c r="A1589">
        <v>47</v>
      </c>
      <c r="B1589">
        <v>108.62</v>
      </c>
      <c r="C1589">
        <v>1</v>
      </c>
      <c r="D1589">
        <v>5105.1400000000003</v>
      </c>
      <c r="E1589" s="53" t="s">
        <v>302</v>
      </c>
      <c r="F1589" s="84">
        <v>24</v>
      </c>
      <c r="G1589" s="84">
        <v>7</v>
      </c>
      <c r="H1589" s="85" t="str">
        <f t="shared" si="144"/>
        <v>July</v>
      </c>
      <c r="I1589" s="84">
        <v>2018</v>
      </c>
      <c r="J1589" s="85" t="str">
        <f t="shared" si="145"/>
        <v>7/24/2018</v>
      </c>
      <c r="K1589" s="86">
        <f t="shared" si="146"/>
        <v>3</v>
      </c>
      <c r="L1589" t="str">
        <f t="shared" si="147"/>
        <v>Tuesday</v>
      </c>
      <c r="M1589">
        <v>2265</v>
      </c>
      <c r="N1589" t="s">
        <v>207</v>
      </c>
      <c r="O1589" t="s">
        <v>442</v>
      </c>
      <c r="P1589">
        <v>127</v>
      </c>
      <c r="Q1589" t="s">
        <v>612</v>
      </c>
      <c r="R1589" t="s">
        <v>263</v>
      </c>
      <c r="S1589" t="s">
        <v>264</v>
      </c>
      <c r="T1589" t="s">
        <v>229</v>
      </c>
      <c r="U1589" t="s">
        <v>687</v>
      </c>
      <c r="V1589" t="s">
        <v>260</v>
      </c>
      <c r="W1589">
        <f t="shared" si="148"/>
        <v>-18.379999999999995</v>
      </c>
      <c r="X1589">
        <f t="shared" si="149"/>
        <v>-863.85999999999979</v>
      </c>
    </row>
    <row r="1590" spans="1:24" x14ac:dyDescent="0.35">
      <c r="A1590">
        <v>42</v>
      </c>
      <c r="B1590">
        <v>121.4</v>
      </c>
      <c r="C1590">
        <v>8</v>
      </c>
      <c r="D1590">
        <v>5098.8</v>
      </c>
      <c r="E1590" s="53" t="s">
        <v>453</v>
      </c>
      <c r="F1590" s="84">
        <v>21</v>
      </c>
      <c r="G1590" s="84">
        <v>9</v>
      </c>
      <c r="H1590" s="85" t="str">
        <f t="shared" si="144"/>
        <v>September</v>
      </c>
      <c r="I1590" s="84">
        <v>2018</v>
      </c>
      <c r="J1590" s="85" t="str">
        <f t="shared" si="145"/>
        <v>9/21/2018</v>
      </c>
      <c r="K1590" s="86">
        <f t="shared" si="146"/>
        <v>6</v>
      </c>
      <c r="L1590" t="str">
        <f t="shared" si="147"/>
        <v>Friday</v>
      </c>
      <c r="M1590">
        <v>2207</v>
      </c>
      <c r="N1590" t="s">
        <v>207</v>
      </c>
      <c r="O1590" t="s">
        <v>442</v>
      </c>
      <c r="P1590">
        <v>127</v>
      </c>
      <c r="Q1590" t="s">
        <v>612</v>
      </c>
      <c r="R1590" t="s">
        <v>389</v>
      </c>
      <c r="S1590" t="s">
        <v>390</v>
      </c>
      <c r="T1590" t="s">
        <v>233</v>
      </c>
      <c r="U1590" t="s">
        <v>740</v>
      </c>
      <c r="V1590" t="s">
        <v>260</v>
      </c>
      <c r="W1590">
        <f t="shared" si="148"/>
        <v>-5.5999999999999943</v>
      </c>
      <c r="X1590">
        <f t="shared" si="149"/>
        <v>-235.19999999999976</v>
      </c>
    </row>
    <row r="1591" spans="1:24" x14ac:dyDescent="0.35">
      <c r="A1591">
        <v>32</v>
      </c>
      <c r="B1591">
        <v>145.68</v>
      </c>
      <c r="C1591">
        <v>17</v>
      </c>
      <c r="D1591">
        <v>4661.76</v>
      </c>
      <c r="E1591" s="53" t="s">
        <v>429</v>
      </c>
      <c r="F1591" s="84">
        <v>22</v>
      </c>
      <c r="G1591" s="84">
        <v>10</v>
      </c>
      <c r="H1591" s="85" t="str">
        <f t="shared" si="144"/>
        <v>October</v>
      </c>
      <c r="I1591" s="84">
        <v>2018</v>
      </c>
      <c r="J1591" s="85" t="str">
        <f t="shared" si="145"/>
        <v>10/22/2018</v>
      </c>
      <c r="K1591" s="86">
        <f t="shared" si="146"/>
        <v>2</v>
      </c>
      <c r="L1591" t="str">
        <f t="shared" si="147"/>
        <v>Monday</v>
      </c>
      <c r="M1591">
        <v>2177</v>
      </c>
      <c r="N1591" t="s">
        <v>207</v>
      </c>
      <c r="O1591" t="s">
        <v>442</v>
      </c>
      <c r="P1591">
        <v>127</v>
      </c>
      <c r="Q1591" t="s">
        <v>612</v>
      </c>
      <c r="R1591" t="s">
        <v>304</v>
      </c>
      <c r="S1591" t="s">
        <v>249</v>
      </c>
      <c r="T1591" t="s">
        <v>249</v>
      </c>
      <c r="U1591" t="s">
        <v>707</v>
      </c>
      <c r="V1591" t="s">
        <v>260</v>
      </c>
      <c r="W1591">
        <f t="shared" si="148"/>
        <v>18.680000000000007</v>
      </c>
      <c r="X1591">
        <f t="shared" si="149"/>
        <v>597.76000000000022</v>
      </c>
    </row>
    <row r="1592" spans="1:24" x14ac:dyDescent="0.35">
      <c r="A1592">
        <v>28</v>
      </c>
      <c r="B1592">
        <v>106.07</v>
      </c>
      <c r="C1592">
        <v>6</v>
      </c>
      <c r="D1592">
        <v>2969.96</v>
      </c>
      <c r="E1592" s="53">
        <v>43262</v>
      </c>
      <c r="F1592" s="84">
        <v>6</v>
      </c>
      <c r="G1592" s="84">
        <v>11</v>
      </c>
      <c r="H1592" s="85" t="str">
        <f t="shared" si="144"/>
        <v>November</v>
      </c>
      <c r="I1592" s="84">
        <v>2018</v>
      </c>
      <c r="J1592" s="85" t="str">
        <f t="shared" si="145"/>
        <v>11/6/2018</v>
      </c>
      <c r="K1592" s="86">
        <f t="shared" si="146"/>
        <v>3</v>
      </c>
      <c r="L1592" t="str">
        <f t="shared" si="147"/>
        <v>Tuesday</v>
      </c>
      <c r="M1592">
        <v>2163</v>
      </c>
      <c r="N1592" t="s">
        <v>207</v>
      </c>
      <c r="O1592" t="s">
        <v>442</v>
      </c>
      <c r="P1592">
        <v>127</v>
      </c>
      <c r="Q1592" t="s">
        <v>612</v>
      </c>
      <c r="R1592" t="s">
        <v>360</v>
      </c>
      <c r="S1592" t="s">
        <v>361</v>
      </c>
      <c r="T1592" t="s">
        <v>235</v>
      </c>
      <c r="U1592" t="s">
        <v>730</v>
      </c>
      <c r="V1592" t="s">
        <v>255</v>
      </c>
      <c r="W1592">
        <f t="shared" si="148"/>
        <v>-20.930000000000007</v>
      </c>
      <c r="X1592">
        <f t="shared" si="149"/>
        <v>-586.04000000000019</v>
      </c>
    </row>
    <row r="1593" spans="1:24" x14ac:dyDescent="0.35">
      <c r="A1593">
        <v>24</v>
      </c>
      <c r="B1593">
        <v>145.68</v>
      </c>
      <c r="C1593">
        <v>11</v>
      </c>
      <c r="D1593">
        <v>3496.32</v>
      </c>
      <c r="E1593" s="53" t="s">
        <v>367</v>
      </c>
      <c r="F1593" s="84">
        <v>14</v>
      </c>
      <c r="G1593" s="84">
        <v>11</v>
      </c>
      <c r="H1593" s="85" t="str">
        <f t="shared" si="144"/>
        <v>November</v>
      </c>
      <c r="I1593" s="84">
        <v>2018</v>
      </c>
      <c r="J1593" s="85" t="str">
        <f t="shared" si="145"/>
        <v>11/14/2018</v>
      </c>
      <c r="K1593" s="86">
        <f t="shared" si="146"/>
        <v>4</v>
      </c>
      <c r="L1593" t="str">
        <f t="shared" si="147"/>
        <v>Wednesday</v>
      </c>
      <c r="M1593">
        <v>2156</v>
      </c>
      <c r="N1593" t="s">
        <v>207</v>
      </c>
      <c r="O1593" t="s">
        <v>442</v>
      </c>
      <c r="P1593">
        <v>127</v>
      </c>
      <c r="Q1593" t="s">
        <v>612</v>
      </c>
      <c r="R1593" t="s">
        <v>454</v>
      </c>
      <c r="S1593" t="s">
        <v>455</v>
      </c>
      <c r="T1593" t="s">
        <v>236</v>
      </c>
      <c r="U1593" t="s">
        <v>761</v>
      </c>
      <c r="V1593" t="s">
        <v>260</v>
      </c>
      <c r="W1593">
        <f t="shared" si="148"/>
        <v>18.680000000000007</v>
      </c>
      <c r="X1593">
        <f t="shared" si="149"/>
        <v>448.32000000000016</v>
      </c>
    </row>
    <row r="1594" spans="1:24" x14ac:dyDescent="0.35">
      <c r="A1594">
        <v>49</v>
      </c>
      <c r="B1594">
        <v>117.57</v>
      </c>
      <c r="C1594">
        <v>1</v>
      </c>
      <c r="D1594">
        <v>5760.93</v>
      </c>
      <c r="E1594" s="53" t="s">
        <v>312</v>
      </c>
      <c r="F1594" s="84">
        <v>25</v>
      </c>
      <c r="G1594" s="84">
        <v>11</v>
      </c>
      <c r="H1594" s="85" t="str">
        <f t="shared" si="144"/>
        <v>November</v>
      </c>
      <c r="I1594" s="84">
        <v>2018</v>
      </c>
      <c r="J1594" s="85" t="str">
        <f t="shared" si="145"/>
        <v>11/25/2018</v>
      </c>
      <c r="K1594" s="86">
        <f t="shared" si="146"/>
        <v>1</v>
      </c>
      <c r="L1594" t="str">
        <f t="shared" si="147"/>
        <v>Sunday</v>
      </c>
      <c r="M1594">
        <v>2146</v>
      </c>
      <c r="N1594" t="s">
        <v>207</v>
      </c>
      <c r="O1594" t="s">
        <v>442</v>
      </c>
      <c r="P1594">
        <v>127</v>
      </c>
      <c r="Q1594" t="s">
        <v>612</v>
      </c>
      <c r="R1594" t="s">
        <v>313</v>
      </c>
      <c r="S1594" t="s">
        <v>314</v>
      </c>
      <c r="T1594" t="s">
        <v>230</v>
      </c>
      <c r="U1594" t="s">
        <v>711</v>
      </c>
      <c r="V1594" t="s">
        <v>260</v>
      </c>
      <c r="W1594">
        <f t="shared" si="148"/>
        <v>-9.4300000000000068</v>
      </c>
      <c r="X1594">
        <f t="shared" si="149"/>
        <v>-462.07000000000033</v>
      </c>
    </row>
    <row r="1595" spans="1:24" x14ac:dyDescent="0.35">
      <c r="A1595">
        <v>46</v>
      </c>
      <c r="B1595">
        <v>148.24</v>
      </c>
      <c r="C1595">
        <v>12</v>
      </c>
      <c r="D1595">
        <v>6819.04</v>
      </c>
      <c r="E1595" s="53">
        <v>43355</v>
      </c>
      <c r="F1595" s="84">
        <v>9</v>
      </c>
      <c r="G1595" s="84">
        <v>12</v>
      </c>
      <c r="H1595" s="85" t="str">
        <f t="shared" si="144"/>
        <v>December</v>
      </c>
      <c r="I1595" s="84">
        <v>2018</v>
      </c>
      <c r="J1595" s="85" t="str">
        <f t="shared" si="145"/>
        <v>12/9/2018</v>
      </c>
      <c r="K1595" s="86">
        <f t="shared" si="146"/>
        <v>1</v>
      </c>
      <c r="L1595" t="str">
        <f t="shared" si="147"/>
        <v>Sunday</v>
      </c>
      <c r="M1595">
        <v>2133</v>
      </c>
      <c r="N1595" t="s">
        <v>207</v>
      </c>
      <c r="O1595" t="s">
        <v>442</v>
      </c>
      <c r="P1595">
        <v>127</v>
      </c>
      <c r="Q1595" t="s">
        <v>612</v>
      </c>
      <c r="R1595" t="s">
        <v>400</v>
      </c>
      <c r="S1595" t="s">
        <v>382</v>
      </c>
      <c r="T1595" t="s">
        <v>229</v>
      </c>
      <c r="U1595" t="s">
        <v>744</v>
      </c>
      <c r="V1595" t="s">
        <v>260</v>
      </c>
      <c r="W1595">
        <f t="shared" si="148"/>
        <v>21.240000000000009</v>
      </c>
      <c r="X1595">
        <f t="shared" si="149"/>
        <v>977.04000000000042</v>
      </c>
    </row>
    <row r="1596" spans="1:24" x14ac:dyDescent="0.35">
      <c r="A1596">
        <v>28</v>
      </c>
      <c r="B1596">
        <v>112.46</v>
      </c>
      <c r="C1596">
        <v>1</v>
      </c>
      <c r="D1596">
        <v>3148.88</v>
      </c>
      <c r="E1596" s="53">
        <v>43557</v>
      </c>
      <c r="F1596" s="84">
        <v>4</v>
      </c>
      <c r="G1596" s="84">
        <v>2</v>
      </c>
      <c r="H1596" s="85" t="str">
        <f t="shared" si="144"/>
        <v>Febuary</v>
      </c>
      <c r="I1596" s="84">
        <v>2019</v>
      </c>
      <c r="J1596" s="85" t="str">
        <f t="shared" si="145"/>
        <v>2/4/2019</v>
      </c>
      <c r="K1596" s="86">
        <f t="shared" si="146"/>
        <v>2</v>
      </c>
      <c r="L1596" t="str">
        <f t="shared" si="147"/>
        <v>Monday</v>
      </c>
      <c r="M1596">
        <v>2077</v>
      </c>
      <c r="N1596" t="s">
        <v>207</v>
      </c>
      <c r="O1596" t="s">
        <v>442</v>
      </c>
      <c r="P1596">
        <v>127</v>
      </c>
      <c r="Q1596" t="s">
        <v>612</v>
      </c>
      <c r="R1596" t="s">
        <v>401</v>
      </c>
      <c r="S1596" t="s">
        <v>249</v>
      </c>
      <c r="T1596" t="s">
        <v>249</v>
      </c>
      <c r="U1596" t="s">
        <v>745</v>
      </c>
      <c r="V1596" t="s">
        <v>260</v>
      </c>
      <c r="W1596">
        <f t="shared" si="148"/>
        <v>-14.540000000000006</v>
      </c>
      <c r="X1596">
        <f t="shared" si="149"/>
        <v>-407.12000000000018</v>
      </c>
    </row>
    <row r="1597" spans="1:24" x14ac:dyDescent="0.35">
      <c r="A1597">
        <v>48</v>
      </c>
      <c r="B1597">
        <v>118.84</v>
      </c>
      <c r="C1597">
        <v>6</v>
      </c>
      <c r="D1597">
        <v>5704.32</v>
      </c>
      <c r="E1597" s="53">
        <v>43772</v>
      </c>
      <c r="F1597" s="84">
        <v>11</v>
      </c>
      <c r="G1597" s="84">
        <v>3</v>
      </c>
      <c r="H1597" s="85" t="str">
        <f t="shared" si="144"/>
        <v>March</v>
      </c>
      <c r="I1597" s="84">
        <v>2019</v>
      </c>
      <c r="J1597" s="85" t="str">
        <f t="shared" si="145"/>
        <v>3/11/2019</v>
      </c>
      <c r="K1597" s="86">
        <f t="shared" si="146"/>
        <v>2</v>
      </c>
      <c r="L1597" t="str">
        <f t="shared" si="147"/>
        <v>Monday</v>
      </c>
      <c r="M1597">
        <v>2043</v>
      </c>
      <c r="N1597" t="s">
        <v>207</v>
      </c>
      <c r="O1597" t="s">
        <v>442</v>
      </c>
      <c r="P1597">
        <v>127</v>
      </c>
      <c r="Q1597" t="s">
        <v>612</v>
      </c>
      <c r="R1597" t="s">
        <v>335</v>
      </c>
      <c r="S1597" t="s">
        <v>336</v>
      </c>
      <c r="T1597" t="s">
        <v>229</v>
      </c>
      <c r="U1597" t="s">
        <v>720</v>
      </c>
      <c r="V1597" t="s">
        <v>260</v>
      </c>
      <c r="W1597">
        <f t="shared" si="148"/>
        <v>-8.1599999999999966</v>
      </c>
      <c r="X1597">
        <f t="shared" si="149"/>
        <v>-391.67999999999984</v>
      </c>
    </row>
    <row r="1598" spans="1:24" x14ac:dyDescent="0.35">
      <c r="A1598">
        <v>29</v>
      </c>
      <c r="B1598">
        <v>121.4</v>
      </c>
      <c r="C1598">
        <v>10</v>
      </c>
      <c r="D1598">
        <v>3520.6</v>
      </c>
      <c r="E1598" s="53">
        <v>43590</v>
      </c>
      <c r="F1598" s="84">
        <v>5</v>
      </c>
      <c r="G1598" s="84">
        <v>5</v>
      </c>
      <c r="H1598" s="85" t="str">
        <f t="shared" si="144"/>
        <v>May</v>
      </c>
      <c r="I1598" s="84">
        <v>2019</v>
      </c>
      <c r="J1598" s="85" t="str">
        <f t="shared" si="145"/>
        <v>5/5/2019</v>
      </c>
      <c r="K1598" s="86">
        <f t="shared" si="146"/>
        <v>1</v>
      </c>
      <c r="L1598" t="str">
        <f t="shared" si="147"/>
        <v>Sunday</v>
      </c>
      <c r="M1598">
        <v>1989</v>
      </c>
      <c r="N1598" t="s">
        <v>207</v>
      </c>
      <c r="O1598" t="s">
        <v>442</v>
      </c>
      <c r="P1598">
        <v>127</v>
      </c>
      <c r="Q1598" t="s">
        <v>612</v>
      </c>
      <c r="R1598" t="s">
        <v>296</v>
      </c>
      <c r="S1598" t="s">
        <v>297</v>
      </c>
      <c r="T1598" t="s">
        <v>236</v>
      </c>
      <c r="U1598" t="s">
        <v>704</v>
      </c>
      <c r="V1598" t="s">
        <v>260</v>
      </c>
      <c r="W1598">
        <f t="shared" si="148"/>
        <v>-5.5999999999999943</v>
      </c>
      <c r="X1598">
        <f t="shared" si="149"/>
        <v>-162.39999999999984</v>
      </c>
    </row>
    <row r="1599" spans="1:24" x14ac:dyDescent="0.35">
      <c r="A1599">
        <v>47</v>
      </c>
      <c r="B1599">
        <v>112.46</v>
      </c>
      <c r="C1599">
        <v>9</v>
      </c>
      <c r="D1599">
        <v>5285.62</v>
      </c>
      <c r="E1599" s="53" t="s">
        <v>323</v>
      </c>
      <c r="F1599" s="84">
        <v>15</v>
      </c>
      <c r="G1599" s="84">
        <v>6</v>
      </c>
      <c r="H1599" s="85" t="str">
        <f t="shared" si="144"/>
        <v>June</v>
      </c>
      <c r="I1599" s="84">
        <v>2019</v>
      </c>
      <c r="J1599" s="85" t="str">
        <f t="shared" si="145"/>
        <v>6/15/2019</v>
      </c>
      <c r="K1599" s="86">
        <f t="shared" si="146"/>
        <v>7</v>
      </c>
      <c r="L1599" t="str">
        <f t="shared" si="147"/>
        <v>Saturday</v>
      </c>
      <c r="M1599">
        <v>1949</v>
      </c>
      <c r="N1599" t="s">
        <v>207</v>
      </c>
      <c r="O1599" t="s">
        <v>442</v>
      </c>
      <c r="P1599">
        <v>127</v>
      </c>
      <c r="Q1599" t="s">
        <v>612</v>
      </c>
      <c r="R1599" t="s">
        <v>401</v>
      </c>
      <c r="S1599" t="s">
        <v>249</v>
      </c>
      <c r="T1599" t="s">
        <v>249</v>
      </c>
      <c r="U1599" t="s">
        <v>745</v>
      </c>
      <c r="V1599" t="s">
        <v>260</v>
      </c>
      <c r="W1599">
        <f t="shared" si="148"/>
        <v>-14.540000000000006</v>
      </c>
      <c r="X1599">
        <f t="shared" si="149"/>
        <v>-683.38000000000034</v>
      </c>
    </row>
    <row r="1600" spans="1:24" x14ac:dyDescent="0.35">
      <c r="A1600">
        <v>43</v>
      </c>
      <c r="B1600">
        <v>130.35</v>
      </c>
      <c r="C1600">
        <v>10</v>
      </c>
      <c r="D1600">
        <v>5605.05</v>
      </c>
      <c r="E1600" s="53" t="s">
        <v>434</v>
      </c>
      <c r="F1600" s="84">
        <v>20</v>
      </c>
      <c r="G1600" s="84">
        <v>7</v>
      </c>
      <c r="H1600" s="85" t="str">
        <f t="shared" si="144"/>
        <v>July</v>
      </c>
      <c r="I1600" s="84">
        <v>2019</v>
      </c>
      <c r="J1600" s="85" t="str">
        <f t="shared" si="145"/>
        <v>7/20/2019</v>
      </c>
      <c r="K1600" s="86">
        <f t="shared" si="146"/>
        <v>7</v>
      </c>
      <c r="L1600" t="str">
        <f t="shared" si="147"/>
        <v>Saturday</v>
      </c>
      <c r="M1600">
        <v>1915</v>
      </c>
      <c r="N1600" t="s">
        <v>207</v>
      </c>
      <c r="O1600" t="s">
        <v>442</v>
      </c>
      <c r="P1600">
        <v>127</v>
      </c>
      <c r="Q1600" t="s">
        <v>612</v>
      </c>
      <c r="R1600" t="s">
        <v>335</v>
      </c>
      <c r="S1600" t="s">
        <v>336</v>
      </c>
      <c r="T1600" t="s">
        <v>229</v>
      </c>
      <c r="U1600" t="s">
        <v>720</v>
      </c>
      <c r="V1600" t="s">
        <v>260</v>
      </c>
      <c r="W1600">
        <f t="shared" si="148"/>
        <v>3.3499999999999943</v>
      </c>
      <c r="X1600">
        <f t="shared" si="149"/>
        <v>144.04999999999976</v>
      </c>
    </row>
    <row r="1601" spans="1:24" x14ac:dyDescent="0.35">
      <c r="A1601">
        <v>25</v>
      </c>
      <c r="B1601">
        <v>111.18</v>
      </c>
      <c r="C1601">
        <v>6</v>
      </c>
      <c r="D1601">
        <v>2779.5</v>
      </c>
      <c r="E1601" s="53" t="s">
        <v>402</v>
      </c>
      <c r="F1601" s="84">
        <v>19</v>
      </c>
      <c r="G1601" s="84">
        <v>8</v>
      </c>
      <c r="H1601" s="85" t="str">
        <f t="shared" si="144"/>
        <v>August</v>
      </c>
      <c r="I1601" s="84">
        <v>2019</v>
      </c>
      <c r="J1601" s="85" t="str">
        <f t="shared" si="145"/>
        <v>8/19/2019</v>
      </c>
      <c r="K1601" s="86">
        <f t="shared" si="146"/>
        <v>2</v>
      </c>
      <c r="L1601" t="str">
        <f t="shared" si="147"/>
        <v>Monday</v>
      </c>
      <c r="M1601">
        <v>1886</v>
      </c>
      <c r="N1601" t="s">
        <v>207</v>
      </c>
      <c r="O1601" t="s">
        <v>442</v>
      </c>
      <c r="P1601">
        <v>127</v>
      </c>
      <c r="Q1601" t="s">
        <v>612</v>
      </c>
      <c r="R1601" t="s">
        <v>285</v>
      </c>
      <c r="S1601" t="s">
        <v>286</v>
      </c>
      <c r="T1601" t="s">
        <v>229</v>
      </c>
      <c r="U1601" t="s">
        <v>699</v>
      </c>
      <c r="V1601" t="s">
        <v>255</v>
      </c>
      <c r="W1601">
        <f t="shared" si="148"/>
        <v>-15.819999999999993</v>
      </c>
      <c r="X1601">
        <f t="shared" si="149"/>
        <v>-395.49999999999983</v>
      </c>
    </row>
    <row r="1602" spans="1:24" x14ac:dyDescent="0.35">
      <c r="A1602">
        <v>48</v>
      </c>
      <c r="B1602">
        <v>112.46</v>
      </c>
      <c r="C1602">
        <v>1</v>
      </c>
      <c r="D1602">
        <v>5398.08</v>
      </c>
      <c r="E1602" s="53">
        <v>43686</v>
      </c>
      <c r="F1602" s="84">
        <v>8</v>
      </c>
      <c r="G1602" s="84">
        <v>9</v>
      </c>
      <c r="H1602" s="85" t="str">
        <f t="shared" si="144"/>
        <v>September</v>
      </c>
      <c r="I1602" s="84">
        <v>2019</v>
      </c>
      <c r="J1602" s="85" t="str">
        <f t="shared" si="145"/>
        <v>9/8/2019</v>
      </c>
      <c r="K1602" s="86">
        <f t="shared" si="146"/>
        <v>1</v>
      </c>
      <c r="L1602" t="str">
        <f t="shared" si="147"/>
        <v>Sunday</v>
      </c>
      <c r="M1602">
        <v>1867</v>
      </c>
      <c r="N1602" t="s">
        <v>207</v>
      </c>
      <c r="O1602" t="s">
        <v>442</v>
      </c>
      <c r="P1602">
        <v>127</v>
      </c>
      <c r="Q1602" t="s">
        <v>612</v>
      </c>
      <c r="R1602" t="s">
        <v>330</v>
      </c>
      <c r="S1602" t="s">
        <v>331</v>
      </c>
      <c r="T1602" t="s">
        <v>237</v>
      </c>
      <c r="U1602" t="s">
        <v>718</v>
      </c>
      <c r="V1602" t="s">
        <v>260</v>
      </c>
      <c r="W1602">
        <f t="shared" si="148"/>
        <v>-14.540000000000006</v>
      </c>
      <c r="X1602">
        <f t="shared" si="149"/>
        <v>-697.9200000000003</v>
      </c>
    </row>
    <row r="1603" spans="1:24" x14ac:dyDescent="0.35">
      <c r="A1603">
        <v>24</v>
      </c>
      <c r="B1603">
        <v>132.9</v>
      </c>
      <c r="C1603">
        <v>10</v>
      </c>
      <c r="D1603">
        <v>3189.6</v>
      </c>
      <c r="E1603" s="53" t="s">
        <v>403</v>
      </c>
      <c r="F1603" s="84">
        <v>13</v>
      </c>
      <c r="G1603" s="84">
        <v>10</v>
      </c>
      <c r="H1603" s="85" t="str">
        <f t="shared" ref="H1603:H1666" si="150">IF(G1603=1,"January",IF(G1603=2,"Febuary",IF(G1603=3,"March",IF(G1603=4,"April",IF(G1603=5,"May",IF(G1603=6,"June",IF(G1603=7,"July",IF(G1603=8,"August",IF(G1603=9,"September",IF(G1603=10,"October",IF(G1603=11,"November","December")))))))))))</f>
        <v>October</v>
      </c>
      <c r="I1603" s="84">
        <v>2019</v>
      </c>
      <c r="J1603" s="85" t="str">
        <f t="shared" ref="J1603:J1666" si="151">CONCATENATE(G1603,"/",F1603,"/",I1603)</f>
        <v>10/13/2019</v>
      </c>
      <c r="K1603" s="86">
        <f t="shared" ref="K1603:K1666" si="152">WEEKDAY(J1603)</f>
        <v>1</v>
      </c>
      <c r="L1603" t="str">
        <f t="shared" ref="L1603:L1666" si="153">IF(K1603=7,"Saturday",IF(K1603=6,"Friday",IF(K1603=5,"Thursday",IF(K1603=4,"Wednesday",IF(K1603=3,"Tuesday",IF(K1603=2,"Monday","Sunday"))))))</f>
        <v>Sunday</v>
      </c>
      <c r="M1603">
        <v>1833</v>
      </c>
      <c r="N1603" t="s">
        <v>207</v>
      </c>
      <c r="O1603" t="s">
        <v>442</v>
      </c>
      <c r="P1603">
        <v>127</v>
      </c>
      <c r="Q1603" t="s">
        <v>612</v>
      </c>
      <c r="R1603" t="s">
        <v>279</v>
      </c>
      <c r="S1603" t="s">
        <v>280</v>
      </c>
      <c r="T1603" t="s">
        <v>229</v>
      </c>
      <c r="U1603" t="s">
        <v>696</v>
      </c>
      <c r="V1603" t="s">
        <v>260</v>
      </c>
      <c r="W1603">
        <f t="shared" ref="W1603:W1666" si="154">B1603-P1603</f>
        <v>5.9000000000000057</v>
      </c>
      <c r="X1603">
        <f t="shared" ref="X1603:X1666" si="155">W1603*A1603</f>
        <v>141.60000000000014</v>
      </c>
    </row>
    <row r="1604" spans="1:24" x14ac:dyDescent="0.35">
      <c r="A1604">
        <v>42</v>
      </c>
      <c r="B1604">
        <v>132.9</v>
      </c>
      <c r="C1604">
        <v>4</v>
      </c>
      <c r="D1604">
        <v>5581.8</v>
      </c>
      <c r="E1604" s="53" t="s">
        <v>404</v>
      </c>
      <c r="F1604" s="84">
        <v>22</v>
      </c>
      <c r="G1604" s="84">
        <v>10</v>
      </c>
      <c r="H1604" s="85" t="str">
        <f t="shared" si="150"/>
        <v>October</v>
      </c>
      <c r="I1604" s="84">
        <v>2019</v>
      </c>
      <c r="J1604" s="85" t="str">
        <f t="shared" si="151"/>
        <v>10/22/2019</v>
      </c>
      <c r="K1604" s="86">
        <f t="shared" si="152"/>
        <v>3</v>
      </c>
      <c r="L1604" t="str">
        <f t="shared" si="153"/>
        <v>Tuesday</v>
      </c>
      <c r="M1604">
        <v>1825</v>
      </c>
      <c r="N1604" t="s">
        <v>207</v>
      </c>
      <c r="O1604" t="s">
        <v>442</v>
      </c>
      <c r="P1604">
        <v>127</v>
      </c>
      <c r="Q1604" t="s">
        <v>612</v>
      </c>
      <c r="R1604" t="s">
        <v>315</v>
      </c>
      <c r="S1604" t="s">
        <v>316</v>
      </c>
      <c r="T1604" t="s">
        <v>240</v>
      </c>
      <c r="U1604" t="s">
        <v>712</v>
      </c>
      <c r="V1604" t="s">
        <v>260</v>
      </c>
      <c r="W1604">
        <f t="shared" si="154"/>
        <v>5.9000000000000057</v>
      </c>
      <c r="X1604">
        <f t="shared" si="155"/>
        <v>247.80000000000024</v>
      </c>
    </row>
    <row r="1605" spans="1:24" x14ac:dyDescent="0.35">
      <c r="A1605">
        <v>31</v>
      </c>
      <c r="B1605">
        <v>123.24</v>
      </c>
      <c r="C1605">
        <v>2</v>
      </c>
      <c r="D1605">
        <v>3820.44</v>
      </c>
      <c r="E1605" s="53">
        <v>43596</v>
      </c>
      <c r="F1605" s="84">
        <v>5</v>
      </c>
      <c r="G1605" s="84">
        <v>11</v>
      </c>
      <c r="H1605" s="85" t="str">
        <f t="shared" si="150"/>
        <v>November</v>
      </c>
      <c r="I1605" s="84">
        <v>2019</v>
      </c>
      <c r="J1605" s="85" t="str">
        <f t="shared" si="151"/>
        <v>11/5/2019</v>
      </c>
      <c r="K1605" s="86">
        <f t="shared" si="152"/>
        <v>3</v>
      </c>
      <c r="L1605" t="str">
        <f t="shared" si="153"/>
        <v>Tuesday</v>
      </c>
      <c r="M1605">
        <v>1812</v>
      </c>
      <c r="N1605" t="s">
        <v>207</v>
      </c>
      <c r="O1605" t="s">
        <v>442</v>
      </c>
      <c r="P1605">
        <v>127</v>
      </c>
      <c r="Q1605" t="s">
        <v>612</v>
      </c>
      <c r="R1605" t="s">
        <v>272</v>
      </c>
      <c r="S1605" t="s">
        <v>254</v>
      </c>
      <c r="T1605" t="s">
        <v>229</v>
      </c>
      <c r="U1605" t="s">
        <v>692</v>
      </c>
      <c r="V1605" t="s">
        <v>260</v>
      </c>
      <c r="W1605">
        <f t="shared" si="154"/>
        <v>-3.7600000000000051</v>
      </c>
      <c r="X1605">
        <f t="shared" si="155"/>
        <v>-116.56000000000016</v>
      </c>
    </row>
    <row r="1606" spans="1:24" x14ac:dyDescent="0.35">
      <c r="A1606">
        <v>42</v>
      </c>
      <c r="B1606">
        <v>131.62</v>
      </c>
      <c r="C1606">
        <v>5</v>
      </c>
      <c r="D1606">
        <v>5528.04</v>
      </c>
      <c r="E1606" s="53" t="s">
        <v>405</v>
      </c>
      <c r="F1606" s="84">
        <v>19</v>
      </c>
      <c r="G1606" s="84">
        <v>11</v>
      </c>
      <c r="H1606" s="85" t="str">
        <f t="shared" si="150"/>
        <v>November</v>
      </c>
      <c r="I1606" s="84">
        <v>2019</v>
      </c>
      <c r="J1606" s="85" t="str">
        <f t="shared" si="151"/>
        <v>11/19/2019</v>
      </c>
      <c r="K1606" s="86">
        <f t="shared" si="152"/>
        <v>3</v>
      </c>
      <c r="L1606" t="str">
        <f t="shared" si="153"/>
        <v>Tuesday</v>
      </c>
      <c r="M1606">
        <v>1799</v>
      </c>
      <c r="N1606" t="s">
        <v>394</v>
      </c>
      <c r="O1606" t="s">
        <v>442</v>
      </c>
      <c r="P1606">
        <v>127</v>
      </c>
      <c r="Q1606" t="s">
        <v>612</v>
      </c>
      <c r="R1606" t="s">
        <v>298</v>
      </c>
      <c r="S1606" t="s">
        <v>299</v>
      </c>
      <c r="T1606" t="s">
        <v>237</v>
      </c>
      <c r="U1606" t="s">
        <v>705</v>
      </c>
      <c r="V1606" t="s">
        <v>260</v>
      </c>
      <c r="W1606">
        <f t="shared" si="154"/>
        <v>4.6200000000000045</v>
      </c>
      <c r="X1606">
        <f t="shared" si="155"/>
        <v>194.04000000000019</v>
      </c>
    </row>
    <row r="1607" spans="1:24" x14ac:dyDescent="0.35">
      <c r="A1607">
        <v>37</v>
      </c>
      <c r="B1607">
        <v>161.66</v>
      </c>
      <c r="C1607">
        <v>1</v>
      </c>
      <c r="D1607">
        <v>5981.42</v>
      </c>
      <c r="E1607" s="53">
        <v>43476</v>
      </c>
      <c r="F1607" s="84">
        <v>1</v>
      </c>
      <c r="G1607" s="84">
        <v>11</v>
      </c>
      <c r="H1607" s="85" t="str">
        <f t="shared" si="150"/>
        <v>November</v>
      </c>
      <c r="I1607" s="84">
        <v>2019</v>
      </c>
      <c r="J1607" s="85" t="str">
        <f t="shared" si="151"/>
        <v>11/1/2019</v>
      </c>
      <c r="K1607" s="86">
        <f t="shared" si="152"/>
        <v>6</v>
      </c>
      <c r="L1607" t="str">
        <f t="shared" si="153"/>
        <v>Friday</v>
      </c>
      <c r="M1607">
        <v>1818</v>
      </c>
      <c r="N1607" t="s">
        <v>207</v>
      </c>
      <c r="O1607" t="s">
        <v>442</v>
      </c>
      <c r="P1607">
        <v>127</v>
      </c>
      <c r="Q1607" t="s">
        <v>612</v>
      </c>
      <c r="R1607" t="s">
        <v>301</v>
      </c>
      <c r="S1607" t="s">
        <v>297</v>
      </c>
      <c r="T1607" t="s">
        <v>236</v>
      </c>
      <c r="U1607" t="s">
        <v>706</v>
      </c>
      <c r="V1607" t="s">
        <v>260</v>
      </c>
      <c r="W1607">
        <f t="shared" si="154"/>
        <v>34.659999999999997</v>
      </c>
      <c r="X1607">
        <f t="shared" si="155"/>
        <v>1282.4199999999998</v>
      </c>
    </row>
    <row r="1608" spans="1:24" x14ac:dyDescent="0.35">
      <c r="A1608">
        <v>41</v>
      </c>
      <c r="B1608">
        <v>138.65</v>
      </c>
      <c r="C1608">
        <v>7</v>
      </c>
      <c r="D1608">
        <v>5684.65</v>
      </c>
      <c r="E1608" s="53">
        <v>43750</v>
      </c>
      <c r="F1608" s="84">
        <v>10</v>
      </c>
      <c r="G1608" s="84">
        <v>12</v>
      </c>
      <c r="H1608" s="85" t="str">
        <f t="shared" si="150"/>
        <v>December</v>
      </c>
      <c r="I1608" s="84">
        <v>2019</v>
      </c>
      <c r="J1608" s="85" t="str">
        <f t="shared" si="151"/>
        <v>12/10/2019</v>
      </c>
      <c r="K1608" s="86">
        <f t="shared" si="152"/>
        <v>3</v>
      </c>
      <c r="L1608" t="str">
        <f t="shared" si="153"/>
        <v>Tuesday</v>
      </c>
      <c r="M1608">
        <v>1780</v>
      </c>
      <c r="N1608" t="s">
        <v>207</v>
      </c>
      <c r="O1608" t="s">
        <v>442</v>
      </c>
      <c r="P1608">
        <v>127</v>
      </c>
      <c r="Q1608" t="s">
        <v>612</v>
      </c>
      <c r="R1608" t="s">
        <v>296</v>
      </c>
      <c r="S1608" t="s">
        <v>297</v>
      </c>
      <c r="T1608" t="s">
        <v>236</v>
      </c>
      <c r="U1608" t="s">
        <v>704</v>
      </c>
      <c r="V1608" t="s">
        <v>260</v>
      </c>
      <c r="W1608">
        <f t="shared" si="154"/>
        <v>11.650000000000006</v>
      </c>
      <c r="X1608">
        <f t="shared" si="155"/>
        <v>477.6500000000002</v>
      </c>
    </row>
    <row r="1609" spans="1:24" x14ac:dyDescent="0.35">
      <c r="A1609">
        <v>20</v>
      </c>
      <c r="B1609">
        <v>172.47</v>
      </c>
      <c r="C1609">
        <v>5</v>
      </c>
      <c r="D1609">
        <v>3449.4</v>
      </c>
      <c r="E1609" s="53" t="s">
        <v>440</v>
      </c>
      <c r="F1609" s="84">
        <v>23</v>
      </c>
      <c r="G1609" s="84">
        <v>1</v>
      </c>
      <c r="H1609" s="85" t="str">
        <f t="shared" si="150"/>
        <v>January</v>
      </c>
      <c r="I1609" s="84">
        <v>2020</v>
      </c>
      <c r="J1609" s="85" t="str">
        <f t="shared" si="151"/>
        <v>1/23/2020</v>
      </c>
      <c r="K1609" s="86">
        <f t="shared" si="152"/>
        <v>5</v>
      </c>
      <c r="L1609" t="str">
        <f t="shared" si="153"/>
        <v>Thursday</v>
      </c>
      <c r="M1609">
        <v>1737</v>
      </c>
      <c r="N1609" t="s">
        <v>207</v>
      </c>
      <c r="O1609" t="s">
        <v>442</v>
      </c>
      <c r="P1609">
        <v>127</v>
      </c>
      <c r="Q1609" t="s">
        <v>612</v>
      </c>
      <c r="R1609" t="s">
        <v>335</v>
      </c>
      <c r="S1609" t="s">
        <v>336</v>
      </c>
      <c r="T1609" t="s">
        <v>229</v>
      </c>
      <c r="U1609" t="s">
        <v>720</v>
      </c>
      <c r="V1609" t="s">
        <v>260</v>
      </c>
      <c r="W1609">
        <f t="shared" si="154"/>
        <v>45.47</v>
      </c>
      <c r="X1609">
        <f t="shared" si="155"/>
        <v>909.4</v>
      </c>
    </row>
    <row r="1610" spans="1:24" x14ac:dyDescent="0.35">
      <c r="A1610">
        <v>20</v>
      </c>
      <c r="B1610">
        <v>132.72</v>
      </c>
      <c r="C1610">
        <v>3</v>
      </c>
      <c r="D1610">
        <v>2654.4</v>
      </c>
      <c r="E1610" s="53" t="s">
        <v>441</v>
      </c>
      <c r="F1610" s="84">
        <v>17</v>
      </c>
      <c r="G1610" s="84">
        <v>2</v>
      </c>
      <c r="H1610" s="85" t="str">
        <f t="shared" si="150"/>
        <v>Febuary</v>
      </c>
      <c r="I1610" s="84">
        <v>2020</v>
      </c>
      <c r="J1610" s="85" t="str">
        <f t="shared" si="151"/>
        <v>2/17/2020</v>
      </c>
      <c r="K1610" s="86">
        <f t="shared" si="152"/>
        <v>2</v>
      </c>
      <c r="L1610" t="str">
        <f t="shared" si="153"/>
        <v>Monday</v>
      </c>
      <c r="M1610">
        <v>1713</v>
      </c>
      <c r="N1610" t="s">
        <v>207</v>
      </c>
      <c r="O1610" t="s">
        <v>442</v>
      </c>
      <c r="P1610">
        <v>127</v>
      </c>
      <c r="Q1610" t="s">
        <v>612</v>
      </c>
      <c r="R1610" t="s">
        <v>335</v>
      </c>
      <c r="S1610" t="s">
        <v>336</v>
      </c>
      <c r="T1610" t="s">
        <v>229</v>
      </c>
      <c r="U1610" t="s">
        <v>720</v>
      </c>
      <c r="V1610" t="s">
        <v>255</v>
      </c>
      <c r="W1610">
        <f t="shared" si="154"/>
        <v>5.7199999999999989</v>
      </c>
      <c r="X1610">
        <f t="shared" si="155"/>
        <v>114.39999999999998</v>
      </c>
    </row>
    <row r="1611" spans="1:24" x14ac:dyDescent="0.35">
      <c r="A1611">
        <v>70</v>
      </c>
      <c r="B1611">
        <v>121.4</v>
      </c>
      <c r="C1611">
        <v>10</v>
      </c>
      <c r="D1611">
        <v>8498</v>
      </c>
      <c r="E1611" s="53">
        <v>43895</v>
      </c>
      <c r="F1611" s="84">
        <v>3</v>
      </c>
      <c r="G1611" s="84">
        <v>5</v>
      </c>
      <c r="H1611" s="85" t="str">
        <f t="shared" si="150"/>
        <v>May</v>
      </c>
      <c r="I1611" s="84">
        <v>2020</v>
      </c>
      <c r="J1611" s="85" t="str">
        <f t="shared" si="151"/>
        <v>5/3/2020</v>
      </c>
      <c r="K1611" s="86">
        <f t="shared" si="152"/>
        <v>1</v>
      </c>
      <c r="L1611" t="str">
        <f t="shared" si="153"/>
        <v>Sunday</v>
      </c>
      <c r="M1611">
        <v>1638</v>
      </c>
      <c r="N1611" t="s">
        <v>207</v>
      </c>
      <c r="O1611" t="s">
        <v>442</v>
      </c>
      <c r="P1611">
        <v>127</v>
      </c>
      <c r="Q1611" t="s">
        <v>612</v>
      </c>
      <c r="R1611" t="s">
        <v>296</v>
      </c>
      <c r="S1611" t="s">
        <v>297</v>
      </c>
      <c r="T1611" t="s">
        <v>236</v>
      </c>
      <c r="U1611" t="s">
        <v>704</v>
      </c>
      <c r="V1611" t="s">
        <v>289</v>
      </c>
      <c r="W1611">
        <f t="shared" si="154"/>
        <v>-5.5999999999999943</v>
      </c>
      <c r="X1611">
        <f t="shared" si="155"/>
        <v>-391.9999999999996</v>
      </c>
    </row>
    <row r="1612" spans="1:24" x14ac:dyDescent="0.35">
      <c r="A1612">
        <v>49</v>
      </c>
      <c r="B1612">
        <v>112.46</v>
      </c>
      <c r="C1612">
        <v>9</v>
      </c>
      <c r="D1612">
        <v>5510.54</v>
      </c>
      <c r="E1612" s="53" t="s">
        <v>346</v>
      </c>
      <c r="F1612" s="84">
        <v>31</v>
      </c>
      <c r="G1612" s="84">
        <v>5</v>
      </c>
      <c r="H1612" s="85" t="str">
        <f t="shared" si="150"/>
        <v>May</v>
      </c>
      <c r="I1612" s="84">
        <v>2020</v>
      </c>
      <c r="J1612" s="85" t="str">
        <f t="shared" si="151"/>
        <v>5/31/2020</v>
      </c>
      <c r="K1612" s="86">
        <f t="shared" si="152"/>
        <v>1</v>
      </c>
      <c r="L1612" t="str">
        <f t="shared" si="153"/>
        <v>Sunday</v>
      </c>
      <c r="M1612">
        <v>1611</v>
      </c>
      <c r="N1612" t="s">
        <v>347</v>
      </c>
      <c r="O1612" t="s">
        <v>442</v>
      </c>
      <c r="P1612">
        <v>127</v>
      </c>
      <c r="Q1612" t="s">
        <v>612</v>
      </c>
      <c r="R1612" t="s">
        <v>277</v>
      </c>
      <c r="S1612" t="s">
        <v>278</v>
      </c>
      <c r="T1612" t="s">
        <v>230</v>
      </c>
      <c r="U1612" t="s">
        <v>695</v>
      </c>
      <c r="V1612" t="s">
        <v>260</v>
      </c>
      <c r="W1612">
        <f t="shared" si="154"/>
        <v>-14.540000000000006</v>
      </c>
      <c r="X1612">
        <f t="shared" si="155"/>
        <v>-712.46000000000026</v>
      </c>
    </row>
    <row r="1613" spans="1:24" x14ac:dyDescent="0.35">
      <c r="A1613">
        <v>35</v>
      </c>
      <c r="B1613">
        <v>58.87</v>
      </c>
      <c r="C1613">
        <v>15</v>
      </c>
      <c r="D1613">
        <v>2060.4499999999998</v>
      </c>
      <c r="E1613" s="53">
        <v>43162</v>
      </c>
      <c r="F1613" s="84">
        <v>3</v>
      </c>
      <c r="G1613" s="84">
        <v>3</v>
      </c>
      <c r="H1613" s="85" t="str">
        <f t="shared" si="150"/>
        <v>March</v>
      </c>
      <c r="I1613" s="84">
        <v>2018</v>
      </c>
      <c r="J1613" s="85" t="str">
        <f t="shared" si="151"/>
        <v>3/3/2018</v>
      </c>
      <c r="K1613" s="86">
        <f t="shared" si="152"/>
        <v>7</v>
      </c>
      <c r="L1613" t="str">
        <f t="shared" si="153"/>
        <v>Saturday</v>
      </c>
      <c r="M1613">
        <v>2432</v>
      </c>
      <c r="N1613" t="s">
        <v>207</v>
      </c>
      <c r="O1613" t="s">
        <v>208</v>
      </c>
      <c r="P1613">
        <v>69</v>
      </c>
      <c r="Q1613" t="s">
        <v>613</v>
      </c>
      <c r="R1613" t="s">
        <v>406</v>
      </c>
      <c r="S1613" t="s">
        <v>407</v>
      </c>
      <c r="T1613" t="s">
        <v>246</v>
      </c>
      <c r="U1613" t="s">
        <v>746</v>
      </c>
      <c r="V1613" t="s">
        <v>255</v>
      </c>
      <c r="W1613">
        <f t="shared" si="154"/>
        <v>-10.130000000000003</v>
      </c>
      <c r="X1613">
        <f t="shared" si="155"/>
        <v>-354.55000000000007</v>
      </c>
    </row>
    <row r="1614" spans="1:24" x14ac:dyDescent="0.35">
      <c r="A1614">
        <v>32</v>
      </c>
      <c r="B1614">
        <v>76.88</v>
      </c>
      <c r="C1614">
        <v>2</v>
      </c>
      <c r="D1614">
        <v>2460.16</v>
      </c>
      <c r="E1614" s="53">
        <v>43286</v>
      </c>
      <c r="F1614" s="84">
        <v>7</v>
      </c>
      <c r="G1614" s="84">
        <v>5</v>
      </c>
      <c r="H1614" s="85" t="str">
        <f t="shared" si="150"/>
        <v>May</v>
      </c>
      <c r="I1614" s="84">
        <v>2018</v>
      </c>
      <c r="J1614" s="85" t="str">
        <f t="shared" si="151"/>
        <v>5/7/2018</v>
      </c>
      <c r="K1614" s="86">
        <f t="shared" si="152"/>
        <v>2</v>
      </c>
      <c r="L1614" t="str">
        <f t="shared" si="153"/>
        <v>Monday</v>
      </c>
      <c r="M1614">
        <v>2368</v>
      </c>
      <c r="N1614" t="s">
        <v>207</v>
      </c>
      <c r="O1614" t="s">
        <v>208</v>
      </c>
      <c r="P1614">
        <v>69</v>
      </c>
      <c r="Q1614" t="s">
        <v>613</v>
      </c>
      <c r="R1614" t="s">
        <v>256</v>
      </c>
      <c r="S1614" t="s">
        <v>257</v>
      </c>
      <c r="T1614" t="s">
        <v>230</v>
      </c>
      <c r="U1614" t="s">
        <v>684</v>
      </c>
      <c r="V1614" t="s">
        <v>255</v>
      </c>
      <c r="W1614">
        <f t="shared" si="154"/>
        <v>7.8799999999999955</v>
      </c>
      <c r="X1614">
        <f t="shared" si="155"/>
        <v>252.15999999999985</v>
      </c>
    </row>
    <row r="1615" spans="1:24" x14ac:dyDescent="0.35">
      <c r="A1615">
        <v>29</v>
      </c>
      <c r="B1615">
        <v>61.64</v>
      </c>
      <c r="C1615">
        <v>16</v>
      </c>
      <c r="D1615">
        <v>1787.56</v>
      </c>
      <c r="E1615" s="53">
        <v>43138</v>
      </c>
      <c r="F1615" s="84">
        <v>2</v>
      </c>
      <c r="G1615" s="84">
        <v>7</v>
      </c>
      <c r="H1615" s="85" t="str">
        <f t="shared" si="150"/>
        <v>July</v>
      </c>
      <c r="I1615" s="84">
        <v>2018</v>
      </c>
      <c r="J1615" s="85" t="str">
        <f t="shared" si="151"/>
        <v>7/2/2018</v>
      </c>
      <c r="K1615" s="86">
        <f t="shared" si="152"/>
        <v>2</v>
      </c>
      <c r="L1615" t="str">
        <f t="shared" si="153"/>
        <v>Monday</v>
      </c>
      <c r="M1615">
        <v>2313</v>
      </c>
      <c r="N1615" t="s">
        <v>207</v>
      </c>
      <c r="O1615" t="s">
        <v>208</v>
      </c>
      <c r="P1615">
        <v>69</v>
      </c>
      <c r="Q1615" t="s">
        <v>613</v>
      </c>
      <c r="R1615" t="s">
        <v>335</v>
      </c>
      <c r="S1615" t="s">
        <v>336</v>
      </c>
      <c r="T1615" t="s">
        <v>229</v>
      </c>
      <c r="U1615" t="s">
        <v>720</v>
      </c>
      <c r="V1615" t="s">
        <v>255</v>
      </c>
      <c r="W1615">
        <f t="shared" si="154"/>
        <v>-7.3599999999999994</v>
      </c>
      <c r="X1615">
        <f t="shared" si="155"/>
        <v>-213.44</v>
      </c>
    </row>
    <row r="1616" spans="1:24" x14ac:dyDescent="0.35">
      <c r="A1616">
        <v>27</v>
      </c>
      <c r="B1616">
        <v>60.95</v>
      </c>
      <c r="C1616">
        <v>3</v>
      </c>
      <c r="D1616">
        <v>1645.65</v>
      </c>
      <c r="E1616" s="53" t="s">
        <v>209</v>
      </c>
      <c r="F1616" s="84">
        <v>25</v>
      </c>
      <c r="G1616" s="84">
        <v>8</v>
      </c>
      <c r="H1616" s="85" t="str">
        <f t="shared" si="150"/>
        <v>August</v>
      </c>
      <c r="I1616" s="84">
        <v>2018</v>
      </c>
      <c r="J1616" s="85" t="str">
        <f t="shared" si="151"/>
        <v>8/25/2018</v>
      </c>
      <c r="K1616" s="86">
        <f t="shared" si="152"/>
        <v>7</v>
      </c>
      <c r="L1616" t="str">
        <f t="shared" si="153"/>
        <v>Saturday</v>
      </c>
      <c r="M1616">
        <v>2260</v>
      </c>
      <c r="N1616" t="s">
        <v>207</v>
      </c>
      <c r="O1616" t="s">
        <v>208</v>
      </c>
      <c r="P1616">
        <v>69</v>
      </c>
      <c r="Q1616" t="s">
        <v>613</v>
      </c>
      <c r="R1616" t="s">
        <v>261</v>
      </c>
      <c r="S1616" t="s">
        <v>262</v>
      </c>
      <c r="T1616" t="s">
        <v>229</v>
      </c>
      <c r="U1616" t="s">
        <v>686</v>
      </c>
      <c r="V1616" t="s">
        <v>255</v>
      </c>
      <c r="W1616">
        <f t="shared" si="154"/>
        <v>-8.0499999999999972</v>
      </c>
      <c r="X1616">
        <f t="shared" si="155"/>
        <v>-217.34999999999991</v>
      </c>
    </row>
    <row r="1617" spans="1:24" x14ac:dyDescent="0.35">
      <c r="A1617">
        <v>38</v>
      </c>
      <c r="B1617">
        <v>74.11</v>
      </c>
      <c r="C1617">
        <v>11</v>
      </c>
      <c r="D1617">
        <v>2816.18</v>
      </c>
      <c r="E1617" s="53">
        <v>43201</v>
      </c>
      <c r="F1617" s="84">
        <v>4</v>
      </c>
      <c r="G1617" s="84">
        <v>11</v>
      </c>
      <c r="H1617" s="85" t="str">
        <f t="shared" si="150"/>
        <v>November</v>
      </c>
      <c r="I1617" s="84">
        <v>2018</v>
      </c>
      <c r="J1617" s="85" t="str">
        <f t="shared" si="151"/>
        <v>11/4/2018</v>
      </c>
      <c r="K1617" s="86">
        <f t="shared" si="152"/>
        <v>1</v>
      </c>
      <c r="L1617" t="str">
        <f t="shared" si="153"/>
        <v>Sunday</v>
      </c>
      <c r="M1617">
        <v>2190</v>
      </c>
      <c r="N1617" t="s">
        <v>207</v>
      </c>
      <c r="O1617" t="s">
        <v>208</v>
      </c>
      <c r="P1617">
        <v>69</v>
      </c>
      <c r="Q1617" t="s">
        <v>613</v>
      </c>
      <c r="R1617" t="s">
        <v>343</v>
      </c>
      <c r="S1617" t="s">
        <v>344</v>
      </c>
      <c r="T1617" t="s">
        <v>232</v>
      </c>
      <c r="U1617" t="s">
        <v>723</v>
      </c>
      <c r="V1617" t="s">
        <v>255</v>
      </c>
      <c r="W1617">
        <f t="shared" si="154"/>
        <v>5.1099999999999994</v>
      </c>
      <c r="X1617">
        <f t="shared" si="155"/>
        <v>194.17999999999998</v>
      </c>
    </row>
    <row r="1618" spans="1:24" x14ac:dyDescent="0.35">
      <c r="A1618">
        <v>35</v>
      </c>
      <c r="B1618">
        <v>72.03</v>
      </c>
      <c r="C1618">
        <v>6</v>
      </c>
      <c r="D1618">
        <v>2521.0500000000002</v>
      </c>
      <c r="E1618" s="53">
        <v>43415</v>
      </c>
      <c r="F1618" s="84">
        <v>11</v>
      </c>
      <c r="G1618" s="84">
        <v>11</v>
      </c>
      <c r="H1618" s="85" t="str">
        <f t="shared" si="150"/>
        <v>November</v>
      </c>
      <c r="I1618" s="84">
        <v>2018</v>
      </c>
      <c r="J1618" s="85" t="str">
        <f t="shared" si="151"/>
        <v>11/11/2018</v>
      </c>
      <c r="K1618" s="86">
        <f t="shared" si="152"/>
        <v>1</v>
      </c>
      <c r="L1618" t="str">
        <f t="shared" si="153"/>
        <v>Sunday</v>
      </c>
      <c r="M1618">
        <v>2184</v>
      </c>
      <c r="N1618" t="s">
        <v>207</v>
      </c>
      <c r="O1618" t="s">
        <v>208</v>
      </c>
      <c r="P1618">
        <v>69</v>
      </c>
      <c r="Q1618" t="s">
        <v>613</v>
      </c>
      <c r="R1618" t="s">
        <v>265</v>
      </c>
      <c r="S1618" t="s">
        <v>266</v>
      </c>
      <c r="T1618" t="s">
        <v>230</v>
      </c>
      <c r="U1618" t="s">
        <v>688</v>
      </c>
      <c r="V1618" t="s">
        <v>255</v>
      </c>
      <c r="W1618">
        <f t="shared" si="154"/>
        <v>3.0300000000000011</v>
      </c>
      <c r="X1618">
        <f t="shared" si="155"/>
        <v>106.05000000000004</v>
      </c>
    </row>
    <row r="1619" spans="1:24" x14ac:dyDescent="0.35">
      <c r="A1619">
        <v>42</v>
      </c>
      <c r="B1619">
        <v>76.19</v>
      </c>
      <c r="C1619">
        <v>3</v>
      </c>
      <c r="D1619">
        <v>3199.98</v>
      </c>
      <c r="E1619" s="53" t="s">
        <v>522</v>
      </c>
      <c r="F1619" s="84">
        <v>19</v>
      </c>
      <c r="G1619" s="84">
        <v>11</v>
      </c>
      <c r="H1619" s="85" t="str">
        <f t="shared" si="150"/>
        <v>November</v>
      </c>
      <c r="I1619" s="84">
        <v>2018</v>
      </c>
      <c r="J1619" s="85" t="str">
        <f t="shared" si="151"/>
        <v>11/19/2018</v>
      </c>
      <c r="K1619" s="86">
        <f t="shared" si="152"/>
        <v>2</v>
      </c>
      <c r="L1619" t="str">
        <f t="shared" si="153"/>
        <v>Monday</v>
      </c>
      <c r="M1619">
        <v>2177</v>
      </c>
      <c r="N1619" t="s">
        <v>207</v>
      </c>
      <c r="O1619" t="s">
        <v>208</v>
      </c>
      <c r="P1619">
        <v>69</v>
      </c>
      <c r="Q1619" t="s">
        <v>613</v>
      </c>
      <c r="R1619" t="s">
        <v>296</v>
      </c>
      <c r="S1619" t="s">
        <v>297</v>
      </c>
      <c r="T1619" t="s">
        <v>236</v>
      </c>
      <c r="U1619" t="s">
        <v>704</v>
      </c>
      <c r="V1619" t="s">
        <v>260</v>
      </c>
      <c r="W1619">
        <f t="shared" si="154"/>
        <v>7.1899999999999977</v>
      </c>
      <c r="X1619">
        <f t="shared" si="155"/>
        <v>301.9799999999999</v>
      </c>
    </row>
    <row r="1620" spans="1:24" x14ac:dyDescent="0.35">
      <c r="A1620">
        <v>21</v>
      </c>
      <c r="B1620">
        <v>63.72</v>
      </c>
      <c r="C1620">
        <v>11</v>
      </c>
      <c r="D1620">
        <v>1338.12</v>
      </c>
      <c r="E1620" s="53" t="s">
        <v>212</v>
      </c>
      <c r="F1620" s="84">
        <v>15</v>
      </c>
      <c r="G1620" s="84">
        <v>1</v>
      </c>
      <c r="H1620" s="85" t="str">
        <f t="shared" si="150"/>
        <v>January</v>
      </c>
      <c r="I1620" s="84">
        <v>2019</v>
      </c>
      <c r="J1620" s="85" t="str">
        <f t="shared" si="151"/>
        <v>1/15/2019</v>
      </c>
      <c r="K1620" s="86">
        <f t="shared" si="152"/>
        <v>3</v>
      </c>
      <c r="L1620" t="str">
        <f t="shared" si="153"/>
        <v>Tuesday</v>
      </c>
      <c r="M1620">
        <v>2121</v>
      </c>
      <c r="N1620" t="s">
        <v>207</v>
      </c>
      <c r="O1620" t="s">
        <v>208</v>
      </c>
      <c r="P1620">
        <v>69</v>
      </c>
      <c r="Q1620" t="s">
        <v>613</v>
      </c>
      <c r="R1620" t="s">
        <v>269</v>
      </c>
      <c r="S1620" t="s">
        <v>259</v>
      </c>
      <c r="T1620" t="s">
        <v>230</v>
      </c>
      <c r="U1620" t="s">
        <v>690</v>
      </c>
      <c r="V1620" t="s">
        <v>255</v>
      </c>
      <c r="W1620">
        <f t="shared" si="154"/>
        <v>-5.2800000000000011</v>
      </c>
      <c r="X1620">
        <f t="shared" si="155"/>
        <v>-110.88000000000002</v>
      </c>
    </row>
    <row r="1621" spans="1:24" x14ac:dyDescent="0.35">
      <c r="A1621">
        <v>37</v>
      </c>
      <c r="B1621">
        <v>80.34</v>
      </c>
      <c r="C1621">
        <v>4</v>
      </c>
      <c r="D1621">
        <v>2972.58</v>
      </c>
      <c r="E1621" s="53" t="s">
        <v>444</v>
      </c>
      <c r="F1621" s="84">
        <v>21</v>
      </c>
      <c r="G1621" s="84">
        <v>2</v>
      </c>
      <c r="H1621" s="85" t="str">
        <f t="shared" si="150"/>
        <v>Febuary</v>
      </c>
      <c r="I1621" s="84">
        <v>2019</v>
      </c>
      <c r="J1621" s="85" t="str">
        <f t="shared" si="151"/>
        <v>2/21/2019</v>
      </c>
      <c r="K1621" s="86">
        <f t="shared" si="152"/>
        <v>5</v>
      </c>
      <c r="L1621" t="str">
        <f t="shared" si="153"/>
        <v>Thursday</v>
      </c>
      <c r="M1621">
        <v>2085</v>
      </c>
      <c r="N1621" t="s">
        <v>207</v>
      </c>
      <c r="O1621" t="s">
        <v>208</v>
      </c>
      <c r="P1621">
        <v>69</v>
      </c>
      <c r="Q1621" t="s">
        <v>613</v>
      </c>
      <c r="R1621" t="s">
        <v>265</v>
      </c>
      <c r="S1621" t="s">
        <v>266</v>
      </c>
      <c r="T1621" t="s">
        <v>230</v>
      </c>
      <c r="U1621" t="s">
        <v>688</v>
      </c>
      <c r="V1621" t="s">
        <v>255</v>
      </c>
      <c r="W1621">
        <f t="shared" si="154"/>
        <v>11.340000000000003</v>
      </c>
      <c r="X1621">
        <f t="shared" si="155"/>
        <v>419.58000000000015</v>
      </c>
    </row>
    <row r="1622" spans="1:24" x14ac:dyDescent="0.35">
      <c r="A1622">
        <v>26</v>
      </c>
      <c r="B1622">
        <v>79.650000000000006</v>
      </c>
      <c r="C1622">
        <v>4</v>
      </c>
      <c r="D1622">
        <v>2070.9</v>
      </c>
      <c r="E1622" s="53">
        <v>43589</v>
      </c>
      <c r="F1622" s="84">
        <v>5</v>
      </c>
      <c r="G1622" s="84">
        <v>4</v>
      </c>
      <c r="H1622" s="85" t="str">
        <f t="shared" si="150"/>
        <v>April</v>
      </c>
      <c r="I1622" s="84">
        <v>2019</v>
      </c>
      <c r="J1622" s="85" t="str">
        <f t="shared" si="151"/>
        <v>4/5/2019</v>
      </c>
      <c r="K1622" s="86">
        <f t="shared" si="152"/>
        <v>6</v>
      </c>
      <c r="L1622" t="str">
        <f t="shared" si="153"/>
        <v>Friday</v>
      </c>
      <c r="M1622">
        <v>2043</v>
      </c>
      <c r="N1622" t="s">
        <v>207</v>
      </c>
      <c r="O1622" t="s">
        <v>208</v>
      </c>
      <c r="P1622">
        <v>69</v>
      </c>
      <c r="Q1622" t="s">
        <v>613</v>
      </c>
      <c r="R1622" t="s">
        <v>272</v>
      </c>
      <c r="S1622" t="s">
        <v>254</v>
      </c>
      <c r="T1622" t="s">
        <v>229</v>
      </c>
      <c r="U1622" t="s">
        <v>692</v>
      </c>
      <c r="V1622" t="s">
        <v>255</v>
      </c>
      <c r="W1622">
        <f t="shared" si="154"/>
        <v>10.650000000000006</v>
      </c>
      <c r="X1622">
        <f t="shared" si="155"/>
        <v>276.90000000000015</v>
      </c>
    </row>
    <row r="1623" spans="1:24" x14ac:dyDescent="0.35">
      <c r="A1623">
        <v>47</v>
      </c>
      <c r="B1623">
        <v>65.8</v>
      </c>
      <c r="C1623">
        <v>8</v>
      </c>
      <c r="D1623">
        <v>3092.6</v>
      </c>
      <c r="E1623" s="53" t="s">
        <v>515</v>
      </c>
      <c r="F1623" s="84">
        <v>26</v>
      </c>
      <c r="G1623" s="84">
        <v>5</v>
      </c>
      <c r="H1623" s="85" t="str">
        <f t="shared" si="150"/>
        <v>May</v>
      </c>
      <c r="I1623" s="84">
        <v>2019</v>
      </c>
      <c r="J1623" s="85" t="str">
        <f t="shared" si="151"/>
        <v>5/26/2019</v>
      </c>
      <c r="K1623" s="86">
        <f t="shared" si="152"/>
        <v>1</v>
      </c>
      <c r="L1623" t="str">
        <f t="shared" si="153"/>
        <v>Sunday</v>
      </c>
      <c r="M1623">
        <v>1993</v>
      </c>
      <c r="N1623" t="s">
        <v>207</v>
      </c>
      <c r="O1623" t="s">
        <v>208</v>
      </c>
      <c r="P1623">
        <v>69</v>
      </c>
      <c r="Q1623" t="s">
        <v>613</v>
      </c>
      <c r="R1623" t="s">
        <v>269</v>
      </c>
      <c r="S1623" t="s">
        <v>259</v>
      </c>
      <c r="T1623" t="s">
        <v>230</v>
      </c>
      <c r="U1623" t="s">
        <v>690</v>
      </c>
      <c r="V1623" t="s">
        <v>260</v>
      </c>
      <c r="W1623">
        <f t="shared" si="154"/>
        <v>-3.2000000000000028</v>
      </c>
      <c r="X1623">
        <f t="shared" si="155"/>
        <v>-150.40000000000015</v>
      </c>
    </row>
    <row r="1624" spans="1:24" x14ac:dyDescent="0.35">
      <c r="A1624">
        <v>37</v>
      </c>
      <c r="B1624">
        <v>65.099999999999994</v>
      </c>
      <c r="C1624">
        <v>6</v>
      </c>
      <c r="D1624">
        <v>2408.6999999999998</v>
      </c>
      <c r="E1624" s="53" t="s">
        <v>517</v>
      </c>
      <c r="F1624" s="84">
        <v>30</v>
      </c>
      <c r="G1624" s="84">
        <v>6</v>
      </c>
      <c r="H1624" s="85" t="str">
        <f t="shared" si="150"/>
        <v>June</v>
      </c>
      <c r="I1624" s="84">
        <v>2019</v>
      </c>
      <c r="J1624" s="85" t="str">
        <f t="shared" si="151"/>
        <v>6/30/2019</v>
      </c>
      <c r="K1624" s="86">
        <f t="shared" si="152"/>
        <v>1</v>
      </c>
      <c r="L1624" t="str">
        <f t="shared" si="153"/>
        <v>Sunday</v>
      </c>
      <c r="M1624">
        <v>1959</v>
      </c>
      <c r="N1624" t="s">
        <v>207</v>
      </c>
      <c r="O1624" t="s">
        <v>208</v>
      </c>
      <c r="P1624">
        <v>69</v>
      </c>
      <c r="Q1624" t="s">
        <v>613</v>
      </c>
      <c r="R1624" t="s">
        <v>381</v>
      </c>
      <c r="S1624" t="s">
        <v>382</v>
      </c>
      <c r="T1624" t="s">
        <v>229</v>
      </c>
      <c r="U1624" t="s">
        <v>738</v>
      </c>
      <c r="V1624" t="s">
        <v>255</v>
      </c>
      <c r="W1624">
        <f t="shared" si="154"/>
        <v>-3.9000000000000057</v>
      </c>
      <c r="X1624">
        <f t="shared" si="155"/>
        <v>-144.30000000000021</v>
      </c>
    </row>
    <row r="1625" spans="1:24" x14ac:dyDescent="0.35">
      <c r="A1625">
        <v>46</v>
      </c>
      <c r="B1625">
        <v>75.489999999999995</v>
      </c>
      <c r="C1625">
        <v>12</v>
      </c>
      <c r="D1625">
        <v>3472.54</v>
      </c>
      <c r="E1625" s="53">
        <v>43504</v>
      </c>
      <c r="F1625" s="84">
        <v>2</v>
      </c>
      <c r="G1625" s="84">
        <v>8</v>
      </c>
      <c r="H1625" s="85" t="str">
        <f t="shared" si="150"/>
        <v>August</v>
      </c>
      <c r="I1625" s="84">
        <v>2019</v>
      </c>
      <c r="J1625" s="85" t="str">
        <f t="shared" si="151"/>
        <v>8/2/2019</v>
      </c>
      <c r="K1625" s="86">
        <f t="shared" si="152"/>
        <v>6</v>
      </c>
      <c r="L1625" t="str">
        <f t="shared" si="153"/>
        <v>Friday</v>
      </c>
      <c r="M1625">
        <v>1927</v>
      </c>
      <c r="N1625" t="s">
        <v>207</v>
      </c>
      <c r="O1625" t="s">
        <v>208</v>
      </c>
      <c r="P1625">
        <v>69</v>
      </c>
      <c r="Q1625" t="s">
        <v>613</v>
      </c>
      <c r="R1625" t="s">
        <v>418</v>
      </c>
      <c r="S1625" t="s">
        <v>342</v>
      </c>
      <c r="T1625" t="s">
        <v>229</v>
      </c>
      <c r="U1625" t="s">
        <v>751</v>
      </c>
      <c r="V1625" t="s">
        <v>260</v>
      </c>
      <c r="W1625">
        <f t="shared" si="154"/>
        <v>6.4899999999999949</v>
      </c>
      <c r="X1625">
        <f t="shared" si="155"/>
        <v>298.53999999999974</v>
      </c>
    </row>
    <row r="1626" spans="1:24" x14ac:dyDescent="0.35">
      <c r="A1626">
        <v>38</v>
      </c>
      <c r="B1626">
        <v>59.56</v>
      </c>
      <c r="C1626">
        <v>3</v>
      </c>
      <c r="D1626">
        <v>2263.2800000000002</v>
      </c>
      <c r="E1626" s="53" t="s">
        <v>217</v>
      </c>
      <c r="F1626" s="84">
        <v>27</v>
      </c>
      <c r="G1626" s="84">
        <v>8</v>
      </c>
      <c r="H1626" s="85" t="str">
        <f t="shared" si="150"/>
        <v>August</v>
      </c>
      <c r="I1626" s="84">
        <v>2019</v>
      </c>
      <c r="J1626" s="85" t="str">
        <f t="shared" si="151"/>
        <v>8/27/2019</v>
      </c>
      <c r="K1626" s="86">
        <f t="shared" si="152"/>
        <v>3</v>
      </c>
      <c r="L1626" t="str">
        <f t="shared" si="153"/>
        <v>Tuesday</v>
      </c>
      <c r="M1626">
        <v>1903</v>
      </c>
      <c r="N1626" t="s">
        <v>207</v>
      </c>
      <c r="O1626" t="s">
        <v>208</v>
      </c>
      <c r="P1626">
        <v>69</v>
      </c>
      <c r="Q1626" t="s">
        <v>613</v>
      </c>
      <c r="R1626" t="s">
        <v>279</v>
      </c>
      <c r="S1626" t="s">
        <v>280</v>
      </c>
      <c r="T1626" t="s">
        <v>229</v>
      </c>
      <c r="U1626" t="s">
        <v>696</v>
      </c>
      <c r="V1626" t="s">
        <v>255</v>
      </c>
      <c r="W1626">
        <f t="shared" si="154"/>
        <v>-9.4399999999999977</v>
      </c>
      <c r="X1626">
        <f t="shared" si="155"/>
        <v>-358.71999999999991</v>
      </c>
    </row>
    <row r="1627" spans="1:24" x14ac:dyDescent="0.35">
      <c r="A1627">
        <v>33</v>
      </c>
      <c r="B1627">
        <v>66.489999999999995</v>
      </c>
      <c r="C1627">
        <v>6</v>
      </c>
      <c r="D1627">
        <v>2194.17</v>
      </c>
      <c r="E1627" s="53" t="s">
        <v>218</v>
      </c>
      <c r="F1627" s="84">
        <v>30</v>
      </c>
      <c r="G1627" s="84">
        <v>9</v>
      </c>
      <c r="H1627" s="85" t="str">
        <f t="shared" si="150"/>
        <v>September</v>
      </c>
      <c r="I1627" s="84">
        <v>2019</v>
      </c>
      <c r="J1627" s="85" t="str">
        <f t="shared" si="151"/>
        <v>9/30/2019</v>
      </c>
      <c r="K1627" s="86">
        <f t="shared" si="152"/>
        <v>2</v>
      </c>
      <c r="L1627" t="str">
        <f t="shared" si="153"/>
        <v>Monday</v>
      </c>
      <c r="M1627">
        <v>1870</v>
      </c>
      <c r="N1627" t="s">
        <v>207</v>
      </c>
      <c r="O1627" t="s">
        <v>208</v>
      </c>
      <c r="P1627">
        <v>69</v>
      </c>
      <c r="Q1627" t="s">
        <v>613</v>
      </c>
      <c r="R1627" t="s">
        <v>281</v>
      </c>
      <c r="S1627" t="s">
        <v>282</v>
      </c>
      <c r="T1627" t="s">
        <v>233</v>
      </c>
      <c r="U1627" t="s">
        <v>697</v>
      </c>
      <c r="V1627" t="s">
        <v>255</v>
      </c>
      <c r="W1627">
        <f t="shared" si="154"/>
        <v>-2.5100000000000051</v>
      </c>
      <c r="X1627">
        <f t="shared" si="155"/>
        <v>-82.830000000000169</v>
      </c>
    </row>
    <row r="1628" spans="1:24" x14ac:dyDescent="0.35">
      <c r="A1628">
        <v>24</v>
      </c>
      <c r="B1628">
        <v>56.1</v>
      </c>
      <c r="C1628">
        <v>2</v>
      </c>
      <c r="D1628">
        <v>1346.4</v>
      </c>
      <c r="E1628" s="53" t="s">
        <v>219</v>
      </c>
      <c r="F1628" s="84">
        <v>15</v>
      </c>
      <c r="G1628" s="84">
        <v>10</v>
      </c>
      <c r="H1628" s="85" t="str">
        <f t="shared" si="150"/>
        <v>October</v>
      </c>
      <c r="I1628" s="84">
        <v>2019</v>
      </c>
      <c r="J1628" s="85" t="str">
        <f t="shared" si="151"/>
        <v>10/15/2019</v>
      </c>
      <c r="K1628" s="86">
        <f t="shared" si="152"/>
        <v>3</v>
      </c>
      <c r="L1628" t="str">
        <f t="shared" si="153"/>
        <v>Tuesday</v>
      </c>
      <c r="M1628">
        <v>1856</v>
      </c>
      <c r="N1628" t="s">
        <v>207</v>
      </c>
      <c r="O1628" t="s">
        <v>208</v>
      </c>
      <c r="P1628">
        <v>69</v>
      </c>
      <c r="Q1628" t="s">
        <v>613</v>
      </c>
      <c r="R1628" t="s">
        <v>283</v>
      </c>
      <c r="S1628" t="s">
        <v>284</v>
      </c>
      <c r="T1628" t="s">
        <v>231</v>
      </c>
      <c r="U1628" t="s">
        <v>698</v>
      </c>
      <c r="V1628" t="s">
        <v>255</v>
      </c>
      <c r="W1628">
        <f t="shared" si="154"/>
        <v>-12.899999999999999</v>
      </c>
      <c r="X1628">
        <f t="shared" si="155"/>
        <v>-309.59999999999997</v>
      </c>
    </row>
    <row r="1629" spans="1:24" x14ac:dyDescent="0.35">
      <c r="A1629">
        <v>31</v>
      </c>
      <c r="B1629">
        <v>81.73</v>
      </c>
      <c r="C1629">
        <v>7</v>
      </c>
      <c r="D1629">
        <v>2533.63</v>
      </c>
      <c r="E1629" s="53">
        <v>43535</v>
      </c>
      <c r="F1629" s="84">
        <v>3</v>
      </c>
      <c r="G1629" s="84">
        <v>11</v>
      </c>
      <c r="H1629" s="85" t="str">
        <f t="shared" si="150"/>
        <v>November</v>
      </c>
      <c r="I1629" s="84">
        <v>2019</v>
      </c>
      <c r="J1629" s="85" t="str">
        <f t="shared" si="151"/>
        <v>11/3/2019</v>
      </c>
      <c r="K1629" s="86">
        <f t="shared" si="152"/>
        <v>1</v>
      </c>
      <c r="L1629" t="str">
        <f t="shared" si="153"/>
        <v>Sunday</v>
      </c>
      <c r="M1629">
        <v>1838</v>
      </c>
      <c r="N1629" t="s">
        <v>207</v>
      </c>
      <c r="O1629" t="s">
        <v>208</v>
      </c>
      <c r="P1629">
        <v>69</v>
      </c>
      <c r="Q1629" t="s">
        <v>613</v>
      </c>
      <c r="R1629" t="s">
        <v>445</v>
      </c>
      <c r="S1629" t="s">
        <v>254</v>
      </c>
      <c r="T1629" t="s">
        <v>229</v>
      </c>
      <c r="U1629" t="s">
        <v>759</v>
      </c>
      <c r="V1629" t="s">
        <v>255</v>
      </c>
      <c r="W1629">
        <f t="shared" si="154"/>
        <v>12.730000000000004</v>
      </c>
      <c r="X1629">
        <f t="shared" si="155"/>
        <v>394.63000000000011</v>
      </c>
    </row>
    <row r="1630" spans="1:24" x14ac:dyDescent="0.35">
      <c r="A1630">
        <v>42</v>
      </c>
      <c r="B1630">
        <v>81.03</v>
      </c>
      <c r="C1630">
        <v>1</v>
      </c>
      <c r="D1630">
        <v>3403.26</v>
      </c>
      <c r="E1630" s="53" t="s">
        <v>516</v>
      </c>
      <c r="F1630" s="84">
        <v>16</v>
      </c>
      <c r="G1630" s="84">
        <v>11</v>
      </c>
      <c r="H1630" s="85" t="str">
        <f t="shared" si="150"/>
        <v>November</v>
      </c>
      <c r="I1630" s="84">
        <v>2019</v>
      </c>
      <c r="J1630" s="85" t="str">
        <f t="shared" si="151"/>
        <v>11/16/2019</v>
      </c>
      <c r="K1630" s="86">
        <f t="shared" si="152"/>
        <v>7</v>
      </c>
      <c r="L1630" t="str">
        <f t="shared" si="153"/>
        <v>Saturday</v>
      </c>
      <c r="M1630">
        <v>1826</v>
      </c>
      <c r="N1630" t="s">
        <v>207</v>
      </c>
      <c r="O1630" t="s">
        <v>208</v>
      </c>
      <c r="P1630">
        <v>69</v>
      </c>
      <c r="Q1630" t="s">
        <v>613</v>
      </c>
      <c r="R1630" t="s">
        <v>406</v>
      </c>
      <c r="S1630" t="s">
        <v>407</v>
      </c>
      <c r="T1630" t="s">
        <v>246</v>
      </c>
      <c r="U1630" t="s">
        <v>746</v>
      </c>
      <c r="V1630" t="s">
        <v>260</v>
      </c>
      <c r="W1630">
        <f t="shared" si="154"/>
        <v>12.030000000000001</v>
      </c>
      <c r="X1630">
        <f t="shared" si="155"/>
        <v>505.26000000000005</v>
      </c>
    </row>
    <row r="1631" spans="1:24" x14ac:dyDescent="0.35">
      <c r="A1631">
        <v>32</v>
      </c>
      <c r="B1631">
        <v>103.35</v>
      </c>
      <c r="C1631">
        <v>6</v>
      </c>
      <c r="D1631">
        <v>3307.2</v>
      </c>
      <c r="E1631" s="53" t="s">
        <v>221</v>
      </c>
      <c r="F1631" s="84">
        <v>24</v>
      </c>
      <c r="G1631" s="84">
        <v>11</v>
      </c>
      <c r="H1631" s="85" t="str">
        <f t="shared" si="150"/>
        <v>November</v>
      </c>
      <c r="I1631" s="84">
        <v>2019</v>
      </c>
      <c r="J1631" s="85" t="str">
        <f t="shared" si="151"/>
        <v>11/24/2019</v>
      </c>
      <c r="K1631" s="86">
        <f t="shared" si="152"/>
        <v>1</v>
      </c>
      <c r="L1631" t="str">
        <f t="shared" si="153"/>
        <v>Sunday</v>
      </c>
      <c r="M1631">
        <v>1819</v>
      </c>
      <c r="N1631" t="s">
        <v>207</v>
      </c>
      <c r="O1631" t="s">
        <v>208</v>
      </c>
      <c r="P1631">
        <v>69</v>
      </c>
      <c r="Q1631" t="s">
        <v>613</v>
      </c>
      <c r="R1631" t="s">
        <v>287</v>
      </c>
      <c r="S1631" t="s">
        <v>288</v>
      </c>
      <c r="T1631" t="s">
        <v>234</v>
      </c>
      <c r="U1631" t="s">
        <v>700</v>
      </c>
      <c r="V1631" t="s">
        <v>260</v>
      </c>
      <c r="W1631">
        <f t="shared" si="154"/>
        <v>34.349999999999994</v>
      </c>
      <c r="X1631">
        <f t="shared" si="155"/>
        <v>1099.1999999999998</v>
      </c>
    </row>
    <row r="1632" spans="1:24" x14ac:dyDescent="0.35">
      <c r="A1632">
        <v>41</v>
      </c>
      <c r="B1632">
        <v>70.650000000000006</v>
      </c>
      <c r="C1632">
        <v>3</v>
      </c>
      <c r="D1632">
        <v>2896.65</v>
      </c>
      <c r="E1632" s="53">
        <v>43658</v>
      </c>
      <c r="F1632" s="84">
        <v>7</v>
      </c>
      <c r="G1632" s="84">
        <v>12</v>
      </c>
      <c r="H1632" s="85" t="str">
        <f t="shared" si="150"/>
        <v>December</v>
      </c>
      <c r="I1632" s="84">
        <v>2019</v>
      </c>
      <c r="J1632" s="85" t="str">
        <f t="shared" si="151"/>
        <v>12/7/2019</v>
      </c>
      <c r="K1632" s="86">
        <f t="shared" si="152"/>
        <v>7</v>
      </c>
      <c r="L1632" t="str">
        <f t="shared" si="153"/>
        <v>Saturday</v>
      </c>
      <c r="M1632">
        <v>1807</v>
      </c>
      <c r="N1632" t="s">
        <v>207</v>
      </c>
      <c r="O1632" t="s">
        <v>208</v>
      </c>
      <c r="P1632">
        <v>69</v>
      </c>
      <c r="Q1632" t="s">
        <v>613</v>
      </c>
      <c r="R1632" t="s">
        <v>296</v>
      </c>
      <c r="S1632" t="s">
        <v>297</v>
      </c>
      <c r="T1632" t="s">
        <v>236</v>
      </c>
      <c r="U1632" t="s">
        <v>704</v>
      </c>
      <c r="V1632" t="s">
        <v>255</v>
      </c>
      <c r="W1632">
        <f t="shared" si="154"/>
        <v>1.6500000000000057</v>
      </c>
      <c r="X1632">
        <f t="shared" si="155"/>
        <v>67.650000000000233</v>
      </c>
    </row>
    <row r="1633" spans="1:24" x14ac:dyDescent="0.35">
      <c r="A1633">
        <v>43</v>
      </c>
      <c r="B1633">
        <v>61.23</v>
      </c>
      <c r="C1633">
        <v>14</v>
      </c>
      <c r="D1633">
        <v>2632.89</v>
      </c>
      <c r="E1633" s="53">
        <v>43983</v>
      </c>
      <c r="F1633" s="84">
        <v>6</v>
      </c>
      <c r="G1633" s="84">
        <v>1</v>
      </c>
      <c r="H1633" s="85" t="str">
        <f t="shared" si="150"/>
        <v>January</v>
      </c>
      <c r="I1633" s="84">
        <v>2020</v>
      </c>
      <c r="J1633" s="85" t="str">
        <f t="shared" si="151"/>
        <v>1/6/2020</v>
      </c>
      <c r="K1633" s="86">
        <f t="shared" si="152"/>
        <v>2</v>
      </c>
      <c r="L1633" t="str">
        <f t="shared" si="153"/>
        <v>Monday</v>
      </c>
      <c r="M1633">
        <v>1778</v>
      </c>
      <c r="N1633" t="s">
        <v>207</v>
      </c>
      <c r="O1633" t="s">
        <v>208</v>
      </c>
      <c r="P1633">
        <v>69</v>
      </c>
      <c r="Q1633" t="s">
        <v>613</v>
      </c>
      <c r="R1633" t="s">
        <v>423</v>
      </c>
      <c r="S1633" t="s">
        <v>424</v>
      </c>
      <c r="T1633" t="s">
        <v>233</v>
      </c>
      <c r="U1633" t="s">
        <v>753</v>
      </c>
      <c r="V1633" t="s">
        <v>255</v>
      </c>
      <c r="W1633">
        <f t="shared" si="154"/>
        <v>-7.7700000000000031</v>
      </c>
      <c r="X1633">
        <f t="shared" si="155"/>
        <v>-334.11000000000013</v>
      </c>
    </row>
    <row r="1634" spans="1:24" x14ac:dyDescent="0.35">
      <c r="A1634">
        <v>20</v>
      </c>
      <c r="B1634">
        <v>102.3</v>
      </c>
      <c r="C1634">
        <v>14</v>
      </c>
      <c r="D1634">
        <v>2046</v>
      </c>
      <c r="E1634" s="53">
        <v>43892</v>
      </c>
      <c r="F1634" s="84">
        <v>3</v>
      </c>
      <c r="G1634" s="84">
        <v>2</v>
      </c>
      <c r="H1634" s="85" t="str">
        <f t="shared" si="150"/>
        <v>Febuary</v>
      </c>
      <c r="I1634" s="84">
        <v>2020</v>
      </c>
      <c r="J1634" s="85" t="str">
        <f t="shared" si="151"/>
        <v>2/3/2020</v>
      </c>
      <c r="K1634" s="86">
        <f t="shared" si="152"/>
        <v>2</v>
      </c>
      <c r="L1634" t="str">
        <f t="shared" si="153"/>
        <v>Monday</v>
      </c>
      <c r="M1634">
        <v>1751</v>
      </c>
      <c r="N1634" t="s">
        <v>207</v>
      </c>
      <c r="O1634" t="s">
        <v>208</v>
      </c>
      <c r="P1634">
        <v>69</v>
      </c>
      <c r="Q1634" t="s">
        <v>613</v>
      </c>
      <c r="R1634" t="s">
        <v>277</v>
      </c>
      <c r="S1634" t="s">
        <v>278</v>
      </c>
      <c r="T1634" t="s">
        <v>230</v>
      </c>
      <c r="U1634" t="s">
        <v>695</v>
      </c>
      <c r="V1634" t="s">
        <v>255</v>
      </c>
      <c r="W1634">
        <f t="shared" si="154"/>
        <v>33.299999999999997</v>
      </c>
      <c r="X1634">
        <f t="shared" si="155"/>
        <v>666</v>
      </c>
    </row>
    <row r="1635" spans="1:24" x14ac:dyDescent="0.35">
      <c r="A1635">
        <v>35</v>
      </c>
      <c r="B1635">
        <v>65.13</v>
      </c>
      <c r="C1635">
        <v>4</v>
      </c>
      <c r="D1635">
        <v>2279.5500000000002</v>
      </c>
      <c r="E1635" s="53">
        <v>43924</v>
      </c>
      <c r="F1635" s="84">
        <v>4</v>
      </c>
      <c r="G1635" s="84">
        <v>3</v>
      </c>
      <c r="H1635" s="85" t="str">
        <f t="shared" si="150"/>
        <v>March</v>
      </c>
      <c r="I1635" s="84">
        <v>2020</v>
      </c>
      <c r="J1635" s="85" t="str">
        <f t="shared" si="151"/>
        <v>3/4/2020</v>
      </c>
      <c r="K1635" s="86">
        <f t="shared" si="152"/>
        <v>4</v>
      </c>
      <c r="L1635" t="str">
        <f t="shared" si="153"/>
        <v>Wednesday</v>
      </c>
      <c r="M1635">
        <v>1722</v>
      </c>
      <c r="N1635" t="s">
        <v>207</v>
      </c>
      <c r="O1635" t="s">
        <v>208</v>
      </c>
      <c r="P1635">
        <v>69</v>
      </c>
      <c r="Q1635" t="s">
        <v>613</v>
      </c>
      <c r="R1635" t="s">
        <v>335</v>
      </c>
      <c r="S1635" t="s">
        <v>336</v>
      </c>
      <c r="T1635" t="s">
        <v>229</v>
      </c>
      <c r="U1635" t="s">
        <v>720</v>
      </c>
      <c r="V1635" t="s">
        <v>255</v>
      </c>
      <c r="W1635">
        <f t="shared" si="154"/>
        <v>-3.8700000000000045</v>
      </c>
      <c r="X1635">
        <f t="shared" si="155"/>
        <v>-135.45000000000016</v>
      </c>
    </row>
    <row r="1636" spans="1:24" x14ac:dyDescent="0.35">
      <c r="A1636">
        <v>27</v>
      </c>
      <c r="B1636">
        <v>79.650000000000006</v>
      </c>
      <c r="C1636">
        <v>4</v>
      </c>
      <c r="D1636">
        <v>2150.5500000000002</v>
      </c>
      <c r="E1636" s="53">
        <v>44047</v>
      </c>
      <c r="F1636" s="84">
        <v>8</v>
      </c>
      <c r="G1636" s="84">
        <v>4</v>
      </c>
      <c r="H1636" s="85" t="str">
        <f t="shared" si="150"/>
        <v>April</v>
      </c>
      <c r="I1636" s="84">
        <v>2020</v>
      </c>
      <c r="J1636" s="85" t="str">
        <f t="shared" si="151"/>
        <v>4/8/2020</v>
      </c>
      <c r="K1636" s="86">
        <f t="shared" si="152"/>
        <v>4</v>
      </c>
      <c r="L1636" t="str">
        <f t="shared" si="153"/>
        <v>Wednesday</v>
      </c>
      <c r="M1636">
        <v>1688</v>
      </c>
      <c r="N1636" t="s">
        <v>207</v>
      </c>
      <c r="O1636" t="s">
        <v>208</v>
      </c>
      <c r="P1636">
        <v>69</v>
      </c>
      <c r="Q1636" t="s">
        <v>613</v>
      </c>
      <c r="R1636" t="s">
        <v>294</v>
      </c>
      <c r="S1636" t="s">
        <v>295</v>
      </c>
      <c r="T1636" t="s">
        <v>235</v>
      </c>
      <c r="U1636" t="s">
        <v>703</v>
      </c>
      <c r="V1636" t="s">
        <v>255</v>
      </c>
      <c r="W1636">
        <f t="shared" si="154"/>
        <v>10.650000000000006</v>
      </c>
      <c r="X1636">
        <f t="shared" si="155"/>
        <v>287.55000000000018</v>
      </c>
    </row>
    <row r="1637" spans="1:24" x14ac:dyDescent="0.35">
      <c r="A1637">
        <v>43</v>
      </c>
      <c r="B1637">
        <v>78.150000000000006</v>
      </c>
      <c r="C1637">
        <v>11</v>
      </c>
      <c r="D1637">
        <v>3360.45</v>
      </c>
      <c r="E1637" s="53" t="s">
        <v>481</v>
      </c>
      <c r="F1637" s="84">
        <v>18</v>
      </c>
      <c r="G1637" s="84">
        <v>3</v>
      </c>
      <c r="H1637" s="85" t="str">
        <f t="shared" si="150"/>
        <v>March</v>
      </c>
      <c r="I1637" s="84">
        <v>2018</v>
      </c>
      <c r="J1637" s="85" t="str">
        <f t="shared" si="151"/>
        <v>3/18/2018</v>
      </c>
      <c r="K1637" s="86">
        <f t="shared" si="152"/>
        <v>1</v>
      </c>
      <c r="L1637" t="str">
        <f t="shared" si="153"/>
        <v>Sunday</v>
      </c>
      <c r="M1637">
        <v>2441</v>
      </c>
      <c r="N1637" t="s">
        <v>207</v>
      </c>
      <c r="O1637" t="s">
        <v>226</v>
      </c>
      <c r="P1637">
        <v>90</v>
      </c>
      <c r="Q1637" t="s">
        <v>614</v>
      </c>
      <c r="R1637" t="s">
        <v>435</v>
      </c>
      <c r="S1637" t="s">
        <v>436</v>
      </c>
      <c r="T1637" t="s">
        <v>235</v>
      </c>
      <c r="U1637" t="s">
        <v>757</v>
      </c>
      <c r="V1637" t="s">
        <v>260</v>
      </c>
      <c r="W1637">
        <f t="shared" si="154"/>
        <v>-11.849999999999994</v>
      </c>
      <c r="X1637">
        <f t="shared" si="155"/>
        <v>-509.54999999999973</v>
      </c>
    </row>
    <row r="1638" spans="1:24" x14ac:dyDescent="0.35">
      <c r="A1638">
        <v>32</v>
      </c>
      <c r="B1638">
        <v>72.7</v>
      </c>
      <c r="C1638">
        <v>10</v>
      </c>
      <c r="D1638">
        <v>2326.4</v>
      </c>
      <c r="E1638" s="53" t="s">
        <v>471</v>
      </c>
      <c r="F1638" s="84">
        <v>21</v>
      </c>
      <c r="G1638" s="84">
        <v>5</v>
      </c>
      <c r="H1638" s="85" t="str">
        <f t="shared" si="150"/>
        <v>May</v>
      </c>
      <c r="I1638" s="84">
        <v>2018</v>
      </c>
      <c r="J1638" s="85" t="str">
        <f t="shared" si="151"/>
        <v>5/21/2018</v>
      </c>
      <c r="K1638" s="86">
        <f t="shared" si="152"/>
        <v>2</v>
      </c>
      <c r="L1638" t="str">
        <f t="shared" si="153"/>
        <v>Monday</v>
      </c>
      <c r="M1638">
        <v>2378</v>
      </c>
      <c r="N1638" t="s">
        <v>207</v>
      </c>
      <c r="O1638" t="s">
        <v>226</v>
      </c>
      <c r="P1638">
        <v>90</v>
      </c>
      <c r="Q1638" t="s">
        <v>614</v>
      </c>
      <c r="R1638" t="s">
        <v>463</v>
      </c>
      <c r="S1638" t="s">
        <v>464</v>
      </c>
      <c r="T1638" t="s">
        <v>229</v>
      </c>
      <c r="U1638" t="s">
        <v>764</v>
      </c>
      <c r="V1638" t="s">
        <v>255</v>
      </c>
      <c r="W1638">
        <f t="shared" si="154"/>
        <v>-17.299999999999997</v>
      </c>
      <c r="X1638">
        <f t="shared" si="155"/>
        <v>-553.59999999999991</v>
      </c>
    </row>
    <row r="1639" spans="1:24" x14ac:dyDescent="0.35">
      <c r="A1639">
        <v>21</v>
      </c>
      <c r="B1639">
        <v>73.599999999999994</v>
      </c>
      <c r="C1639">
        <v>4</v>
      </c>
      <c r="D1639">
        <v>1545.6</v>
      </c>
      <c r="E1639" s="53">
        <v>43413</v>
      </c>
      <c r="F1639" s="84">
        <v>11</v>
      </c>
      <c r="G1639" s="84">
        <v>9</v>
      </c>
      <c r="H1639" s="85" t="str">
        <f t="shared" si="150"/>
        <v>September</v>
      </c>
      <c r="I1639" s="84">
        <v>2018</v>
      </c>
      <c r="J1639" s="85" t="str">
        <f t="shared" si="151"/>
        <v>9/11/2018</v>
      </c>
      <c r="K1639" s="86">
        <f t="shared" si="152"/>
        <v>3</v>
      </c>
      <c r="L1639" t="str">
        <f t="shared" si="153"/>
        <v>Tuesday</v>
      </c>
      <c r="M1639">
        <v>2266</v>
      </c>
      <c r="N1639" t="s">
        <v>207</v>
      </c>
      <c r="O1639" t="s">
        <v>226</v>
      </c>
      <c r="P1639">
        <v>90</v>
      </c>
      <c r="Q1639" t="s">
        <v>614</v>
      </c>
      <c r="R1639" t="s">
        <v>343</v>
      </c>
      <c r="S1639" t="s">
        <v>344</v>
      </c>
      <c r="T1639" t="s">
        <v>232</v>
      </c>
      <c r="U1639" t="s">
        <v>723</v>
      </c>
      <c r="V1639" t="s">
        <v>255</v>
      </c>
      <c r="W1639">
        <f t="shared" si="154"/>
        <v>-16.400000000000006</v>
      </c>
      <c r="X1639">
        <f t="shared" si="155"/>
        <v>-344.40000000000009</v>
      </c>
    </row>
    <row r="1640" spans="1:24" x14ac:dyDescent="0.35">
      <c r="A1640">
        <v>20</v>
      </c>
      <c r="B1640">
        <v>107.23</v>
      </c>
      <c r="C1640">
        <v>3</v>
      </c>
      <c r="D1640">
        <v>2144.6</v>
      </c>
      <c r="E1640" s="53" t="s">
        <v>461</v>
      </c>
      <c r="F1640" s="84">
        <v>17</v>
      </c>
      <c r="G1640" s="84">
        <v>10</v>
      </c>
      <c r="H1640" s="85" t="str">
        <f t="shared" si="150"/>
        <v>October</v>
      </c>
      <c r="I1640" s="84">
        <v>2018</v>
      </c>
      <c r="J1640" s="85" t="str">
        <f t="shared" si="151"/>
        <v>10/17/2018</v>
      </c>
      <c r="K1640" s="86">
        <f t="shared" si="152"/>
        <v>4</v>
      </c>
      <c r="L1640" t="str">
        <f t="shared" si="153"/>
        <v>Wednesday</v>
      </c>
      <c r="M1640">
        <v>2231</v>
      </c>
      <c r="N1640" t="s">
        <v>207</v>
      </c>
      <c r="O1640" t="s">
        <v>226</v>
      </c>
      <c r="P1640">
        <v>90</v>
      </c>
      <c r="Q1640" t="s">
        <v>614</v>
      </c>
      <c r="R1640" t="s">
        <v>437</v>
      </c>
      <c r="S1640" t="s">
        <v>438</v>
      </c>
      <c r="T1640" t="s">
        <v>243</v>
      </c>
      <c r="U1640" t="s">
        <v>758</v>
      </c>
      <c r="V1640" t="s">
        <v>255</v>
      </c>
      <c r="W1640">
        <f t="shared" si="154"/>
        <v>17.230000000000004</v>
      </c>
      <c r="X1640">
        <f t="shared" si="155"/>
        <v>344.60000000000008</v>
      </c>
    </row>
    <row r="1641" spans="1:24" x14ac:dyDescent="0.35">
      <c r="A1641">
        <v>22</v>
      </c>
      <c r="B1641">
        <v>74.510000000000005</v>
      </c>
      <c r="C1641">
        <v>1</v>
      </c>
      <c r="D1641">
        <v>1639.22</v>
      </c>
      <c r="E1641" s="53">
        <v>43231</v>
      </c>
      <c r="F1641" s="84">
        <v>5</v>
      </c>
      <c r="G1641" s="84">
        <v>11</v>
      </c>
      <c r="H1641" s="85" t="str">
        <f t="shared" si="150"/>
        <v>November</v>
      </c>
      <c r="I1641" s="84">
        <v>2018</v>
      </c>
      <c r="J1641" s="85" t="str">
        <f t="shared" si="151"/>
        <v>11/5/2018</v>
      </c>
      <c r="K1641" s="86">
        <f t="shared" si="152"/>
        <v>2</v>
      </c>
      <c r="L1641" t="str">
        <f t="shared" si="153"/>
        <v>Monday</v>
      </c>
      <c r="M1641">
        <v>2213</v>
      </c>
      <c r="N1641" t="s">
        <v>207</v>
      </c>
      <c r="O1641" t="s">
        <v>226</v>
      </c>
      <c r="P1641">
        <v>90</v>
      </c>
      <c r="Q1641" t="s">
        <v>614</v>
      </c>
      <c r="R1641" t="s">
        <v>275</v>
      </c>
      <c r="S1641" t="s">
        <v>276</v>
      </c>
      <c r="T1641" t="s">
        <v>229</v>
      </c>
      <c r="U1641" t="s">
        <v>694</v>
      </c>
      <c r="V1641" t="s">
        <v>255</v>
      </c>
      <c r="W1641">
        <f t="shared" si="154"/>
        <v>-15.489999999999995</v>
      </c>
      <c r="X1641">
        <f t="shared" si="155"/>
        <v>-340.77999999999986</v>
      </c>
    </row>
    <row r="1642" spans="1:24" x14ac:dyDescent="0.35">
      <c r="A1642">
        <v>36</v>
      </c>
      <c r="B1642">
        <v>73.599999999999994</v>
      </c>
      <c r="C1642">
        <v>14</v>
      </c>
      <c r="D1642">
        <v>2649.6</v>
      </c>
      <c r="E1642" s="53">
        <v>43445</v>
      </c>
      <c r="F1642" s="84">
        <v>12</v>
      </c>
      <c r="G1642" s="84">
        <v>11</v>
      </c>
      <c r="H1642" s="85" t="str">
        <f t="shared" si="150"/>
        <v>November</v>
      </c>
      <c r="I1642" s="84">
        <v>2018</v>
      </c>
      <c r="J1642" s="85" t="str">
        <f t="shared" si="151"/>
        <v>11/12/2018</v>
      </c>
      <c r="K1642" s="86">
        <f t="shared" si="152"/>
        <v>2</v>
      </c>
      <c r="L1642" t="str">
        <f t="shared" si="153"/>
        <v>Monday</v>
      </c>
      <c r="M1642">
        <v>2207</v>
      </c>
      <c r="N1642" t="s">
        <v>207</v>
      </c>
      <c r="O1642" t="s">
        <v>226</v>
      </c>
      <c r="P1642">
        <v>90</v>
      </c>
      <c r="Q1642" t="s">
        <v>614</v>
      </c>
      <c r="R1642" t="s">
        <v>335</v>
      </c>
      <c r="S1642" t="s">
        <v>336</v>
      </c>
      <c r="T1642" t="s">
        <v>229</v>
      </c>
      <c r="U1642" t="s">
        <v>720</v>
      </c>
      <c r="V1642" t="s">
        <v>255</v>
      </c>
      <c r="W1642">
        <f t="shared" si="154"/>
        <v>-16.400000000000006</v>
      </c>
      <c r="X1642">
        <f t="shared" si="155"/>
        <v>-590.4000000000002</v>
      </c>
    </row>
    <row r="1643" spans="1:24" x14ac:dyDescent="0.35">
      <c r="A1643">
        <v>46</v>
      </c>
      <c r="B1643">
        <v>83.6</v>
      </c>
      <c r="C1643">
        <v>2</v>
      </c>
      <c r="D1643">
        <v>3845.6</v>
      </c>
      <c r="E1643" s="53" t="s">
        <v>410</v>
      </c>
      <c r="F1643" s="84">
        <v>20</v>
      </c>
      <c r="G1643" s="84">
        <v>11</v>
      </c>
      <c r="H1643" s="85" t="str">
        <f t="shared" si="150"/>
        <v>November</v>
      </c>
      <c r="I1643" s="84">
        <v>2018</v>
      </c>
      <c r="J1643" s="85" t="str">
        <f t="shared" si="151"/>
        <v>11/20/2018</v>
      </c>
      <c r="K1643" s="86">
        <f t="shared" si="152"/>
        <v>3</v>
      </c>
      <c r="L1643" t="str">
        <f t="shared" si="153"/>
        <v>Tuesday</v>
      </c>
      <c r="M1643">
        <v>2200</v>
      </c>
      <c r="N1643" t="s">
        <v>207</v>
      </c>
      <c r="O1643" t="s">
        <v>226</v>
      </c>
      <c r="P1643">
        <v>90</v>
      </c>
      <c r="Q1643" t="s">
        <v>614</v>
      </c>
      <c r="R1643" t="s">
        <v>337</v>
      </c>
      <c r="S1643" t="s">
        <v>338</v>
      </c>
      <c r="T1643" t="s">
        <v>229</v>
      </c>
      <c r="U1643" t="s">
        <v>721</v>
      </c>
      <c r="V1643" t="s">
        <v>260</v>
      </c>
      <c r="W1643">
        <f t="shared" si="154"/>
        <v>-6.4000000000000057</v>
      </c>
      <c r="X1643">
        <f t="shared" si="155"/>
        <v>-294.40000000000026</v>
      </c>
    </row>
    <row r="1644" spans="1:24" x14ac:dyDescent="0.35">
      <c r="A1644">
        <v>47</v>
      </c>
      <c r="B1644">
        <v>96.32</v>
      </c>
      <c r="C1644">
        <v>8</v>
      </c>
      <c r="D1644">
        <v>4527.04</v>
      </c>
      <c r="E1644" s="53">
        <v>43143</v>
      </c>
      <c r="F1644" s="84">
        <v>2</v>
      </c>
      <c r="G1644" s="84">
        <v>12</v>
      </c>
      <c r="H1644" s="85" t="str">
        <f t="shared" si="150"/>
        <v>December</v>
      </c>
      <c r="I1644" s="84">
        <v>2018</v>
      </c>
      <c r="J1644" s="85" t="str">
        <f t="shared" si="151"/>
        <v>12/2/2018</v>
      </c>
      <c r="K1644" s="86">
        <f t="shared" si="152"/>
        <v>1</v>
      </c>
      <c r="L1644" t="str">
        <f t="shared" si="153"/>
        <v>Sunday</v>
      </c>
      <c r="M1644">
        <v>2189</v>
      </c>
      <c r="N1644" t="s">
        <v>207</v>
      </c>
      <c r="O1644" t="s">
        <v>226</v>
      </c>
      <c r="P1644">
        <v>90</v>
      </c>
      <c r="Q1644" t="s">
        <v>614</v>
      </c>
      <c r="R1644" t="s">
        <v>427</v>
      </c>
      <c r="S1644" t="s">
        <v>254</v>
      </c>
      <c r="T1644" t="s">
        <v>229</v>
      </c>
      <c r="U1644" t="s">
        <v>754</v>
      </c>
      <c r="V1644" t="s">
        <v>260</v>
      </c>
      <c r="W1644">
        <f t="shared" si="154"/>
        <v>6.3199999999999932</v>
      </c>
      <c r="X1644">
        <f t="shared" si="155"/>
        <v>297.03999999999968</v>
      </c>
    </row>
    <row r="1645" spans="1:24" x14ac:dyDescent="0.35">
      <c r="A1645">
        <v>45</v>
      </c>
      <c r="B1645">
        <v>88.14</v>
      </c>
      <c r="C1645">
        <v>1</v>
      </c>
      <c r="D1645">
        <v>3966.3</v>
      </c>
      <c r="E1645" s="53" t="s">
        <v>449</v>
      </c>
      <c r="F1645" s="84">
        <v>16</v>
      </c>
      <c r="G1645" s="84">
        <v>1</v>
      </c>
      <c r="H1645" s="85" t="str">
        <f t="shared" si="150"/>
        <v>January</v>
      </c>
      <c r="I1645" s="84">
        <v>2019</v>
      </c>
      <c r="J1645" s="85" t="str">
        <f t="shared" si="151"/>
        <v>1/16/2019</v>
      </c>
      <c r="K1645" s="86">
        <f t="shared" si="152"/>
        <v>4</v>
      </c>
      <c r="L1645" t="str">
        <f t="shared" si="153"/>
        <v>Wednesday</v>
      </c>
      <c r="M1645">
        <v>2145</v>
      </c>
      <c r="N1645" t="s">
        <v>207</v>
      </c>
      <c r="O1645" t="s">
        <v>226</v>
      </c>
      <c r="P1645">
        <v>90</v>
      </c>
      <c r="Q1645" t="s">
        <v>614</v>
      </c>
      <c r="R1645" t="s">
        <v>296</v>
      </c>
      <c r="S1645" t="s">
        <v>297</v>
      </c>
      <c r="T1645" t="s">
        <v>236</v>
      </c>
      <c r="U1645" t="s">
        <v>704</v>
      </c>
      <c r="V1645" t="s">
        <v>260</v>
      </c>
      <c r="W1645">
        <f t="shared" si="154"/>
        <v>-1.8599999999999994</v>
      </c>
      <c r="X1645">
        <f t="shared" si="155"/>
        <v>-83.699999999999974</v>
      </c>
    </row>
    <row r="1646" spans="1:24" x14ac:dyDescent="0.35">
      <c r="A1646">
        <v>47</v>
      </c>
      <c r="B1646">
        <v>88.14</v>
      </c>
      <c r="C1646">
        <v>14</v>
      </c>
      <c r="D1646">
        <v>4142.58</v>
      </c>
      <c r="E1646" s="53">
        <v>43499</v>
      </c>
      <c r="F1646" s="84">
        <v>2</v>
      </c>
      <c r="G1646" s="84">
        <v>3</v>
      </c>
      <c r="H1646" s="85" t="str">
        <f t="shared" si="150"/>
        <v>March</v>
      </c>
      <c r="I1646" s="84">
        <v>2019</v>
      </c>
      <c r="J1646" s="85" t="str">
        <f t="shared" si="151"/>
        <v>3/2/2019</v>
      </c>
      <c r="K1646" s="86">
        <f t="shared" si="152"/>
        <v>7</v>
      </c>
      <c r="L1646" t="str">
        <f t="shared" si="153"/>
        <v>Saturday</v>
      </c>
      <c r="M1646">
        <v>2101</v>
      </c>
      <c r="N1646" t="s">
        <v>207</v>
      </c>
      <c r="O1646" t="s">
        <v>226</v>
      </c>
      <c r="P1646">
        <v>90</v>
      </c>
      <c r="Q1646" t="s">
        <v>614</v>
      </c>
      <c r="R1646" t="s">
        <v>313</v>
      </c>
      <c r="S1646" t="s">
        <v>314</v>
      </c>
      <c r="T1646" t="s">
        <v>230</v>
      </c>
      <c r="U1646" t="s">
        <v>711</v>
      </c>
      <c r="V1646" t="s">
        <v>260</v>
      </c>
      <c r="W1646">
        <f t="shared" si="154"/>
        <v>-1.8599999999999994</v>
      </c>
      <c r="X1646">
        <f t="shared" si="155"/>
        <v>-87.419999999999973</v>
      </c>
    </row>
    <row r="1647" spans="1:24" x14ac:dyDescent="0.35">
      <c r="A1647">
        <v>47</v>
      </c>
      <c r="B1647">
        <v>94.5</v>
      </c>
      <c r="C1647">
        <v>6</v>
      </c>
      <c r="D1647">
        <v>4441.5</v>
      </c>
      <c r="E1647" s="53" t="s">
        <v>462</v>
      </c>
      <c r="F1647" s="84">
        <v>13</v>
      </c>
      <c r="G1647" s="84">
        <v>4</v>
      </c>
      <c r="H1647" s="85" t="str">
        <f t="shared" si="150"/>
        <v>April</v>
      </c>
      <c r="I1647" s="84">
        <v>2019</v>
      </c>
      <c r="J1647" s="85" t="str">
        <f t="shared" si="151"/>
        <v>4/13/2019</v>
      </c>
      <c r="K1647" s="86">
        <f t="shared" si="152"/>
        <v>7</v>
      </c>
      <c r="L1647" t="str">
        <f t="shared" si="153"/>
        <v>Saturday</v>
      </c>
      <c r="M1647">
        <v>2060</v>
      </c>
      <c r="N1647" t="s">
        <v>207</v>
      </c>
      <c r="O1647" t="s">
        <v>226</v>
      </c>
      <c r="P1647">
        <v>90</v>
      </c>
      <c r="Q1647" t="s">
        <v>614</v>
      </c>
      <c r="R1647" t="s">
        <v>459</v>
      </c>
      <c r="S1647" t="s">
        <v>460</v>
      </c>
      <c r="T1647" t="s">
        <v>230</v>
      </c>
      <c r="U1647" t="s">
        <v>763</v>
      </c>
      <c r="V1647" t="s">
        <v>260</v>
      </c>
      <c r="W1647">
        <f t="shared" si="154"/>
        <v>4.5</v>
      </c>
      <c r="X1647">
        <f t="shared" si="155"/>
        <v>211.5</v>
      </c>
    </row>
    <row r="1648" spans="1:24" x14ac:dyDescent="0.35">
      <c r="A1648">
        <v>38</v>
      </c>
      <c r="B1648">
        <v>87.24</v>
      </c>
      <c r="C1648">
        <v>3</v>
      </c>
      <c r="D1648">
        <v>3315.12</v>
      </c>
      <c r="E1648" s="53">
        <v>43653</v>
      </c>
      <c r="F1648" s="84">
        <v>7</v>
      </c>
      <c r="G1648" s="84">
        <v>7</v>
      </c>
      <c r="H1648" s="85" t="str">
        <f t="shared" si="150"/>
        <v>July</v>
      </c>
      <c r="I1648" s="84">
        <v>2019</v>
      </c>
      <c r="J1648" s="85" t="str">
        <f t="shared" si="151"/>
        <v>7/7/2019</v>
      </c>
      <c r="K1648" s="86">
        <f t="shared" si="152"/>
        <v>1</v>
      </c>
      <c r="L1648" t="str">
        <f t="shared" si="153"/>
        <v>Sunday</v>
      </c>
      <c r="M1648">
        <v>1976</v>
      </c>
      <c r="N1648" t="s">
        <v>207</v>
      </c>
      <c r="O1648" t="s">
        <v>226</v>
      </c>
      <c r="P1648">
        <v>90</v>
      </c>
      <c r="Q1648" t="s">
        <v>614</v>
      </c>
      <c r="R1648" t="s">
        <v>427</v>
      </c>
      <c r="S1648" t="s">
        <v>254</v>
      </c>
      <c r="T1648" t="s">
        <v>229</v>
      </c>
      <c r="U1648" t="s">
        <v>754</v>
      </c>
      <c r="V1648" t="s">
        <v>260</v>
      </c>
      <c r="W1648">
        <f t="shared" si="154"/>
        <v>-2.7600000000000051</v>
      </c>
      <c r="X1648">
        <f t="shared" si="155"/>
        <v>-104.88000000000019</v>
      </c>
    </row>
    <row r="1649" spans="1:24" x14ac:dyDescent="0.35">
      <c r="A1649">
        <v>49</v>
      </c>
      <c r="B1649">
        <v>79.97</v>
      </c>
      <c r="C1649">
        <v>3</v>
      </c>
      <c r="D1649">
        <v>3918.53</v>
      </c>
      <c r="E1649" s="53">
        <v>43716</v>
      </c>
      <c r="F1649" s="84">
        <v>9</v>
      </c>
      <c r="G1649" s="84">
        <v>8</v>
      </c>
      <c r="H1649" s="85" t="str">
        <f t="shared" si="150"/>
        <v>August</v>
      </c>
      <c r="I1649" s="84">
        <v>2019</v>
      </c>
      <c r="J1649" s="85" t="str">
        <f t="shared" si="151"/>
        <v>8/9/2019</v>
      </c>
      <c r="K1649" s="86">
        <f t="shared" si="152"/>
        <v>6</v>
      </c>
      <c r="L1649" t="str">
        <f t="shared" si="153"/>
        <v>Friday</v>
      </c>
      <c r="M1649">
        <v>1944</v>
      </c>
      <c r="N1649" t="s">
        <v>207</v>
      </c>
      <c r="O1649" t="s">
        <v>226</v>
      </c>
      <c r="P1649">
        <v>90</v>
      </c>
      <c r="Q1649" t="s">
        <v>614</v>
      </c>
      <c r="R1649" t="s">
        <v>296</v>
      </c>
      <c r="S1649" t="s">
        <v>297</v>
      </c>
      <c r="T1649" t="s">
        <v>236</v>
      </c>
      <c r="U1649" t="s">
        <v>704</v>
      </c>
      <c r="V1649" t="s">
        <v>260</v>
      </c>
      <c r="W1649">
        <f t="shared" si="154"/>
        <v>-10.030000000000001</v>
      </c>
      <c r="X1649">
        <f t="shared" si="155"/>
        <v>-491.47</v>
      </c>
    </row>
    <row r="1650" spans="1:24" x14ac:dyDescent="0.35">
      <c r="A1650">
        <v>35</v>
      </c>
      <c r="B1650">
        <v>80.87</v>
      </c>
      <c r="C1650">
        <v>9</v>
      </c>
      <c r="D1650">
        <v>2830.45</v>
      </c>
      <c r="E1650" s="53">
        <v>43474</v>
      </c>
      <c r="F1650" s="84">
        <v>1</v>
      </c>
      <c r="G1650" s="84">
        <v>9</v>
      </c>
      <c r="H1650" s="85" t="str">
        <f t="shared" si="150"/>
        <v>September</v>
      </c>
      <c r="I1650" s="84">
        <v>2019</v>
      </c>
      <c r="J1650" s="85" t="str">
        <f t="shared" si="151"/>
        <v>9/1/2019</v>
      </c>
      <c r="K1650" s="86">
        <f t="shared" si="152"/>
        <v>1</v>
      </c>
      <c r="L1650" t="str">
        <f t="shared" si="153"/>
        <v>Sunday</v>
      </c>
      <c r="M1650">
        <v>1922</v>
      </c>
      <c r="N1650" t="s">
        <v>207</v>
      </c>
      <c r="O1650" t="s">
        <v>226</v>
      </c>
      <c r="P1650">
        <v>90</v>
      </c>
      <c r="Q1650" t="s">
        <v>614</v>
      </c>
      <c r="R1650" t="s">
        <v>401</v>
      </c>
      <c r="S1650" t="s">
        <v>249</v>
      </c>
      <c r="T1650" t="s">
        <v>249</v>
      </c>
      <c r="U1650" t="s">
        <v>745</v>
      </c>
      <c r="V1650" t="s">
        <v>255</v>
      </c>
      <c r="W1650">
        <f t="shared" si="154"/>
        <v>-9.1299999999999955</v>
      </c>
      <c r="X1650">
        <f t="shared" si="155"/>
        <v>-319.54999999999984</v>
      </c>
    </row>
    <row r="1651" spans="1:24" x14ac:dyDescent="0.35">
      <c r="A1651">
        <v>49</v>
      </c>
      <c r="B1651">
        <v>108.14</v>
      </c>
      <c r="C1651">
        <v>5</v>
      </c>
      <c r="D1651">
        <v>5298.86</v>
      </c>
      <c r="E1651" s="53">
        <v>43261</v>
      </c>
      <c r="F1651" s="84">
        <v>6</v>
      </c>
      <c r="G1651" s="84">
        <v>10</v>
      </c>
      <c r="H1651" s="85" t="str">
        <f t="shared" si="150"/>
        <v>October</v>
      </c>
      <c r="I1651" s="84">
        <v>2018</v>
      </c>
      <c r="J1651" s="85" t="str">
        <f t="shared" si="151"/>
        <v>10/6/2018</v>
      </c>
      <c r="K1651" s="86">
        <f t="shared" si="152"/>
        <v>7</v>
      </c>
      <c r="L1651" t="str">
        <f t="shared" si="153"/>
        <v>Saturday</v>
      </c>
      <c r="M1651">
        <v>2253</v>
      </c>
      <c r="N1651" t="s">
        <v>207</v>
      </c>
      <c r="O1651" t="s">
        <v>226</v>
      </c>
      <c r="P1651">
        <v>90</v>
      </c>
      <c r="Q1651" t="s">
        <v>614</v>
      </c>
      <c r="R1651" t="s">
        <v>294</v>
      </c>
      <c r="S1651" t="s">
        <v>295</v>
      </c>
      <c r="T1651" t="s">
        <v>235</v>
      </c>
      <c r="U1651" t="s">
        <v>703</v>
      </c>
      <c r="V1651" t="s">
        <v>260</v>
      </c>
      <c r="W1651">
        <f t="shared" si="154"/>
        <v>18.14</v>
      </c>
      <c r="X1651">
        <f t="shared" si="155"/>
        <v>888.86</v>
      </c>
    </row>
    <row r="1652" spans="1:24" x14ac:dyDescent="0.35">
      <c r="A1652">
        <v>28</v>
      </c>
      <c r="B1652">
        <v>93.6</v>
      </c>
      <c r="C1652">
        <v>4</v>
      </c>
      <c r="D1652">
        <v>2620.8000000000002</v>
      </c>
      <c r="E1652" s="53" t="s">
        <v>422</v>
      </c>
      <c r="F1652" s="84">
        <v>16</v>
      </c>
      <c r="G1652" s="84">
        <v>10</v>
      </c>
      <c r="H1652" s="85" t="str">
        <f t="shared" si="150"/>
        <v>October</v>
      </c>
      <c r="I1652" s="84">
        <v>2019</v>
      </c>
      <c r="J1652" s="85" t="str">
        <f t="shared" si="151"/>
        <v>10/16/2019</v>
      </c>
      <c r="K1652" s="86">
        <f t="shared" si="152"/>
        <v>4</v>
      </c>
      <c r="L1652" t="str">
        <f t="shared" si="153"/>
        <v>Wednesday</v>
      </c>
      <c r="M1652">
        <v>1879</v>
      </c>
      <c r="N1652" t="s">
        <v>207</v>
      </c>
      <c r="O1652" t="s">
        <v>226</v>
      </c>
      <c r="P1652">
        <v>90</v>
      </c>
      <c r="Q1652" t="s">
        <v>614</v>
      </c>
      <c r="R1652" t="s">
        <v>296</v>
      </c>
      <c r="S1652" t="s">
        <v>297</v>
      </c>
      <c r="T1652" t="s">
        <v>236</v>
      </c>
      <c r="U1652" t="s">
        <v>704</v>
      </c>
      <c r="V1652" t="s">
        <v>255</v>
      </c>
      <c r="W1652">
        <f t="shared" si="154"/>
        <v>3.5999999999999943</v>
      </c>
      <c r="X1652">
        <f t="shared" si="155"/>
        <v>100.79999999999984</v>
      </c>
    </row>
    <row r="1653" spans="1:24" x14ac:dyDescent="0.35">
      <c r="A1653">
        <v>30</v>
      </c>
      <c r="B1653">
        <v>72.7</v>
      </c>
      <c r="C1653">
        <v>1</v>
      </c>
      <c r="D1653">
        <v>2181</v>
      </c>
      <c r="E1653" s="53">
        <v>43566</v>
      </c>
      <c r="F1653" s="84">
        <v>4</v>
      </c>
      <c r="G1653" s="84">
        <v>11</v>
      </c>
      <c r="H1653" s="85" t="str">
        <f t="shared" si="150"/>
        <v>November</v>
      </c>
      <c r="I1653" s="84">
        <v>2019</v>
      </c>
      <c r="J1653" s="85" t="str">
        <f t="shared" si="151"/>
        <v>11/4/2019</v>
      </c>
      <c r="K1653" s="86">
        <f t="shared" si="152"/>
        <v>2</v>
      </c>
      <c r="L1653" t="str">
        <f t="shared" si="153"/>
        <v>Monday</v>
      </c>
      <c r="M1653">
        <v>1861</v>
      </c>
      <c r="N1653" t="s">
        <v>207</v>
      </c>
      <c r="O1653" t="s">
        <v>226</v>
      </c>
      <c r="P1653">
        <v>90</v>
      </c>
      <c r="Q1653" t="s">
        <v>614</v>
      </c>
      <c r="R1653" t="s">
        <v>292</v>
      </c>
      <c r="S1653" t="s">
        <v>293</v>
      </c>
      <c r="T1653" t="s">
        <v>229</v>
      </c>
      <c r="U1653" t="s">
        <v>702</v>
      </c>
      <c r="V1653" t="s">
        <v>255</v>
      </c>
      <c r="W1653">
        <f t="shared" si="154"/>
        <v>-17.299999999999997</v>
      </c>
      <c r="X1653">
        <f t="shared" si="155"/>
        <v>-518.99999999999989</v>
      </c>
    </row>
    <row r="1654" spans="1:24" x14ac:dyDescent="0.35">
      <c r="A1654">
        <v>39</v>
      </c>
      <c r="B1654">
        <v>86.72</v>
      </c>
      <c r="C1654">
        <v>7</v>
      </c>
      <c r="D1654">
        <v>3382.08</v>
      </c>
      <c r="E1654" s="53" t="s">
        <v>468</v>
      </c>
      <c r="F1654" s="84">
        <v>17</v>
      </c>
      <c r="G1654" s="84">
        <v>11</v>
      </c>
      <c r="H1654" s="85" t="str">
        <f t="shared" si="150"/>
        <v>November</v>
      </c>
      <c r="I1654" s="84">
        <v>2019</v>
      </c>
      <c r="J1654" s="85" t="str">
        <f t="shared" si="151"/>
        <v>11/17/2019</v>
      </c>
      <c r="K1654" s="86">
        <f t="shared" si="152"/>
        <v>1</v>
      </c>
      <c r="L1654" t="str">
        <f t="shared" si="153"/>
        <v>Sunday</v>
      </c>
      <c r="M1654">
        <v>1849</v>
      </c>
      <c r="N1654" t="s">
        <v>207</v>
      </c>
      <c r="O1654" t="s">
        <v>226</v>
      </c>
      <c r="P1654">
        <v>90</v>
      </c>
      <c r="Q1654" t="s">
        <v>614</v>
      </c>
      <c r="R1654" t="s">
        <v>435</v>
      </c>
      <c r="S1654" t="s">
        <v>436</v>
      </c>
      <c r="T1654" t="s">
        <v>235</v>
      </c>
      <c r="U1654" t="s">
        <v>757</v>
      </c>
      <c r="V1654" t="s">
        <v>260</v>
      </c>
      <c r="W1654">
        <f t="shared" si="154"/>
        <v>-3.2800000000000011</v>
      </c>
      <c r="X1654">
        <f t="shared" si="155"/>
        <v>-127.92000000000004</v>
      </c>
    </row>
    <row r="1655" spans="1:24" x14ac:dyDescent="0.35">
      <c r="A1655">
        <v>25</v>
      </c>
      <c r="B1655">
        <v>115.07</v>
      </c>
      <c r="C1655">
        <v>1</v>
      </c>
      <c r="D1655">
        <v>2876.75</v>
      </c>
      <c r="E1655" s="53" t="s">
        <v>339</v>
      </c>
      <c r="F1655" s="84">
        <v>29</v>
      </c>
      <c r="G1655" s="84">
        <v>11</v>
      </c>
      <c r="H1655" s="85" t="str">
        <f t="shared" si="150"/>
        <v>November</v>
      </c>
      <c r="I1655" s="84">
        <v>2019</v>
      </c>
      <c r="J1655" s="85" t="str">
        <f t="shared" si="151"/>
        <v>11/29/2019</v>
      </c>
      <c r="K1655" s="86">
        <f t="shared" si="152"/>
        <v>6</v>
      </c>
      <c r="L1655" t="str">
        <f t="shared" si="153"/>
        <v>Friday</v>
      </c>
      <c r="M1655">
        <v>1838</v>
      </c>
      <c r="N1655" t="s">
        <v>207</v>
      </c>
      <c r="O1655" t="s">
        <v>226</v>
      </c>
      <c r="P1655">
        <v>90</v>
      </c>
      <c r="Q1655" t="s">
        <v>614</v>
      </c>
      <c r="R1655" t="s">
        <v>463</v>
      </c>
      <c r="S1655" t="s">
        <v>464</v>
      </c>
      <c r="T1655" t="s">
        <v>229</v>
      </c>
      <c r="U1655" t="s">
        <v>764</v>
      </c>
      <c r="V1655" t="s">
        <v>255</v>
      </c>
      <c r="W1655">
        <f t="shared" si="154"/>
        <v>25.069999999999993</v>
      </c>
      <c r="X1655">
        <f t="shared" si="155"/>
        <v>626.74999999999977</v>
      </c>
    </row>
    <row r="1656" spans="1:24" x14ac:dyDescent="0.35">
      <c r="A1656">
        <v>40</v>
      </c>
      <c r="B1656">
        <v>102.68</v>
      </c>
      <c r="C1656">
        <v>2</v>
      </c>
      <c r="D1656">
        <v>4107.2</v>
      </c>
      <c r="E1656" s="53" t="s">
        <v>523</v>
      </c>
      <c r="F1656" s="84">
        <v>19</v>
      </c>
      <c r="G1656" s="84">
        <v>1</v>
      </c>
      <c r="H1656" s="85" t="str">
        <f t="shared" si="150"/>
        <v>January</v>
      </c>
      <c r="I1656" s="84">
        <v>2020</v>
      </c>
      <c r="J1656" s="85" t="str">
        <f t="shared" si="151"/>
        <v>1/19/2020</v>
      </c>
      <c r="K1656" s="86">
        <f t="shared" si="152"/>
        <v>1</v>
      </c>
      <c r="L1656" t="str">
        <f t="shared" si="153"/>
        <v>Sunday</v>
      </c>
      <c r="M1656">
        <v>1788</v>
      </c>
      <c r="N1656" t="s">
        <v>207</v>
      </c>
      <c r="O1656" t="s">
        <v>226</v>
      </c>
      <c r="P1656">
        <v>90</v>
      </c>
      <c r="Q1656" t="s">
        <v>614</v>
      </c>
      <c r="R1656" t="s">
        <v>335</v>
      </c>
      <c r="S1656" t="s">
        <v>336</v>
      </c>
      <c r="T1656" t="s">
        <v>229</v>
      </c>
      <c r="U1656" t="s">
        <v>720</v>
      </c>
      <c r="V1656" t="s">
        <v>260</v>
      </c>
      <c r="W1656">
        <f t="shared" si="154"/>
        <v>12.680000000000007</v>
      </c>
      <c r="X1656">
        <f t="shared" si="155"/>
        <v>507.20000000000027</v>
      </c>
    </row>
    <row r="1657" spans="1:24" x14ac:dyDescent="0.35">
      <c r="A1657">
        <v>36</v>
      </c>
      <c r="B1657">
        <v>37.5</v>
      </c>
      <c r="C1657">
        <v>6</v>
      </c>
      <c r="D1657">
        <v>1350</v>
      </c>
      <c r="E1657" s="53" t="s">
        <v>479</v>
      </c>
      <c r="F1657" s="84">
        <v>16</v>
      </c>
      <c r="G1657" s="84">
        <v>2</v>
      </c>
      <c r="H1657" s="85" t="str">
        <f t="shared" si="150"/>
        <v>Febuary</v>
      </c>
      <c r="I1657" s="84">
        <v>2020</v>
      </c>
      <c r="J1657" s="85" t="str">
        <f t="shared" si="151"/>
        <v>2/16/2020</v>
      </c>
      <c r="K1657" s="86">
        <f t="shared" si="152"/>
        <v>1</v>
      </c>
      <c r="L1657" t="str">
        <f t="shared" si="153"/>
        <v>Sunday</v>
      </c>
      <c r="M1657">
        <v>1761</v>
      </c>
      <c r="N1657" t="s">
        <v>207</v>
      </c>
      <c r="O1657" t="s">
        <v>226</v>
      </c>
      <c r="P1657">
        <v>90</v>
      </c>
      <c r="Q1657" t="s">
        <v>614</v>
      </c>
      <c r="R1657" t="s">
        <v>296</v>
      </c>
      <c r="S1657" t="s">
        <v>297</v>
      </c>
      <c r="T1657" t="s">
        <v>236</v>
      </c>
      <c r="U1657" t="s">
        <v>704</v>
      </c>
      <c r="V1657" t="s">
        <v>255</v>
      </c>
      <c r="W1657">
        <f t="shared" si="154"/>
        <v>-52.5</v>
      </c>
      <c r="X1657">
        <f t="shared" si="155"/>
        <v>-1890</v>
      </c>
    </row>
    <row r="1658" spans="1:24" x14ac:dyDescent="0.35">
      <c r="A1658">
        <v>76</v>
      </c>
      <c r="B1658">
        <v>94.5</v>
      </c>
      <c r="C1658">
        <v>6</v>
      </c>
      <c r="D1658">
        <v>7182</v>
      </c>
      <c r="E1658" s="53" t="s">
        <v>484</v>
      </c>
      <c r="F1658" s="84">
        <v>22</v>
      </c>
      <c r="G1658" s="84">
        <v>4</v>
      </c>
      <c r="H1658" s="85" t="str">
        <f t="shared" si="150"/>
        <v>April</v>
      </c>
      <c r="I1658" s="84">
        <v>2020</v>
      </c>
      <c r="J1658" s="85" t="str">
        <f t="shared" si="151"/>
        <v>4/22/2020</v>
      </c>
      <c r="K1658" s="86">
        <f t="shared" si="152"/>
        <v>4</v>
      </c>
      <c r="L1658" t="str">
        <f t="shared" si="153"/>
        <v>Wednesday</v>
      </c>
      <c r="M1658">
        <v>1696</v>
      </c>
      <c r="N1658" t="s">
        <v>394</v>
      </c>
      <c r="O1658" t="s">
        <v>226</v>
      </c>
      <c r="P1658">
        <v>90</v>
      </c>
      <c r="Q1658" t="s">
        <v>614</v>
      </c>
      <c r="R1658" t="s">
        <v>392</v>
      </c>
      <c r="S1658" t="s">
        <v>393</v>
      </c>
      <c r="T1658" t="s">
        <v>229</v>
      </c>
      <c r="U1658" t="s">
        <v>741</v>
      </c>
      <c r="V1658" t="s">
        <v>289</v>
      </c>
      <c r="W1658">
        <f t="shared" si="154"/>
        <v>4.5</v>
      </c>
      <c r="X1658">
        <f t="shared" si="155"/>
        <v>342</v>
      </c>
    </row>
    <row r="1659" spans="1:24" x14ac:dyDescent="0.35">
      <c r="A1659">
        <v>39</v>
      </c>
      <c r="B1659">
        <v>100.87</v>
      </c>
      <c r="C1659">
        <v>9</v>
      </c>
      <c r="D1659">
        <v>3933.93</v>
      </c>
      <c r="E1659" s="53" t="s">
        <v>501</v>
      </c>
      <c r="F1659" s="84">
        <v>29</v>
      </c>
      <c r="G1659" s="84">
        <v>5</v>
      </c>
      <c r="H1659" s="85" t="str">
        <f t="shared" si="150"/>
        <v>May</v>
      </c>
      <c r="I1659" s="84">
        <v>2020</v>
      </c>
      <c r="J1659" s="85" t="str">
        <f t="shared" si="151"/>
        <v>5/29/2020</v>
      </c>
      <c r="K1659" s="86">
        <f t="shared" si="152"/>
        <v>6</v>
      </c>
      <c r="L1659" t="str">
        <f t="shared" si="153"/>
        <v>Friday</v>
      </c>
      <c r="M1659">
        <v>1660</v>
      </c>
      <c r="N1659" t="s">
        <v>347</v>
      </c>
      <c r="O1659" t="s">
        <v>226</v>
      </c>
      <c r="P1659">
        <v>90</v>
      </c>
      <c r="Q1659" t="s">
        <v>614</v>
      </c>
      <c r="R1659" t="s">
        <v>290</v>
      </c>
      <c r="S1659" t="s">
        <v>291</v>
      </c>
      <c r="T1659" t="s">
        <v>232</v>
      </c>
      <c r="U1659" t="s">
        <v>701</v>
      </c>
      <c r="V1659" t="s">
        <v>260</v>
      </c>
      <c r="W1659">
        <f t="shared" si="154"/>
        <v>10.870000000000005</v>
      </c>
      <c r="X1659">
        <f t="shared" si="155"/>
        <v>423.93000000000018</v>
      </c>
    </row>
    <row r="1660" spans="1:24" x14ac:dyDescent="0.35">
      <c r="A1660">
        <v>44</v>
      </c>
      <c r="B1660">
        <v>39.6</v>
      </c>
      <c r="C1660">
        <v>10</v>
      </c>
      <c r="D1660">
        <v>1742.4</v>
      </c>
      <c r="E1660" s="53" t="s">
        <v>446</v>
      </c>
      <c r="F1660" s="84">
        <v>31</v>
      </c>
      <c r="G1660" s="84">
        <v>1</v>
      </c>
      <c r="H1660" s="85" t="str">
        <f t="shared" si="150"/>
        <v>January</v>
      </c>
      <c r="I1660" s="84">
        <v>2018</v>
      </c>
      <c r="J1660" s="85" t="str">
        <f t="shared" si="151"/>
        <v>1/31/2018</v>
      </c>
      <c r="K1660" s="86">
        <f t="shared" si="152"/>
        <v>4</v>
      </c>
      <c r="L1660" t="str">
        <f t="shared" si="153"/>
        <v>Wednesday</v>
      </c>
      <c r="M1660">
        <v>2510</v>
      </c>
      <c r="N1660" t="s">
        <v>207</v>
      </c>
      <c r="O1660" t="s">
        <v>226</v>
      </c>
      <c r="P1660">
        <v>35</v>
      </c>
      <c r="Q1660" t="s">
        <v>615</v>
      </c>
      <c r="R1660" t="s">
        <v>296</v>
      </c>
      <c r="S1660" t="s">
        <v>297</v>
      </c>
      <c r="T1660" t="s">
        <v>236</v>
      </c>
      <c r="U1660" t="s">
        <v>704</v>
      </c>
      <c r="V1660" t="s">
        <v>255</v>
      </c>
      <c r="W1660">
        <f t="shared" si="154"/>
        <v>4.6000000000000014</v>
      </c>
      <c r="X1660">
        <f t="shared" si="155"/>
        <v>202.40000000000006</v>
      </c>
    </row>
    <row r="1661" spans="1:24" x14ac:dyDescent="0.35">
      <c r="A1661">
        <v>24</v>
      </c>
      <c r="B1661">
        <v>30.06</v>
      </c>
      <c r="C1661">
        <v>1</v>
      </c>
      <c r="D1661">
        <v>721.44</v>
      </c>
      <c r="E1661" s="53">
        <v>43104</v>
      </c>
      <c r="F1661" s="84">
        <v>1</v>
      </c>
      <c r="G1661" s="84">
        <v>4</v>
      </c>
      <c r="H1661" s="85" t="str">
        <f t="shared" si="150"/>
        <v>April</v>
      </c>
      <c r="I1661" s="84">
        <v>2018</v>
      </c>
      <c r="J1661" s="85" t="str">
        <f t="shared" si="151"/>
        <v>4/1/2018</v>
      </c>
      <c r="K1661" s="86">
        <f t="shared" si="152"/>
        <v>1</v>
      </c>
      <c r="L1661" t="str">
        <f t="shared" si="153"/>
        <v>Sunday</v>
      </c>
      <c r="M1661">
        <v>2451</v>
      </c>
      <c r="N1661" t="s">
        <v>207</v>
      </c>
      <c r="O1661" t="s">
        <v>226</v>
      </c>
      <c r="P1661">
        <v>35</v>
      </c>
      <c r="Q1661" t="s">
        <v>615</v>
      </c>
      <c r="R1661" t="s">
        <v>395</v>
      </c>
      <c r="S1661" t="s">
        <v>259</v>
      </c>
      <c r="T1661" t="s">
        <v>230</v>
      </c>
      <c r="U1661" t="s">
        <v>742</v>
      </c>
      <c r="V1661" t="s">
        <v>255</v>
      </c>
      <c r="W1661">
        <f t="shared" si="154"/>
        <v>-4.9400000000000013</v>
      </c>
      <c r="X1661">
        <f t="shared" si="155"/>
        <v>-118.56000000000003</v>
      </c>
    </row>
    <row r="1662" spans="1:24" x14ac:dyDescent="0.35">
      <c r="A1662">
        <v>39</v>
      </c>
      <c r="B1662">
        <v>38.19</v>
      </c>
      <c r="C1662">
        <v>12</v>
      </c>
      <c r="D1662">
        <v>1489.41</v>
      </c>
      <c r="E1662" s="53">
        <v>43165</v>
      </c>
      <c r="F1662" s="84">
        <v>3</v>
      </c>
      <c r="G1662" s="84">
        <v>6</v>
      </c>
      <c r="H1662" s="85" t="str">
        <f t="shared" si="150"/>
        <v>June</v>
      </c>
      <c r="I1662" s="84">
        <v>2018</v>
      </c>
      <c r="J1662" s="85" t="str">
        <f t="shared" si="151"/>
        <v>6/3/2018</v>
      </c>
      <c r="K1662" s="86">
        <f t="shared" si="152"/>
        <v>1</v>
      </c>
      <c r="L1662" t="str">
        <f t="shared" si="153"/>
        <v>Sunday</v>
      </c>
      <c r="M1662">
        <v>2389</v>
      </c>
      <c r="N1662" t="s">
        <v>207</v>
      </c>
      <c r="O1662" t="s">
        <v>226</v>
      </c>
      <c r="P1662">
        <v>35</v>
      </c>
      <c r="Q1662" t="s">
        <v>615</v>
      </c>
      <c r="R1662" t="s">
        <v>427</v>
      </c>
      <c r="S1662" t="s">
        <v>254</v>
      </c>
      <c r="T1662" t="s">
        <v>229</v>
      </c>
      <c r="U1662" t="s">
        <v>754</v>
      </c>
      <c r="V1662" t="s">
        <v>255</v>
      </c>
      <c r="W1662">
        <f t="shared" si="154"/>
        <v>3.1899999999999977</v>
      </c>
      <c r="X1662">
        <f t="shared" si="155"/>
        <v>124.40999999999991</v>
      </c>
    </row>
    <row r="1663" spans="1:24" x14ac:dyDescent="0.35">
      <c r="A1663">
        <v>21</v>
      </c>
      <c r="B1663">
        <v>42.43</v>
      </c>
      <c r="C1663">
        <v>6</v>
      </c>
      <c r="D1663">
        <v>891.03</v>
      </c>
      <c r="E1663" s="53">
        <v>43108</v>
      </c>
      <c r="F1663" s="84">
        <v>1</v>
      </c>
      <c r="G1663" s="84">
        <v>8</v>
      </c>
      <c r="H1663" s="85" t="str">
        <f t="shared" si="150"/>
        <v>August</v>
      </c>
      <c r="I1663" s="84">
        <v>2018</v>
      </c>
      <c r="J1663" s="85" t="str">
        <f t="shared" si="151"/>
        <v>8/1/2018</v>
      </c>
      <c r="K1663" s="86">
        <f t="shared" si="152"/>
        <v>4</v>
      </c>
      <c r="L1663" t="str">
        <f t="shared" si="153"/>
        <v>Wednesday</v>
      </c>
      <c r="M1663">
        <v>2331</v>
      </c>
      <c r="N1663" t="s">
        <v>207</v>
      </c>
      <c r="O1663" t="s">
        <v>226</v>
      </c>
      <c r="P1663">
        <v>35</v>
      </c>
      <c r="Q1663" t="s">
        <v>615</v>
      </c>
      <c r="R1663" t="s">
        <v>423</v>
      </c>
      <c r="S1663" t="s">
        <v>424</v>
      </c>
      <c r="T1663" t="s">
        <v>233</v>
      </c>
      <c r="U1663" t="s">
        <v>753</v>
      </c>
      <c r="V1663" t="s">
        <v>255</v>
      </c>
      <c r="W1663">
        <f t="shared" si="154"/>
        <v>7.43</v>
      </c>
      <c r="X1663">
        <f t="shared" si="155"/>
        <v>156.03</v>
      </c>
    </row>
    <row r="1664" spans="1:24" x14ac:dyDescent="0.35">
      <c r="A1664">
        <v>30</v>
      </c>
      <c r="B1664">
        <v>40.31</v>
      </c>
      <c r="C1664">
        <v>4</v>
      </c>
      <c r="D1664">
        <v>1209.3</v>
      </c>
      <c r="E1664" s="53" t="s">
        <v>453</v>
      </c>
      <c r="F1664" s="84">
        <v>21</v>
      </c>
      <c r="G1664" s="84">
        <v>9</v>
      </c>
      <c r="H1664" s="85" t="str">
        <f t="shared" si="150"/>
        <v>September</v>
      </c>
      <c r="I1664" s="84">
        <v>2018</v>
      </c>
      <c r="J1664" s="85" t="str">
        <f t="shared" si="151"/>
        <v>9/21/2018</v>
      </c>
      <c r="K1664" s="86">
        <f t="shared" si="152"/>
        <v>6</v>
      </c>
      <c r="L1664" t="str">
        <f t="shared" si="153"/>
        <v>Friday</v>
      </c>
      <c r="M1664">
        <v>2281</v>
      </c>
      <c r="N1664" t="s">
        <v>207</v>
      </c>
      <c r="O1664" t="s">
        <v>226</v>
      </c>
      <c r="P1664">
        <v>35</v>
      </c>
      <c r="Q1664" t="s">
        <v>615</v>
      </c>
      <c r="R1664" t="s">
        <v>389</v>
      </c>
      <c r="S1664" t="s">
        <v>390</v>
      </c>
      <c r="T1664" t="s">
        <v>233</v>
      </c>
      <c r="U1664" t="s">
        <v>740</v>
      </c>
      <c r="V1664" t="s">
        <v>255</v>
      </c>
      <c r="W1664">
        <f t="shared" si="154"/>
        <v>5.3100000000000023</v>
      </c>
      <c r="X1664">
        <f t="shared" si="155"/>
        <v>159.30000000000007</v>
      </c>
    </row>
    <row r="1665" spans="1:24" x14ac:dyDescent="0.35">
      <c r="A1665">
        <v>27</v>
      </c>
      <c r="B1665">
        <v>31.82</v>
      </c>
      <c r="C1665">
        <v>13</v>
      </c>
      <c r="D1665">
        <v>859.14</v>
      </c>
      <c r="E1665" s="53" t="s">
        <v>429</v>
      </c>
      <c r="F1665" s="84">
        <v>22</v>
      </c>
      <c r="G1665" s="84">
        <v>10</v>
      </c>
      <c r="H1665" s="85" t="str">
        <f t="shared" si="150"/>
        <v>October</v>
      </c>
      <c r="I1665" s="84">
        <v>2018</v>
      </c>
      <c r="J1665" s="85" t="str">
        <f t="shared" si="151"/>
        <v>10/22/2018</v>
      </c>
      <c r="K1665" s="86">
        <f t="shared" si="152"/>
        <v>2</v>
      </c>
      <c r="L1665" t="str">
        <f t="shared" si="153"/>
        <v>Monday</v>
      </c>
      <c r="M1665">
        <v>2251</v>
      </c>
      <c r="N1665" t="s">
        <v>207</v>
      </c>
      <c r="O1665" t="s">
        <v>226</v>
      </c>
      <c r="P1665">
        <v>35</v>
      </c>
      <c r="Q1665" t="s">
        <v>615</v>
      </c>
      <c r="R1665" t="s">
        <v>304</v>
      </c>
      <c r="S1665" t="s">
        <v>249</v>
      </c>
      <c r="T1665" t="s">
        <v>249</v>
      </c>
      <c r="U1665" t="s">
        <v>707</v>
      </c>
      <c r="V1665" t="s">
        <v>255</v>
      </c>
      <c r="W1665">
        <f t="shared" si="154"/>
        <v>-3.1799999999999997</v>
      </c>
      <c r="X1665">
        <f t="shared" si="155"/>
        <v>-85.859999999999985</v>
      </c>
    </row>
    <row r="1666" spans="1:24" x14ac:dyDescent="0.35">
      <c r="A1666">
        <v>37</v>
      </c>
      <c r="B1666">
        <v>31.12</v>
      </c>
      <c r="C1666">
        <v>2</v>
      </c>
      <c r="D1666">
        <v>1151.44</v>
      </c>
      <c r="E1666" s="53">
        <v>43262</v>
      </c>
      <c r="F1666" s="84">
        <v>6</v>
      </c>
      <c r="G1666" s="84">
        <v>11</v>
      </c>
      <c r="H1666" s="85" t="str">
        <f t="shared" si="150"/>
        <v>November</v>
      </c>
      <c r="I1666" s="84">
        <v>2018</v>
      </c>
      <c r="J1666" s="85" t="str">
        <f t="shared" si="151"/>
        <v>11/6/2018</v>
      </c>
      <c r="K1666" s="86">
        <f t="shared" si="152"/>
        <v>3</v>
      </c>
      <c r="L1666" t="str">
        <f t="shared" si="153"/>
        <v>Tuesday</v>
      </c>
      <c r="M1666">
        <v>2237</v>
      </c>
      <c r="N1666" t="s">
        <v>207</v>
      </c>
      <c r="O1666" t="s">
        <v>226</v>
      </c>
      <c r="P1666">
        <v>35</v>
      </c>
      <c r="Q1666" t="s">
        <v>615</v>
      </c>
      <c r="R1666" t="s">
        <v>360</v>
      </c>
      <c r="S1666" t="s">
        <v>361</v>
      </c>
      <c r="T1666" t="s">
        <v>235</v>
      </c>
      <c r="U1666" t="s">
        <v>730</v>
      </c>
      <c r="V1666" t="s">
        <v>255</v>
      </c>
      <c r="W1666">
        <f t="shared" si="154"/>
        <v>-3.879999999999999</v>
      </c>
      <c r="X1666">
        <f t="shared" si="155"/>
        <v>-143.55999999999997</v>
      </c>
    </row>
    <row r="1667" spans="1:24" x14ac:dyDescent="0.35">
      <c r="A1667">
        <v>42</v>
      </c>
      <c r="B1667">
        <v>31.82</v>
      </c>
      <c r="C1667">
        <v>7</v>
      </c>
      <c r="D1667">
        <v>1336.44</v>
      </c>
      <c r="E1667" s="53" t="s">
        <v>367</v>
      </c>
      <c r="F1667" s="84">
        <v>14</v>
      </c>
      <c r="G1667" s="84">
        <v>11</v>
      </c>
      <c r="H1667" s="85" t="str">
        <f t="shared" ref="H1667:H1730" si="156">IF(G1667=1,"January",IF(G1667=2,"Febuary",IF(G1667=3,"March",IF(G1667=4,"April",IF(G1667=5,"May",IF(G1667=6,"June",IF(G1667=7,"July",IF(G1667=8,"August",IF(G1667=9,"September",IF(G1667=10,"October",IF(G1667=11,"November","December")))))))))))</f>
        <v>November</v>
      </c>
      <c r="I1667" s="84">
        <v>2018</v>
      </c>
      <c r="J1667" s="85" t="str">
        <f t="shared" ref="J1667:J1730" si="157">CONCATENATE(G1667,"/",F1667,"/",I1667)</f>
        <v>11/14/2018</v>
      </c>
      <c r="K1667" s="86">
        <f t="shared" ref="K1667:K1730" si="158">WEEKDAY(J1667)</f>
        <v>4</v>
      </c>
      <c r="L1667" t="str">
        <f t="shared" ref="L1667:L1730" si="159">IF(K1667=7,"Saturday",IF(K1667=6,"Friday",IF(K1667=5,"Thursday",IF(K1667=4,"Wednesday",IF(K1667=3,"Tuesday",IF(K1667=2,"Monday","Sunday"))))))</f>
        <v>Wednesday</v>
      </c>
      <c r="M1667">
        <v>2230</v>
      </c>
      <c r="N1667" t="s">
        <v>207</v>
      </c>
      <c r="O1667" t="s">
        <v>226</v>
      </c>
      <c r="P1667">
        <v>35</v>
      </c>
      <c r="Q1667" t="s">
        <v>615</v>
      </c>
      <c r="R1667" t="s">
        <v>454</v>
      </c>
      <c r="S1667" t="s">
        <v>455</v>
      </c>
      <c r="T1667" t="s">
        <v>236</v>
      </c>
      <c r="U1667" t="s">
        <v>761</v>
      </c>
      <c r="V1667" t="s">
        <v>255</v>
      </c>
      <c r="W1667">
        <f t="shared" ref="W1667:W1730" si="160">B1667-P1667</f>
        <v>-3.1799999999999997</v>
      </c>
      <c r="X1667">
        <f t="shared" ref="X1667:X1730" si="161">W1667*A1667</f>
        <v>-133.56</v>
      </c>
    </row>
    <row r="1668" spans="1:24" x14ac:dyDescent="0.35">
      <c r="A1668">
        <v>32</v>
      </c>
      <c r="B1668">
        <v>28.29</v>
      </c>
      <c r="C1668">
        <v>7</v>
      </c>
      <c r="D1668">
        <v>905.28</v>
      </c>
      <c r="E1668" s="53" t="s">
        <v>312</v>
      </c>
      <c r="F1668" s="84">
        <v>25</v>
      </c>
      <c r="G1668" s="84">
        <v>11</v>
      </c>
      <c r="H1668" s="85" t="str">
        <f t="shared" si="156"/>
        <v>November</v>
      </c>
      <c r="I1668" s="84">
        <v>2018</v>
      </c>
      <c r="J1668" s="85" t="str">
        <f t="shared" si="157"/>
        <v>11/25/2018</v>
      </c>
      <c r="K1668" s="86">
        <f t="shared" si="158"/>
        <v>1</v>
      </c>
      <c r="L1668" t="str">
        <f t="shared" si="159"/>
        <v>Sunday</v>
      </c>
      <c r="M1668">
        <v>2220</v>
      </c>
      <c r="N1668" t="s">
        <v>207</v>
      </c>
      <c r="O1668" t="s">
        <v>226</v>
      </c>
      <c r="P1668">
        <v>35</v>
      </c>
      <c r="Q1668" t="s">
        <v>615</v>
      </c>
      <c r="R1668" t="s">
        <v>354</v>
      </c>
      <c r="S1668" t="s">
        <v>355</v>
      </c>
      <c r="T1668" t="s">
        <v>229</v>
      </c>
      <c r="U1668" t="s">
        <v>728</v>
      </c>
      <c r="V1668" t="s">
        <v>255</v>
      </c>
      <c r="W1668">
        <f t="shared" si="160"/>
        <v>-6.7100000000000009</v>
      </c>
      <c r="X1668">
        <f t="shared" si="161"/>
        <v>-214.72000000000003</v>
      </c>
    </row>
    <row r="1669" spans="1:24" x14ac:dyDescent="0.35">
      <c r="A1669">
        <v>42</v>
      </c>
      <c r="B1669">
        <v>29.7</v>
      </c>
      <c r="C1669">
        <v>8</v>
      </c>
      <c r="D1669">
        <v>1247.4000000000001</v>
      </c>
      <c r="E1669" s="53">
        <v>43355</v>
      </c>
      <c r="F1669" s="84">
        <v>9</v>
      </c>
      <c r="G1669" s="84">
        <v>12</v>
      </c>
      <c r="H1669" s="85" t="str">
        <f t="shared" si="156"/>
        <v>December</v>
      </c>
      <c r="I1669" s="84">
        <v>2018</v>
      </c>
      <c r="J1669" s="85" t="str">
        <f t="shared" si="157"/>
        <v>12/9/2018</v>
      </c>
      <c r="K1669" s="86">
        <f t="shared" si="158"/>
        <v>1</v>
      </c>
      <c r="L1669" t="str">
        <f t="shared" si="159"/>
        <v>Sunday</v>
      </c>
      <c r="M1669">
        <v>2207</v>
      </c>
      <c r="N1669" t="s">
        <v>207</v>
      </c>
      <c r="O1669" t="s">
        <v>226</v>
      </c>
      <c r="P1669">
        <v>35</v>
      </c>
      <c r="Q1669" t="s">
        <v>615</v>
      </c>
      <c r="R1669" t="s">
        <v>400</v>
      </c>
      <c r="S1669" t="s">
        <v>382</v>
      </c>
      <c r="T1669" t="s">
        <v>229</v>
      </c>
      <c r="U1669" t="s">
        <v>744</v>
      </c>
      <c r="V1669" t="s">
        <v>255</v>
      </c>
      <c r="W1669">
        <f t="shared" si="160"/>
        <v>-5.3000000000000007</v>
      </c>
      <c r="X1669">
        <f t="shared" si="161"/>
        <v>-222.60000000000002</v>
      </c>
    </row>
    <row r="1670" spans="1:24" x14ac:dyDescent="0.35">
      <c r="A1670">
        <v>21</v>
      </c>
      <c r="B1670">
        <v>40.31</v>
      </c>
      <c r="C1670">
        <v>3</v>
      </c>
      <c r="D1670">
        <v>846.51</v>
      </c>
      <c r="E1670" s="53">
        <v>43740</v>
      </c>
      <c r="F1670" s="84">
        <v>10</v>
      </c>
      <c r="G1670" s="84">
        <v>2</v>
      </c>
      <c r="H1670" s="85" t="str">
        <f t="shared" si="156"/>
        <v>Febuary</v>
      </c>
      <c r="I1670" s="84">
        <v>2019</v>
      </c>
      <c r="J1670" s="85" t="str">
        <f t="shared" si="157"/>
        <v>2/10/2019</v>
      </c>
      <c r="K1670" s="86">
        <f t="shared" si="158"/>
        <v>1</v>
      </c>
      <c r="L1670" t="str">
        <f t="shared" si="159"/>
        <v>Sunday</v>
      </c>
      <c r="M1670">
        <v>2145</v>
      </c>
      <c r="N1670" t="s">
        <v>207</v>
      </c>
      <c r="O1670" t="s">
        <v>226</v>
      </c>
      <c r="P1670">
        <v>35</v>
      </c>
      <c r="Q1670" t="s">
        <v>615</v>
      </c>
      <c r="R1670" t="s">
        <v>456</v>
      </c>
      <c r="S1670" t="s">
        <v>457</v>
      </c>
      <c r="T1670" t="s">
        <v>229</v>
      </c>
      <c r="U1670" t="s">
        <v>762</v>
      </c>
      <c r="V1670" t="s">
        <v>255</v>
      </c>
      <c r="W1670">
        <f t="shared" si="160"/>
        <v>5.3100000000000023</v>
      </c>
      <c r="X1670">
        <f t="shared" si="161"/>
        <v>111.51000000000005</v>
      </c>
    </row>
    <row r="1671" spans="1:24" x14ac:dyDescent="0.35">
      <c r="A1671">
        <v>33</v>
      </c>
      <c r="B1671">
        <v>32.880000000000003</v>
      </c>
      <c r="C1671">
        <v>2</v>
      </c>
      <c r="D1671">
        <v>1085.04</v>
      </c>
      <c r="E1671" s="53">
        <v>43772</v>
      </c>
      <c r="F1671" s="84">
        <v>11</v>
      </c>
      <c r="G1671" s="84">
        <v>3</v>
      </c>
      <c r="H1671" s="85" t="str">
        <f t="shared" si="156"/>
        <v>March</v>
      </c>
      <c r="I1671" s="84">
        <v>2019</v>
      </c>
      <c r="J1671" s="85" t="str">
        <f t="shared" si="157"/>
        <v>3/11/2019</v>
      </c>
      <c r="K1671" s="86">
        <f t="shared" si="158"/>
        <v>2</v>
      </c>
      <c r="L1671" t="str">
        <f t="shared" si="159"/>
        <v>Monday</v>
      </c>
      <c r="M1671">
        <v>2117</v>
      </c>
      <c r="N1671" t="s">
        <v>207</v>
      </c>
      <c r="O1671" t="s">
        <v>226</v>
      </c>
      <c r="P1671">
        <v>35</v>
      </c>
      <c r="Q1671" t="s">
        <v>615</v>
      </c>
      <c r="R1671" t="s">
        <v>335</v>
      </c>
      <c r="S1671" t="s">
        <v>336</v>
      </c>
      <c r="T1671" t="s">
        <v>229</v>
      </c>
      <c r="U1671" t="s">
        <v>720</v>
      </c>
      <c r="V1671" t="s">
        <v>255</v>
      </c>
      <c r="W1671">
        <f t="shared" si="160"/>
        <v>-2.1199999999999974</v>
      </c>
      <c r="X1671">
        <f t="shared" si="161"/>
        <v>-69.959999999999923</v>
      </c>
    </row>
    <row r="1672" spans="1:24" x14ac:dyDescent="0.35">
      <c r="A1672">
        <v>49</v>
      </c>
      <c r="B1672">
        <v>36.07</v>
      </c>
      <c r="C1672">
        <v>6</v>
      </c>
      <c r="D1672">
        <v>1767.43</v>
      </c>
      <c r="E1672" s="53">
        <v>43590</v>
      </c>
      <c r="F1672" s="84">
        <v>5</v>
      </c>
      <c r="G1672" s="84">
        <v>5</v>
      </c>
      <c r="H1672" s="85" t="str">
        <f t="shared" si="156"/>
        <v>May</v>
      </c>
      <c r="I1672" s="84">
        <v>2019</v>
      </c>
      <c r="J1672" s="85" t="str">
        <f t="shared" si="157"/>
        <v>5/5/2019</v>
      </c>
      <c r="K1672" s="86">
        <f t="shared" si="158"/>
        <v>1</v>
      </c>
      <c r="L1672" t="str">
        <f t="shared" si="159"/>
        <v>Sunday</v>
      </c>
      <c r="M1672">
        <v>2063</v>
      </c>
      <c r="N1672" t="s">
        <v>207</v>
      </c>
      <c r="O1672" t="s">
        <v>226</v>
      </c>
      <c r="P1672">
        <v>35</v>
      </c>
      <c r="Q1672" t="s">
        <v>615</v>
      </c>
      <c r="R1672" t="s">
        <v>296</v>
      </c>
      <c r="S1672" t="s">
        <v>297</v>
      </c>
      <c r="T1672" t="s">
        <v>236</v>
      </c>
      <c r="U1672" t="s">
        <v>704</v>
      </c>
      <c r="V1672" t="s">
        <v>255</v>
      </c>
      <c r="W1672">
        <f t="shared" si="160"/>
        <v>1.0700000000000003</v>
      </c>
      <c r="X1672">
        <f t="shared" si="161"/>
        <v>52.430000000000014</v>
      </c>
    </row>
    <row r="1673" spans="1:24" x14ac:dyDescent="0.35">
      <c r="A1673">
        <v>31</v>
      </c>
      <c r="B1673">
        <v>33.24</v>
      </c>
      <c r="C1673">
        <v>5</v>
      </c>
      <c r="D1673">
        <v>1030.44</v>
      </c>
      <c r="E1673" s="53" t="s">
        <v>323</v>
      </c>
      <c r="F1673" s="84">
        <v>15</v>
      </c>
      <c r="G1673" s="84">
        <v>6</v>
      </c>
      <c r="H1673" s="85" t="str">
        <f t="shared" si="156"/>
        <v>June</v>
      </c>
      <c r="I1673" s="84">
        <v>2019</v>
      </c>
      <c r="J1673" s="85" t="str">
        <f t="shared" si="157"/>
        <v>6/15/2019</v>
      </c>
      <c r="K1673" s="86">
        <f t="shared" si="158"/>
        <v>7</v>
      </c>
      <c r="L1673" t="str">
        <f t="shared" si="159"/>
        <v>Saturday</v>
      </c>
      <c r="M1673">
        <v>2023</v>
      </c>
      <c r="N1673" t="s">
        <v>207</v>
      </c>
      <c r="O1673" t="s">
        <v>226</v>
      </c>
      <c r="P1673">
        <v>35</v>
      </c>
      <c r="Q1673" t="s">
        <v>615</v>
      </c>
      <c r="R1673" t="s">
        <v>401</v>
      </c>
      <c r="S1673" t="s">
        <v>249</v>
      </c>
      <c r="T1673" t="s">
        <v>249</v>
      </c>
      <c r="U1673" t="s">
        <v>745</v>
      </c>
      <c r="V1673" t="s">
        <v>255</v>
      </c>
      <c r="W1673">
        <f t="shared" si="160"/>
        <v>-1.759999999999998</v>
      </c>
      <c r="X1673">
        <f t="shared" si="161"/>
        <v>-54.559999999999938</v>
      </c>
    </row>
    <row r="1674" spans="1:24" x14ac:dyDescent="0.35">
      <c r="A1674">
        <v>38</v>
      </c>
      <c r="B1674">
        <v>41.72</v>
      </c>
      <c r="C1674">
        <v>6</v>
      </c>
      <c r="D1674">
        <v>1585.36</v>
      </c>
      <c r="E1674" s="53" t="s">
        <v>434</v>
      </c>
      <c r="F1674" s="84">
        <v>20</v>
      </c>
      <c r="G1674" s="84">
        <v>7</v>
      </c>
      <c r="H1674" s="85" t="str">
        <f t="shared" si="156"/>
        <v>July</v>
      </c>
      <c r="I1674" s="84">
        <v>2019</v>
      </c>
      <c r="J1674" s="85" t="str">
        <f t="shared" si="157"/>
        <v>7/20/2019</v>
      </c>
      <c r="K1674" s="86">
        <f t="shared" si="158"/>
        <v>7</v>
      </c>
      <c r="L1674" t="str">
        <f t="shared" si="159"/>
        <v>Saturday</v>
      </c>
      <c r="M1674">
        <v>1989</v>
      </c>
      <c r="N1674" t="s">
        <v>207</v>
      </c>
      <c r="O1674" t="s">
        <v>226</v>
      </c>
      <c r="P1674">
        <v>35</v>
      </c>
      <c r="Q1674" t="s">
        <v>615</v>
      </c>
      <c r="R1674" t="s">
        <v>335</v>
      </c>
      <c r="S1674" t="s">
        <v>336</v>
      </c>
      <c r="T1674" t="s">
        <v>229</v>
      </c>
      <c r="U1674" t="s">
        <v>720</v>
      </c>
      <c r="V1674" t="s">
        <v>255</v>
      </c>
      <c r="W1674">
        <f t="shared" si="160"/>
        <v>6.7199999999999989</v>
      </c>
      <c r="X1674">
        <f t="shared" si="161"/>
        <v>255.35999999999996</v>
      </c>
    </row>
    <row r="1675" spans="1:24" x14ac:dyDescent="0.35">
      <c r="A1675">
        <v>20</v>
      </c>
      <c r="B1675">
        <v>40.659999999999997</v>
      </c>
      <c r="C1675">
        <v>2</v>
      </c>
      <c r="D1675">
        <v>813.2</v>
      </c>
      <c r="E1675" s="53" t="s">
        <v>402</v>
      </c>
      <c r="F1675" s="84">
        <v>19</v>
      </c>
      <c r="G1675" s="84">
        <v>8</v>
      </c>
      <c r="H1675" s="85" t="str">
        <f t="shared" si="156"/>
        <v>August</v>
      </c>
      <c r="I1675" s="84">
        <v>2019</v>
      </c>
      <c r="J1675" s="85" t="str">
        <f t="shared" si="157"/>
        <v>8/19/2019</v>
      </c>
      <c r="K1675" s="86">
        <f t="shared" si="158"/>
        <v>2</v>
      </c>
      <c r="L1675" t="str">
        <f t="shared" si="159"/>
        <v>Monday</v>
      </c>
      <c r="M1675">
        <v>1960</v>
      </c>
      <c r="N1675" t="s">
        <v>207</v>
      </c>
      <c r="O1675" t="s">
        <v>226</v>
      </c>
      <c r="P1675">
        <v>35</v>
      </c>
      <c r="Q1675" t="s">
        <v>615</v>
      </c>
      <c r="R1675" t="s">
        <v>285</v>
      </c>
      <c r="S1675" t="s">
        <v>286</v>
      </c>
      <c r="T1675" t="s">
        <v>229</v>
      </c>
      <c r="U1675" t="s">
        <v>699</v>
      </c>
      <c r="V1675" t="s">
        <v>255</v>
      </c>
      <c r="W1675">
        <f t="shared" si="160"/>
        <v>5.6599999999999966</v>
      </c>
      <c r="X1675">
        <f t="shared" si="161"/>
        <v>113.19999999999993</v>
      </c>
    </row>
    <row r="1676" spans="1:24" x14ac:dyDescent="0.35">
      <c r="A1676">
        <v>39</v>
      </c>
      <c r="B1676">
        <v>30.06</v>
      </c>
      <c r="C1676">
        <v>9</v>
      </c>
      <c r="D1676">
        <v>1172.3399999999999</v>
      </c>
      <c r="E1676" s="53">
        <v>43686</v>
      </c>
      <c r="F1676" s="84">
        <v>8</v>
      </c>
      <c r="G1676" s="84">
        <v>9</v>
      </c>
      <c r="H1676" s="85" t="str">
        <f t="shared" si="156"/>
        <v>September</v>
      </c>
      <c r="I1676" s="84">
        <v>2019</v>
      </c>
      <c r="J1676" s="85" t="str">
        <f t="shared" si="157"/>
        <v>9/8/2019</v>
      </c>
      <c r="K1676" s="86">
        <f t="shared" si="158"/>
        <v>1</v>
      </c>
      <c r="L1676" t="str">
        <f t="shared" si="159"/>
        <v>Sunday</v>
      </c>
      <c r="M1676">
        <v>1941</v>
      </c>
      <c r="N1676" t="s">
        <v>207</v>
      </c>
      <c r="O1676" t="s">
        <v>226</v>
      </c>
      <c r="P1676">
        <v>35</v>
      </c>
      <c r="Q1676" t="s">
        <v>615</v>
      </c>
      <c r="R1676" t="s">
        <v>253</v>
      </c>
      <c r="S1676" t="s">
        <v>254</v>
      </c>
      <c r="T1676" t="s">
        <v>229</v>
      </c>
      <c r="U1676" t="s">
        <v>683</v>
      </c>
      <c r="V1676" t="s">
        <v>255</v>
      </c>
      <c r="W1676">
        <f t="shared" si="160"/>
        <v>-4.9400000000000013</v>
      </c>
      <c r="X1676">
        <f t="shared" si="161"/>
        <v>-192.66000000000005</v>
      </c>
    </row>
    <row r="1677" spans="1:24" x14ac:dyDescent="0.35">
      <c r="A1677">
        <v>48</v>
      </c>
      <c r="B1677">
        <v>31.47</v>
      </c>
      <c r="C1677">
        <v>6</v>
      </c>
      <c r="D1677">
        <v>1510.56</v>
      </c>
      <c r="E1677" s="53" t="s">
        <v>403</v>
      </c>
      <c r="F1677" s="84">
        <v>13</v>
      </c>
      <c r="G1677" s="84">
        <v>10</v>
      </c>
      <c r="H1677" s="85" t="str">
        <f t="shared" si="156"/>
        <v>October</v>
      </c>
      <c r="I1677" s="84">
        <v>2019</v>
      </c>
      <c r="J1677" s="85" t="str">
        <f t="shared" si="157"/>
        <v>10/13/2019</v>
      </c>
      <c r="K1677" s="86">
        <f t="shared" si="158"/>
        <v>1</v>
      </c>
      <c r="L1677" t="str">
        <f t="shared" si="159"/>
        <v>Sunday</v>
      </c>
      <c r="M1677">
        <v>1907</v>
      </c>
      <c r="N1677" t="s">
        <v>207</v>
      </c>
      <c r="O1677" t="s">
        <v>226</v>
      </c>
      <c r="P1677">
        <v>35</v>
      </c>
      <c r="Q1677" t="s">
        <v>615</v>
      </c>
      <c r="R1677" t="s">
        <v>279</v>
      </c>
      <c r="S1677" t="s">
        <v>280</v>
      </c>
      <c r="T1677" t="s">
        <v>229</v>
      </c>
      <c r="U1677" t="s">
        <v>696</v>
      </c>
      <c r="V1677" t="s">
        <v>255</v>
      </c>
      <c r="W1677">
        <f t="shared" si="160"/>
        <v>-3.5300000000000011</v>
      </c>
      <c r="X1677">
        <f t="shared" si="161"/>
        <v>-169.44000000000005</v>
      </c>
    </row>
    <row r="1678" spans="1:24" x14ac:dyDescent="0.35">
      <c r="A1678">
        <v>39</v>
      </c>
      <c r="B1678">
        <v>37.130000000000003</v>
      </c>
      <c r="C1678">
        <v>15</v>
      </c>
      <c r="D1678">
        <v>1448.07</v>
      </c>
      <c r="E1678" s="53" t="s">
        <v>404</v>
      </c>
      <c r="F1678" s="84">
        <v>22</v>
      </c>
      <c r="G1678" s="84">
        <v>10</v>
      </c>
      <c r="H1678" s="85" t="str">
        <f t="shared" si="156"/>
        <v>October</v>
      </c>
      <c r="I1678" s="84">
        <v>2019</v>
      </c>
      <c r="J1678" s="85" t="str">
        <f t="shared" si="157"/>
        <v>10/22/2019</v>
      </c>
      <c r="K1678" s="86">
        <f t="shared" si="158"/>
        <v>3</v>
      </c>
      <c r="L1678" t="str">
        <f t="shared" si="159"/>
        <v>Tuesday</v>
      </c>
      <c r="M1678">
        <v>1899</v>
      </c>
      <c r="N1678" t="s">
        <v>207</v>
      </c>
      <c r="O1678" t="s">
        <v>226</v>
      </c>
      <c r="P1678">
        <v>35</v>
      </c>
      <c r="Q1678" t="s">
        <v>615</v>
      </c>
      <c r="R1678" t="s">
        <v>437</v>
      </c>
      <c r="S1678" t="s">
        <v>438</v>
      </c>
      <c r="T1678" t="s">
        <v>243</v>
      </c>
      <c r="U1678" t="s">
        <v>758</v>
      </c>
      <c r="V1678" t="s">
        <v>255</v>
      </c>
      <c r="W1678">
        <f t="shared" si="160"/>
        <v>2.1300000000000026</v>
      </c>
      <c r="X1678">
        <f t="shared" si="161"/>
        <v>83.070000000000107</v>
      </c>
    </row>
    <row r="1679" spans="1:24" x14ac:dyDescent="0.35">
      <c r="A1679">
        <v>30</v>
      </c>
      <c r="B1679">
        <v>111.27</v>
      </c>
      <c r="C1679">
        <v>9</v>
      </c>
      <c r="D1679">
        <v>3338.1</v>
      </c>
      <c r="E1679" s="53">
        <v>43596</v>
      </c>
      <c r="F1679" s="84">
        <v>5</v>
      </c>
      <c r="G1679" s="84">
        <v>11</v>
      </c>
      <c r="H1679" s="85" t="str">
        <f t="shared" si="156"/>
        <v>November</v>
      </c>
      <c r="I1679" s="84">
        <v>2019</v>
      </c>
      <c r="J1679" s="85" t="str">
        <f t="shared" si="157"/>
        <v>11/5/2019</v>
      </c>
      <c r="K1679" s="86">
        <f t="shared" si="158"/>
        <v>3</v>
      </c>
      <c r="L1679" t="str">
        <f t="shared" si="159"/>
        <v>Tuesday</v>
      </c>
      <c r="M1679">
        <v>1886</v>
      </c>
      <c r="N1679" t="s">
        <v>207</v>
      </c>
      <c r="O1679" t="s">
        <v>226</v>
      </c>
      <c r="P1679">
        <v>35</v>
      </c>
      <c r="Q1679" t="s">
        <v>615</v>
      </c>
      <c r="R1679" t="s">
        <v>272</v>
      </c>
      <c r="S1679" t="s">
        <v>254</v>
      </c>
      <c r="T1679" t="s">
        <v>229</v>
      </c>
      <c r="U1679" t="s">
        <v>692</v>
      </c>
      <c r="V1679" t="s">
        <v>260</v>
      </c>
      <c r="W1679">
        <f t="shared" si="160"/>
        <v>76.27</v>
      </c>
      <c r="X1679">
        <f t="shared" si="161"/>
        <v>2288.1</v>
      </c>
    </row>
    <row r="1680" spans="1:24" x14ac:dyDescent="0.35">
      <c r="A1680">
        <v>33</v>
      </c>
      <c r="B1680">
        <v>37.130000000000003</v>
      </c>
      <c r="C1680">
        <v>2</v>
      </c>
      <c r="D1680">
        <v>1225.29</v>
      </c>
      <c r="E1680" s="53" t="s">
        <v>405</v>
      </c>
      <c r="F1680" s="84">
        <v>19</v>
      </c>
      <c r="G1680" s="84">
        <v>11</v>
      </c>
      <c r="H1680" s="85" t="str">
        <f t="shared" si="156"/>
        <v>November</v>
      </c>
      <c r="I1680" s="84">
        <v>2019</v>
      </c>
      <c r="J1680" s="85" t="str">
        <f t="shared" si="157"/>
        <v>11/19/2019</v>
      </c>
      <c r="K1680" s="86">
        <f t="shared" si="158"/>
        <v>3</v>
      </c>
      <c r="L1680" t="str">
        <f t="shared" si="159"/>
        <v>Tuesday</v>
      </c>
      <c r="M1680">
        <v>1873</v>
      </c>
      <c r="N1680" t="s">
        <v>207</v>
      </c>
      <c r="O1680" t="s">
        <v>226</v>
      </c>
      <c r="P1680">
        <v>35</v>
      </c>
      <c r="Q1680" t="s">
        <v>615</v>
      </c>
      <c r="R1680" t="s">
        <v>335</v>
      </c>
      <c r="S1680" t="s">
        <v>336</v>
      </c>
      <c r="T1680" t="s">
        <v>229</v>
      </c>
      <c r="U1680" t="s">
        <v>720</v>
      </c>
      <c r="V1680" t="s">
        <v>255</v>
      </c>
      <c r="W1680">
        <f t="shared" si="160"/>
        <v>2.1300000000000026</v>
      </c>
      <c r="X1680">
        <f t="shared" si="161"/>
        <v>70.290000000000077</v>
      </c>
    </row>
    <row r="1681" spans="1:24" x14ac:dyDescent="0.35">
      <c r="A1681">
        <v>36</v>
      </c>
      <c r="B1681">
        <v>37.130000000000003</v>
      </c>
      <c r="C1681">
        <v>3</v>
      </c>
      <c r="D1681">
        <v>1336.68</v>
      </c>
      <c r="E1681" s="53">
        <v>43477</v>
      </c>
      <c r="F1681" s="84">
        <v>1</v>
      </c>
      <c r="G1681" s="84">
        <v>12</v>
      </c>
      <c r="H1681" s="85" t="str">
        <f t="shared" si="156"/>
        <v>December</v>
      </c>
      <c r="I1681" s="84">
        <v>2019</v>
      </c>
      <c r="J1681" s="85" t="str">
        <f t="shared" si="157"/>
        <v>12/1/2019</v>
      </c>
      <c r="K1681" s="86">
        <f t="shared" si="158"/>
        <v>1</v>
      </c>
      <c r="L1681" t="str">
        <f t="shared" si="159"/>
        <v>Sunday</v>
      </c>
      <c r="M1681">
        <v>1862</v>
      </c>
      <c r="N1681" t="s">
        <v>207</v>
      </c>
      <c r="O1681" t="s">
        <v>226</v>
      </c>
      <c r="P1681">
        <v>35</v>
      </c>
      <c r="Q1681" t="s">
        <v>615</v>
      </c>
      <c r="R1681" t="s">
        <v>427</v>
      </c>
      <c r="S1681" t="s">
        <v>254</v>
      </c>
      <c r="T1681" t="s">
        <v>229</v>
      </c>
      <c r="U1681" t="s">
        <v>754</v>
      </c>
      <c r="V1681" t="s">
        <v>255</v>
      </c>
      <c r="W1681">
        <f t="shared" si="160"/>
        <v>2.1300000000000026</v>
      </c>
      <c r="X1681">
        <f t="shared" si="161"/>
        <v>76.680000000000092</v>
      </c>
    </row>
    <row r="1682" spans="1:24" x14ac:dyDescent="0.35">
      <c r="A1682">
        <v>36</v>
      </c>
      <c r="B1682">
        <v>82.94</v>
      </c>
      <c r="C1682">
        <v>4</v>
      </c>
      <c r="D1682">
        <v>2985.84</v>
      </c>
      <c r="E1682" s="53">
        <v>43750</v>
      </c>
      <c r="F1682" s="84">
        <v>10</v>
      </c>
      <c r="G1682" s="84">
        <v>12</v>
      </c>
      <c r="H1682" s="85" t="str">
        <f t="shared" si="156"/>
        <v>December</v>
      </c>
      <c r="I1682" s="84">
        <v>2019</v>
      </c>
      <c r="J1682" s="85" t="str">
        <f t="shared" si="157"/>
        <v>12/10/2019</v>
      </c>
      <c r="K1682" s="86">
        <f t="shared" si="158"/>
        <v>3</v>
      </c>
      <c r="L1682" t="str">
        <f t="shared" si="159"/>
        <v>Tuesday</v>
      </c>
      <c r="M1682">
        <v>1854</v>
      </c>
      <c r="N1682" t="s">
        <v>207</v>
      </c>
      <c r="O1682" t="s">
        <v>226</v>
      </c>
      <c r="P1682">
        <v>35</v>
      </c>
      <c r="Q1682" t="s">
        <v>615</v>
      </c>
      <c r="R1682" t="s">
        <v>296</v>
      </c>
      <c r="S1682" t="s">
        <v>297</v>
      </c>
      <c r="T1682" t="s">
        <v>236</v>
      </c>
      <c r="U1682" t="s">
        <v>704</v>
      </c>
      <c r="V1682" t="s">
        <v>255</v>
      </c>
      <c r="W1682">
        <f t="shared" si="160"/>
        <v>47.94</v>
      </c>
      <c r="X1682">
        <f t="shared" si="161"/>
        <v>1725.84</v>
      </c>
    </row>
    <row r="1683" spans="1:24" x14ac:dyDescent="0.35">
      <c r="A1683">
        <v>45</v>
      </c>
      <c r="B1683">
        <v>123.24</v>
      </c>
      <c r="C1683">
        <v>8</v>
      </c>
      <c r="D1683">
        <v>5545.8</v>
      </c>
      <c r="E1683" s="53" t="s">
        <v>440</v>
      </c>
      <c r="F1683" s="84">
        <v>23</v>
      </c>
      <c r="G1683" s="84">
        <v>1</v>
      </c>
      <c r="H1683" s="85" t="str">
        <f t="shared" si="156"/>
        <v>January</v>
      </c>
      <c r="I1683" s="84">
        <v>2020</v>
      </c>
      <c r="J1683" s="85" t="str">
        <f t="shared" si="157"/>
        <v>1/23/2020</v>
      </c>
      <c r="K1683" s="86">
        <f t="shared" si="158"/>
        <v>5</v>
      </c>
      <c r="L1683" t="str">
        <f t="shared" si="159"/>
        <v>Thursday</v>
      </c>
      <c r="M1683">
        <v>1811</v>
      </c>
      <c r="N1683" t="s">
        <v>207</v>
      </c>
      <c r="O1683" t="s">
        <v>226</v>
      </c>
      <c r="P1683">
        <v>35</v>
      </c>
      <c r="Q1683" t="s">
        <v>615</v>
      </c>
      <c r="R1683" t="s">
        <v>335</v>
      </c>
      <c r="S1683" t="s">
        <v>336</v>
      </c>
      <c r="T1683" t="s">
        <v>229</v>
      </c>
      <c r="U1683" t="s">
        <v>720</v>
      </c>
      <c r="V1683" t="s">
        <v>260</v>
      </c>
      <c r="W1683">
        <f t="shared" si="160"/>
        <v>88.24</v>
      </c>
      <c r="X1683">
        <f t="shared" si="161"/>
        <v>3970.7999999999997</v>
      </c>
    </row>
    <row r="1684" spans="1:24" x14ac:dyDescent="0.35">
      <c r="A1684">
        <v>40</v>
      </c>
      <c r="B1684">
        <v>152.24</v>
      </c>
      <c r="C1684">
        <v>3</v>
      </c>
      <c r="D1684">
        <v>6089.6</v>
      </c>
      <c r="E1684" s="53" t="s">
        <v>502</v>
      </c>
      <c r="F1684" s="84">
        <v>22</v>
      </c>
      <c r="G1684" s="84">
        <v>2</v>
      </c>
      <c r="H1684" s="85" t="str">
        <f t="shared" si="156"/>
        <v>Febuary</v>
      </c>
      <c r="I1684" s="84">
        <v>2020</v>
      </c>
      <c r="J1684" s="85" t="str">
        <f t="shared" si="157"/>
        <v>2/22/2020</v>
      </c>
      <c r="K1684" s="86">
        <f t="shared" si="158"/>
        <v>7</v>
      </c>
      <c r="L1684" t="str">
        <f t="shared" si="159"/>
        <v>Saturday</v>
      </c>
      <c r="M1684">
        <v>1782</v>
      </c>
      <c r="N1684" t="s">
        <v>207</v>
      </c>
      <c r="O1684" t="s">
        <v>226</v>
      </c>
      <c r="P1684">
        <v>35</v>
      </c>
      <c r="Q1684" t="s">
        <v>615</v>
      </c>
      <c r="R1684" t="s">
        <v>296</v>
      </c>
      <c r="S1684" t="s">
        <v>297</v>
      </c>
      <c r="T1684" t="s">
        <v>236</v>
      </c>
      <c r="U1684" t="s">
        <v>704</v>
      </c>
      <c r="V1684" t="s">
        <v>260</v>
      </c>
      <c r="W1684">
        <f t="shared" si="160"/>
        <v>117.24000000000001</v>
      </c>
      <c r="X1684">
        <f t="shared" si="161"/>
        <v>4689.6000000000004</v>
      </c>
    </row>
    <row r="1685" spans="1:24" x14ac:dyDescent="0.35">
      <c r="A1685">
        <v>46</v>
      </c>
      <c r="B1685">
        <v>38.9</v>
      </c>
      <c r="C1685">
        <v>6</v>
      </c>
      <c r="D1685">
        <v>1789.4</v>
      </c>
      <c r="E1685" s="53" t="s">
        <v>513</v>
      </c>
      <c r="F1685" s="84">
        <v>15</v>
      </c>
      <c r="G1685" s="84">
        <v>3</v>
      </c>
      <c r="H1685" s="85" t="str">
        <f t="shared" si="156"/>
        <v>March</v>
      </c>
      <c r="I1685" s="84">
        <v>2020</v>
      </c>
      <c r="J1685" s="85" t="str">
        <f t="shared" si="157"/>
        <v>3/15/2020</v>
      </c>
      <c r="K1685" s="86">
        <f t="shared" si="158"/>
        <v>1</v>
      </c>
      <c r="L1685" t="str">
        <f t="shared" si="159"/>
        <v>Sunday</v>
      </c>
      <c r="M1685">
        <v>1761</v>
      </c>
      <c r="N1685" t="s">
        <v>207</v>
      </c>
      <c r="O1685" t="s">
        <v>226</v>
      </c>
      <c r="P1685">
        <v>35</v>
      </c>
      <c r="Q1685" t="s">
        <v>615</v>
      </c>
      <c r="R1685" t="s">
        <v>296</v>
      </c>
      <c r="S1685" t="s">
        <v>297</v>
      </c>
      <c r="T1685" t="s">
        <v>236</v>
      </c>
      <c r="U1685" t="s">
        <v>704</v>
      </c>
      <c r="V1685" t="s">
        <v>255</v>
      </c>
      <c r="W1685">
        <f t="shared" si="160"/>
        <v>3.8999999999999986</v>
      </c>
      <c r="X1685">
        <f t="shared" si="161"/>
        <v>179.39999999999992</v>
      </c>
    </row>
    <row r="1686" spans="1:24" x14ac:dyDescent="0.35">
      <c r="A1686">
        <v>30</v>
      </c>
      <c r="B1686">
        <v>36.07</v>
      </c>
      <c r="C1686">
        <v>6</v>
      </c>
      <c r="D1686">
        <v>1082.0999999999999</v>
      </c>
      <c r="E1686" s="53">
        <v>43895</v>
      </c>
      <c r="F1686" s="84">
        <v>3</v>
      </c>
      <c r="G1686" s="84">
        <v>5</v>
      </c>
      <c r="H1686" s="85" t="str">
        <f t="shared" si="156"/>
        <v>May</v>
      </c>
      <c r="I1686" s="84">
        <v>2020</v>
      </c>
      <c r="J1686" s="85" t="str">
        <f t="shared" si="157"/>
        <v>5/3/2020</v>
      </c>
      <c r="K1686" s="86">
        <f t="shared" si="158"/>
        <v>1</v>
      </c>
      <c r="L1686" t="str">
        <f t="shared" si="159"/>
        <v>Sunday</v>
      </c>
      <c r="M1686">
        <v>1713</v>
      </c>
      <c r="N1686" t="s">
        <v>207</v>
      </c>
      <c r="O1686" t="s">
        <v>226</v>
      </c>
      <c r="P1686">
        <v>35</v>
      </c>
      <c r="Q1686" t="s">
        <v>615</v>
      </c>
      <c r="R1686" t="s">
        <v>296</v>
      </c>
      <c r="S1686" t="s">
        <v>297</v>
      </c>
      <c r="T1686" t="s">
        <v>236</v>
      </c>
      <c r="U1686" t="s">
        <v>704</v>
      </c>
      <c r="V1686" t="s">
        <v>255</v>
      </c>
      <c r="W1686">
        <f t="shared" si="160"/>
        <v>1.0700000000000003</v>
      </c>
      <c r="X1686">
        <f t="shared" si="161"/>
        <v>32.100000000000009</v>
      </c>
    </row>
    <row r="1687" spans="1:24" x14ac:dyDescent="0.35">
      <c r="A1687">
        <v>31</v>
      </c>
      <c r="B1687">
        <v>33.24</v>
      </c>
      <c r="C1687">
        <v>5</v>
      </c>
      <c r="D1687">
        <v>1030.44</v>
      </c>
      <c r="E1687" s="53" t="s">
        <v>346</v>
      </c>
      <c r="F1687" s="84">
        <v>31</v>
      </c>
      <c r="G1687" s="84">
        <v>5</v>
      </c>
      <c r="H1687" s="85" t="str">
        <f t="shared" si="156"/>
        <v>May</v>
      </c>
      <c r="I1687" s="84">
        <v>2020</v>
      </c>
      <c r="J1687" s="85" t="str">
        <f t="shared" si="157"/>
        <v>5/31/2020</v>
      </c>
      <c r="K1687" s="86">
        <f t="shared" si="158"/>
        <v>1</v>
      </c>
      <c r="L1687" t="str">
        <f t="shared" si="159"/>
        <v>Sunday</v>
      </c>
      <c r="M1687">
        <v>1686</v>
      </c>
      <c r="N1687" t="s">
        <v>347</v>
      </c>
      <c r="O1687" t="s">
        <v>226</v>
      </c>
      <c r="P1687">
        <v>35</v>
      </c>
      <c r="Q1687" t="s">
        <v>615</v>
      </c>
      <c r="R1687" t="s">
        <v>277</v>
      </c>
      <c r="S1687" t="s">
        <v>278</v>
      </c>
      <c r="T1687" t="s">
        <v>230</v>
      </c>
      <c r="U1687" t="s">
        <v>695</v>
      </c>
      <c r="V1687" t="s">
        <v>255</v>
      </c>
      <c r="W1687">
        <f t="shared" si="160"/>
        <v>-1.759999999999998</v>
      </c>
      <c r="X1687">
        <f t="shared" si="161"/>
        <v>-54.559999999999938</v>
      </c>
    </row>
    <row r="1688" spans="1:24" x14ac:dyDescent="0.35">
      <c r="A1688">
        <v>49</v>
      </c>
      <c r="B1688">
        <v>74.680000000000007</v>
      </c>
      <c r="C1688">
        <v>13</v>
      </c>
      <c r="D1688">
        <v>3659.32</v>
      </c>
      <c r="E1688" s="53" t="s">
        <v>485</v>
      </c>
      <c r="F1688" s="84">
        <v>17</v>
      </c>
      <c r="G1688" s="84">
        <v>2</v>
      </c>
      <c r="H1688" s="85" t="str">
        <f t="shared" si="156"/>
        <v>Febuary</v>
      </c>
      <c r="I1688" s="84">
        <v>2018</v>
      </c>
      <c r="J1688" s="85" t="str">
        <f t="shared" si="157"/>
        <v>2/17/2018</v>
      </c>
      <c r="K1688" s="86">
        <f t="shared" si="158"/>
        <v>7</v>
      </c>
      <c r="L1688" t="str">
        <f t="shared" si="159"/>
        <v>Saturday</v>
      </c>
      <c r="M1688">
        <v>2521</v>
      </c>
      <c r="N1688" t="s">
        <v>207</v>
      </c>
      <c r="O1688" t="s">
        <v>486</v>
      </c>
      <c r="P1688">
        <v>68</v>
      </c>
      <c r="Q1688" t="s">
        <v>616</v>
      </c>
      <c r="R1688" t="s">
        <v>473</v>
      </c>
      <c r="S1688" t="s">
        <v>474</v>
      </c>
      <c r="T1688" t="s">
        <v>239</v>
      </c>
      <c r="U1688" t="s">
        <v>766</v>
      </c>
      <c r="V1688" t="s">
        <v>260</v>
      </c>
      <c r="W1688">
        <f t="shared" si="160"/>
        <v>6.6800000000000068</v>
      </c>
      <c r="X1688">
        <f t="shared" si="161"/>
        <v>327.32000000000033</v>
      </c>
    </row>
    <row r="1689" spans="1:24" x14ac:dyDescent="0.35">
      <c r="A1689">
        <v>41</v>
      </c>
      <c r="B1689">
        <v>59.6</v>
      </c>
      <c r="C1689">
        <v>4</v>
      </c>
      <c r="D1689">
        <v>2443.6</v>
      </c>
      <c r="E1689" s="53" t="s">
        <v>359</v>
      </c>
      <c r="F1689" s="84">
        <v>28</v>
      </c>
      <c r="G1689" s="84">
        <v>4</v>
      </c>
      <c r="H1689" s="85" t="str">
        <f t="shared" si="156"/>
        <v>April</v>
      </c>
      <c r="I1689" s="84">
        <v>2018</v>
      </c>
      <c r="J1689" s="85" t="str">
        <f t="shared" si="157"/>
        <v>4/28/2018</v>
      </c>
      <c r="K1689" s="86">
        <f t="shared" si="158"/>
        <v>7</v>
      </c>
      <c r="L1689" t="str">
        <f t="shared" si="159"/>
        <v>Saturday</v>
      </c>
      <c r="M1689">
        <v>2452</v>
      </c>
      <c r="N1689" t="s">
        <v>207</v>
      </c>
      <c r="O1689" t="s">
        <v>486</v>
      </c>
      <c r="P1689">
        <v>68</v>
      </c>
      <c r="Q1689" t="s">
        <v>616</v>
      </c>
      <c r="R1689" t="s">
        <v>287</v>
      </c>
      <c r="S1689" t="s">
        <v>288</v>
      </c>
      <c r="T1689" t="s">
        <v>234</v>
      </c>
      <c r="U1689" t="s">
        <v>700</v>
      </c>
      <c r="V1689" t="s">
        <v>255</v>
      </c>
      <c r="W1689">
        <f t="shared" si="160"/>
        <v>-8.3999999999999986</v>
      </c>
      <c r="X1689">
        <f t="shared" si="161"/>
        <v>-344.39999999999992</v>
      </c>
    </row>
    <row r="1690" spans="1:24" x14ac:dyDescent="0.35">
      <c r="A1690">
        <v>35</v>
      </c>
      <c r="B1690">
        <v>67.14</v>
      </c>
      <c r="C1690">
        <v>5</v>
      </c>
      <c r="D1690">
        <v>2349.9</v>
      </c>
      <c r="E1690" s="53" t="s">
        <v>487</v>
      </c>
      <c r="F1690" s="84">
        <v>16</v>
      </c>
      <c r="G1690" s="84">
        <v>6</v>
      </c>
      <c r="H1690" s="85" t="str">
        <f t="shared" si="156"/>
        <v>June</v>
      </c>
      <c r="I1690" s="84">
        <v>2018</v>
      </c>
      <c r="J1690" s="85" t="str">
        <f t="shared" si="157"/>
        <v>6/16/2018</v>
      </c>
      <c r="K1690" s="86">
        <f t="shared" si="158"/>
        <v>7</v>
      </c>
      <c r="L1690" t="str">
        <f t="shared" si="159"/>
        <v>Saturday</v>
      </c>
      <c r="M1690">
        <v>2404</v>
      </c>
      <c r="N1690" t="s">
        <v>207</v>
      </c>
      <c r="O1690" t="s">
        <v>486</v>
      </c>
      <c r="P1690">
        <v>68</v>
      </c>
      <c r="Q1690" t="s">
        <v>616</v>
      </c>
      <c r="R1690" t="s">
        <v>488</v>
      </c>
      <c r="S1690" t="s">
        <v>451</v>
      </c>
      <c r="T1690" t="s">
        <v>229</v>
      </c>
      <c r="U1690" t="s">
        <v>768</v>
      </c>
      <c r="V1690" t="s">
        <v>255</v>
      </c>
      <c r="W1690">
        <f t="shared" si="160"/>
        <v>-0.85999999999999943</v>
      </c>
      <c r="X1690">
        <f t="shared" si="161"/>
        <v>-30.09999999999998</v>
      </c>
    </row>
    <row r="1691" spans="1:24" x14ac:dyDescent="0.35">
      <c r="A1691">
        <v>27</v>
      </c>
      <c r="B1691">
        <v>60.97</v>
      </c>
      <c r="C1691">
        <v>8</v>
      </c>
      <c r="D1691">
        <v>1646.19</v>
      </c>
      <c r="E1691" s="53">
        <v>43381</v>
      </c>
      <c r="F1691" s="84">
        <v>10</v>
      </c>
      <c r="G1691" s="84">
        <v>8</v>
      </c>
      <c r="H1691" s="85" t="str">
        <f t="shared" si="156"/>
        <v>August</v>
      </c>
      <c r="I1691" s="84">
        <v>2018</v>
      </c>
      <c r="J1691" s="85" t="str">
        <f t="shared" si="157"/>
        <v>8/10/2018</v>
      </c>
      <c r="K1691" s="86">
        <f t="shared" si="158"/>
        <v>6</v>
      </c>
      <c r="L1691" t="str">
        <f t="shared" si="159"/>
        <v>Friday</v>
      </c>
      <c r="M1691">
        <v>2350</v>
      </c>
      <c r="N1691" t="s">
        <v>207</v>
      </c>
      <c r="O1691" t="s">
        <v>486</v>
      </c>
      <c r="P1691">
        <v>68</v>
      </c>
      <c r="Q1691" t="s">
        <v>616</v>
      </c>
      <c r="R1691" t="s">
        <v>362</v>
      </c>
      <c r="S1691" t="s">
        <v>293</v>
      </c>
      <c r="T1691" t="s">
        <v>229</v>
      </c>
      <c r="U1691" t="s">
        <v>731</v>
      </c>
      <c r="V1691" t="s">
        <v>255</v>
      </c>
      <c r="W1691">
        <f t="shared" si="160"/>
        <v>-7.0300000000000011</v>
      </c>
      <c r="X1691">
        <f t="shared" si="161"/>
        <v>-189.81000000000003</v>
      </c>
    </row>
    <row r="1692" spans="1:24" x14ac:dyDescent="0.35">
      <c r="A1692">
        <v>23</v>
      </c>
      <c r="B1692">
        <v>72.62</v>
      </c>
      <c r="C1692">
        <v>6</v>
      </c>
      <c r="D1692">
        <v>1670.26</v>
      </c>
      <c r="E1692" s="53">
        <v>43261</v>
      </c>
      <c r="F1692" s="84">
        <v>6</v>
      </c>
      <c r="G1692" s="84">
        <v>10</v>
      </c>
      <c r="H1692" s="85" t="str">
        <f t="shared" si="156"/>
        <v>October</v>
      </c>
      <c r="I1692" s="84">
        <v>2018</v>
      </c>
      <c r="J1692" s="85" t="str">
        <f t="shared" si="157"/>
        <v>10/6/2018</v>
      </c>
      <c r="K1692" s="86">
        <f t="shared" si="158"/>
        <v>7</v>
      </c>
      <c r="L1692" t="str">
        <f t="shared" si="159"/>
        <v>Saturday</v>
      </c>
      <c r="M1692">
        <v>2294</v>
      </c>
      <c r="N1692" t="s">
        <v>207</v>
      </c>
      <c r="O1692" t="s">
        <v>486</v>
      </c>
      <c r="P1692">
        <v>68</v>
      </c>
      <c r="Q1692" t="s">
        <v>616</v>
      </c>
      <c r="R1692" t="s">
        <v>281</v>
      </c>
      <c r="S1692" t="s">
        <v>282</v>
      </c>
      <c r="T1692" t="s">
        <v>233</v>
      </c>
      <c r="U1692" t="s">
        <v>697</v>
      </c>
      <c r="V1692" t="s">
        <v>255</v>
      </c>
      <c r="W1692">
        <f t="shared" si="160"/>
        <v>4.6200000000000045</v>
      </c>
      <c r="X1692">
        <f t="shared" si="161"/>
        <v>106.2600000000001</v>
      </c>
    </row>
    <row r="1693" spans="1:24" x14ac:dyDescent="0.35">
      <c r="A1693">
        <v>21</v>
      </c>
      <c r="B1693">
        <v>69.88</v>
      </c>
      <c r="C1693">
        <v>2</v>
      </c>
      <c r="D1693">
        <v>1467.48</v>
      </c>
      <c r="E1693" s="53" t="s">
        <v>363</v>
      </c>
      <c r="F1693" s="84">
        <v>23</v>
      </c>
      <c r="G1693" s="84">
        <v>10</v>
      </c>
      <c r="H1693" s="85" t="str">
        <f t="shared" si="156"/>
        <v>October</v>
      </c>
      <c r="I1693" s="84">
        <v>2018</v>
      </c>
      <c r="J1693" s="85" t="str">
        <f t="shared" si="157"/>
        <v>10/23/2018</v>
      </c>
      <c r="K1693" s="86">
        <f t="shared" si="158"/>
        <v>3</v>
      </c>
      <c r="L1693" t="str">
        <f t="shared" si="159"/>
        <v>Tuesday</v>
      </c>
      <c r="M1693">
        <v>2278</v>
      </c>
      <c r="N1693" t="s">
        <v>364</v>
      </c>
      <c r="O1693" t="s">
        <v>486</v>
      </c>
      <c r="P1693">
        <v>68</v>
      </c>
      <c r="Q1693" t="s">
        <v>616</v>
      </c>
      <c r="R1693" t="s">
        <v>330</v>
      </c>
      <c r="S1693" t="s">
        <v>331</v>
      </c>
      <c r="T1693" t="s">
        <v>237</v>
      </c>
      <c r="U1693" t="s">
        <v>718</v>
      </c>
      <c r="V1693" t="s">
        <v>255</v>
      </c>
      <c r="W1693">
        <f t="shared" si="160"/>
        <v>1.8799999999999955</v>
      </c>
      <c r="X1693">
        <f t="shared" si="161"/>
        <v>39.479999999999905</v>
      </c>
    </row>
    <row r="1694" spans="1:24" x14ac:dyDescent="0.35">
      <c r="A1694">
        <v>34</v>
      </c>
      <c r="B1694">
        <v>80.84</v>
      </c>
      <c r="C1694">
        <v>5</v>
      </c>
      <c r="D1694">
        <v>2748.56</v>
      </c>
      <c r="E1694" s="53">
        <v>43323</v>
      </c>
      <c r="F1694" s="84">
        <v>8</v>
      </c>
      <c r="G1694" s="84">
        <v>11</v>
      </c>
      <c r="H1694" s="85" t="str">
        <f t="shared" si="156"/>
        <v>November</v>
      </c>
      <c r="I1694" s="84">
        <v>2018</v>
      </c>
      <c r="J1694" s="85" t="str">
        <f t="shared" si="157"/>
        <v>11/8/2018</v>
      </c>
      <c r="K1694" s="86">
        <f t="shared" si="158"/>
        <v>5</v>
      </c>
      <c r="L1694" t="str">
        <f t="shared" si="159"/>
        <v>Thursday</v>
      </c>
      <c r="M1694">
        <v>2263</v>
      </c>
      <c r="N1694" t="s">
        <v>207</v>
      </c>
      <c r="O1694" t="s">
        <v>486</v>
      </c>
      <c r="P1694">
        <v>68</v>
      </c>
      <c r="Q1694" t="s">
        <v>616</v>
      </c>
      <c r="R1694" t="s">
        <v>365</v>
      </c>
      <c r="S1694" t="s">
        <v>366</v>
      </c>
      <c r="T1694" t="s">
        <v>230</v>
      </c>
      <c r="U1694" t="s">
        <v>732</v>
      </c>
      <c r="V1694" t="s">
        <v>255</v>
      </c>
      <c r="W1694">
        <f t="shared" si="160"/>
        <v>12.840000000000003</v>
      </c>
      <c r="X1694">
        <f t="shared" si="161"/>
        <v>436.56000000000012</v>
      </c>
    </row>
    <row r="1695" spans="1:24" x14ac:dyDescent="0.35">
      <c r="A1695">
        <v>22</v>
      </c>
      <c r="B1695">
        <v>69.2</v>
      </c>
      <c r="C1695">
        <v>2</v>
      </c>
      <c r="D1695">
        <v>1522.4</v>
      </c>
      <c r="E1695" s="53" t="s">
        <v>367</v>
      </c>
      <c r="F1695" s="84">
        <v>14</v>
      </c>
      <c r="G1695" s="84">
        <v>11</v>
      </c>
      <c r="H1695" s="85" t="str">
        <f t="shared" si="156"/>
        <v>November</v>
      </c>
      <c r="I1695" s="84">
        <v>2018</v>
      </c>
      <c r="J1695" s="85" t="str">
        <f t="shared" si="157"/>
        <v>11/14/2018</v>
      </c>
      <c r="K1695" s="86">
        <f t="shared" si="158"/>
        <v>4</v>
      </c>
      <c r="L1695" t="str">
        <f t="shared" si="159"/>
        <v>Wednesday</v>
      </c>
      <c r="M1695">
        <v>2258</v>
      </c>
      <c r="N1695" t="s">
        <v>207</v>
      </c>
      <c r="O1695" t="s">
        <v>486</v>
      </c>
      <c r="P1695">
        <v>68</v>
      </c>
      <c r="Q1695" t="s">
        <v>616</v>
      </c>
      <c r="R1695" t="s">
        <v>368</v>
      </c>
      <c r="S1695" t="s">
        <v>361</v>
      </c>
      <c r="T1695" t="s">
        <v>235</v>
      </c>
      <c r="U1695" t="s">
        <v>733</v>
      </c>
      <c r="V1695" t="s">
        <v>255</v>
      </c>
      <c r="W1695">
        <f t="shared" si="160"/>
        <v>1.2000000000000028</v>
      </c>
      <c r="X1695">
        <f t="shared" si="161"/>
        <v>26.400000000000063</v>
      </c>
    </row>
    <row r="1696" spans="1:24" x14ac:dyDescent="0.35">
      <c r="A1696">
        <v>48</v>
      </c>
      <c r="B1696">
        <v>67.819999999999993</v>
      </c>
      <c r="C1696">
        <v>5</v>
      </c>
      <c r="D1696">
        <v>3255.36</v>
      </c>
      <c r="E1696" s="53" t="s">
        <v>489</v>
      </c>
      <c r="F1696" s="84">
        <v>27</v>
      </c>
      <c r="G1696" s="84">
        <v>11</v>
      </c>
      <c r="H1696" s="85" t="str">
        <f t="shared" si="156"/>
        <v>November</v>
      </c>
      <c r="I1696" s="84">
        <v>2018</v>
      </c>
      <c r="J1696" s="85" t="str">
        <f t="shared" si="157"/>
        <v>11/27/2018</v>
      </c>
      <c r="K1696" s="86">
        <f t="shared" si="158"/>
        <v>3</v>
      </c>
      <c r="L1696" t="str">
        <f t="shared" si="159"/>
        <v>Tuesday</v>
      </c>
      <c r="M1696">
        <v>2246</v>
      </c>
      <c r="N1696" t="s">
        <v>207</v>
      </c>
      <c r="O1696" t="s">
        <v>486</v>
      </c>
      <c r="P1696">
        <v>68</v>
      </c>
      <c r="Q1696" t="s">
        <v>616</v>
      </c>
      <c r="R1696" t="s">
        <v>406</v>
      </c>
      <c r="S1696" t="s">
        <v>407</v>
      </c>
      <c r="T1696" t="s">
        <v>246</v>
      </c>
      <c r="U1696" t="s">
        <v>746</v>
      </c>
      <c r="V1696" t="s">
        <v>260</v>
      </c>
      <c r="W1696">
        <f t="shared" si="160"/>
        <v>-0.18000000000000682</v>
      </c>
      <c r="X1696">
        <f t="shared" si="161"/>
        <v>-8.6400000000003274</v>
      </c>
    </row>
    <row r="1697" spans="1:24" x14ac:dyDescent="0.35">
      <c r="A1697">
        <v>32</v>
      </c>
      <c r="B1697">
        <v>81.53</v>
      </c>
      <c r="C1697">
        <v>5</v>
      </c>
      <c r="D1697">
        <v>2608.96</v>
      </c>
      <c r="E1697" s="53" t="s">
        <v>371</v>
      </c>
      <c r="F1697" s="84">
        <v>19</v>
      </c>
      <c r="G1697" s="84">
        <v>2</v>
      </c>
      <c r="H1697" s="85" t="str">
        <f t="shared" si="156"/>
        <v>Febuary</v>
      </c>
      <c r="I1697" s="84">
        <v>2019</v>
      </c>
      <c r="J1697" s="85" t="str">
        <f t="shared" si="157"/>
        <v>2/19/2019</v>
      </c>
      <c r="K1697" s="86">
        <f t="shared" si="158"/>
        <v>3</v>
      </c>
      <c r="L1697" t="str">
        <f t="shared" si="159"/>
        <v>Tuesday</v>
      </c>
      <c r="M1697">
        <v>2163</v>
      </c>
      <c r="N1697" t="s">
        <v>207</v>
      </c>
      <c r="O1697" t="s">
        <v>486</v>
      </c>
      <c r="P1697">
        <v>68</v>
      </c>
      <c r="Q1697" t="s">
        <v>616</v>
      </c>
      <c r="R1697" t="s">
        <v>372</v>
      </c>
      <c r="S1697" t="s">
        <v>373</v>
      </c>
      <c r="T1697" t="s">
        <v>229</v>
      </c>
      <c r="U1697" t="s">
        <v>735</v>
      </c>
      <c r="V1697" t="s">
        <v>255</v>
      </c>
      <c r="W1697">
        <f t="shared" si="160"/>
        <v>13.530000000000001</v>
      </c>
      <c r="X1697">
        <f t="shared" si="161"/>
        <v>432.96000000000004</v>
      </c>
    </row>
    <row r="1698" spans="1:24" x14ac:dyDescent="0.35">
      <c r="A1698">
        <v>20</v>
      </c>
      <c r="B1698">
        <v>67.819999999999993</v>
      </c>
      <c r="C1698">
        <v>1</v>
      </c>
      <c r="D1698">
        <v>1356.4</v>
      </c>
      <c r="E1698" s="53">
        <v>43682</v>
      </c>
      <c r="F1698" s="84">
        <v>8</v>
      </c>
      <c r="G1698" s="84">
        <v>5</v>
      </c>
      <c r="H1698" s="85" t="str">
        <f t="shared" si="156"/>
        <v>May</v>
      </c>
      <c r="I1698" s="84">
        <v>2019</v>
      </c>
      <c r="J1698" s="85" t="str">
        <f t="shared" si="157"/>
        <v>5/8/2019</v>
      </c>
      <c r="K1698" s="86">
        <f t="shared" si="158"/>
        <v>4</v>
      </c>
      <c r="L1698" t="str">
        <f t="shared" si="159"/>
        <v>Wednesday</v>
      </c>
      <c r="M1698">
        <v>2086</v>
      </c>
      <c r="N1698" t="s">
        <v>207</v>
      </c>
      <c r="O1698" t="s">
        <v>486</v>
      </c>
      <c r="P1698">
        <v>68</v>
      </c>
      <c r="Q1698" t="s">
        <v>616</v>
      </c>
      <c r="R1698" t="s">
        <v>320</v>
      </c>
      <c r="S1698" t="s">
        <v>280</v>
      </c>
      <c r="T1698" t="s">
        <v>229</v>
      </c>
      <c r="U1698" t="s">
        <v>714</v>
      </c>
      <c r="V1698" t="s">
        <v>255</v>
      </c>
      <c r="W1698">
        <f t="shared" si="160"/>
        <v>-0.18000000000000682</v>
      </c>
      <c r="X1698">
        <f t="shared" si="161"/>
        <v>-3.6000000000001364</v>
      </c>
    </row>
    <row r="1699" spans="1:24" x14ac:dyDescent="0.35">
      <c r="A1699">
        <v>24</v>
      </c>
      <c r="B1699">
        <v>67.14</v>
      </c>
      <c r="C1699">
        <v>10</v>
      </c>
      <c r="D1699">
        <v>1611.36</v>
      </c>
      <c r="E1699" s="53" t="s">
        <v>490</v>
      </c>
      <c r="F1699" s="84">
        <v>24</v>
      </c>
      <c r="G1699" s="84">
        <v>6</v>
      </c>
      <c r="H1699" s="85" t="str">
        <f t="shared" si="156"/>
        <v>June</v>
      </c>
      <c r="I1699" s="84">
        <v>2019</v>
      </c>
      <c r="J1699" s="85" t="str">
        <f t="shared" si="157"/>
        <v>6/24/2019</v>
      </c>
      <c r="K1699" s="86">
        <f t="shared" si="158"/>
        <v>2</v>
      </c>
      <c r="L1699" t="str">
        <f t="shared" si="159"/>
        <v>Monday</v>
      </c>
      <c r="M1699">
        <v>2040</v>
      </c>
      <c r="N1699" t="s">
        <v>364</v>
      </c>
      <c r="O1699" t="s">
        <v>486</v>
      </c>
      <c r="P1699">
        <v>68</v>
      </c>
      <c r="Q1699" t="s">
        <v>616</v>
      </c>
      <c r="R1699" t="s">
        <v>296</v>
      </c>
      <c r="S1699" t="s">
        <v>297</v>
      </c>
      <c r="T1699" t="s">
        <v>236</v>
      </c>
      <c r="U1699" t="s">
        <v>704</v>
      </c>
      <c r="V1699" t="s">
        <v>255</v>
      </c>
      <c r="W1699">
        <f t="shared" si="160"/>
        <v>-0.85999999999999943</v>
      </c>
      <c r="X1699">
        <f t="shared" si="161"/>
        <v>-20.639999999999986</v>
      </c>
    </row>
    <row r="1700" spans="1:24" x14ac:dyDescent="0.35">
      <c r="A1700">
        <v>40</v>
      </c>
      <c r="B1700">
        <v>65.08</v>
      </c>
      <c r="C1700">
        <v>2</v>
      </c>
      <c r="D1700">
        <v>2603.1999999999998</v>
      </c>
      <c r="E1700" s="53" t="s">
        <v>375</v>
      </c>
      <c r="F1700" s="84">
        <v>21</v>
      </c>
      <c r="G1700" s="84">
        <v>7</v>
      </c>
      <c r="H1700" s="85" t="str">
        <f t="shared" si="156"/>
        <v>July</v>
      </c>
      <c r="I1700" s="84">
        <v>2019</v>
      </c>
      <c r="J1700" s="85" t="str">
        <f t="shared" si="157"/>
        <v>7/21/2019</v>
      </c>
      <c r="K1700" s="86">
        <f t="shared" si="158"/>
        <v>1</v>
      </c>
      <c r="L1700" t="str">
        <f t="shared" si="159"/>
        <v>Sunday</v>
      </c>
      <c r="M1700">
        <v>2014</v>
      </c>
      <c r="N1700" t="s">
        <v>207</v>
      </c>
      <c r="O1700" t="s">
        <v>486</v>
      </c>
      <c r="P1700">
        <v>68</v>
      </c>
      <c r="Q1700" t="s">
        <v>616</v>
      </c>
      <c r="R1700" t="s">
        <v>341</v>
      </c>
      <c r="S1700" t="s">
        <v>342</v>
      </c>
      <c r="T1700" t="s">
        <v>229</v>
      </c>
      <c r="U1700" t="s">
        <v>722</v>
      </c>
      <c r="V1700" t="s">
        <v>255</v>
      </c>
      <c r="W1700">
        <f t="shared" si="160"/>
        <v>-2.9200000000000017</v>
      </c>
      <c r="X1700">
        <f t="shared" si="161"/>
        <v>-116.80000000000007</v>
      </c>
    </row>
    <row r="1701" spans="1:24" x14ac:dyDescent="0.35">
      <c r="A1701">
        <v>30</v>
      </c>
      <c r="B1701">
        <v>73.989999999999995</v>
      </c>
      <c r="C1701">
        <v>12</v>
      </c>
      <c r="D1701">
        <v>2219.6999999999998</v>
      </c>
      <c r="E1701" s="53" t="s">
        <v>491</v>
      </c>
      <c r="F1701" s="84">
        <v>21</v>
      </c>
      <c r="G1701" s="84">
        <v>8</v>
      </c>
      <c r="H1701" s="85" t="str">
        <f t="shared" si="156"/>
        <v>August</v>
      </c>
      <c r="I1701" s="84">
        <v>2019</v>
      </c>
      <c r="J1701" s="85" t="str">
        <f t="shared" si="157"/>
        <v>8/21/2019</v>
      </c>
      <c r="K1701" s="86">
        <f t="shared" si="158"/>
        <v>4</v>
      </c>
      <c r="L1701" t="str">
        <f t="shared" si="159"/>
        <v>Wednesday</v>
      </c>
      <c r="M1701">
        <v>1984</v>
      </c>
      <c r="N1701" t="s">
        <v>207</v>
      </c>
      <c r="O1701" t="s">
        <v>486</v>
      </c>
      <c r="P1701">
        <v>68</v>
      </c>
      <c r="Q1701" t="s">
        <v>616</v>
      </c>
      <c r="R1701" t="s">
        <v>465</v>
      </c>
      <c r="S1701" t="s">
        <v>466</v>
      </c>
      <c r="T1701" t="s">
        <v>231</v>
      </c>
      <c r="U1701" t="s">
        <v>765</v>
      </c>
      <c r="V1701" t="s">
        <v>255</v>
      </c>
      <c r="W1701">
        <f t="shared" si="160"/>
        <v>5.9899999999999949</v>
      </c>
      <c r="X1701">
        <f t="shared" si="161"/>
        <v>179.69999999999985</v>
      </c>
    </row>
    <row r="1702" spans="1:24" x14ac:dyDescent="0.35">
      <c r="A1702">
        <v>21</v>
      </c>
      <c r="B1702">
        <v>71.25</v>
      </c>
      <c r="C1702">
        <v>8</v>
      </c>
      <c r="D1702">
        <v>1496.25</v>
      </c>
      <c r="E1702" s="53" t="s">
        <v>492</v>
      </c>
      <c r="F1702" s="84">
        <v>15</v>
      </c>
      <c r="G1702" s="84">
        <v>9</v>
      </c>
      <c r="H1702" s="85" t="str">
        <f t="shared" si="156"/>
        <v>September</v>
      </c>
      <c r="I1702" s="84">
        <v>2019</v>
      </c>
      <c r="J1702" s="85" t="str">
        <f t="shared" si="157"/>
        <v>9/15/2019</v>
      </c>
      <c r="K1702" s="86">
        <f t="shared" si="158"/>
        <v>1</v>
      </c>
      <c r="L1702" t="str">
        <f t="shared" si="159"/>
        <v>Sunday</v>
      </c>
      <c r="M1702">
        <v>1960</v>
      </c>
      <c r="N1702" t="s">
        <v>207</v>
      </c>
      <c r="O1702" t="s">
        <v>486</v>
      </c>
      <c r="P1702">
        <v>68</v>
      </c>
      <c r="Q1702" t="s">
        <v>616</v>
      </c>
      <c r="R1702" t="s">
        <v>493</v>
      </c>
      <c r="S1702" t="s">
        <v>494</v>
      </c>
      <c r="T1702" t="s">
        <v>248</v>
      </c>
      <c r="U1702" t="s">
        <v>769</v>
      </c>
      <c r="V1702" t="s">
        <v>255</v>
      </c>
      <c r="W1702">
        <f t="shared" si="160"/>
        <v>3.25</v>
      </c>
      <c r="X1702">
        <f t="shared" si="161"/>
        <v>68.25</v>
      </c>
    </row>
    <row r="1703" spans="1:24" x14ac:dyDescent="0.35">
      <c r="A1703">
        <v>25</v>
      </c>
      <c r="B1703">
        <v>75.36</v>
      </c>
      <c r="C1703">
        <v>2</v>
      </c>
      <c r="D1703">
        <v>1884</v>
      </c>
      <c r="E1703" s="53" t="s">
        <v>383</v>
      </c>
      <c r="F1703" s="84">
        <v>14</v>
      </c>
      <c r="G1703" s="84">
        <v>10</v>
      </c>
      <c r="H1703" s="85" t="str">
        <f t="shared" si="156"/>
        <v>October</v>
      </c>
      <c r="I1703" s="84">
        <v>2019</v>
      </c>
      <c r="J1703" s="85" t="str">
        <f t="shared" si="157"/>
        <v>10/14/2019</v>
      </c>
      <c r="K1703" s="86">
        <f t="shared" si="158"/>
        <v>2</v>
      </c>
      <c r="L1703" t="str">
        <f t="shared" si="159"/>
        <v>Monday</v>
      </c>
      <c r="M1703">
        <v>1932</v>
      </c>
      <c r="N1703" t="s">
        <v>207</v>
      </c>
      <c r="O1703" t="s">
        <v>486</v>
      </c>
      <c r="P1703">
        <v>68</v>
      </c>
      <c r="Q1703" t="s">
        <v>616</v>
      </c>
      <c r="R1703" t="s">
        <v>310</v>
      </c>
      <c r="S1703" t="s">
        <v>311</v>
      </c>
      <c r="T1703" t="s">
        <v>229</v>
      </c>
      <c r="U1703" t="s">
        <v>710</v>
      </c>
      <c r="V1703" t="s">
        <v>255</v>
      </c>
      <c r="W1703">
        <f t="shared" si="160"/>
        <v>7.3599999999999994</v>
      </c>
      <c r="X1703">
        <f t="shared" si="161"/>
        <v>184</v>
      </c>
    </row>
    <row r="1704" spans="1:24" x14ac:dyDescent="0.35">
      <c r="A1704">
        <v>34</v>
      </c>
      <c r="B1704">
        <v>63.71</v>
      </c>
      <c r="C1704">
        <v>10</v>
      </c>
      <c r="D1704">
        <v>2166.14</v>
      </c>
      <c r="E1704" s="53">
        <v>43476</v>
      </c>
      <c r="F1704" s="84">
        <v>1</v>
      </c>
      <c r="G1704" s="84">
        <v>11</v>
      </c>
      <c r="H1704" s="85" t="str">
        <f t="shared" si="156"/>
        <v>November</v>
      </c>
      <c r="I1704" s="84">
        <v>2019</v>
      </c>
      <c r="J1704" s="85" t="str">
        <f t="shared" si="157"/>
        <v>11/1/2019</v>
      </c>
      <c r="K1704" s="86">
        <f t="shared" si="158"/>
        <v>6</v>
      </c>
      <c r="L1704" t="str">
        <f t="shared" si="159"/>
        <v>Friday</v>
      </c>
      <c r="M1704">
        <v>1915</v>
      </c>
      <c r="N1704" t="s">
        <v>207</v>
      </c>
      <c r="O1704" t="s">
        <v>486</v>
      </c>
      <c r="P1704">
        <v>68</v>
      </c>
      <c r="Q1704" t="s">
        <v>616</v>
      </c>
      <c r="R1704" t="s">
        <v>384</v>
      </c>
      <c r="S1704" t="s">
        <v>385</v>
      </c>
      <c r="T1704" t="s">
        <v>235</v>
      </c>
      <c r="U1704" t="s">
        <v>739</v>
      </c>
      <c r="V1704" t="s">
        <v>255</v>
      </c>
      <c r="W1704">
        <f t="shared" si="160"/>
        <v>-4.2899999999999991</v>
      </c>
      <c r="X1704">
        <f t="shared" si="161"/>
        <v>-145.85999999999996</v>
      </c>
    </row>
    <row r="1705" spans="1:24" x14ac:dyDescent="0.35">
      <c r="A1705">
        <v>48</v>
      </c>
      <c r="B1705">
        <v>58.92</v>
      </c>
      <c r="C1705">
        <v>1</v>
      </c>
      <c r="D1705">
        <v>2828.16</v>
      </c>
      <c r="E1705" s="53">
        <v>43810</v>
      </c>
      <c r="F1705" s="84">
        <v>12</v>
      </c>
      <c r="G1705" s="84">
        <v>11</v>
      </c>
      <c r="H1705" s="85" t="str">
        <f t="shared" si="156"/>
        <v>November</v>
      </c>
      <c r="I1705" s="84">
        <v>2019</v>
      </c>
      <c r="J1705" s="85" t="str">
        <f t="shared" si="157"/>
        <v>11/12/2019</v>
      </c>
      <c r="K1705" s="86">
        <f t="shared" si="158"/>
        <v>3</v>
      </c>
      <c r="L1705" t="str">
        <f t="shared" si="159"/>
        <v>Tuesday</v>
      </c>
      <c r="M1705">
        <v>1905</v>
      </c>
      <c r="N1705" t="s">
        <v>207</v>
      </c>
      <c r="O1705" t="s">
        <v>486</v>
      </c>
      <c r="P1705">
        <v>68</v>
      </c>
      <c r="Q1705" t="s">
        <v>616</v>
      </c>
      <c r="R1705" t="s">
        <v>473</v>
      </c>
      <c r="S1705" t="s">
        <v>474</v>
      </c>
      <c r="T1705" t="s">
        <v>239</v>
      </c>
      <c r="U1705" t="s">
        <v>766</v>
      </c>
      <c r="V1705" t="s">
        <v>255</v>
      </c>
      <c r="W1705">
        <f t="shared" si="160"/>
        <v>-9.0799999999999983</v>
      </c>
      <c r="X1705">
        <f t="shared" si="161"/>
        <v>-435.83999999999992</v>
      </c>
    </row>
    <row r="1706" spans="1:24" x14ac:dyDescent="0.35">
      <c r="A1706">
        <v>55</v>
      </c>
      <c r="B1706">
        <v>112.99</v>
      </c>
      <c r="C1706">
        <v>12</v>
      </c>
      <c r="D1706">
        <v>6214.45</v>
      </c>
      <c r="E1706" s="53" t="s">
        <v>356</v>
      </c>
      <c r="F1706" s="84">
        <v>23</v>
      </c>
      <c r="G1706" s="84">
        <v>11</v>
      </c>
      <c r="H1706" s="85" t="str">
        <f t="shared" si="156"/>
        <v>November</v>
      </c>
      <c r="I1706" s="84">
        <v>2019</v>
      </c>
      <c r="J1706" s="85" t="str">
        <f t="shared" si="157"/>
        <v>11/23/2019</v>
      </c>
      <c r="K1706" s="86">
        <f t="shared" si="158"/>
        <v>7</v>
      </c>
      <c r="L1706" t="str">
        <f t="shared" si="159"/>
        <v>Saturday</v>
      </c>
      <c r="M1706">
        <v>1895</v>
      </c>
      <c r="N1706" t="s">
        <v>207</v>
      </c>
      <c r="O1706" t="s">
        <v>486</v>
      </c>
      <c r="P1706">
        <v>68</v>
      </c>
      <c r="Q1706" t="s">
        <v>616</v>
      </c>
      <c r="R1706" t="s">
        <v>324</v>
      </c>
      <c r="S1706" t="s">
        <v>325</v>
      </c>
      <c r="T1706" t="s">
        <v>241</v>
      </c>
      <c r="U1706" t="s">
        <v>716</v>
      </c>
      <c r="V1706" t="s">
        <v>260</v>
      </c>
      <c r="W1706">
        <f t="shared" si="160"/>
        <v>44.989999999999995</v>
      </c>
      <c r="X1706">
        <f t="shared" si="161"/>
        <v>2474.4499999999998</v>
      </c>
    </row>
    <row r="1707" spans="1:24" x14ac:dyDescent="0.35">
      <c r="A1707">
        <v>25</v>
      </c>
      <c r="B1707">
        <v>74.680000000000007</v>
      </c>
      <c r="C1707">
        <v>5</v>
      </c>
      <c r="D1707">
        <v>1867</v>
      </c>
      <c r="E1707" s="53">
        <v>43536</v>
      </c>
      <c r="F1707" s="84">
        <v>3</v>
      </c>
      <c r="G1707" s="84">
        <v>12</v>
      </c>
      <c r="H1707" s="85" t="str">
        <f t="shared" si="156"/>
        <v>December</v>
      </c>
      <c r="I1707" s="84">
        <v>2019</v>
      </c>
      <c r="J1707" s="85" t="str">
        <f t="shared" si="157"/>
        <v>12/3/2019</v>
      </c>
      <c r="K1707" s="86">
        <f t="shared" si="158"/>
        <v>3</v>
      </c>
      <c r="L1707" t="str">
        <f t="shared" si="159"/>
        <v>Tuesday</v>
      </c>
      <c r="M1707">
        <v>1886</v>
      </c>
      <c r="N1707" t="s">
        <v>207</v>
      </c>
      <c r="O1707" t="s">
        <v>486</v>
      </c>
      <c r="P1707">
        <v>68</v>
      </c>
      <c r="Q1707" t="s">
        <v>616</v>
      </c>
      <c r="R1707" t="s">
        <v>360</v>
      </c>
      <c r="S1707" t="s">
        <v>361</v>
      </c>
      <c r="T1707" t="s">
        <v>235</v>
      </c>
      <c r="U1707" t="s">
        <v>730</v>
      </c>
      <c r="V1707" t="s">
        <v>255</v>
      </c>
      <c r="W1707">
        <f t="shared" si="160"/>
        <v>6.6800000000000068</v>
      </c>
      <c r="X1707">
        <f t="shared" si="161"/>
        <v>167.00000000000017</v>
      </c>
    </row>
    <row r="1708" spans="1:24" x14ac:dyDescent="0.35">
      <c r="A1708">
        <v>38</v>
      </c>
      <c r="B1708">
        <v>70.44</v>
      </c>
      <c r="C1708">
        <v>7</v>
      </c>
      <c r="D1708">
        <v>2676.72</v>
      </c>
      <c r="E1708" s="53" t="s">
        <v>388</v>
      </c>
      <c r="F1708" s="84">
        <v>31</v>
      </c>
      <c r="G1708" s="84">
        <v>1</v>
      </c>
      <c r="H1708" s="85" t="str">
        <f t="shared" si="156"/>
        <v>January</v>
      </c>
      <c r="I1708" s="84">
        <v>2020</v>
      </c>
      <c r="J1708" s="85" t="str">
        <f t="shared" si="157"/>
        <v>1/31/2020</v>
      </c>
      <c r="K1708" s="86">
        <f t="shared" si="158"/>
        <v>6</v>
      </c>
      <c r="L1708" t="str">
        <f t="shared" si="159"/>
        <v>Friday</v>
      </c>
      <c r="M1708">
        <v>1828</v>
      </c>
      <c r="N1708" t="s">
        <v>207</v>
      </c>
      <c r="O1708" t="s">
        <v>486</v>
      </c>
      <c r="P1708">
        <v>68</v>
      </c>
      <c r="Q1708" t="s">
        <v>616</v>
      </c>
      <c r="R1708" t="s">
        <v>389</v>
      </c>
      <c r="S1708" t="s">
        <v>390</v>
      </c>
      <c r="T1708" t="s">
        <v>233</v>
      </c>
      <c r="U1708" t="s">
        <v>740</v>
      </c>
      <c r="V1708" t="s">
        <v>255</v>
      </c>
      <c r="W1708">
        <f t="shared" si="160"/>
        <v>2.4399999999999977</v>
      </c>
      <c r="X1708">
        <f t="shared" si="161"/>
        <v>92.719999999999914</v>
      </c>
    </row>
    <row r="1709" spans="1:24" x14ac:dyDescent="0.35">
      <c r="A1709">
        <v>39</v>
      </c>
      <c r="B1709">
        <v>55.96</v>
      </c>
      <c r="C1709">
        <v>1</v>
      </c>
      <c r="D1709">
        <v>2182.44</v>
      </c>
      <c r="E1709" s="53">
        <v>43833</v>
      </c>
      <c r="F1709" s="84">
        <v>1</v>
      </c>
      <c r="G1709" s="84">
        <v>3</v>
      </c>
      <c r="H1709" s="85" t="str">
        <f t="shared" si="156"/>
        <v>March</v>
      </c>
      <c r="I1709" s="84">
        <v>2020</v>
      </c>
      <c r="J1709" s="85" t="str">
        <f t="shared" si="157"/>
        <v>3/1/2020</v>
      </c>
      <c r="K1709" s="86">
        <f t="shared" si="158"/>
        <v>1</v>
      </c>
      <c r="L1709" t="str">
        <f t="shared" si="159"/>
        <v>Sunday</v>
      </c>
      <c r="M1709">
        <v>1799</v>
      </c>
      <c r="N1709" t="s">
        <v>397</v>
      </c>
      <c r="O1709" t="s">
        <v>486</v>
      </c>
      <c r="P1709">
        <v>68</v>
      </c>
      <c r="Q1709" t="s">
        <v>616</v>
      </c>
      <c r="R1709" t="s">
        <v>296</v>
      </c>
      <c r="S1709" t="s">
        <v>297</v>
      </c>
      <c r="T1709" t="s">
        <v>236</v>
      </c>
      <c r="U1709" t="s">
        <v>704</v>
      </c>
      <c r="V1709" t="s">
        <v>255</v>
      </c>
      <c r="W1709">
        <f t="shared" si="160"/>
        <v>-12.04</v>
      </c>
      <c r="X1709">
        <f t="shared" si="161"/>
        <v>-469.55999999999995</v>
      </c>
    </row>
    <row r="1710" spans="1:24" x14ac:dyDescent="0.35">
      <c r="A1710">
        <v>28</v>
      </c>
      <c r="B1710">
        <v>57.55</v>
      </c>
      <c r="C1710">
        <v>3</v>
      </c>
      <c r="D1710">
        <v>1611.4</v>
      </c>
      <c r="E1710" s="53" t="s">
        <v>498</v>
      </c>
      <c r="F1710" s="84">
        <v>30</v>
      </c>
      <c r="G1710" s="84">
        <v>3</v>
      </c>
      <c r="H1710" s="85" t="str">
        <f t="shared" si="156"/>
        <v>March</v>
      </c>
      <c r="I1710" s="84">
        <v>2020</v>
      </c>
      <c r="J1710" s="85" t="str">
        <f t="shared" si="157"/>
        <v>3/30/2020</v>
      </c>
      <c r="K1710" s="86">
        <f t="shared" si="158"/>
        <v>2</v>
      </c>
      <c r="L1710" t="str">
        <f t="shared" si="159"/>
        <v>Monday</v>
      </c>
      <c r="M1710">
        <v>1771</v>
      </c>
      <c r="N1710" t="s">
        <v>207</v>
      </c>
      <c r="O1710" t="s">
        <v>486</v>
      </c>
      <c r="P1710">
        <v>68</v>
      </c>
      <c r="Q1710" t="s">
        <v>616</v>
      </c>
      <c r="R1710" t="s">
        <v>256</v>
      </c>
      <c r="S1710" t="s">
        <v>257</v>
      </c>
      <c r="T1710" t="s">
        <v>230</v>
      </c>
      <c r="U1710" t="s">
        <v>684</v>
      </c>
      <c r="V1710" t="s">
        <v>255</v>
      </c>
      <c r="W1710">
        <f t="shared" si="160"/>
        <v>-10.450000000000003</v>
      </c>
      <c r="X1710">
        <f t="shared" si="161"/>
        <v>-292.60000000000008</v>
      </c>
    </row>
    <row r="1711" spans="1:24" x14ac:dyDescent="0.35">
      <c r="A1711">
        <v>24</v>
      </c>
      <c r="B1711">
        <v>61.66</v>
      </c>
      <c r="C1711">
        <v>2</v>
      </c>
      <c r="D1711">
        <v>1479.84</v>
      </c>
      <c r="E1711" s="53">
        <v>43834</v>
      </c>
      <c r="F1711" s="84">
        <v>1</v>
      </c>
      <c r="G1711" s="84">
        <v>4</v>
      </c>
      <c r="H1711" s="85" t="str">
        <f t="shared" si="156"/>
        <v>April</v>
      </c>
      <c r="I1711" s="84">
        <v>2020</v>
      </c>
      <c r="J1711" s="85" t="str">
        <f t="shared" si="157"/>
        <v>4/1/2020</v>
      </c>
      <c r="K1711" s="86">
        <f t="shared" si="158"/>
        <v>4</v>
      </c>
      <c r="L1711" t="str">
        <f t="shared" si="159"/>
        <v>Wednesday</v>
      </c>
      <c r="M1711">
        <v>1770</v>
      </c>
      <c r="N1711" t="s">
        <v>207</v>
      </c>
      <c r="O1711" t="s">
        <v>486</v>
      </c>
      <c r="P1711">
        <v>68</v>
      </c>
      <c r="Q1711" t="s">
        <v>616</v>
      </c>
      <c r="R1711" t="s">
        <v>392</v>
      </c>
      <c r="S1711" t="s">
        <v>393</v>
      </c>
      <c r="T1711" t="s">
        <v>229</v>
      </c>
      <c r="U1711" t="s">
        <v>741</v>
      </c>
      <c r="V1711" t="s">
        <v>255</v>
      </c>
      <c r="W1711">
        <f t="shared" si="160"/>
        <v>-6.3400000000000034</v>
      </c>
      <c r="X1711">
        <f t="shared" si="161"/>
        <v>-152.16000000000008</v>
      </c>
    </row>
    <row r="1712" spans="1:24" x14ac:dyDescent="0.35">
      <c r="A1712">
        <v>21</v>
      </c>
      <c r="B1712">
        <v>67.819999999999993</v>
      </c>
      <c r="C1712">
        <v>1</v>
      </c>
      <c r="D1712">
        <v>1424.22</v>
      </c>
      <c r="E1712" s="53">
        <v>44079</v>
      </c>
      <c r="F1712" s="84">
        <v>9</v>
      </c>
      <c r="G1712" s="84">
        <v>5</v>
      </c>
      <c r="H1712" s="85" t="str">
        <f t="shared" si="156"/>
        <v>May</v>
      </c>
      <c r="I1712" s="84">
        <v>2020</v>
      </c>
      <c r="J1712" s="85" t="str">
        <f t="shared" si="157"/>
        <v>5/9/2020</v>
      </c>
      <c r="K1712" s="86">
        <f t="shared" si="158"/>
        <v>7</v>
      </c>
      <c r="L1712" t="str">
        <f t="shared" si="159"/>
        <v>Saturday</v>
      </c>
      <c r="M1712">
        <v>1733</v>
      </c>
      <c r="N1712" t="s">
        <v>224</v>
      </c>
      <c r="O1712" t="s">
        <v>486</v>
      </c>
      <c r="P1712">
        <v>68</v>
      </c>
      <c r="Q1712" t="s">
        <v>616</v>
      </c>
      <c r="R1712" t="s">
        <v>476</v>
      </c>
      <c r="S1712" t="s">
        <v>477</v>
      </c>
      <c r="T1712" t="s">
        <v>232</v>
      </c>
      <c r="U1712" t="s">
        <v>767</v>
      </c>
      <c r="V1712" t="s">
        <v>255</v>
      </c>
      <c r="W1712">
        <f t="shared" si="160"/>
        <v>-0.18000000000000682</v>
      </c>
      <c r="X1712">
        <f t="shared" si="161"/>
        <v>-3.7800000000001432</v>
      </c>
    </row>
    <row r="1713" spans="1:24" x14ac:dyDescent="0.35">
      <c r="A1713">
        <v>46</v>
      </c>
      <c r="B1713">
        <v>129.18</v>
      </c>
      <c r="C1713">
        <v>10</v>
      </c>
      <c r="D1713">
        <v>5942.28</v>
      </c>
      <c r="E1713" s="53" t="s">
        <v>481</v>
      </c>
      <c r="F1713" s="84">
        <v>18</v>
      </c>
      <c r="G1713" s="84">
        <v>3</v>
      </c>
      <c r="H1713" s="85" t="str">
        <f t="shared" si="156"/>
        <v>March</v>
      </c>
      <c r="I1713" s="84">
        <v>2018</v>
      </c>
      <c r="J1713" s="85" t="str">
        <f t="shared" si="157"/>
        <v>3/18/2018</v>
      </c>
      <c r="K1713" s="86">
        <f t="shared" si="158"/>
        <v>1</v>
      </c>
      <c r="L1713" t="str">
        <f t="shared" si="159"/>
        <v>Sunday</v>
      </c>
      <c r="M1713">
        <v>2517</v>
      </c>
      <c r="N1713" t="s">
        <v>207</v>
      </c>
      <c r="O1713" t="s">
        <v>226</v>
      </c>
      <c r="P1713">
        <v>117</v>
      </c>
      <c r="Q1713" t="s">
        <v>617</v>
      </c>
      <c r="R1713" t="s">
        <v>435</v>
      </c>
      <c r="S1713" t="s">
        <v>436</v>
      </c>
      <c r="T1713" t="s">
        <v>235</v>
      </c>
      <c r="U1713" t="s">
        <v>757</v>
      </c>
      <c r="V1713" t="s">
        <v>260</v>
      </c>
      <c r="W1713">
        <f t="shared" si="160"/>
        <v>12.180000000000007</v>
      </c>
      <c r="X1713">
        <f t="shared" si="161"/>
        <v>560.28000000000031</v>
      </c>
    </row>
    <row r="1714" spans="1:24" x14ac:dyDescent="0.35">
      <c r="A1714">
        <v>25</v>
      </c>
      <c r="B1714">
        <v>93.95</v>
      </c>
      <c r="C1714">
        <v>9</v>
      </c>
      <c r="D1714">
        <v>2348.75</v>
      </c>
      <c r="E1714" s="53" t="s">
        <v>471</v>
      </c>
      <c r="F1714" s="84">
        <v>21</v>
      </c>
      <c r="G1714" s="84">
        <v>5</v>
      </c>
      <c r="H1714" s="85" t="str">
        <f t="shared" si="156"/>
        <v>May</v>
      </c>
      <c r="I1714" s="84">
        <v>2018</v>
      </c>
      <c r="J1714" s="85" t="str">
        <f t="shared" si="157"/>
        <v>5/21/2018</v>
      </c>
      <c r="K1714" s="86">
        <f t="shared" si="158"/>
        <v>2</v>
      </c>
      <c r="L1714" t="str">
        <f t="shared" si="159"/>
        <v>Monday</v>
      </c>
      <c r="M1714">
        <v>2454</v>
      </c>
      <c r="N1714" t="s">
        <v>207</v>
      </c>
      <c r="O1714" t="s">
        <v>226</v>
      </c>
      <c r="P1714">
        <v>117</v>
      </c>
      <c r="Q1714" t="s">
        <v>617</v>
      </c>
      <c r="R1714" t="s">
        <v>463</v>
      </c>
      <c r="S1714" t="s">
        <v>464</v>
      </c>
      <c r="T1714" t="s">
        <v>229</v>
      </c>
      <c r="U1714" t="s">
        <v>764</v>
      </c>
      <c r="V1714" t="s">
        <v>255</v>
      </c>
      <c r="W1714">
        <f t="shared" si="160"/>
        <v>-23.049999999999997</v>
      </c>
      <c r="X1714">
        <f t="shared" si="161"/>
        <v>-576.24999999999989</v>
      </c>
    </row>
    <row r="1715" spans="1:24" x14ac:dyDescent="0.35">
      <c r="A1715">
        <v>34</v>
      </c>
      <c r="B1715">
        <v>129.18</v>
      </c>
      <c r="C1715">
        <v>3</v>
      </c>
      <c r="D1715">
        <v>4392.12</v>
      </c>
      <c r="E1715" s="53">
        <v>43413</v>
      </c>
      <c r="F1715" s="84">
        <v>11</v>
      </c>
      <c r="G1715" s="84">
        <v>9</v>
      </c>
      <c r="H1715" s="85" t="str">
        <f t="shared" si="156"/>
        <v>September</v>
      </c>
      <c r="I1715" s="84">
        <v>2018</v>
      </c>
      <c r="J1715" s="85" t="str">
        <f t="shared" si="157"/>
        <v>9/11/2018</v>
      </c>
      <c r="K1715" s="86">
        <f t="shared" si="158"/>
        <v>3</v>
      </c>
      <c r="L1715" t="str">
        <f t="shared" si="159"/>
        <v>Tuesday</v>
      </c>
      <c r="M1715">
        <v>2342</v>
      </c>
      <c r="N1715" t="s">
        <v>207</v>
      </c>
      <c r="O1715" t="s">
        <v>226</v>
      </c>
      <c r="P1715">
        <v>117</v>
      </c>
      <c r="Q1715" t="s">
        <v>617</v>
      </c>
      <c r="R1715" t="s">
        <v>343</v>
      </c>
      <c r="S1715" t="s">
        <v>344</v>
      </c>
      <c r="T1715" t="s">
        <v>232</v>
      </c>
      <c r="U1715" t="s">
        <v>723</v>
      </c>
      <c r="V1715" t="s">
        <v>260</v>
      </c>
      <c r="W1715">
        <f t="shared" si="160"/>
        <v>12.180000000000007</v>
      </c>
      <c r="X1715">
        <f t="shared" si="161"/>
        <v>414.12000000000023</v>
      </c>
    </row>
    <row r="1716" spans="1:24" x14ac:dyDescent="0.35">
      <c r="A1716">
        <v>25</v>
      </c>
      <c r="B1716">
        <v>110.39</v>
      </c>
      <c r="C1716">
        <v>2</v>
      </c>
      <c r="D1716">
        <v>2759.75</v>
      </c>
      <c r="E1716" s="53" t="s">
        <v>461</v>
      </c>
      <c r="F1716" s="84">
        <v>17</v>
      </c>
      <c r="G1716" s="84">
        <v>10</v>
      </c>
      <c r="H1716" s="85" t="str">
        <f t="shared" si="156"/>
        <v>October</v>
      </c>
      <c r="I1716" s="84">
        <v>2018</v>
      </c>
      <c r="J1716" s="85" t="str">
        <f t="shared" si="157"/>
        <v>10/17/2018</v>
      </c>
      <c r="K1716" s="86">
        <f t="shared" si="158"/>
        <v>4</v>
      </c>
      <c r="L1716" t="str">
        <f t="shared" si="159"/>
        <v>Wednesday</v>
      </c>
      <c r="M1716">
        <v>2307</v>
      </c>
      <c r="N1716" t="s">
        <v>207</v>
      </c>
      <c r="O1716" t="s">
        <v>226</v>
      </c>
      <c r="P1716">
        <v>117</v>
      </c>
      <c r="Q1716" t="s">
        <v>617</v>
      </c>
      <c r="R1716" t="s">
        <v>437</v>
      </c>
      <c r="S1716" t="s">
        <v>438</v>
      </c>
      <c r="T1716" t="s">
        <v>243</v>
      </c>
      <c r="U1716" t="s">
        <v>758</v>
      </c>
      <c r="V1716" t="s">
        <v>255</v>
      </c>
      <c r="W1716">
        <f t="shared" si="160"/>
        <v>-6.6099999999999994</v>
      </c>
      <c r="X1716">
        <f t="shared" si="161"/>
        <v>-165.25</v>
      </c>
    </row>
    <row r="1717" spans="1:24" x14ac:dyDescent="0.35">
      <c r="A1717">
        <v>23</v>
      </c>
      <c r="B1717">
        <v>118.61</v>
      </c>
      <c r="C1717">
        <v>16</v>
      </c>
      <c r="D1717">
        <v>2728.03</v>
      </c>
      <c r="E1717" s="53">
        <v>43231</v>
      </c>
      <c r="F1717" s="84">
        <v>5</v>
      </c>
      <c r="G1717" s="84">
        <v>11</v>
      </c>
      <c r="H1717" s="85" t="str">
        <f t="shared" si="156"/>
        <v>November</v>
      </c>
      <c r="I1717" s="84">
        <v>2018</v>
      </c>
      <c r="J1717" s="85" t="str">
        <f t="shared" si="157"/>
        <v>11/5/2018</v>
      </c>
      <c r="K1717" s="86">
        <f t="shared" si="158"/>
        <v>2</v>
      </c>
      <c r="L1717" t="str">
        <f t="shared" si="159"/>
        <v>Monday</v>
      </c>
      <c r="M1717">
        <v>2289</v>
      </c>
      <c r="N1717" t="s">
        <v>207</v>
      </c>
      <c r="O1717" t="s">
        <v>226</v>
      </c>
      <c r="P1717">
        <v>117</v>
      </c>
      <c r="Q1717" t="s">
        <v>617</v>
      </c>
      <c r="R1717" t="s">
        <v>473</v>
      </c>
      <c r="S1717" t="s">
        <v>474</v>
      </c>
      <c r="T1717" t="s">
        <v>239</v>
      </c>
      <c r="U1717" t="s">
        <v>766</v>
      </c>
      <c r="V1717" t="s">
        <v>255</v>
      </c>
      <c r="W1717">
        <f t="shared" si="160"/>
        <v>1.6099999999999994</v>
      </c>
      <c r="X1717">
        <f t="shared" si="161"/>
        <v>37.029999999999987</v>
      </c>
    </row>
    <row r="1718" spans="1:24" x14ac:dyDescent="0.35">
      <c r="A1718">
        <v>20</v>
      </c>
      <c r="B1718">
        <v>119.79</v>
      </c>
      <c r="C1718">
        <v>13</v>
      </c>
      <c r="D1718">
        <v>2395.8000000000002</v>
      </c>
      <c r="E1718" s="53">
        <v>43445</v>
      </c>
      <c r="F1718" s="84">
        <v>12</v>
      </c>
      <c r="G1718" s="84">
        <v>11</v>
      </c>
      <c r="H1718" s="85" t="str">
        <f t="shared" si="156"/>
        <v>November</v>
      </c>
      <c r="I1718" s="84">
        <v>2018</v>
      </c>
      <c r="J1718" s="85" t="str">
        <f t="shared" si="157"/>
        <v>11/12/2018</v>
      </c>
      <c r="K1718" s="86">
        <f t="shared" si="158"/>
        <v>2</v>
      </c>
      <c r="L1718" t="str">
        <f t="shared" si="159"/>
        <v>Monday</v>
      </c>
      <c r="M1718">
        <v>2283</v>
      </c>
      <c r="N1718" t="s">
        <v>207</v>
      </c>
      <c r="O1718" t="s">
        <v>226</v>
      </c>
      <c r="P1718">
        <v>117</v>
      </c>
      <c r="Q1718" t="s">
        <v>617</v>
      </c>
      <c r="R1718" t="s">
        <v>335</v>
      </c>
      <c r="S1718" t="s">
        <v>336</v>
      </c>
      <c r="T1718" t="s">
        <v>229</v>
      </c>
      <c r="U1718" t="s">
        <v>720</v>
      </c>
      <c r="V1718" t="s">
        <v>255</v>
      </c>
      <c r="W1718">
        <f t="shared" si="160"/>
        <v>2.7900000000000063</v>
      </c>
      <c r="X1718">
        <f t="shared" si="161"/>
        <v>55.800000000000125</v>
      </c>
    </row>
    <row r="1719" spans="1:24" x14ac:dyDescent="0.35">
      <c r="A1719">
        <v>23</v>
      </c>
      <c r="B1719">
        <v>132.71</v>
      </c>
      <c r="C1719">
        <v>1</v>
      </c>
      <c r="D1719">
        <v>3052.33</v>
      </c>
      <c r="E1719" s="53" t="s">
        <v>410</v>
      </c>
      <c r="F1719" s="84">
        <v>20</v>
      </c>
      <c r="G1719" s="84">
        <v>11</v>
      </c>
      <c r="H1719" s="85" t="str">
        <f t="shared" si="156"/>
        <v>November</v>
      </c>
      <c r="I1719" s="84">
        <v>2018</v>
      </c>
      <c r="J1719" s="85" t="str">
        <f t="shared" si="157"/>
        <v>11/20/2018</v>
      </c>
      <c r="K1719" s="86">
        <f t="shared" si="158"/>
        <v>3</v>
      </c>
      <c r="L1719" t="str">
        <f t="shared" si="159"/>
        <v>Tuesday</v>
      </c>
      <c r="M1719">
        <v>2276</v>
      </c>
      <c r="N1719" t="s">
        <v>207</v>
      </c>
      <c r="O1719" t="s">
        <v>226</v>
      </c>
      <c r="P1719">
        <v>117</v>
      </c>
      <c r="Q1719" t="s">
        <v>617</v>
      </c>
      <c r="R1719" t="s">
        <v>337</v>
      </c>
      <c r="S1719" t="s">
        <v>338</v>
      </c>
      <c r="T1719" t="s">
        <v>229</v>
      </c>
      <c r="U1719" t="s">
        <v>721</v>
      </c>
      <c r="V1719" t="s">
        <v>260</v>
      </c>
      <c r="W1719">
        <f t="shared" si="160"/>
        <v>15.710000000000008</v>
      </c>
      <c r="X1719">
        <f t="shared" si="161"/>
        <v>361.33000000000015</v>
      </c>
    </row>
    <row r="1720" spans="1:24" x14ac:dyDescent="0.35">
      <c r="A1720">
        <v>42</v>
      </c>
      <c r="B1720">
        <v>101</v>
      </c>
      <c r="C1720">
        <v>7</v>
      </c>
      <c r="D1720">
        <v>4242</v>
      </c>
      <c r="E1720" s="53">
        <v>43143</v>
      </c>
      <c r="F1720" s="84">
        <v>2</v>
      </c>
      <c r="G1720" s="84">
        <v>12</v>
      </c>
      <c r="H1720" s="85" t="str">
        <f t="shared" si="156"/>
        <v>December</v>
      </c>
      <c r="I1720" s="84">
        <v>2018</v>
      </c>
      <c r="J1720" s="85" t="str">
        <f t="shared" si="157"/>
        <v>12/2/2018</v>
      </c>
      <c r="K1720" s="86">
        <f t="shared" si="158"/>
        <v>1</v>
      </c>
      <c r="L1720" t="str">
        <f t="shared" si="159"/>
        <v>Sunday</v>
      </c>
      <c r="M1720">
        <v>2265</v>
      </c>
      <c r="N1720" t="s">
        <v>207</v>
      </c>
      <c r="O1720" t="s">
        <v>226</v>
      </c>
      <c r="P1720">
        <v>117</v>
      </c>
      <c r="Q1720" t="s">
        <v>617</v>
      </c>
      <c r="R1720" t="s">
        <v>427</v>
      </c>
      <c r="S1720" t="s">
        <v>254</v>
      </c>
      <c r="T1720" t="s">
        <v>229</v>
      </c>
      <c r="U1720" t="s">
        <v>754</v>
      </c>
      <c r="V1720" t="s">
        <v>260</v>
      </c>
      <c r="W1720">
        <f t="shared" si="160"/>
        <v>-16</v>
      </c>
      <c r="X1720">
        <f t="shared" si="161"/>
        <v>-672</v>
      </c>
    </row>
    <row r="1721" spans="1:24" x14ac:dyDescent="0.35">
      <c r="A1721">
        <v>27</v>
      </c>
      <c r="B1721">
        <v>103.35</v>
      </c>
      <c r="C1721">
        <v>3</v>
      </c>
      <c r="D1721">
        <v>2790.45</v>
      </c>
      <c r="E1721" s="53" t="s">
        <v>520</v>
      </c>
      <c r="F1721" s="84">
        <v>22</v>
      </c>
      <c r="G1721" s="84">
        <v>1</v>
      </c>
      <c r="H1721" s="85" t="str">
        <f t="shared" si="156"/>
        <v>January</v>
      </c>
      <c r="I1721" s="84">
        <v>2019</v>
      </c>
      <c r="J1721" s="85" t="str">
        <f t="shared" si="157"/>
        <v>1/22/2019</v>
      </c>
      <c r="K1721" s="86">
        <f t="shared" si="158"/>
        <v>3</v>
      </c>
      <c r="L1721" t="str">
        <f t="shared" si="159"/>
        <v>Tuesday</v>
      </c>
      <c r="M1721">
        <v>2215</v>
      </c>
      <c r="N1721" t="s">
        <v>207</v>
      </c>
      <c r="O1721" t="s">
        <v>226</v>
      </c>
      <c r="P1721">
        <v>117</v>
      </c>
      <c r="Q1721" t="s">
        <v>617</v>
      </c>
      <c r="R1721" t="s">
        <v>368</v>
      </c>
      <c r="S1721" t="s">
        <v>361</v>
      </c>
      <c r="T1721" t="s">
        <v>235</v>
      </c>
      <c r="U1721" t="s">
        <v>733</v>
      </c>
      <c r="V1721" t="s">
        <v>255</v>
      </c>
      <c r="W1721">
        <f t="shared" si="160"/>
        <v>-13.650000000000006</v>
      </c>
      <c r="X1721">
        <f t="shared" si="161"/>
        <v>-368.55000000000018</v>
      </c>
    </row>
    <row r="1722" spans="1:24" x14ac:dyDescent="0.35">
      <c r="A1722">
        <v>33</v>
      </c>
      <c r="B1722">
        <v>131.53</v>
      </c>
      <c r="C1722">
        <v>13</v>
      </c>
      <c r="D1722">
        <v>4340.49</v>
      </c>
      <c r="E1722" s="53">
        <v>43499</v>
      </c>
      <c r="F1722" s="84">
        <v>2</v>
      </c>
      <c r="G1722" s="84">
        <v>3</v>
      </c>
      <c r="H1722" s="85" t="str">
        <f t="shared" si="156"/>
        <v>March</v>
      </c>
      <c r="I1722" s="84">
        <v>2019</v>
      </c>
      <c r="J1722" s="85" t="str">
        <f t="shared" si="157"/>
        <v>3/2/2019</v>
      </c>
      <c r="K1722" s="86">
        <f t="shared" si="158"/>
        <v>7</v>
      </c>
      <c r="L1722" t="str">
        <f t="shared" si="159"/>
        <v>Saturday</v>
      </c>
      <c r="M1722">
        <v>2177</v>
      </c>
      <c r="N1722" t="s">
        <v>207</v>
      </c>
      <c r="O1722" t="s">
        <v>226</v>
      </c>
      <c r="P1722">
        <v>117</v>
      </c>
      <c r="Q1722" t="s">
        <v>617</v>
      </c>
      <c r="R1722" t="s">
        <v>313</v>
      </c>
      <c r="S1722" t="s">
        <v>314</v>
      </c>
      <c r="T1722" t="s">
        <v>230</v>
      </c>
      <c r="U1722" t="s">
        <v>711</v>
      </c>
      <c r="V1722" t="s">
        <v>260</v>
      </c>
      <c r="W1722">
        <f t="shared" si="160"/>
        <v>14.530000000000001</v>
      </c>
      <c r="X1722">
        <f t="shared" si="161"/>
        <v>479.49</v>
      </c>
    </row>
    <row r="1723" spans="1:24" x14ac:dyDescent="0.35">
      <c r="A1723">
        <v>28</v>
      </c>
      <c r="B1723">
        <v>98.65</v>
      </c>
      <c r="C1723">
        <v>5</v>
      </c>
      <c r="D1723">
        <v>2762.2</v>
      </c>
      <c r="E1723" s="53" t="s">
        <v>462</v>
      </c>
      <c r="F1723" s="84">
        <v>13</v>
      </c>
      <c r="G1723" s="84">
        <v>4</v>
      </c>
      <c r="H1723" s="85" t="str">
        <f t="shared" si="156"/>
        <v>April</v>
      </c>
      <c r="I1723" s="84">
        <v>2019</v>
      </c>
      <c r="J1723" s="85" t="str">
        <f t="shared" si="157"/>
        <v>4/13/2019</v>
      </c>
      <c r="K1723" s="86">
        <f t="shared" si="158"/>
        <v>7</v>
      </c>
      <c r="L1723" t="str">
        <f t="shared" si="159"/>
        <v>Saturday</v>
      </c>
      <c r="M1723">
        <v>2136</v>
      </c>
      <c r="N1723" t="s">
        <v>207</v>
      </c>
      <c r="O1723" t="s">
        <v>226</v>
      </c>
      <c r="P1723">
        <v>117</v>
      </c>
      <c r="Q1723" t="s">
        <v>617</v>
      </c>
      <c r="R1723" t="s">
        <v>459</v>
      </c>
      <c r="S1723" t="s">
        <v>460</v>
      </c>
      <c r="T1723" t="s">
        <v>230</v>
      </c>
      <c r="U1723" t="s">
        <v>763</v>
      </c>
      <c r="V1723" t="s">
        <v>255</v>
      </c>
      <c r="W1723">
        <f t="shared" si="160"/>
        <v>-18.349999999999994</v>
      </c>
      <c r="X1723">
        <f t="shared" si="161"/>
        <v>-513.79999999999984</v>
      </c>
    </row>
    <row r="1724" spans="1:24" x14ac:dyDescent="0.35">
      <c r="A1724">
        <v>43</v>
      </c>
      <c r="B1724">
        <v>108.04</v>
      </c>
      <c r="C1724">
        <v>2</v>
      </c>
      <c r="D1724">
        <v>4645.72</v>
      </c>
      <c r="E1724" s="53">
        <v>43653</v>
      </c>
      <c r="F1724" s="84">
        <v>7</v>
      </c>
      <c r="G1724" s="84">
        <v>7</v>
      </c>
      <c r="H1724" s="85" t="str">
        <f t="shared" si="156"/>
        <v>July</v>
      </c>
      <c r="I1724" s="84">
        <v>2019</v>
      </c>
      <c r="J1724" s="85" t="str">
        <f t="shared" si="157"/>
        <v>7/7/2019</v>
      </c>
      <c r="K1724" s="86">
        <f t="shared" si="158"/>
        <v>1</v>
      </c>
      <c r="L1724" t="str">
        <f t="shared" si="159"/>
        <v>Sunday</v>
      </c>
      <c r="M1724">
        <v>2052</v>
      </c>
      <c r="N1724" t="s">
        <v>207</v>
      </c>
      <c r="O1724" t="s">
        <v>226</v>
      </c>
      <c r="P1724">
        <v>117</v>
      </c>
      <c r="Q1724" t="s">
        <v>617</v>
      </c>
      <c r="R1724" t="s">
        <v>427</v>
      </c>
      <c r="S1724" t="s">
        <v>254</v>
      </c>
      <c r="T1724" t="s">
        <v>229</v>
      </c>
      <c r="U1724" t="s">
        <v>754</v>
      </c>
      <c r="V1724" t="s">
        <v>260</v>
      </c>
      <c r="W1724">
        <f t="shared" si="160"/>
        <v>-8.9599999999999937</v>
      </c>
      <c r="X1724">
        <f t="shared" si="161"/>
        <v>-385.27999999999975</v>
      </c>
    </row>
    <row r="1725" spans="1:24" x14ac:dyDescent="0.35">
      <c r="A1725">
        <v>48</v>
      </c>
      <c r="B1725">
        <v>116.27</v>
      </c>
      <c r="C1725">
        <v>2</v>
      </c>
      <c r="D1725">
        <v>5580.96</v>
      </c>
      <c r="E1725" s="53">
        <v>43716</v>
      </c>
      <c r="F1725" s="84">
        <v>9</v>
      </c>
      <c r="G1725" s="84">
        <v>8</v>
      </c>
      <c r="H1725" s="85" t="str">
        <f t="shared" si="156"/>
        <v>August</v>
      </c>
      <c r="I1725" s="84">
        <v>2019</v>
      </c>
      <c r="J1725" s="85" t="str">
        <f t="shared" si="157"/>
        <v>8/9/2019</v>
      </c>
      <c r="K1725" s="86">
        <f t="shared" si="158"/>
        <v>6</v>
      </c>
      <c r="L1725" t="str">
        <f t="shared" si="159"/>
        <v>Friday</v>
      </c>
      <c r="M1725">
        <v>2020</v>
      </c>
      <c r="N1725" t="s">
        <v>207</v>
      </c>
      <c r="O1725" t="s">
        <v>226</v>
      </c>
      <c r="P1725">
        <v>117</v>
      </c>
      <c r="Q1725" t="s">
        <v>617</v>
      </c>
      <c r="R1725" t="s">
        <v>296</v>
      </c>
      <c r="S1725" t="s">
        <v>297</v>
      </c>
      <c r="T1725" t="s">
        <v>236</v>
      </c>
      <c r="U1725" t="s">
        <v>704</v>
      </c>
      <c r="V1725" t="s">
        <v>260</v>
      </c>
      <c r="W1725">
        <f t="shared" si="160"/>
        <v>-0.73000000000000398</v>
      </c>
      <c r="X1725">
        <f t="shared" si="161"/>
        <v>-35.040000000000191</v>
      </c>
    </row>
    <row r="1726" spans="1:24" x14ac:dyDescent="0.35">
      <c r="A1726">
        <v>48</v>
      </c>
      <c r="B1726">
        <v>136.22999999999999</v>
      </c>
      <c r="C1726">
        <v>8</v>
      </c>
      <c r="D1726">
        <v>6539.04</v>
      </c>
      <c r="E1726" s="53">
        <v>43474</v>
      </c>
      <c r="F1726" s="84">
        <v>1</v>
      </c>
      <c r="G1726" s="84">
        <v>9</v>
      </c>
      <c r="H1726" s="85" t="str">
        <f t="shared" si="156"/>
        <v>September</v>
      </c>
      <c r="I1726" s="84">
        <v>2019</v>
      </c>
      <c r="J1726" s="85" t="str">
        <f t="shared" si="157"/>
        <v>9/1/2019</v>
      </c>
      <c r="K1726" s="86">
        <f t="shared" si="158"/>
        <v>1</v>
      </c>
      <c r="L1726" t="str">
        <f t="shared" si="159"/>
        <v>Sunday</v>
      </c>
      <c r="M1726">
        <v>1998</v>
      </c>
      <c r="N1726" t="s">
        <v>207</v>
      </c>
      <c r="O1726" t="s">
        <v>226</v>
      </c>
      <c r="P1726">
        <v>117</v>
      </c>
      <c r="Q1726" t="s">
        <v>617</v>
      </c>
      <c r="R1726" t="s">
        <v>401</v>
      </c>
      <c r="S1726" t="s">
        <v>249</v>
      </c>
      <c r="T1726" t="s">
        <v>249</v>
      </c>
      <c r="U1726" t="s">
        <v>745</v>
      </c>
      <c r="V1726" t="s">
        <v>260</v>
      </c>
      <c r="W1726">
        <f t="shared" si="160"/>
        <v>19.22999999999999</v>
      </c>
      <c r="X1726">
        <f t="shared" si="161"/>
        <v>923.03999999999951</v>
      </c>
    </row>
    <row r="1727" spans="1:24" x14ac:dyDescent="0.35">
      <c r="A1727">
        <v>45</v>
      </c>
      <c r="B1727">
        <v>123.31</v>
      </c>
      <c r="C1727">
        <v>4</v>
      </c>
      <c r="D1727">
        <v>5548.95</v>
      </c>
      <c r="E1727" s="53">
        <v>43261</v>
      </c>
      <c r="F1727" s="84">
        <v>6</v>
      </c>
      <c r="G1727" s="84">
        <v>10</v>
      </c>
      <c r="H1727" s="85" t="str">
        <f t="shared" si="156"/>
        <v>October</v>
      </c>
      <c r="I1727" s="84">
        <v>2018</v>
      </c>
      <c r="J1727" s="85" t="str">
        <f t="shared" si="157"/>
        <v>10/6/2018</v>
      </c>
      <c r="K1727" s="86">
        <f t="shared" si="158"/>
        <v>7</v>
      </c>
      <c r="L1727" t="str">
        <f t="shared" si="159"/>
        <v>Saturday</v>
      </c>
      <c r="M1727">
        <v>2329</v>
      </c>
      <c r="N1727" t="s">
        <v>207</v>
      </c>
      <c r="O1727" t="s">
        <v>226</v>
      </c>
      <c r="P1727">
        <v>117</v>
      </c>
      <c r="Q1727" t="s">
        <v>617</v>
      </c>
      <c r="R1727" t="s">
        <v>294</v>
      </c>
      <c r="S1727" t="s">
        <v>295</v>
      </c>
      <c r="T1727" t="s">
        <v>235</v>
      </c>
      <c r="U1727" t="s">
        <v>703</v>
      </c>
      <c r="V1727" t="s">
        <v>260</v>
      </c>
      <c r="W1727">
        <f t="shared" si="160"/>
        <v>6.3100000000000023</v>
      </c>
      <c r="X1727">
        <f t="shared" si="161"/>
        <v>283.9500000000001</v>
      </c>
    </row>
    <row r="1728" spans="1:24" x14ac:dyDescent="0.35">
      <c r="A1728">
        <v>43</v>
      </c>
      <c r="B1728">
        <v>106.87</v>
      </c>
      <c r="C1728">
        <v>3</v>
      </c>
      <c r="D1728">
        <v>4595.41</v>
      </c>
      <c r="E1728" s="53" t="s">
        <v>422</v>
      </c>
      <c r="F1728" s="84">
        <v>16</v>
      </c>
      <c r="G1728" s="84">
        <v>10</v>
      </c>
      <c r="H1728" s="85" t="str">
        <f t="shared" si="156"/>
        <v>October</v>
      </c>
      <c r="I1728" s="84">
        <v>2019</v>
      </c>
      <c r="J1728" s="85" t="str">
        <f t="shared" si="157"/>
        <v>10/16/2019</v>
      </c>
      <c r="K1728" s="86">
        <f t="shared" si="158"/>
        <v>4</v>
      </c>
      <c r="L1728" t="str">
        <f t="shared" si="159"/>
        <v>Wednesday</v>
      </c>
      <c r="M1728">
        <v>1955</v>
      </c>
      <c r="N1728" t="s">
        <v>207</v>
      </c>
      <c r="O1728" t="s">
        <v>226</v>
      </c>
      <c r="P1728">
        <v>117</v>
      </c>
      <c r="Q1728" t="s">
        <v>617</v>
      </c>
      <c r="R1728" t="s">
        <v>296</v>
      </c>
      <c r="S1728" t="s">
        <v>297</v>
      </c>
      <c r="T1728" t="s">
        <v>236</v>
      </c>
      <c r="U1728" t="s">
        <v>704</v>
      </c>
      <c r="V1728" t="s">
        <v>260</v>
      </c>
      <c r="W1728">
        <f t="shared" si="160"/>
        <v>-10.129999999999995</v>
      </c>
      <c r="X1728">
        <f t="shared" si="161"/>
        <v>-435.5899999999998</v>
      </c>
    </row>
    <row r="1729" spans="1:24" x14ac:dyDescent="0.35">
      <c r="A1729">
        <v>44</v>
      </c>
      <c r="B1729">
        <v>42.26</v>
      </c>
      <c r="C1729">
        <v>11</v>
      </c>
      <c r="D1729">
        <v>1859.44</v>
      </c>
      <c r="E1729" s="53" t="s">
        <v>468</v>
      </c>
      <c r="F1729" s="84">
        <v>17</v>
      </c>
      <c r="G1729" s="84">
        <v>11</v>
      </c>
      <c r="H1729" s="85" t="str">
        <f t="shared" si="156"/>
        <v>November</v>
      </c>
      <c r="I1729" s="84">
        <v>2019</v>
      </c>
      <c r="J1729" s="85" t="str">
        <f t="shared" si="157"/>
        <v>11/17/2019</v>
      </c>
      <c r="K1729" s="86">
        <f t="shared" si="158"/>
        <v>1</v>
      </c>
      <c r="L1729" t="str">
        <f t="shared" si="159"/>
        <v>Sunday</v>
      </c>
      <c r="M1729">
        <v>1924</v>
      </c>
      <c r="N1729" t="s">
        <v>207</v>
      </c>
      <c r="O1729" t="s">
        <v>226</v>
      </c>
      <c r="P1729">
        <v>117</v>
      </c>
      <c r="Q1729" t="s">
        <v>617</v>
      </c>
      <c r="R1729" t="s">
        <v>435</v>
      </c>
      <c r="S1729" t="s">
        <v>436</v>
      </c>
      <c r="T1729" t="s">
        <v>235</v>
      </c>
      <c r="U1729" t="s">
        <v>757</v>
      </c>
      <c r="V1729" t="s">
        <v>255</v>
      </c>
      <c r="W1729">
        <f t="shared" si="160"/>
        <v>-74.740000000000009</v>
      </c>
      <c r="X1729">
        <f t="shared" si="161"/>
        <v>-3288.5600000000004</v>
      </c>
    </row>
    <row r="1730" spans="1:24" x14ac:dyDescent="0.35">
      <c r="A1730">
        <v>24</v>
      </c>
      <c r="B1730">
        <v>87.24</v>
      </c>
      <c r="C1730">
        <v>5</v>
      </c>
      <c r="D1730">
        <v>2093.7600000000002</v>
      </c>
      <c r="E1730" s="53" t="s">
        <v>339</v>
      </c>
      <c r="F1730" s="84">
        <v>29</v>
      </c>
      <c r="G1730" s="84">
        <v>11</v>
      </c>
      <c r="H1730" s="85" t="str">
        <f t="shared" si="156"/>
        <v>November</v>
      </c>
      <c r="I1730" s="84">
        <v>2019</v>
      </c>
      <c r="J1730" s="85" t="str">
        <f t="shared" si="157"/>
        <v>11/29/2019</v>
      </c>
      <c r="K1730" s="86">
        <f t="shared" si="158"/>
        <v>6</v>
      </c>
      <c r="L1730" t="str">
        <f t="shared" si="159"/>
        <v>Friday</v>
      </c>
      <c r="M1730">
        <v>1913</v>
      </c>
      <c r="N1730" t="s">
        <v>207</v>
      </c>
      <c r="O1730" t="s">
        <v>226</v>
      </c>
      <c r="P1730">
        <v>117</v>
      </c>
      <c r="Q1730" t="s">
        <v>617</v>
      </c>
      <c r="R1730" t="s">
        <v>463</v>
      </c>
      <c r="S1730" t="s">
        <v>464</v>
      </c>
      <c r="T1730" t="s">
        <v>229</v>
      </c>
      <c r="U1730" t="s">
        <v>764</v>
      </c>
      <c r="V1730" t="s">
        <v>255</v>
      </c>
      <c r="W1730">
        <f t="shared" si="160"/>
        <v>-29.760000000000005</v>
      </c>
      <c r="X1730">
        <f t="shared" si="161"/>
        <v>-714.24000000000012</v>
      </c>
    </row>
    <row r="1731" spans="1:24" x14ac:dyDescent="0.35">
      <c r="A1731">
        <v>31</v>
      </c>
      <c r="B1731">
        <v>136.22999999999999</v>
      </c>
      <c r="C1731">
        <v>5</v>
      </c>
      <c r="D1731">
        <v>4223.13</v>
      </c>
      <c r="E1731" s="53" t="s">
        <v>523</v>
      </c>
      <c r="F1731" s="84">
        <v>19</v>
      </c>
      <c r="G1731" s="84">
        <v>1</v>
      </c>
      <c r="H1731" s="85" t="str">
        <f t="shared" ref="H1731:H1794" si="162">IF(G1731=1,"January",IF(G1731=2,"Febuary",IF(G1731=3,"March",IF(G1731=4,"April",IF(G1731=5,"May",IF(G1731=6,"June",IF(G1731=7,"July",IF(G1731=8,"August",IF(G1731=9,"September",IF(G1731=10,"October",IF(G1731=11,"November","December")))))))))))</f>
        <v>January</v>
      </c>
      <c r="I1731" s="84">
        <v>2020</v>
      </c>
      <c r="J1731" s="85" t="str">
        <f t="shared" ref="J1731:J1794" si="163">CONCATENATE(G1731,"/",F1731,"/",I1731)</f>
        <v>1/19/2020</v>
      </c>
      <c r="K1731" s="86">
        <f t="shared" ref="K1731:K1794" si="164">WEEKDAY(J1731)</f>
        <v>1</v>
      </c>
      <c r="L1731" t="str">
        <f t="shared" ref="L1731:L1794" si="165">IF(K1731=7,"Saturday",IF(K1731=6,"Friday",IF(K1731=5,"Thursday",IF(K1731=4,"Wednesday",IF(K1731=3,"Tuesday",IF(K1731=2,"Monday","Sunday"))))))</f>
        <v>Sunday</v>
      </c>
      <c r="M1731">
        <v>1863</v>
      </c>
      <c r="N1731" t="s">
        <v>207</v>
      </c>
      <c r="O1731" t="s">
        <v>226</v>
      </c>
      <c r="P1731">
        <v>117</v>
      </c>
      <c r="Q1731" t="s">
        <v>617</v>
      </c>
      <c r="R1731" t="s">
        <v>335</v>
      </c>
      <c r="S1731" t="s">
        <v>336</v>
      </c>
      <c r="T1731" t="s">
        <v>229</v>
      </c>
      <c r="U1731" t="s">
        <v>720</v>
      </c>
      <c r="V1731" t="s">
        <v>260</v>
      </c>
      <c r="W1731">
        <f t="shared" ref="W1731:W1794" si="166">B1731-P1731</f>
        <v>19.22999999999999</v>
      </c>
      <c r="X1731">
        <f t="shared" ref="X1731:X1794" si="167">W1731*A1731</f>
        <v>596.12999999999965</v>
      </c>
    </row>
    <row r="1732" spans="1:24" x14ac:dyDescent="0.35">
      <c r="A1732">
        <v>44</v>
      </c>
      <c r="B1732">
        <v>36.29</v>
      </c>
      <c r="C1732">
        <v>7</v>
      </c>
      <c r="D1732">
        <v>1596.76</v>
      </c>
      <c r="E1732" s="53" t="s">
        <v>479</v>
      </c>
      <c r="F1732" s="84">
        <v>16</v>
      </c>
      <c r="G1732" s="84">
        <v>2</v>
      </c>
      <c r="H1732" s="85" t="str">
        <f t="shared" si="162"/>
        <v>Febuary</v>
      </c>
      <c r="I1732" s="84">
        <v>2020</v>
      </c>
      <c r="J1732" s="85" t="str">
        <f t="shared" si="163"/>
        <v>2/16/2020</v>
      </c>
      <c r="K1732" s="86">
        <f t="shared" si="164"/>
        <v>1</v>
      </c>
      <c r="L1732" t="str">
        <f t="shared" si="165"/>
        <v>Sunday</v>
      </c>
      <c r="M1732">
        <v>1836</v>
      </c>
      <c r="N1732" t="s">
        <v>207</v>
      </c>
      <c r="O1732" t="s">
        <v>226</v>
      </c>
      <c r="P1732">
        <v>117</v>
      </c>
      <c r="Q1732" t="s">
        <v>617</v>
      </c>
      <c r="R1732" t="s">
        <v>296</v>
      </c>
      <c r="S1732" t="s">
        <v>297</v>
      </c>
      <c r="T1732" t="s">
        <v>236</v>
      </c>
      <c r="U1732" t="s">
        <v>704</v>
      </c>
      <c r="V1732" t="s">
        <v>255</v>
      </c>
      <c r="W1732">
        <f t="shared" si="166"/>
        <v>-80.710000000000008</v>
      </c>
      <c r="X1732">
        <f t="shared" si="167"/>
        <v>-3551.2400000000002</v>
      </c>
    </row>
    <row r="1733" spans="1:24" x14ac:dyDescent="0.35">
      <c r="A1733">
        <v>59</v>
      </c>
      <c r="B1733">
        <v>98.65</v>
      </c>
      <c r="C1733">
        <v>5</v>
      </c>
      <c r="D1733">
        <v>5820.35</v>
      </c>
      <c r="E1733" s="53" t="s">
        <v>484</v>
      </c>
      <c r="F1733" s="84">
        <v>22</v>
      </c>
      <c r="G1733" s="84">
        <v>4</v>
      </c>
      <c r="H1733" s="85" t="str">
        <f t="shared" si="162"/>
        <v>April</v>
      </c>
      <c r="I1733" s="84">
        <v>2020</v>
      </c>
      <c r="J1733" s="85" t="str">
        <f t="shared" si="163"/>
        <v>4/22/2020</v>
      </c>
      <c r="K1733" s="86">
        <f t="shared" si="164"/>
        <v>4</v>
      </c>
      <c r="L1733" t="str">
        <f t="shared" si="165"/>
        <v>Wednesday</v>
      </c>
      <c r="M1733">
        <v>1771</v>
      </c>
      <c r="N1733" t="s">
        <v>394</v>
      </c>
      <c r="O1733" t="s">
        <v>226</v>
      </c>
      <c r="P1733">
        <v>117</v>
      </c>
      <c r="Q1733" t="s">
        <v>617</v>
      </c>
      <c r="R1733" t="s">
        <v>392</v>
      </c>
      <c r="S1733" t="s">
        <v>393</v>
      </c>
      <c r="T1733" t="s">
        <v>229</v>
      </c>
      <c r="U1733" t="s">
        <v>741</v>
      </c>
      <c r="V1733" t="s">
        <v>260</v>
      </c>
      <c r="W1733">
        <f t="shared" si="166"/>
        <v>-18.349999999999994</v>
      </c>
      <c r="X1733">
        <f t="shared" si="167"/>
        <v>-1082.6499999999996</v>
      </c>
    </row>
    <row r="1734" spans="1:24" x14ac:dyDescent="0.35">
      <c r="A1734">
        <v>55</v>
      </c>
      <c r="B1734">
        <v>96.3</v>
      </c>
      <c r="C1734">
        <v>8</v>
      </c>
      <c r="D1734">
        <v>5296.5</v>
      </c>
      <c r="E1734" s="53" t="s">
        <v>501</v>
      </c>
      <c r="F1734" s="84">
        <v>29</v>
      </c>
      <c r="G1734" s="84">
        <v>5</v>
      </c>
      <c r="H1734" s="85" t="str">
        <f t="shared" si="162"/>
        <v>May</v>
      </c>
      <c r="I1734" s="84">
        <v>2020</v>
      </c>
      <c r="J1734" s="85" t="str">
        <f t="shared" si="163"/>
        <v>5/29/2020</v>
      </c>
      <c r="K1734" s="86">
        <f t="shared" si="164"/>
        <v>6</v>
      </c>
      <c r="L1734" t="str">
        <f t="shared" si="165"/>
        <v>Friday</v>
      </c>
      <c r="M1734">
        <v>1735</v>
      </c>
      <c r="N1734" t="s">
        <v>347</v>
      </c>
      <c r="O1734" t="s">
        <v>226</v>
      </c>
      <c r="P1734">
        <v>117</v>
      </c>
      <c r="Q1734" t="s">
        <v>617</v>
      </c>
      <c r="R1734" t="s">
        <v>290</v>
      </c>
      <c r="S1734" t="s">
        <v>291</v>
      </c>
      <c r="T1734" t="s">
        <v>232</v>
      </c>
      <c r="U1734" t="s">
        <v>701</v>
      </c>
      <c r="V1734" t="s">
        <v>260</v>
      </c>
      <c r="W1734">
        <f t="shared" si="166"/>
        <v>-20.700000000000003</v>
      </c>
      <c r="X1734">
        <f t="shared" si="167"/>
        <v>-1138.5000000000002</v>
      </c>
    </row>
    <row r="1735" spans="1:24" x14ac:dyDescent="0.35">
      <c r="A1735">
        <v>29</v>
      </c>
      <c r="B1735">
        <v>32.1</v>
      </c>
      <c r="C1735">
        <v>6</v>
      </c>
      <c r="D1735">
        <v>930.9</v>
      </c>
      <c r="E1735" s="53">
        <v>43376</v>
      </c>
      <c r="F1735" s="84">
        <v>10</v>
      </c>
      <c r="G1735" s="84">
        <v>3</v>
      </c>
      <c r="H1735" s="85" t="str">
        <f t="shared" si="162"/>
        <v>March</v>
      </c>
      <c r="I1735" s="84">
        <v>2018</v>
      </c>
      <c r="J1735" s="85" t="str">
        <f t="shared" si="163"/>
        <v>3/10/2018</v>
      </c>
      <c r="K1735" s="86">
        <f t="shared" si="164"/>
        <v>7</v>
      </c>
      <c r="L1735" t="str">
        <f t="shared" si="165"/>
        <v>Saturday</v>
      </c>
      <c r="M1735">
        <v>2547</v>
      </c>
      <c r="N1735" t="s">
        <v>207</v>
      </c>
      <c r="O1735" t="s">
        <v>226</v>
      </c>
      <c r="P1735">
        <v>37</v>
      </c>
      <c r="Q1735" t="s">
        <v>618</v>
      </c>
      <c r="R1735" t="s">
        <v>351</v>
      </c>
      <c r="S1735" t="s">
        <v>311</v>
      </c>
      <c r="T1735" t="s">
        <v>229</v>
      </c>
      <c r="U1735" t="s">
        <v>726</v>
      </c>
      <c r="V1735" t="s">
        <v>255</v>
      </c>
      <c r="W1735">
        <f t="shared" si="166"/>
        <v>-4.8999999999999986</v>
      </c>
      <c r="X1735">
        <f t="shared" si="167"/>
        <v>-142.09999999999997</v>
      </c>
    </row>
    <row r="1736" spans="1:24" x14ac:dyDescent="0.35">
      <c r="A1736">
        <v>39</v>
      </c>
      <c r="B1736">
        <v>30.96</v>
      </c>
      <c r="C1736">
        <v>4</v>
      </c>
      <c r="D1736">
        <v>1207.44</v>
      </c>
      <c r="E1736" s="53">
        <v>43317</v>
      </c>
      <c r="F1736" s="84">
        <v>8</v>
      </c>
      <c r="G1736" s="84">
        <v>5</v>
      </c>
      <c r="H1736" s="85" t="str">
        <f t="shared" si="162"/>
        <v>May</v>
      </c>
      <c r="I1736" s="84">
        <v>2018</v>
      </c>
      <c r="J1736" s="85" t="str">
        <f t="shared" si="163"/>
        <v>5/8/2018</v>
      </c>
      <c r="K1736" s="86">
        <f t="shared" si="164"/>
        <v>3</v>
      </c>
      <c r="L1736" t="str">
        <f t="shared" si="165"/>
        <v>Tuesday</v>
      </c>
      <c r="M1736">
        <v>2489</v>
      </c>
      <c r="N1736" t="s">
        <v>207</v>
      </c>
      <c r="O1736" t="s">
        <v>226</v>
      </c>
      <c r="P1736">
        <v>37</v>
      </c>
      <c r="Q1736" t="s">
        <v>618</v>
      </c>
      <c r="R1736" t="s">
        <v>408</v>
      </c>
      <c r="S1736" t="s">
        <v>409</v>
      </c>
      <c r="T1736" t="s">
        <v>230</v>
      </c>
      <c r="U1736" t="s">
        <v>747</v>
      </c>
      <c r="V1736" t="s">
        <v>255</v>
      </c>
      <c r="W1736">
        <f t="shared" si="166"/>
        <v>-6.0399999999999991</v>
      </c>
      <c r="X1736">
        <f t="shared" si="167"/>
        <v>-235.55999999999997</v>
      </c>
    </row>
    <row r="1737" spans="1:24" x14ac:dyDescent="0.35">
      <c r="A1737">
        <v>20</v>
      </c>
      <c r="B1737">
        <v>35.869999999999997</v>
      </c>
      <c r="C1737">
        <v>1</v>
      </c>
      <c r="D1737">
        <v>717.4</v>
      </c>
      <c r="E1737" s="53">
        <v>43138</v>
      </c>
      <c r="F1737" s="84">
        <v>2</v>
      </c>
      <c r="G1737" s="84">
        <v>7</v>
      </c>
      <c r="H1737" s="85" t="str">
        <f t="shared" si="162"/>
        <v>July</v>
      </c>
      <c r="I1737" s="84">
        <v>2018</v>
      </c>
      <c r="J1737" s="85" t="str">
        <f t="shared" si="163"/>
        <v>7/2/2018</v>
      </c>
      <c r="K1737" s="86">
        <f t="shared" si="164"/>
        <v>2</v>
      </c>
      <c r="L1737" t="str">
        <f t="shared" si="165"/>
        <v>Monday</v>
      </c>
      <c r="M1737">
        <v>2435</v>
      </c>
      <c r="N1737" t="s">
        <v>207</v>
      </c>
      <c r="O1737" t="s">
        <v>226</v>
      </c>
      <c r="P1737">
        <v>37</v>
      </c>
      <c r="Q1737" t="s">
        <v>618</v>
      </c>
      <c r="R1737" t="s">
        <v>335</v>
      </c>
      <c r="S1737" t="s">
        <v>336</v>
      </c>
      <c r="T1737" t="s">
        <v>229</v>
      </c>
      <c r="U1737" t="s">
        <v>720</v>
      </c>
      <c r="V1737" t="s">
        <v>255</v>
      </c>
      <c r="W1737">
        <f t="shared" si="166"/>
        <v>-1.1300000000000026</v>
      </c>
      <c r="X1737">
        <f t="shared" si="167"/>
        <v>-22.600000000000051</v>
      </c>
    </row>
    <row r="1738" spans="1:24" x14ac:dyDescent="0.35">
      <c r="A1738">
        <v>25</v>
      </c>
      <c r="B1738">
        <v>42.67</v>
      </c>
      <c r="C1738">
        <v>1</v>
      </c>
      <c r="D1738">
        <v>1066.75</v>
      </c>
      <c r="E1738" s="53">
        <v>43229</v>
      </c>
      <c r="F1738" s="84">
        <v>5</v>
      </c>
      <c r="G1738" s="84">
        <v>9</v>
      </c>
      <c r="H1738" s="85" t="str">
        <f t="shared" si="162"/>
        <v>September</v>
      </c>
      <c r="I1738" s="84">
        <v>2018</v>
      </c>
      <c r="J1738" s="85" t="str">
        <f t="shared" si="163"/>
        <v>9/5/2018</v>
      </c>
      <c r="K1738" s="86">
        <f t="shared" si="164"/>
        <v>4</v>
      </c>
      <c r="L1738" t="str">
        <f t="shared" si="165"/>
        <v>Wednesday</v>
      </c>
      <c r="M1738">
        <v>2371</v>
      </c>
      <c r="N1738" t="s">
        <v>207</v>
      </c>
      <c r="O1738" t="s">
        <v>226</v>
      </c>
      <c r="P1738">
        <v>37</v>
      </c>
      <c r="Q1738" t="s">
        <v>618</v>
      </c>
      <c r="R1738" t="s">
        <v>341</v>
      </c>
      <c r="S1738" t="s">
        <v>342</v>
      </c>
      <c r="T1738" t="s">
        <v>229</v>
      </c>
      <c r="U1738" t="s">
        <v>722</v>
      </c>
      <c r="V1738" t="s">
        <v>255</v>
      </c>
      <c r="W1738">
        <f t="shared" si="166"/>
        <v>5.6700000000000017</v>
      </c>
      <c r="X1738">
        <f t="shared" si="167"/>
        <v>141.75000000000006</v>
      </c>
    </row>
    <row r="1739" spans="1:24" x14ac:dyDescent="0.35">
      <c r="A1739">
        <v>36</v>
      </c>
      <c r="B1739">
        <v>35.49</v>
      </c>
      <c r="C1739">
        <v>4</v>
      </c>
      <c r="D1739">
        <v>1277.6400000000001</v>
      </c>
      <c r="E1739" s="53">
        <v>43231</v>
      </c>
      <c r="F1739" s="84">
        <v>5</v>
      </c>
      <c r="G1739" s="84">
        <v>11</v>
      </c>
      <c r="H1739" s="85" t="str">
        <f t="shared" si="162"/>
        <v>November</v>
      </c>
      <c r="I1739" s="84">
        <v>2018</v>
      </c>
      <c r="J1739" s="85" t="str">
        <f t="shared" si="163"/>
        <v>11/5/2018</v>
      </c>
      <c r="K1739" s="86">
        <f t="shared" si="164"/>
        <v>2</v>
      </c>
      <c r="L1739" t="str">
        <f t="shared" si="165"/>
        <v>Monday</v>
      </c>
      <c r="M1739">
        <v>2311</v>
      </c>
      <c r="N1739" t="s">
        <v>207</v>
      </c>
      <c r="O1739" t="s">
        <v>226</v>
      </c>
      <c r="P1739">
        <v>37</v>
      </c>
      <c r="Q1739" t="s">
        <v>618</v>
      </c>
      <c r="R1739" t="s">
        <v>345</v>
      </c>
      <c r="S1739" t="s">
        <v>238</v>
      </c>
      <c r="T1739" t="s">
        <v>240</v>
      </c>
      <c r="U1739" t="s">
        <v>724</v>
      </c>
      <c r="V1739" t="s">
        <v>255</v>
      </c>
      <c r="W1739">
        <f t="shared" si="166"/>
        <v>-1.509999999999998</v>
      </c>
      <c r="X1739">
        <f t="shared" si="167"/>
        <v>-54.359999999999928</v>
      </c>
    </row>
    <row r="1740" spans="1:24" x14ac:dyDescent="0.35">
      <c r="A1740">
        <v>37</v>
      </c>
      <c r="B1740">
        <v>42.67</v>
      </c>
      <c r="C1740">
        <v>8</v>
      </c>
      <c r="D1740">
        <v>1578.79</v>
      </c>
      <c r="E1740" s="53">
        <v>43445</v>
      </c>
      <c r="F1740" s="84">
        <v>12</v>
      </c>
      <c r="G1740" s="84">
        <v>11</v>
      </c>
      <c r="H1740" s="85" t="str">
        <f t="shared" si="162"/>
        <v>November</v>
      </c>
      <c r="I1740" s="84">
        <v>2018</v>
      </c>
      <c r="J1740" s="85" t="str">
        <f t="shared" si="163"/>
        <v>11/12/2018</v>
      </c>
      <c r="K1740" s="86">
        <f t="shared" si="164"/>
        <v>2</v>
      </c>
      <c r="L1740" t="str">
        <f t="shared" si="165"/>
        <v>Monday</v>
      </c>
      <c r="M1740">
        <v>2305</v>
      </c>
      <c r="N1740" t="s">
        <v>207</v>
      </c>
      <c r="O1740" t="s">
        <v>226</v>
      </c>
      <c r="P1740">
        <v>37</v>
      </c>
      <c r="Q1740" t="s">
        <v>618</v>
      </c>
      <c r="R1740" t="s">
        <v>267</v>
      </c>
      <c r="S1740" t="s">
        <v>268</v>
      </c>
      <c r="T1740" t="s">
        <v>231</v>
      </c>
      <c r="U1740" t="s">
        <v>689</v>
      </c>
      <c r="V1740" t="s">
        <v>255</v>
      </c>
      <c r="W1740">
        <f t="shared" si="166"/>
        <v>5.6700000000000017</v>
      </c>
      <c r="X1740">
        <f t="shared" si="167"/>
        <v>209.79000000000008</v>
      </c>
    </row>
    <row r="1741" spans="1:24" x14ac:dyDescent="0.35">
      <c r="A1741">
        <v>30</v>
      </c>
      <c r="B1741">
        <v>30.59</v>
      </c>
      <c r="C1741">
        <v>13</v>
      </c>
      <c r="D1741">
        <v>917.7</v>
      </c>
      <c r="E1741" s="53" t="s">
        <v>410</v>
      </c>
      <c r="F1741" s="84">
        <v>20</v>
      </c>
      <c r="G1741" s="84">
        <v>11</v>
      </c>
      <c r="H1741" s="85" t="str">
        <f t="shared" si="162"/>
        <v>November</v>
      </c>
      <c r="I1741" s="84">
        <v>2018</v>
      </c>
      <c r="J1741" s="85" t="str">
        <f t="shared" si="163"/>
        <v>11/20/2018</v>
      </c>
      <c r="K1741" s="86">
        <f t="shared" si="164"/>
        <v>3</v>
      </c>
      <c r="L1741" t="str">
        <f t="shared" si="165"/>
        <v>Tuesday</v>
      </c>
      <c r="M1741">
        <v>2298</v>
      </c>
      <c r="N1741" t="s">
        <v>207</v>
      </c>
      <c r="O1741" t="s">
        <v>226</v>
      </c>
      <c r="P1741">
        <v>37</v>
      </c>
      <c r="Q1741" t="s">
        <v>618</v>
      </c>
      <c r="R1741" t="s">
        <v>337</v>
      </c>
      <c r="S1741" t="s">
        <v>338</v>
      </c>
      <c r="T1741" t="s">
        <v>229</v>
      </c>
      <c r="U1741" t="s">
        <v>721</v>
      </c>
      <c r="V1741" t="s">
        <v>255</v>
      </c>
      <c r="W1741">
        <f t="shared" si="166"/>
        <v>-6.41</v>
      </c>
      <c r="X1741">
        <f t="shared" si="167"/>
        <v>-192.3</v>
      </c>
    </row>
    <row r="1742" spans="1:24" x14ac:dyDescent="0.35">
      <c r="A1742">
        <v>21</v>
      </c>
      <c r="B1742">
        <v>37</v>
      </c>
      <c r="C1742">
        <v>2</v>
      </c>
      <c r="D1742">
        <v>777</v>
      </c>
      <c r="E1742" s="53">
        <v>43143</v>
      </c>
      <c r="F1742" s="84">
        <v>2</v>
      </c>
      <c r="G1742" s="84">
        <v>12</v>
      </c>
      <c r="H1742" s="85" t="str">
        <f t="shared" si="162"/>
        <v>December</v>
      </c>
      <c r="I1742" s="84">
        <v>2018</v>
      </c>
      <c r="J1742" s="85" t="str">
        <f t="shared" si="163"/>
        <v>12/2/2018</v>
      </c>
      <c r="K1742" s="86">
        <f t="shared" si="164"/>
        <v>1</v>
      </c>
      <c r="L1742" t="str">
        <f t="shared" si="165"/>
        <v>Sunday</v>
      </c>
      <c r="M1742">
        <v>2287</v>
      </c>
      <c r="N1742" t="s">
        <v>207</v>
      </c>
      <c r="O1742" t="s">
        <v>226</v>
      </c>
      <c r="P1742">
        <v>37</v>
      </c>
      <c r="Q1742" t="s">
        <v>618</v>
      </c>
      <c r="R1742" t="s">
        <v>296</v>
      </c>
      <c r="S1742" t="s">
        <v>297</v>
      </c>
      <c r="T1742" t="s">
        <v>236</v>
      </c>
      <c r="U1742" t="s">
        <v>704</v>
      </c>
      <c r="V1742" t="s">
        <v>255</v>
      </c>
      <c r="W1742">
        <f t="shared" si="166"/>
        <v>0</v>
      </c>
      <c r="X1742">
        <f t="shared" si="167"/>
        <v>0</v>
      </c>
    </row>
    <row r="1743" spans="1:24" x14ac:dyDescent="0.35">
      <c r="A1743">
        <v>34</v>
      </c>
      <c r="B1743">
        <v>43.42</v>
      </c>
      <c r="C1743">
        <v>12</v>
      </c>
      <c r="D1743">
        <v>1476.28</v>
      </c>
      <c r="E1743" s="53" t="s">
        <v>449</v>
      </c>
      <c r="F1743" s="84">
        <v>16</v>
      </c>
      <c r="G1743" s="84">
        <v>1</v>
      </c>
      <c r="H1743" s="85" t="str">
        <f t="shared" si="162"/>
        <v>January</v>
      </c>
      <c r="I1743" s="84">
        <v>2019</v>
      </c>
      <c r="J1743" s="85" t="str">
        <f t="shared" si="163"/>
        <v>1/16/2019</v>
      </c>
      <c r="K1743" s="86">
        <f t="shared" si="164"/>
        <v>4</v>
      </c>
      <c r="L1743" t="str">
        <f t="shared" si="165"/>
        <v>Wednesday</v>
      </c>
      <c r="M1743">
        <v>2243</v>
      </c>
      <c r="N1743" t="s">
        <v>207</v>
      </c>
      <c r="O1743" t="s">
        <v>226</v>
      </c>
      <c r="P1743">
        <v>37</v>
      </c>
      <c r="Q1743" t="s">
        <v>618</v>
      </c>
      <c r="R1743" t="s">
        <v>296</v>
      </c>
      <c r="S1743" t="s">
        <v>297</v>
      </c>
      <c r="T1743" t="s">
        <v>236</v>
      </c>
      <c r="U1743" t="s">
        <v>704</v>
      </c>
      <c r="V1743" t="s">
        <v>255</v>
      </c>
      <c r="W1743">
        <f t="shared" si="166"/>
        <v>6.4200000000000017</v>
      </c>
      <c r="X1743">
        <f t="shared" si="167"/>
        <v>218.28000000000006</v>
      </c>
    </row>
    <row r="1744" spans="1:24" x14ac:dyDescent="0.35">
      <c r="A1744">
        <v>42</v>
      </c>
      <c r="B1744">
        <v>36.630000000000003</v>
      </c>
      <c r="C1744">
        <v>3</v>
      </c>
      <c r="D1744">
        <v>1538.46</v>
      </c>
      <c r="E1744" s="53" t="s">
        <v>413</v>
      </c>
      <c r="F1744" s="84">
        <v>22</v>
      </c>
      <c r="G1744" s="84">
        <v>2</v>
      </c>
      <c r="H1744" s="85" t="str">
        <f t="shared" si="162"/>
        <v>Febuary</v>
      </c>
      <c r="I1744" s="84">
        <v>2019</v>
      </c>
      <c r="J1744" s="85" t="str">
        <f t="shared" si="163"/>
        <v>2/22/2019</v>
      </c>
      <c r="K1744" s="86">
        <f t="shared" si="164"/>
        <v>6</v>
      </c>
      <c r="L1744" t="str">
        <f t="shared" si="165"/>
        <v>Friday</v>
      </c>
      <c r="M1744">
        <v>2207</v>
      </c>
      <c r="N1744" t="s">
        <v>207</v>
      </c>
      <c r="O1744" t="s">
        <v>226</v>
      </c>
      <c r="P1744">
        <v>37</v>
      </c>
      <c r="Q1744" t="s">
        <v>618</v>
      </c>
      <c r="R1744" t="s">
        <v>414</v>
      </c>
      <c r="S1744" t="s">
        <v>415</v>
      </c>
      <c r="T1744" t="s">
        <v>244</v>
      </c>
      <c r="U1744" t="s">
        <v>749</v>
      </c>
      <c r="V1744" t="s">
        <v>255</v>
      </c>
      <c r="W1744">
        <f t="shared" si="166"/>
        <v>-0.36999999999999744</v>
      </c>
      <c r="X1744">
        <f t="shared" si="167"/>
        <v>-15.539999999999893</v>
      </c>
    </row>
    <row r="1745" spans="1:24" x14ac:dyDescent="0.35">
      <c r="A1745">
        <v>20</v>
      </c>
      <c r="B1745">
        <v>44.56</v>
      </c>
      <c r="C1745">
        <v>2</v>
      </c>
      <c r="D1745">
        <v>891.2</v>
      </c>
      <c r="E1745" s="53">
        <v>43803</v>
      </c>
      <c r="F1745" s="84">
        <v>12</v>
      </c>
      <c r="G1745" s="84">
        <v>4</v>
      </c>
      <c r="H1745" s="85" t="str">
        <f t="shared" si="162"/>
        <v>April</v>
      </c>
      <c r="I1745" s="84">
        <v>2019</v>
      </c>
      <c r="J1745" s="85" t="str">
        <f t="shared" si="163"/>
        <v>4/12/2019</v>
      </c>
      <c r="K1745" s="86">
        <f t="shared" si="164"/>
        <v>6</v>
      </c>
      <c r="L1745" t="str">
        <f t="shared" si="165"/>
        <v>Friday</v>
      </c>
      <c r="M1745">
        <v>2159</v>
      </c>
      <c r="N1745" t="s">
        <v>207</v>
      </c>
      <c r="O1745" t="s">
        <v>226</v>
      </c>
      <c r="P1745">
        <v>37</v>
      </c>
      <c r="Q1745" t="s">
        <v>618</v>
      </c>
      <c r="R1745" t="s">
        <v>389</v>
      </c>
      <c r="S1745" t="s">
        <v>390</v>
      </c>
      <c r="T1745" t="s">
        <v>233</v>
      </c>
      <c r="U1745" t="s">
        <v>740</v>
      </c>
      <c r="V1745" t="s">
        <v>255</v>
      </c>
      <c r="W1745">
        <f t="shared" si="166"/>
        <v>7.5600000000000023</v>
      </c>
      <c r="X1745">
        <f t="shared" si="167"/>
        <v>151.20000000000005</v>
      </c>
    </row>
    <row r="1746" spans="1:24" x14ac:dyDescent="0.35">
      <c r="A1746">
        <v>40</v>
      </c>
      <c r="B1746">
        <v>42.67</v>
      </c>
      <c r="C1746">
        <v>7</v>
      </c>
      <c r="D1746">
        <v>1706.8</v>
      </c>
      <c r="E1746" s="53">
        <v>43471</v>
      </c>
      <c r="F1746" s="84">
        <v>1</v>
      </c>
      <c r="G1746" s="84">
        <v>6</v>
      </c>
      <c r="H1746" s="85" t="str">
        <f t="shared" si="162"/>
        <v>June</v>
      </c>
      <c r="I1746" s="84">
        <v>2019</v>
      </c>
      <c r="J1746" s="85" t="str">
        <f t="shared" si="163"/>
        <v>6/1/2019</v>
      </c>
      <c r="K1746" s="86">
        <f t="shared" si="164"/>
        <v>7</v>
      </c>
      <c r="L1746" t="str">
        <f t="shared" si="165"/>
        <v>Saturday</v>
      </c>
      <c r="M1746">
        <v>2110</v>
      </c>
      <c r="N1746" t="s">
        <v>364</v>
      </c>
      <c r="O1746" t="s">
        <v>226</v>
      </c>
      <c r="P1746">
        <v>37</v>
      </c>
      <c r="Q1746" t="s">
        <v>618</v>
      </c>
      <c r="R1746" t="s">
        <v>294</v>
      </c>
      <c r="S1746" t="s">
        <v>295</v>
      </c>
      <c r="T1746" t="s">
        <v>235</v>
      </c>
      <c r="U1746" t="s">
        <v>703</v>
      </c>
      <c r="V1746" t="s">
        <v>255</v>
      </c>
      <c r="W1746">
        <f t="shared" si="166"/>
        <v>5.6700000000000017</v>
      </c>
      <c r="X1746">
        <f t="shared" si="167"/>
        <v>226.80000000000007</v>
      </c>
    </row>
    <row r="1747" spans="1:24" x14ac:dyDescent="0.35">
      <c r="A1747">
        <v>34</v>
      </c>
      <c r="B1747">
        <v>40.4</v>
      </c>
      <c r="C1747">
        <v>8</v>
      </c>
      <c r="D1747">
        <v>1373.6</v>
      </c>
      <c r="E1747" s="53">
        <v>43623</v>
      </c>
      <c r="F1747" s="84">
        <v>6</v>
      </c>
      <c r="G1747" s="84">
        <v>7</v>
      </c>
      <c r="H1747" s="85" t="str">
        <f t="shared" si="162"/>
        <v>July</v>
      </c>
      <c r="I1747" s="84">
        <v>2019</v>
      </c>
      <c r="J1747" s="85" t="str">
        <f t="shared" si="163"/>
        <v>7/6/2019</v>
      </c>
      <c r="K1747" s="86">
        <f t="shared" si="164"/>
        <v>7</v>
      </c>
      <c r="L1747" t="str">
        <f t="shared" si="165"/>
        <v>Saturday</v>
      </c>
      <c r="M1747">
        <v>2076</v>
      </c>
      <c r="N1747" t="s">
        <v>207</v>
      </c>
      <c r="O1747" t="s">
        <v>226</v>
      </c>
      <c r="P1747">
        <v>37</v>
      </c>
      <c r="Q1747" t="s">
        <v>618</v>
      </c>
      <c r="R1747" t="s">
        <v>416</v>
      </c>
      <c r="S1747" t="s">
        <v>417</v>
      </c>
      <c r="T1747" t="s">
        <v>239</v>
      </c>
      <c r="U1747" t="s">
        <v>750</v>
      </c>
      <c r="V1747" t="s">
        <v>255</v>
      </c>
      <c r="W1747">
        <f t="shared" si="166"/>
        <v>3.3999999999999986</v>
      </c>
      <c r="X1747">
        <f t="shared" si="167"/>
        <v>115.59999999999995</v>
      </c>
    </row>
    <row r="1748" spans="1:24" x14ac:dyDescent="0.35">
      <c r="A1748">
        <v>31</v>
      </c>
      <c r="B1748">
        <v>38.89</v>
      </c>
      <c r="C1748">
        <v>8</v>
      </c>
      <c r="D1748">
        <v>1205.5899999999999</v>
      </c>
      <c r="E1748" s="53">
        <v>43624</v>
      </c>
      <c r="F1748" s="84">
        <v>6</v>
      </c>
      <c r="G1748" s="84">
        <v>8</v>
      </c>
      <c r="H1748" s="85" t="str">
        <f t="shared" si="162"/>
        <v>August</v>
      </c>
      <c r="I1748" s="84">
        <v>2019</v>
      </c>
      <c r="J1748" s="85" t="str">
        <f t="shared" si="163"/>
        <v>8/6/2019</v>
      </c>
      <c r="K1748" s="86">
        <f t="shared" si="164"/>
        <v>3</v>
      </c>
      <c r="L1748" t="str">
        <f t="shared" si="165"/>
        <v>Tuesday</v>
      </c>
      <c r="M1748">
        <v>2046</v>
      </c>
      <c r="N1748" t="s">
        <v>207</v>
      </c>
      <c r="O1748" t="s">
        <v>226</v>
      </c>
      <c r="P1748">
        <v>37</v>
      </c>
      <c r="Q1748" t="s">
        <v>618</v>
      </c>
      <c r="R1748" t="s">
        <v>463</v>
      </c>
      <c r="S1748" t="s">
        <v>464</v>
      </c>
      <c r="T1748" t="s">
        <v>229</v>
      </c>
      <c r="U1748" t="s">
        <v>764</v>
      </c>
      <c r="V1748" t="s">
        <v>255</v>
      </c>
      <c r="W1748">
        <f t="shared" si="166"/>
        <v>1.8900000000000006</v>
      </c>
      <c r="X1748">
        <f t="shared" si="167"/>
        <v>58.590000000000018</v>
      </c>
    </row>
    <row r="1749" spans="1:24" x14ac:dyDescent="0.35">
      <c r="A1749">
        <v>36</v>
      </c>
      <c r="B1749">
        <v>39.65</v>
      </c>
      <c r="C1749">
        <v>6</v>
      </c>
      <c r="D1749">
        <v>1427.4</v>
      </c>
      <c r="E1749" s="53" t="s">
        <v>419</v>
      </c>
      <c r="F1749" s="84">
        <v>30</v>
      </c>
      <c r="G1749" s="84">
        <v>8</v>
      </c>
      <c r="H1749" s="85" t="str">
        <f t="shared" si="162"/>
        <v>August</v>
      </c>
      <c r="I1749" s="84">
        <v>2019</v>
      </c>
      <c r="J1749" s="85" t="str">
        <f t="shared" si="163"/>
        <v>8/30/2019</v>
      </c>
      <c r="K1749" s="86">
        <f t="shared" si="164"/>
        <v>6</v>
      </c>
      <c r="L1749" t="str">
        <f t="shared" si="165"/>
        <v>Friday</v>
      </c>
      <c r="M1749">
        <v>2023</v>
      </c>
      <c r="N1749" t="s">
        <v>207</v>
      </c>
      <c r="O1749" t="s">
        <v>226</v>
      </c>
      <c r="P1749">
        <v>37</v>
      </c>
      <c r="Q1749" t="s">
        <v>618</v>
      </c>
      <c r="R1749" t="s">
        <v>414</v>
      </c>
      <c r="S1749" t="s">
        <v>415</v>
      </c>
      <c r="T1749" t="s">
        <v>244</v>
      </c>
      <c r="U1749" t="s">
        <v>749</v>
      </c>
      <c r="V1749" t="s">
        <v>255</v>
      </c>
      <c r="W1749">
        <f t="shared" si="166"/>
        <v>2.6499999999999986</v>
      </c>
      <c r="X1749">
        <f t="shared" si="167"/>
        <v>95.399999999999949</v>
      </c>
    </row>
    <row r="1750" spans="1:24" x14ac:dyDescent="0.35">
      <c r="A1750">
        <v>48</v>
      </c>
      <c r="B1750">
        <v>34.36</v>
      </c>
      <c r="C1750">
        <v>10</v>
      </c>
      <c r="D1750">
        <v>1649.28</v>
      </c>
      <c r="E1750" s="53">
        <v>43230</v>
      </c>
      <c r="F1750" s="84">
        <v>5</v>
      </c>
      <c r="G1750" s="84">
        <v>10</v>
      </c>
      <c r="H1750" s="85" t="str">
        <f t="shared" si="162"/>
        <v>October</v>
      </c>
      <c r="I1750" s="84">
        <v>2018</v>
      </c>
      <c r="J1750" s="85" t="str">
        <f t="shared" si="163"/>
        <v>10/5/2018</v>
      </c>
      <c r="K1750" s="86">
        <f t="shared" si="164"/>
        <v>6</v>
      </c>
      <c r="L1750" t="str">
        <f t="shared" si="165"/>
        <v>Friday</v>
      </c>
      <c r="M1750">
        <v>2353</v>
      </c>
      <c r="N1750" t="s">
        <v>207</v>
      </c>
      <c r="O1750" t="s">
        <v>226</v>
      </c>
      <c r="P1750">
        <v>37</v>
      </c>
      <c r="Q1750" t="s">
        <v>618</v>
      </c>
      <c r="R1750" t="s">
        <v>465</v>
      </c>
      <c r="S1750" t="s">
        <v>466</v>
      </c>
      <c r="T1750" t="s">
        <v>231</v>
      </c>
      <c r="U1750" t="s">
        <v>765</v>
      </c>
      <c r="V1750" t="s">
        <v>255</v>
      </c>
      <c r="W1750">
        <f t="shared" si="166"/>
        <v>-2.6400000000000006</v>
      </c>
      <c r="X1750">
        <f t="shared" si="167"/>
        <v>-126.72000000000003</v>
      </c>
    </row>
    <row r="1751" spans="1:24" x14ac:dyDescent="0.35">
      <c r="A1751">
        <v>33</v>
      </c>
      <c r="B1751">
        <v>41.91</v>
      </c>
      <c r="C1751">
        <v>4</v>
      </c>
      <c r="D1751">
        <v>1383.03</v>
      </c>
      <c r="E1751" s="53" t="s">
        <v>422</v>
      </c>
      <c r="F1751" s="84">
        <v>16</v>
      </c>
      <c r="G1751" s="84">
        <v>10</v>
      </c>
      <c r="H1751" s="85" t="str">
        <f t="shared" si="162"/>
        <v>October</v>
      </c>
      <c r="I1751" s="84">
        <v>2019</v>
      </c>
      <c r="J1751" s="85" t="str">
        <f t="shared" si="163"/>
        <v>10/16/2019</v>
      </c>
      <c r="K1751" s="86">
        <f t="shared" si="164"/>
        <v>4</v>
      </c>
      <c r="L1751" t="str">
        <f t="shared" si="165"/>
        <v>Wednesday</v>
      </c>
      <c r="M1751">
        <v>1978</v>
      </c>
      <c r="N1751" t="s">
        <v>207</v>
      </c>
      <c r="O1751" t="s">
        <v>226</v>
      </c>
      <c r="P1751">
        <v>37</v>
      </c>
      <c r="Q1751" t="s">
        <v>618</v>
      </c>
      <c r="R1751" t="s">
        <v>411</v>
      </c>
      <c r="S1751" t="s">
        <v>412</v>
      </c>
      <c r="T1751" t="s">
        <v>248</v>
      </c>
      <c r="U1751" t="s">
        <v>748</v>
      </c>
      <c r="V1751" t="s">
        <v>255</v>
      </c>
      <c r="W1751">
        <f t="shared" si="166"/>
        <v>4.9099999999999966</v>
      </c>
      <c r="X1751">
        <f t="shared" si="167"/>
        <v>162.02999999999989</v>
      </c>
    </row>
    <row r="1752" spans="1:24" x14ac:dyDescent="0.35">
      <c r="A1752">
        <v>37</v>
      </c>
      <c r="B1752">
        <v>33.229999999999997</v>
      </c>
      <c r="C1752">
        <v>12</v>
      </c>
      <c r="D1752">
        <v>1229.51</v>
      </c>
      <c r="E1752" s="53">
        <v>43566</v>
      </c>
      <c r="F1752" s="84">
        <v>4</v>
      </c>
      <c r="G1752" s="84">
        <v>11</v>
      </c>
      <c r="H1752" s="85" t="str">
        <f t="shared" si="162"/>
        <v>November</v>
      </c>
      <c r="I1752" s="84">
        <v>2019</v>
      </c>
      <c r="J1752" s="85" t="str">
        <f t="shared" si="163"/>
        <v>11/4/2019</v>
      </c>
      <c r="K1752" s="86">
        <f t="shared" si="164"/>
        <v>2</v>
      </c>
      <c r="L1752" t="str">
        <f t="shared" si="165"/>
        <v>Monday</v>
      </c>
      <c r="M1752">
        <v>1960</v>
      </c>
      <c r="N1752" t="s">
        <v>207</v>
      </c>
      <c r="O1752" t="s">
        <v>226</v>
      </c>
      <c r="P1752">
        <v>37</v>
      </c>
      <c r="Q1752" t="s">
        <v>618</v>
      </c>
      <c r="R1752" t="s">
        <v>292</v>
      </c>
      <c r="S1752" t="s">
        <v>293</v>
      </c>
      <c r="T1752" t="s">
        <v>229</v>
      </c>
      <c r="U1752" t="s">
        <v>702</v>
      </c>
      <c r="V1752" t="s">
        <v>255</v>
      </c>
      <c r="W1752">
        <f t="shared" si="166"/>
        <v>-3.7700000000000031</v>
      </c>
      <c r="X1752">
        <f t="shared" si="167"/>
        <v>-139.49000000000012</v>
      </c>
    </row>
    <row r="1753" spans="1:24" x14ac:dyDescent="0.35">
      <c r="A1753">
        <v>27</v>
      </c>
      <c r="B1753">
        <v>42.24</v>
      </c>
      <c r="C1753">
        <v>13</v>
      </c>
      <c r="D1753">
        <v>1140.48</v>
      </c>
      <c r="E1753" s="53" t="s">
        <v>468</v>
      </c>
      <c r="F1753" s="84">
        <v>17</v>
      </c>
      <c r="G1753" s="84">
        <v>11</v>
      </c>
      <c r="H1753" s="85" t="str">
        <f t="shared" si="162"/>
        <v>November</v>
      </c>
      <c r="I1753" s="84">
        <v>2019</v>
      </c>
      <c r="J1753" s="85" t="str">
        <f t="shared" si="163"/>
        <v>11/17/2019</v>
      </c>
      <c r="K1753" s="86">
        <f t="shared" si="164"/>
        <v>1</v>
      </c>
      <c r="L1753" t="str">
        <f t="shared" si="165"/>
        <v>Sunday</v>
      </c>
      <c r="M1753">
        <v>1948</v>
      </c>
      <c r="N1753" t="s">
        <v>207</v>
      </c>
      <c r="O1753" t="s">
        <v>226</v>
      </c>
      <c r="P1753">
        <v>37</v>
      </c>
      <c r="Q1753" t="s">
        <v>618</v>
      </c>
      <c r="R1753" t="s">
        <v>351</v>
      </c>
      <c r="S1753" t="s">
        <v>311</v>
      </c>
      <c r="T1753" t="s">
        <v>229</v>
      </c>
      <c r="U1753" t="s">
        <v>726</v>
      </c>
      <c r="V1753" t="s">
        <v>255</v>
      </c>
      <c r="W1753">
        <f t="shared" si="166"/>
        <v>5.240000000000002</v>
      </c>
      <c r="X1753">
        <f t="shared" si="167"/>
        <v>141.48000000000005</v>
      </c>
    </row>
    <row r="1754" spans="1:24" x14ac:dyDescent="0.35">
      <c r="A1754">
        <v>39</v>
      </c>
      <c r="B1754">
        <v>40.4</v>
      </c>
      <c r="C1754">
        <v>9</v>
      </c>
      <c r="D1754">
        <v>1575.6</v>
      </c>
      <c r="E1754" s="53" t="s">
        <v>221</v>
      </c>
      <c r="F1754" s="84">
        <v>24</v>
      </c>
      <c r="G1754" s="84">
        <v>11</v>
      </c>
      <c r="H1754" s="85" t="str">
        <f t="shared" si="162"/>
        <v>November</v>
      </c>
      <c r="I1754" s="84">
        <v>2019</v>
      </c>
      <c r="J1754" s="85" t="str">
        <f t="shared" si="163"/>
        <v>11/24/2019</v>
      </c>
      <c r="K1754" s="86">
        <f t="shared" si="164"/>
        <v>1</v>
      </c>
      <c r="L1754" t="str">
        <f t="shared" si="165"/>
        <v>Sunday</v>
      </c>
      <c r="M1754">
        <v>1942</v>
      </c>
      <c r="N1754" t="s">
        <v>207</v>
      </c>
      <c r="O1754" t="s">
        <v>226</v>
      </c>
      <c r="P1754">
        <v>37</v>
      </c>
      <c r="Q1754" t="s">
        <v>618</v>
      </c>
      <c r="R1754" t="s">
        <v>270</v>
      </c>
      <c r="S1754" t="s">
        <v>271</v>
      </c>
      <c r="T1754" t="s">
        <v>232</v>
      </c>
      <c r="U1754" t="s">
        <v>691</v>
      </c>
      <c r="V1754" t="s">
        <v>255</v>
      </c>
      <c r="W1754">
        <f t="shared" si="166"/>
        <v>3.3999999999999986</v>
      </c>
      <c r="X1754">
        <f t="shared" si="167"/>
        <v>132.59999999999994</v>
      </c>
    </row>
    <row r="1755" spans="1:24" x14ac:dyDescent="0.35">
      <c r="A1755">
        <v>36</v>
      </c>
      <c r="B1755">
        <v>38.520000000000003</v>
      </c>
      <c r="C1755">
        <v>4</v>
      </c>
      <c r="D1755">
        <v>1386.72</v>
      </c>
      <c r="E1755" s="53">
        <v>43658</v>
      </c>
      <c r="F1755" s="84">
        <v>7</v>
      </c>
      <c r="G1755" s="84">
        <v>12</v>
      </c>
      <c r="H1755" s="85" t="str">
        <f t="shared" si="162"/>
        <v>December</v>
      </c>
      <c r="I1755" s="84">
        <v>2019</v>
      </c>
      <c r="J1755" s="85" t="str">
        <f t="shared" si="163"/>
        <v>12/7/2019</v>
      </c>
      <c r="K1755" s="86">
        <f t="shared" si="164"/>
        <v>7</v>
      </c>
      <c r="L1755" t="str">
        <f t="shared" si="165"/>
        <v>Saturday</v>
      </c>
      <c r="M1755">
        <v>1930</v>
      </c>
      <c r="N1755" t="s">
        <v>207</v>
      </c>
      <c r="O1755" t="s">
        <v>226</v>
      </c>
      <c r="P1755">
        <v>37</v>
      </c>
      <c r="Q1755" t="s">
        <v>618</v>
      </c>
      <c r="R1755" t="s">
        <v>296</v>
      </c>
      <c r="S1755" t="s">
        <v>297</v>
      </c>
      <c r="T1755" t="s">
        <v>236</v>
      </c>
      <c r="U1755" t="s">
        <v>704</v>
      </c>
      <c r="V1755" t="s">
        <v>255</v>
      </c>
      <c r="W1755">
        <f t="shared" si="166"/>
        <v>1.5200000000000031</v>
      </c>
      <c r="X1755">
        <f t="shared" si="167"/>
        <v>54.720000000000113</v>
      </c>
    </row>
    <row r="1756" spans="1:24" x14ac:dyDescent="0.35">
      <c r="A1756">
        <v>36</v>
      </c>
      <c r="B1756">
        <v>139.4</v>
      </c>
      <c r="C1756">
        <v>2</v>
      </c>
      <c r="D1756">
        <v>5018.3999999999996</v>
      </c>
      <c r="E1756" s="53">
        <v>44166</v>
      </c>
      <c r="F1756" s="84">
        <v>12</v>
      </c>
      <c r="G1756" s="84">
        <v>1</v>
      </c>
      <c r="H1756" s="85" t="str">
        <f t="shared" si="162"/>
        <v>January</v>
      </c>
      <c r="I1756" s="84">
        <v>2020</v>
      </c>
      <c r="J1756" s="85" t="str">
        <f t="shared" si="163"/>
        <v>1/12/2020</v>
      </c>
      <c r="K1756" s="86">
        <f t="shared" si="164"/>
        <v>1</v>
      </c>
      <c r="L1756" t="str">
        <f t="shared" si="165"/>
        <v>Sunday</v>
      </c>
      <c r="M1756">
        <v>1895</v>
      </c>
      <c r="N1756" t="s">
        <v>397</v>
      </c>
      <c r="O1756" t="s">
        <v>226</v>
      </c>
      <c r="P1756">
        <v>37</v>
      </c>
      <c r="Q1756" t="s">
        <v>618</v>
      </c>
      <c r="R1756" t="s">
        <v>261</v>
      </c>
      <c r="S1756" t="s">
        <v>262</v>
      </c>
      <c r="T1756" t="s">
        <v>229</v>
      </c>
      <c r="U1756" t="s">
        <v>686</v>
      </c>
      <c r="V1756" t="s">
        <v>260</v>
      </c>
      <c r="W1756">
        <f t="shared" si="166"/>
        <v>102.4</v>
      </c>
      <c r="X1756">
        <f t="shared" si="167"/>
        <v>3686.4</v>
      </c>
    </row>
    <row r="1757" spans="1:24" x14ac:dyDescent="0.35">
      <c r="A1757">
        <v>41</v>
      </c>
      <c r="B1757">
        <v>142.85</v>
      </c>
      <c r="C1757">
        <v>7</v>
      </c>
      <c r="D1757">
        <v>5856.85</v>
      </c>
      <c r="E1757" s="53">
        <v>44106</v>
      </c>
      <c r="F1757" s="84">
        <v>10</v>
      </c>
      <c r="G1757" s="84">
        <v>2</v>
      </c>
      <c r="H1757" s="85" t="str">
        <f t="shared" si="162"/>
        <v>Febuary</v>
      </c>
      <c r="I1757" s="84">
        <v>2020</v>
      </c>
      <c r="J1757" s="85" t="str">
        <f t="shared" si="163"/>
        <v>2/10/2020</v>
      </c>
      <c r="K1757" s="86">
        <f t="shared" si="164"/>
        <v>2</v>
      </c>
      <c r="L1757" t="str">
        <f t="shared" si="165"/>
        <v>Monday</v>
      </c>
      <c r="M1757">
        <v>1867</v>
      </c>
      <c r="N1757" t="s">
        <v>207</v>
      </c>
      <c r="O1757" t="s">
        <v>226</v>
      </c>
      <c r="P1757">
        <v>37</v>
      </c>
      <c r="Q1757" t="s">
        <v>618</v>
      </c>
      <c r="R1757" t="s">
        <v>296</v>
      </c>
      <c r="S1757" t="s">
        <v>297</v>
      </c>
      <c r="T1757" t="s">
        <v>236</v>
      </c>
      <c r="U1757" t="s">
        <v>704</v>
      </c>
      <c r="V1757" t="s">
        <v>260</v>
      </c>
      <c r="W1757">
        <f t="shared" si="166"/>
        <v>105.85</v>
      </c>
      <c r="X1757">
        <f t="shared" si="167"/>
        <v>4339.8499999999995</v>
      </c>
    </row>
    <row r="1758" spans="1:24" x14ac:dyDescent="0.35">
      <c r="A1758">
        <v>37</v>
      </c>
      <c r="B1758">
        <v>132.29</v>
      </c>
      <c r="C1758">
        <v>5</v>
      </c>
      <c r="D1758">
        <v>4894.7299999999996</v>
      </c>
      <c r="E1758" s="53">
        <v>43924</v>
      </c>
      <c r="F1758" s="84">
        <v>4</v>
      </c>
      <c r="G1758" s="84">
        <v>3</v>
      </c>
      <c r="H1758" s="85" t="str">
        <f t="shared" si="162"/>
        <v>March</v>
      </c>
      <c r="I1758" s="84">
        <v>2020</v>
      </c>
      <c r="J1758" s="85" t="str">
        <f t="shared" si="163"/>
        <v>3/4/2020</v>
      </c>
      <c r="K1758" s="86">
        <f t="shared" si="164"/>
        <v>4</v>
      </c>
      <c r="L1758" t="str">
        <f t="shared" si="165"/>
        <v>Wednesday</v>
      </c>
      <c r="M1758">
        <v>1845</v>
      </c>
      <c r="N1758" t="s">
        <v>207</v>
      </c>
      <c r="O1758" t="s">
        <v>226</v>
      </c>
      <c r="P1758">
        <v>37</v>
      </c>
      <c r="Q1758" t="s">
        <v>618</v>
      </c>
      <c r="R1758" t="s">
        <v>335</v>
      </c>
      <c r="S1758" t="s">
        <v>336</v>
      </c>
      <c r="T1758" t="s">
        <v>229</v>
      </c>
      <c r="U1758" t="s">
        <v>720</v>
      </c>
      <c r="V1758" t="s">
        <v>260</v>
      </c>
      <c r="W1758">
        <f t="shared" si="166"/>
        <v>95.289999999999992</v>
      </c>
      <c r="X1758">
        <f t="shared" si="167"/>
        <v>3525.7299999999996</v>
      </c>
    </row>
    <row r="1759" spans="1:24" x14ac:dyDescent="0.35">
      <c r="A1759">
        <v>47</v>
      </c>
      <c r="B1759">
        <v>44.56</v>
      </c>
      <c r="C1759">
        <v>2</v>
      </c>
      <c r="D1759">
        <v>2094.3200000000002</v>
      </c>
      <c r="E1759" s="53" t="s">
        <v>458</v>
      </c>
      <c r="F1759" s="84">
        <v>14</v>
      </c>
      <c r="G1759" s="84">
        <v>4</v>
      </c>
      <c r="H1759" s="85" t="str">
        <f t="shared" si="162"/>
        <v>April</v>
      </c>
      <c r="I1759" s="84">
        <v>2020</v>
      </c>
      <c r="J1759" s="85" t="str">
        <f t="shared" si="163"/>
        <v>4/14/2020</v>
      </c>
      <c r="K1759" s="86">
        <f t="shared" si="164"/>
        <v>3</v>
      </c>
      <c r="L1759" t="str">
        <f t="shared" si="165"/>
        <v>Tuesday</v>
      </c>
      <c r="M1759">
        <v>1805</v>
      </c>
      <c r="N1759" t="s">
        <v>207</v>
      </c>
      <c r="O1759" t="s">
        <v>226</v>
      </c>
      <c r="P1759">
        <v>37</v>
      </c>
      <c r="Q1759" t="s">
        <v>618</v>
      </c>
      <c r="R1759" t="s">
        <v>459</v>
      </c>
      <c r="S1759" t="s">
        <v>460</v>
      </c>
      <c r="T1759" t="s">
        <v>230</v>
      </c>
      <c r="U1759" t="s">
        <v>763</v>
      </c>
      <c r="V1759" t="s">
        <v>255</v>
      </c>
      <c r="W1759">
        <f t="shared" si="166"/>
        <v>7.5600000000000023</v>
      </c>
      <c r="X1759">
        <f t="shared" si="167"/>
        <v>355.32000000000011</v>
      </c>
    </row>
    <row r="1760" spans="1:24" x14ac:dyDescent="0.35">
      <c r="A1760">
        <v>15</v>
      </c>
      <c r="B1760">
        <v>42.67</v>
      </c>
      <c r="C1760">
        <v>7</v>
      </c>
      <c r="D1760">
        <v>640.04999999999995</v>
      </c>
      <c r="E1760" s="53" t="s">
        <v>425</v>
      </c>
      <c r="F1760" s="84">
        <v>17</v>
      </c>
      <c r="G1760" s="84">
        <v>5</v>
      </c>
      <c r="H1760" s="85" t="str">
        <f t="shared" si="162"/>
        <v>May</v>
      </c>
      <c r="I1760" s="84">
        <v>2020</v>
      </c>
      <c r="J1760" s="85" t="str">
        <f t="shared" si="163"/>
        <v>5/17/2020</v>
      </c>
      <c r="K1760" s="86">
        <f t="shared" si="164"/>
        <v>1</v>
      </c>
      <c r="L1760" t="str">
        <f t="shared" si="165"/>
        <v>Sunday</v>
      </c>
      <c r="M1760">
        <v>1773</v>
      </c>
      <c r="N1760" t="s">
        <v>207</v>
      </c>
      <c r="O1760" t="s">
        <v>226</v>
      </c>
      <c r="P1760">
        <v>37</v>
      </c>
      <c r="Q1760" t="s">
        <v>618</v>
      </c>
      <c r="R1760" t="s">
        <v>287</v>
      </c>
      <c r="S1760" t="s">
        <v>288</v>
      </c>
      <c r="T1760" t="s">
        <v>234</v>
      </c>
      <c r="U1760" t="s">
        <v>700</v>
      </c>
      <c r="V1760" t="s">
        <v>255</v>
      </c>
      <c r="W1760">
        <f t="shared" si="166"/>
        <v>5.6700000000000017</v>
      </c>
      <c r="X1760">
        <f t="shared" si="167"/>
        <v>85.050000000000026</v>
      </c>
    </row>
    <row r="1761" spans="1:24" x14ac:dyDescent="0.35">
      <c r="A1761">
        <v>44</v>
      </c>
      <c r="B1761">
        <v>72.58</v>
      </c>
      <c r="C1761">
        <v>4</v>
      </c>
      <c r="D1761">
        <v>3193.52</v>
      </c>
      <c r="E1761" s="53">
        <v>43406</v>
      </c>
      <c r="F1761" s="84">
        <v>11</v>
      </c>
      <c r="G1761" s="84">
        <v>2</v>
      </c>
      <c r="H1761" s="85" t="str">
        <f t="shared" si="162"/>
        <v>Febuary</v>
      </c>
      <c r="I1761" s="84">
        <v>2018</v>
      </c>
      <c r="J1761" s="85" t="str">
        <f t="shared" si="163"/>
        <v>2/11/2018</v>
      </c>
      <c r="K1761" s="86">
        <f t="shared" si="164"/>
        <v>1</v>
      </c>
      <c r="L1761" t="str">
        <f t="shared" si="165"/>
        <v>Sunday</v>
      </c>
      <c r="M1761">
        <v>2600</v>
      </c>
      <c r="N1761" t="s">
        <v>207</v>
      </c>
      <c r="O1761" t="s">
        <v>470</v>
      </c>
      <c r="P1761">
        <v>88</v>
      </c>
      <c r="Q1761" t="s">
        <v>619</v>
      </c>
      <c r="R1761" t="s">
        <v>357</v>
      </c>
      <c r="S1761" t="s">
        <v>358</v>
      </c>
      <c r="T1761" t="s">
        <v>243</v>
      </c>
      <c r="U1761" t="s">
        <v>729</v>
      </c>
      <c r="V1761" t="s">
        <v>260</v>
      </c>
      <c r="W1761">
        <f t="shared" si="166"/>
        <v>-15.420000000000002</v>
      </c>
      <c r="X1761">
        <f t="shared" si="167"/>
        <v>-678.48</v>
      </c>
    </row>
    <row r="1762" spans="1:24" x14ac:dyDescent="0.35">
      <c r="A1762">
        <v>35</v>
      </c>
      <c r="B1762">
        <v>87.62</v>
      </c>
      <c r="C1762">
        <v>13</v>
      </c>
      <c r="D1762">
        <v>3066.7</v>
      </c>
      <c r="E1762" s="53" t="s">
        <v>359</v>
      </c>
      <c r="F1762" s="84">
        <v>28</v>
      </c>
      <c r="G1762" s="84">
        <v>4</v>
      </c>
      <c r="H1762" s="85" t="str">
        <f t="shared" si="162"/>
        <v>April</v>
      </c>
      <c r="I1762" s="84">
        <v>2018</v>
      </c>
      <c r="J1762" s="85" t="str">
        <f t="shared" si="163"/>
        <v>4/28/2018</v>
      </c>
      <c r="K1762" s="86">
        <f t="shared" si="164"/>
        <v>7</v>
      </c>
      <c r="L1762" t="str">
        <f t="shared" si="165"/>
        <v>Saturday</v>
      </c>
      <c r="M1762">
        <v>2525</v>
      </c>
      <c r="N1762" t="s">
        <v>207</v>
      </c>
      <c r="O1762" t="s">
        <v>470</v>
      </c>
      <c r="P1762">
        <v>88</v>
      </c>
      <c r="Q1762" t="s">
        <v>619</v>
      </c>
      <c r="R1762" t="s">
        <v>287</v>
      </c>
      <c r="S1762" t="s">
        <v>288</v>
      </c>
      <c r="T1762" t="s">
        <v>234</v>
      </c>
      <c r="U1762" t="s">
        <v>700</v>
      </c>
      <c r="V1762" t="s">
        <v>260</v>
      </c>
      <c r="W1762">
        <f t="shared" si="166"/>
        <v>-0.37999999999999545</v>
      </c>
      <c r="X1762">
        <f t="shared" si="167"/>
        <v>-13.299999999999841</v>
      </c>
    </row>
    <row r="1763" spans="1:24" x14ac:dyDescent="0.35">
      <c r="A1763">
        <v>41</v>
      </c>
      <c r="B1763">
        <v>94.71</v>
      </c>
      <c r="C1763">
        <v>4</v>
      </c>
      <c r="D1763">
        <v>3883.11</v>
      </c>
      <c r="E1763" s="53">
        <v>43440</v>
      </c>
      <c r="F1763" s="84">
        <v>12</v>
      </c>
      <c r="G1763" s="84">
        <v>6</v>
      </c>
      <c r="H1763" s="85" t="str">
        <f t="shared" si="162"/>
        <v>June</v>
      </c>
      <c r="I1763" s="84">
        <v>2018</v>
      </c>
      <c r="J1763" s="85" t="str">
        <f t="shared" si="163"/>
        <v>6/12/2018</v>
      </c>
      <c r="K1763" s="86">
        <f t="shared" si="164"/>
        <v>3</v>
      </c>
      <c r="L1763" t="str">
        <f t="shared" si="165"/>
        <v>Tuesday</v>
      </c>
      <c r="M1763">
        <v>2481</v>
      </c>
      <c r="N1763" t="s">
        <v>207</v>
      </c>
      <c r="O1763" t="s">
        <v>470</v>
      </c>
      <c r="P1763">
        <v>88</v>
      </c>
      <c r="Q1763" t="s">
        <v>619</v>
      </c>
      <c r="R1763" t="s">
        <v>360</v>
      </c>
      <c r="S1763" t="s">
        <v>361</v>
      </c>
      <c r="T1763" t="s">
        <v>235</v>
      </c>
      <c r="U1763" t="s">
        <v>730</v>
      </c>
      <c r="V1763" t="s">
        <v>260</v>
      </c>
      <c r="W1763">
        <f t="shared" si="166"/>
        <v>6.7099999999999937</v>
      </c>
      <c r="X1763">
        <f t="shared" si="167"/>
        <v>275.10999999999973</v>
      </c>
    </row>
    <row r="1764" spans="1:24" x14ac:dyDescent="0.35">
      <c r="A1764">
        <v>49</v>
      </c>
      <c r="B1764">
        <v>98.25</v>
      </c>
      <c r="C1764">
        <v>1</v>
      </c>
      <c r="D1764">
        <v>4814.25</v>
      </c>
      <c r="E1764" s="53">
        <v>43320</v>
      </c>
      <c r="F1764" s="84">
        <v>8</v>
      </c>
      <c r="G1764" s="84">
        <v>8</v>
      </c>
      <c r="H1764" s="85" t="str">
        <f t="shared" si="162"/>
        <v>August</v>
      </c>
      <c r="I1764" s="84">
        <v>2018</v>
      </c>
      <c r="J1764" s="85" t="str">
        <f t="shared" si="163"/>
        <v>8/8/2018</v>
      </c>
      <c r="K1764" s="86">
        <f t="shared" si="164"/>
        <v>4</v>
      </c>
      <c r="L1764" t="str">
        <f t="shared" si="165"/>
        <v>Wednesday</v>
      </c>
      <c r="M1764">
        <v>2425</v>
      </c>
      <c r="N1764" t="s">
        <v>207</v>
      </c>
      <c r="O1764" t="s">
        <v>470</v>
      </c>
      <c r="P1764">
        <v>88</v>
      </c>
      <c r="Q1764" t="s">
        <v>619</v>
      </c>
      <c r="R1764" t="s">
        <v>335</v>
      </c>
      <c r="S1764" t="s">
        <v>336</v>
      </c>
      <c r="T1764" t="s">
        <v>229</v>
      </c>
      <c r="U1764" t="s">
        <v>720</v>
      </c>
      <c r="V1764" t="s">
        <v>260</v>
      </c>
      <c r="W1764">
        <f t="shared" si="166"/>
        <v>10.25</v>
      </c>
      <c r="X1764">
        <f t="shared" si="167"/>
        <v>502.25</v>
      </c>
    </row>
    <row r="1765" spans="1:24" x14ac:dyDescent="0.35">
      <c r="A1765">
        <v>31</v>
      </c>
      <c r="B1765">
        <v>91.17</v>
      </c>
      <c r="C1765">
        <v>2</v>
      </c>
      <c r="D1765">
        <v>2826.27</v>
      </c>
      <c r="E1765" s="53">
        <v>43141</v>
      </c>
      <c r="F1765" s="84">
        <v>2</v>
      </c>
      <c r="G1765" s="84">
        <v>10</v>
      </c>
      <c r="H1765" s="85" t="str">
        <f t="shared" si="162"/>
        <v>October</v>
      </c>
      <c r="I1765" s="84">
        <v>2018</v>
      </c>
      <c r="J1765" s="85" t="str">
        <f t="shared" si="163"/>
        <v>10/2/2018</v>
      </c>
      <c r="K1765" s="86">
        <f t="shared" si="164"/>
        <v>3</v>
      </c>
      <c r="L1765" t="str">
        <f t="shared" si="165"/>
        <v>Tuesday</v>
      </c>
      <c r="M1765">
        <v>2371</v>
      </c>
      <c r="N1765" t="s">
        <v>207</v>
      </c>
      <c r="O1765" t="s">
        <v>470</v>
      </c>
      <c r="P1765">
        <v>88</v>
      </c>
      <c r="Q1765" t="s">
        <v>619</v>
      </c>
      <c r="R1765" t="s">
        <v>450</v>
      </c>
      <c r="S1765" t="s">
        <v>451</v>
      </c>
      <c r="T1765" t="s">
        <v>229</v>
      </c>
      <c r="U1765" t="s">
        <v>760</v>
      </c>
      <c r="V1765" t="s">
        <v>255</v>
      </c>
      <c r="W1765">
        <f t="shared" si="166"/>
        <v>3.1700000000000017</v>
      </c>
      <c r="X1765">
        <f t="shared" si="167"/>
        <v>98.270000000000053</v>
      </c>
    </row>
    <row r="1766" spans="1:24" x14ac:dyDescent="0.35">
      <c r="A1766">
        <v>20</v>
      </c>
      <c r="B1766">
        <v>79.66</v>
      </c>
      <c r="C1766">
        <v>11</v>
      </c>
      <c r="D1766">
        <v>1593.2</v>
      </c>
      <c r="E1766" s="53" t="s">
        <v>363</v>
      </c>
      <c r="F1766" s="84">
        <v>23</v>
      </c>
      <c r="G1766" s="84">
        <v>10</v>
      </c>
      <c r="H1766" s="85" t="str">
        <f t="shared" si="162"/>
        <v>October</v>
      </c>
      <c r="I1766" s="84">
        <v>2018</v>
      </c>
      <c r="J1766" s="85" t="str">
        <f t="shared" si="163"/>
        <v>10/23/2018</v>
      </c>
      <c r="K1766" s="86">
        <f t="shared" si="164"/>
        <v>3</v>
      </c>
      <c r="L1766" t="str">
        <f t="shared" si="165"/>
        <v>Tuesday</v>
      </c>
      <c r="M1766">
        <v>2351</v>
      </c>
      <c r="N1766" t="s">
        <v>364</v>
      </c>
      <c r="O1766" t="s">
        <v>470</v>
      </c>
      <c r="P1766">
        <v>88</v>
      </c>
      <c r="Q1766" t="s">
        <v>619</v>
      </c>
      <c r="R1766" t="s">
        <v>330</v>
      </c>
      <c r="S1766" t="s">
        <v>331</v>
      </c>
      <c r="T1766" t="s">
        <v>237</v>
      </c>
      <c r="U1766" t="s">
        <v>718</v>
      </c>
      <c r="V1766" t="s">
        <v>255</v>
      </c>
      <c r="W1766">
        <f t="shared" si="166"/>
        <v>-8.3400000000000034</v>
      </c>
      <c r="X1766">
        <f t="shared" si="167"/>
        <v>-166.80000000000007</v>
      </c>
    </row>
    <row r="1767" spans="1:24" x14ac:dyDescent="0.35">
      <c r="A1767">
        <v>45</v>
      </c>
      <c r="B1767">
        <v>72.58</v>
      </c>
      <c r="C1767">
        <v>2</v>
      </c>
      <c r="D1767">
        <v>3266.1</v>
      </c>
      <c r="E1767" s="53">
        <v>43292</v>
      </c>
      <c r="F1767" s="84">
        <v>7</v>
      </c>
      <c r="G1767" s="84">
        <v>11</v>
      </c>
      <c r="H1767" s="85" t="str">
        <f t="shared" si="162"/>
        <v>November</v>
      </c>
      <c r="I1767" s="84">
        <v>2018</v>
      </c>
      <c r="J1767" s="85" t="str">
        <f t="shared" si="163"/>
        <v>11/7/2018</v>
      </c>
      <c r="K1767" s="86">
        <f t="shared" si="164"/>
        <v>4</v>
      </c>
      <c r="L1767" t="str">
        <f t="shared" si="165"/>
        <v>Wednesday</v>
      </c>
      <c r="M1767">
        <v>2337</v>
      </c>
      <c r="N1767" t="s">
        <v>207</v>
      </c>
      <c r="O1767" t="s">
        <v>470</v>
      </c>
      <c r="P1767">
        <v>88</v>
      </c>
      <c r="Q1767" t="s">
        <v>619</v>
      </c>
      <c r="R1767" t="s">
        <v>433</v>
      </c>
      <c r="S1767" t="s">
        <v>297</v>
      </c>
      <c r="T1767" t="s">
        <v>236</v>
      </c>
      <c r="U1767" t="s">
        <v>756</v>
      </c>
      <c r="V1767" t="s">
        <v>260</v>
      </c>
      <c r="W1767">
        <f t="shared" si="166"/>
        <v>-15.420000000000002</v>
      </c>
      <c r="X1767">
        <f t="shared" si="167"/>
        <v>-693.90000000000009</v>
      </c>
    </row>
    <row r="1768" spans="1:24" x14ac:dyDescent="0.35">
      <c r="A1768">
        <v>33</v>
      </c>
      <c r="B1768">
        <v>74.349999999999994</v>
      </c>
      <c r="C1768">
        <v>2</v>
      </c>
      <c r="D1768">
        <v>2453.5500000000002</v>
      </c>
      <c r="E1768" s="53" t="s">
        <v>367</v>
      </c>
      <c r="F1768" s="84">
        <v>14</v>
      </c>
      <c r="G1768" s="84">
        <v>11</v>
      </c>
      <c r="H1768" s="85" t="str">
        <f t="shared" si="162"/>
        <v>November</v>
      </c>
      <c r="I1768" s="84">
        <v>2018</v>
      </c>
      <c r="J1768" s="85" t="str">
        <f t="shared" si="163"/>
        <v>11/14/2018</v>
      </c>
      <c r="K1768" s="86">
        <f t="shared" si="164"/>
        <v>4</v>
      </c>
      <c r="L1768" t="str">
        <f t="shared" si="165"/>
        <v>Wednesday</v>
      </c>
      <c r="M1768">
        <v>2331</v>
      </c>
      <c r="N1768" t="s">
        <v>207</v>
      </c>
      <c r="O1768" t="s">
        <v>470</v>
      </c>
      <c r="P1768">
        <v>88</v>
      </c>
      <c r="Q1768" t="s">
        <v>619</v>
      </c>
      <c r="R1768" t="s">
        <v>362</v>
      </c>
      <c r="S1768" t="s">
        <v>293</v>
      </c>
      <c r="T1768" t="s">
        <v>229</v>
      </c>
      <c r="U1768" t="s">
        <v>731</v>
      </c>
      <c r="V1768" t="s">
        <v>255</v>
      </c>
      <c r="W1768">
        <f t="shared" si="166"/>
        <v>-13.650000000000006</v>
      </c>
      <c r="X1768">
        <f t="shared" si="167"/>
        <v>-450.45000000000016</v>
      </c>
    </row>
    <row r="1769" spans="1:24" x14ac:dyDescent="0.35">
      <c r="A1769">
        <v>47</v>
      </c>
      <c r="B1769">
        <v>83.2</v>
      </c>
      <c r="C1769">
        <v>8</v>
      </c>
      <c r="D1769">
        <v>3910.4</v>
      </c>
      <c r="E1769" s="53" t="s">
        <v>369</v>
      </c>
      <c r="F1769" s="84">
        <v>26</v>
      </c>
      <c r="G1769" s="84">
        <v>11</v>
      </c>
      <c r="H1769" s="85" t="str">
        <f t="shared" si="162"/>
        <v>November</v>
      </c>
      <c r="I1769" s="84">
        <v>2018</v>
      </c>
      <c r="J1769" s="85" t="str">
        <f t="shared" si="163"/>
        <v>11/26/2018</v>
      </c>
      <c r="K1769" s="86">
        <f t="shared" si="164"/>
        <v>2</v>
      </c>
      <c r="L1769" t="str">
        <f t="shared" si="165"/>
        <v>Monday</v>
      </c>
      <c r="M1769">
        <v>2320</v>
      </c>
      <c r="N1769" t="s">
        <v>207</v>
      </c>
      <c r="O1769" t="s">
        <v>470</v>
      </c>
      <c r="P1769">
        <v>88</v>
      </c>
      <c r="Q1769" t="s">
        <v>619</v>
      </c>
      <c r="R1769" t="s">
        <v>370</v>
      </c>
      <c r="S1769" t="s">
        <v>247</v>
      </c>
      <c r="T1769" t="s">
        <v>236</v>
      </c>
      <c r="U1769" t="s">
        <v>734</v>
      </c>
      <c r="V1769" t="s">
        <v>260</v>
      </c>
      <c r="W1769">
        <f t="shared" si="166"/>
        <v>-4.7999999999999972</v>
      </c>
      <c r="X1769">
        <f t="shared" si="167"/>
        <v>-225.59999999999985</v>
      </c>
    </row>
    <row r="1770" spans="1:24" x14ac:dyDescent="0.35">
      <c r="A1770">
        <v>20</v>
      </c>
      <c r="B1770">
        <v>89.4</v>
      </c>
      <c r="C1770">
        <v>2</v>
      </c>
      <c r="D1770">
        <v>1788</v>
      </c>
      <c r="E1770" s="53">
        <v>43497</v>
      </c>
      <c r="F1770" s="84">
        <v>2</v>
      </c>
      <c r="G1770" s="84">
        <v>1</v>
      </c>
      <c r="H1770" s="85" t="str">
        <f t="shared" si="162"/>
        <v>January</v>
      </c>
      <c r="I1770" s="84">
        <v>2019</v>
      </c>
      <c r="J1770" s="85" t="str">
        <f t="shared" si="163"/>
        <v>1/2/2019</v>
      </c>
      <c r="K1770" s="86">
        <f t="shared" si="164"/>
        <v>4</v>
      </c>
      <c r="L1770" t="str">
        <f t="shared" si="165"/>
        <v>Wednesday</v>
      </c>
      <c r="M1770">
        <v>2284</v>
      </c>
      <c r="N1770" t="s">
        <v>207</v>
      </c>
      <c r="O1770" t="s">
        <v>470</v>
      </c>
      <c r="P1770">
        <v>88</v>
      </c>
      <c r="Q1770" t="s">
        <v>619</v>
      </c>
      <c r="R1770" t="s">
        <v>313</v>
      </c>
      <c r="S1770" t="s">
        <v>314</v>
      </c>
      <c r="T1770" t="s">
        <v>230</v>
      </c>
      <c r="U1770" t="s">
        <v>711</v>
      </c>
      <c r="V1770" t="s">
        <v>255</v>
      </c>
      <c r="W1770">
        <f t="shared" si="166"/>
        <v>1.4000000000000057</v>
      </c>
      <c r="X1770">
        <f t="shared" si="167"/>
        <v>28.000000000000114</v>
      </c>
    </row>
    <row r="1771" spans="1:24" x14ac:dyDescent="0.35">
      <c r="A1771">
        <v>47</v>
      </c>
      <c r="B1771">
        <v>70.81</v>
      </c>
      <c r="C1771">
        <v>14</v>
      </c>
      <c r="D1771">
        <v>3328.07</v>
      </c>
      <c r="E1771" s="53" t="s">
        <v>371</v>
      </c>
      <c r="F1771" s="84">
        <v>19</v>
      </c>
      <c r="G1771" s="84">
        <v>2</v>
      </c>
      <c r="H1771" s="85" t="str">
        <f t="shared" si="162"/>
        <v>Febuary</v>
      </c>
      <c r="I1771" s="84">
        <v>2019</v>
      </c>
      <c r="J1771" s="85" t="str">
        <f t="shared" si="163"/>
        <v>2/19/2019</v>
      </c>
      <c r="K1771" s="86">
        <f t="shared" si="164"/>
        <v>3</v>
      </c>
      <c r="L1771" t="str">
        <f t="shared" si="165"/>
        <v>Tuesday</v>
      </c>
      <c r="M1771">
        <v>2237</v>
      </c>
      <c r="N1771" t="s">
        <v>207</v>
      </c>
      <c r="O1771" t="s">
        <v>470</v>
      </c>
      <c r="P1771">
        <v>88</v>
      </c>
      <c r="Q1771" t="s">
        <v>619</v>
      </c>
      <c r="R1771" t="s">
        <v>372</v>
      </c>
      <c r="S1771" t="s">
        <v>373</v>
      </c>
      <c r="T1771" t="s">
        <v>229</v>
      </c>
      <c r="U1771" t="s">
        <v>735</v>
      </c>
      <c r="V1771" t="s">
        <v>260</v>
      </c>
      <c r="W1771">
        <f t="shared" si="166"/>
        <v>-17.189999999999998</v>
      </c>
      <c r="X1771">
        <f t="shared" si="167"/>
        <v>-807.92999999999984</v>
      </c>
    </row>
    <row r="1772" spans="1:24" x14ac:dyDescent="0.35">
      <c r="A1772">
        <v>40</v>
      </c>
      <c r="B1772">
        <v>94.71</v>
      </c>
      <c r="C1772">
        <v>2</v>
      </c>
      <c r="D1772">
        <v>3788.4</v>
      </c>
      <c r="E1772" s="53" t="s">
        <v>524</v>
      </c>
      <c r="F1772" s="84">
        <v>29</v>
      </c>
      <c r="G1772" s="84">
        <v>3</v>
      </c>
      <c r="H1772" s="85" t="str">
        <f t="shared" si="162"/>
        <v>March</v>
      </c>
      <c r="I1772" s="84">
        <v>2019</v>
      </c>
      <c r="J1772" s="85" t="str">
        <f t="shared" si="163"/>
        <v>3/29/2019</v>
      </c>
      <c r="K1772" s="86">
        <f t="shared" si="164"/>
        <v>6</v>
      </c>
      <c r="L1772" t="str">
        <f t="shared" si="165"/>
        <v>Friday</v>
      </c>
      <c r="M1772">
        <v>2200</v>
      </c>
      <c r="N1772" t="s">
        <v>207</v>
      </c>
      <c r="O1772" t="s">
        <v>470</v>
      </c>
      <c r="P1772">
        <v>88</v>
      </c>
      <c r="Q1772" t="s">
        <v>619</v>
      </c>
      <c r="R1772" t="s">
        <v>273</v>
      </c>
      <c r="S1772" t="s">
        <v>274</v>
      </c>
      <c r="T1772" t="s">
        <v>229</v>
      </c>
      <c r="U1772" t="s">
        <v>693</v>
      </c>
      <c r="V1772" t="s">
        <v>260</v>
      </c>
      <c r="W1772">
        <f t="shared" si="166"/>
        <v>6.7099999999999937</v>
      </c>
      <c r="X1772">
        <f t="shared" si="167"/>
        <v>268.39999999999975</v>
      </c>
    </row>
    <row r="1773" spans="1:24" x14ac:dyDescent="0.35">
      <c r="A1773">
        <v>30</v>
      </c>
      <c r="B1773">
        <v>101.79</v>
      </c>
      <c r="C1773">
        <v>5</v>
      </c>
      <c r="D1773">
        <v>3053.7</v>
      </c>
      <c r="E1773" s="53">
        <v>43651</v>
      </c>
      <c r="F1773" s="84">
        <v>7</v>
      </c>
      <c r="G1773" s="84">
        <v>5</v>
      </c>
      <c r="H1773" s="85" t="str">
        <f t="shared" si="162"/>
        <v>May</v>
      </c>
      <c r="I1773" s="84">
        <v>2019</v>
      </c>
      <c r="J1773" s="85" t="str">
        <f t="shared" si="163"/>
        <v>5/7/2019</v>
      </c>
      <c r="K1773" s="86">
        <f t="shared" si="164"/>
        <v>3</v>
      </c>
      <c r="L1773" t="str">
        <f t="shared" si="165"/>
        <v>Tuesday</v>
      </c>
      <c r="M1773">
        <v>2162</v>
      </c>
      <c r="N1773" t="s">
        <v>364</v>
      </c>
      <c r="O1773" t="s">
        <v>470</v>
      </c>
      <c r="P1773">
        <v>88</v>
      </c>
      <c r="Q1773" t="s">
        <v>619</v>
      </c>
      <c r="R1773" t="s">
        <v>253</v>
      </c>
      <c r="S1773" t="s">
        <v>254</v>
      </c>
      <c r="T1773" t="s">
        <v>229</v>
      </c>
      <c r="U1773" t="s">
        <v>683</v>
      </c>
      <c r="V1773" t="s">
        <v>260</v>
      </c>
      <c r="W1773">
        <f t="shared" si="166"/>
        <v>13.790000000000006</v>
      </c>
      <c r="X1773">
        <f t="shared" si="167"/>
        <v>413.70000000000016</v>
      </c>
    </row>
    <row r="1774" spans="1:24" x14ac:dyDescent="0.35">
      <c r="A1774">
        <v>22</v>
      </c>
      <c r="B1774">
        <v>91.17</v>
      </c>
      <c r="C1774">
        <v>3</v>
      </c>
      <c r="D1774">
        <v>2005.74</v>
      </c>
      <c r="E1774" s="53" t="s">
        <v>374</v>
      </c>
      <c r="F1774" s="84">
        <v>17</v>
      </c>
      <c r="G1774" s="84">
        <v>6</v>
      </c>
      <c r="H1774" s="85" t="str">
        <f t="shared" si="162"/>
        <v>June</v>
      </c>
      <c r="I1774" s="84">
        <v>2019</v>
      </c>
      <c r="J1774" s="85" t="str">
        <f t="shared" si="163"/>
        <v>6/17/2019</v>
      </c>
      <c r="K1774" s="86">
        <f t="shared" si="164"/>
        <v>2</v>
      </c>
      <c r="L1774" t="str">
        <f t="shared" si="165"/>
        <v>Monday</v>
      </c>
      <c r="M1774">
        <v>2122</v>
      </c>
      <c r="N1774" t="s">
        <v>207</v>
      </c>
      <c r="O1774" t="s">
        <v>470</v>
      </c>
      <c r="P1774">
        <v>88</v>
      </c>
      <c r="Q1774" t="s">
        <v>619</v>
      </c>
      <c r="R1774" t="s">
        <v>345</v>
      </c>
      <c r="S1774" t="s">
        <v>238</v>
      </c>
      <c r="T1774" t="s">
        <v>240</v>
      </c>
      <c r="U1774" t="s">
        <v>724</v>
      </c>
      <c r="V1774" t="s">
        <v>255</v>
      </c>
      <c r="W1774">
        <f t="shared" si="166"/>
        <v>3.1700000000000017</v>
      </c>
      <c r="X1774">
        <f t="shared" si="167"/>
        <v>69.740000000000038</v>
      </c>
    </row>
    <row r="1775" spans="1:24" x14ac:dyDescent="0.35">
      <c r="A1775">
        <v>27</v>
      </c>
      <c r="B1775">
        <v>103.56</v>
      </c>
      <c r="C1775">
        <v>6</v>
      </c>
      <c r="D1775">
        <v>2796.12</v>
      </c>
      <c r="E1775" s="53" t="s">
        <v>375</v>
      </c>
      <c r="F1775" s="84">
        <v>21</v>
      </c>
      <c r="G1775" s="84">
        <v>7</v>
      </c>
      <c r="H1775" s="85" t="str">
        <f t="shared" si="162"/>
        <v>July</v>
      </c>
      <c r="I1775" s="84">
        <v>2019</v>
      </c>
      <c r="J1775" s="85" t="str">
        <f t="shared" si="163"/>
        <v>7/21/2019</v>
      </c>
      <c r="K1775" s="86">
        <f t="shared" si="164"/>
        <v>1</v>
      </c>
      <c r="L1775" t="str">
        <f t="shared" si="165"/>
        <v>Sunday</v>
      </c>
      <c r="M1775">
        <v>2089</v>
      </c>
      <c r="N1775" t="s">
        <v>207</v>
      </c>
      <c r="O1775" t="s">
        <v>470</v>
      </c>
      <c r="P1775">
        <v>88</v>
      </c>
      <c r="Q1775" t="s">
        <v>619</v>
      </c>
      <c r="R1775" t="s">
        <v>376</v>
      </c>
      <c r="S1775" t="s">
        <v>377</v>
      </c>
      <c r="T1775" t="s">
        <v>242</v>
      </c>
      <c r="U1775" t="s">
        <v>736</v>
      </c>
      <c r="V1775" t="s">
        <v>255</v>
      </c>
      <c r="W1775">
        <f t="shared" si="166"/>
        <v>15.560000000000002</v>
      </c>
      <c r="X1775">
        <f t="shared" si="167"/>
        <v>420.12000000000006</v>
      </c>
    </row>
    <row r="1776" spans="1:24" x14ac:dyDescent="0.35">
      <c r="A1776">
        <v>34</v>
      </c>
      <c r="B1776">
        <v>92.94</v>
      </c>
      <c r="C1776">
        <v>8</v>
      </c>
      <c r="D1776">
        <v>3159.96</v>
      </c>
      <c r="E1776" s="53" t="s">
        <v>378</v>
      </c>
      <c r="F1776" s="84">
        <v>20</v>
      </c>
      <c r="G1776" s="84">
        <v>8</v>
      </c>
      <c r="H1776" s="85" t="str">
        <f t="shared" si="162"/>
        <v>August</v>
      </c>
      <c r="I1776" s="84">
        <v>2019</v>
      </c>
      <c r="J1776" s="85" t="str">
        <f t="shared" si="163"/>
        <v>8/20/2019</v>
      </c>
      <c r="K1776" s="86">
        <f t="shared" si="164"/>
        <v>3</v>
      </c>
      <c r="L1776" t="str">
        <f t="shared" si="165"/>
        <v>Tuesday</v>
      </c>
      <c r="M1776">
        <v>2060</v>
      </c>
      <c r="N1776" t="s">
        <v>207</v>
      </c>
      <c r="O1776" t="s">
        <v>470</v>
      </c>
      <c r="P1776">
        <v>88</v>
      </c>
      <c r="Q1776" t="s">
        <v>619</v>
      </c>
      <c r="R1776" t="s">
        <v>379</v>
      </c>
      <c r="S1776" t="s">
        <v>380</v>
      </c>
      <c r="T1776" t="s">
        <v>240</v>
      </c>
      <c r="U1776" t="s">
        <v>737</v>
      </c>
      <c r="V1776" t="s">
        <v>260</v>
      </c>
      <c r="W1776">
        <f t="shared" si="166"/>
        <v>4.9399999999999977</v>
      </c>
      <c r="X1776">
        <f t="shared" si="167"/>
        <v>167.95999999999992</v>
      </c>
    </row>
    <row r="1777" spans="1:24" x14ac:dyDescent="0.35">
      <c r="A1777">
        <v>46</v>
      </c>
      <c r="B1777">
        <v>84.97</v>
      </c>
      <c r="C1777">
        <v>3</v>
      </c>
      <c r="D1777">
        <v>3908.62</v>
      </c>
      <c r="E1777" s="53">
        <v>43747</v>
      </c>
      <c r="F1777" s="84">
        <v>10</v>
      </c>
      <c r="G1777" s="84">
        <v>9</v>
      </c>
      <c r="H1777" s="85" t="str">
        <f t="shared" si="162"/>
        <v>September</v>
      </c>
      <c r="I1777" s="84">
        <v>2019</v>
      </c>
      <c r="J1777" s="85" t="str">
        <f t="shared" si="163"/>
        <v>9/10/2019</v>
      </c>
      <c r="K1777" s="86">
        <f t="shared" si="164"/>
        <v>3</v>
      </c>
      <c r="L1777" t="str">
        <f t="shared" si="165"/>
        <v>Tuesday</v>
      </c>
      <c r="M1777">
        <v>2040</v>
      </c>
      <c r="N1777" t="s">
        <v>207</v>
      </c>
      <c r="O1777" t="s">
        <v>470</v>
      </c>
      <c r="P1777">
        <v>88</v>
      </c>
      <c r="Q1777" t="s">
        <v>619</v>
      </c>
      <c r="R1777" t="s">
        <v>381</v>
      </c>
      <c r="S1777" t="s">
        <v>382</v>
      </c>
      <c r="T1777" t="s">
        <v>229</v>
      </c>
      <c r="U1777" t="s">
        <v>738</v>
      </c>
      <c r="V1777" t="s">
        <v>260</v>
      </c>
      <c r="W1777">
        <f t="shared" si="166"/>
        <v>-3.0300000000000011</v>
      </c>
      <c r="X1777">
        <f t="shared" si="167"/>
        <v>-139.38000000000005</v>
      </c>
    </row>
    <row r="1778" spans="1:24" x14ac:dyDescent="0.35">
      <c r="A1778">
        <v>31</v>
      </c>
      <c r="B1778">
        <v>84.08</v>
      </c>
      <c r="C1778">
        <v>2</v>
      </c>
      <c r="D1778">
        <v>2606.48</v>
      </c>
      <c r="E1778" s="53" t="s">
        <v>383</v>
      </c>
      <c r="F1778" s="84">
        <v>14</v>
      </c>
      <c r="G1778" s="84">
        <v>10</v>
      </c>
      <c r="H1778" s="85" t="str">
        <f t="shared" si="162"/>
        <v>October</v>
      </c>
      <c r="I1778" s="84">
        <v>2019</v>
      </c>
      <c r="J1778" s="85" t="str">
        <f t="shared" si="163"/>
        <v>10/14/2019</v>
      </c>
      <c r="K1778" s="86">
        <f t="shared" si="164"/>
        <v>2</v>
      </c>
      <c r="L1778" t="str">
        <f t="shared" si="165"/>
        <v>Monday</v>
      </c>
      <c r="M1778">
        <v>2007</v>
      </c>
      <c r="N1778" t="s">
        <v>207</v>
      </c>
      <c r="O1778" t="s">
        <v>470</v>
      </c>
      <c r="P1778">
        <v>88</v>
      </c>
      <c r="Q1778" t="s">
        <v>619</v>
      </c>
      <c r="R1778" t="s">
        <v>435</v>
      </c>
      <c r="S1778" t="s">
        <v>436</v>
      </c>
      <c r="T1778" t="s">
        <v>235</v>
      </c>
      <c r="U1778" t="s">
        <v>757</v>
      </c>
      <c r="V1778" t="s">
        <v>255</v>
      </c>
      <c r="W1778">
        <f t="shared" si="166"/>
        <v>-3.9200000000000017</v>
      </c>
      <c r="X1778">
        <f t="shared" si="167"/>
        <v>-121.52000000000005</v>
      </c>
    </row>
    <row r="1779" spans="1:24" x14ac:dyDescent="0.35">
      <c r="A1779">
        <v>24</v>
      </c>
      <c r="B1779">
        <v>86.74</v>
      </c>
      <c r="C1779">
        <v>1</v>
      </c>
      <c r="D1779">
        <v>2081.7600000000002</v>
      </c>
      <c r="E1779" s="53" t="s">
        <v>521</v>
      </c>
      <c r="F1779" s="84">
        <v>29</v>
      </c>
      <c r="G1779" s="84">
        <v>10</v>
      </c>
      <c r="H1779" s="85" t="str">
        <f t="shared" si="162"/>
        <v>October</v>
      </c>
      <c r="I1779" s="84">
        <v>2019</v>
      </c>
      <c r="J1779" s="85" t="str">
        <f t="shared" si="163"/>
        <v>10/29/2019</v>
      </c>
      <c r="K1779" s="86">
        <f t="shared" si="164"/>
        <v>3</v>
      </c>
      <c r="L1779" t="str">
        <f t="shared" si="165"/>
        <v>Tuesday</v>
      </c>
      <c r="M1779">
        <v>1993</v>
      </c>
      <c r="N1779" t="s">
        <v>207</v>
      </c>
      <c r="O1779" t="s">
        <v>470</v>
      </c>
      <c r="P1779">
        <v>88</v>
      </c>
      <c r="Q1779" t="s">
        <v>619</v>
      </c>
      <c r="R1779" t="s">
        <v>277</v>
      </c>
      <c r="S1779" t="s">
        <v>278</v>
      </c>
      <c r="T1779" t="s">
        <v>230</v>
      </c>
      <c r="U1779" t="s">
        <v>695</v>
      </c>
      <c r="V1779" t="s">
        <v>255</v>
      </c>
      <c r="W1779">
        <f t="shared" si="166"/>
        <v>-1.2600000000000051</v>
      </c>
      <c r="X1779">
        <f t="shared" si="167"/>
        <v>-30.240000000000123</v>
      </c>
    </row>
    <row r="1780" spans="1:24" x14ac:dyDescent="0.35">
      <c r="A1780">
        <v>41</v>
      </c>
      <c r="B1780">
        <v>85.85</v>
      </c>
      <c r="C1780">
        <v>3</v>
      </c>
      <c r="D1780">
        <v>3519.85</v>
      </c>
      <c r="E1780" s="53">
        <v>43719</v>
      </c>
      <c r="F1780" s="84">
        <v>9</v>
      </c>
      <c r="G1780" s="84">
        <v>11</v>
      </c>
      <c r="H1780" s="85" t="str">
        <f t="shared" si="162"/>
        <v>November</v>
      </c>
      <c r="I1780" s="84">
        <v>2019</v>
      </c>
      <c r="J1780" s="85" t="str">
        <f t="shared" si="163"/>
        <v>11/9/2019</v>
      </c>
      <c r="K1780" s="86">
        <f t="shared" si="164"/>
        <v>7</v>
      </c>
      <c r="L1780" t="str">
        <f t="shared" si="165"/>
        <v>Saturday</v>
      </c>
      <c r="M1780">
        <v>1983</v>
      </c>
      <c r="N1780" t="s">
        <v>207</v>
      </c>
      <c r="O1780" t="s">
        <v>470</v>
      </c>
      <c r="P1780">
        <v>88</v>
      </c>
      <c r="Q1780" t="s">
        <v>619</v>
      </c>
      <c r="R1780" t="s">
        <v>298</v>
      </c>
      <c r="S1780" t="s">
        <v>299</v>
      </c>
      <c r="T1780" t="s">
        <v>237</v>
      </c>
      <c r="U1780" t="s">
        <v>705</v>
      </c>
      <c r="V1780" t="s">
        <v>260</v>
      </c>
      <c r="W1780">
        <f t="shared" si="166"/>
        <v>-2.1500000000000057</v>
      </c>
      <c r="X1780">
        <f t="shared" si="167"/>
        <v>-88.150000000000233</v>
      </c>
    </row>
    <row r="1781" spans="1:24" x14ac:dyDescent="0.35">
      <c r="A1781">
        <v>55</v>
      </c>
      <c r="B1781">
        <v>195.6</v>
      </c>
      <c r="C1781">
        <v>13</v>
      </c>
      <c r="D1781">
        <v>10758</v>
      </c>
      <c r="E1781" s="53" t="s">
        <v>356</v>
      </c>
      <c r="F1781" s="84">
        <v>23</v>
      </c>
      <c r="G1781" s="84">
        <v>11</v>
      </c>
      <c r="H1781" s="85" t="str">
        <f t="shared" si="162"/>
        <v>November</v>
      </c>
      <c r="I1781" s="84">
        <v>2019</v>
      </c>
      <c r="J1781" s="85" t="str">
        <f t="shared" si="163"/>
        <v>11/23/2019</v>
      </c>
      <c r="K1781" s="86">
        <f t="shared" si="164"/>
        <v>7</v>
      </c>
      <c r="L1781" t="str">
        <f t="shared" si="165"/>
        <v>Saturday</v>
      </c>
      <c r="M1781">
        <v>1970</v>
      </c>
      <c r="N1781" t="s">
        <v>207</v>
      </c>
      <c r="O1781" t="s">
        <v>470</v>
      </c>
      <c r="P1781">
        <v>88</v>
      </c>
      <c r="Q1781" t="s">
        <v>619</v>
      </c>
      <c r="R1781" t="s">
        <v>324</v>
      </c>
      <c r="S1781" t="s">
        <v>325</v>
      </c>
      <c r="T1781" t="s">
        <v>241</v>
      </c>
      <c r="U1781" t="s">
        <v>716</v>
      </c>
      <c r="V1781" t="s">
        <v>289</v>
      </c>
      <c r="W1781">
        <f t="shared" si="166"/>
        <v>107.6</v>
      </c>
      <c r="X1781">
        <f t="shared" si="167"/>
        <v>5918</v>
      </c>
    </row>
    <row r="1782" spans="1:24" x14ac:dyDescent="0.35">
      <c r="A1782">
        <v>30</v>
      </c>
      <c r="B1782">
        <v>100.7</v>
      </c>
      <c r="C1782">
        <v>9</v>
      </c>
      <c r="D1782">
        <v>3021</v>
      </c>
      <c r="E1782" s="53">
        <v>43508</v>
      </c>
      <c r="F1782" s="84">
        <v>2</v>
      </c>
      <c r="G1782" s="84">
        <v>12</v>
      </c>
      <c r="H1782" s="85" t="str">
        <f t="shared" si="162"/>
        <v>December</v>
      </c>
      <c r="I1782" s="84">
        <v>2019</v>
      </c>
      <c r="J1782" s="85" t="str">
        <f t="shared" si="163"/>
        <v>12/2/2019</v>
      </c>
      <c r="K1782" s="86">
        <f t="shared" si="164"/>
        <v>2</v>
      </c>
      <c r="L1782" t="str">
        <f t="shared" si="165"/>
        <v>Monday</v>
      </c>
      <c r="M1782">
        <v>1962</v>
      </c>
      <c r="N1782" t="s">
        <v>207</v>
      </c>
      <c r="O1782" t="s">
        <v>470</v>
      </c>
      <c r="P1782">
        <v>88</v>
      </c>
      <c r="Q1782" t="s">
        <v>619</v>
      </c>
      <c r="R1782" t="s">
        <v>296</v>
      </c>
      <c r="S1782" t="s">
        <v>297</v>
      </c>
      <c r="T1782" t="s">
        <v>236</v>
      </c>
      <c r="U1782" t="s">
        <v>704</v>
      </c>
      <c r="V1782" t="s">
        <v>260</v>
      </c>
      <c r="W1782">
        <f t="shared" si="166"/>
        <v>12.700000000000003</v>
      </c>
      <c r="X1782">
        <f t="shared" si="167"/>
        <v>381.00000000000011</v>
      </c>
    </row>
    <row r="1783" spans="1:24" x14ac:dyDescent="0.35">
      <c r="A1783">
        <v>33</v>
      </c>
      <c r="B1783">
        <v>57.32</v>
      </c>
      <c r="C1783">
        <v>12</v>
      </c>
      <c r="D1783">
        <v>1891.56</v>
      </c>
      <c r="E1783" s="53" t="s">
        <v>388</v>
      </c>
      <c r="F1783" s="84">
        <v>31</v>
      </c>
      <c r="G1783" s="84">
        <v>1</v>
      </c>
      <c r="H1783" s="85" t="str">
        <f t="shared" si="162"/>
        <v>January</v>
      </c>
      <c r="I1783" s="84">
        <v>2020</v>
      </c>
      <c r="J1783" s="85" t="str">
        <f t="shared" si="163"/>
        <v>1/31/2020</v>
      </c>
      <c r="K1783" s="86">
        <f t="shared" si="164"/>
        <v>6</v>
      </c>
      <c r="L1783" t="str">
        <f t="shared" si="165"/>
        <v>Friday</v>
      </c>
      <c r="M1783">
        <v>1903</v>
      </c>
      <c r="N1783" t="s">
        <v>207</v>
      </c>
      <c r="O1783" t="s">
        <v>470</v>
      </c>
      <c r="P1783">
        <v>88</v>
      </c>
      <c r="Q1783" t="s">
        <v>619</v>
      </c>
      <c r="R1783" t="s">
        <v>389</v>
      </c>
      <c r="S1783" t="s">
        <v>390</v>
      </c>
      <c r="T1783" t="s">
        <v>233</v>
      </c>
      <c r="U1783" t="s">
        <v>740</v>
      </c>
      <c r="V1783" t="s">
        <v>255</v>
      </c>
      <c r="W1783">
        <f t="shared" si="166"/>
        <v>-30.68</v>
      </c>
      <c r="X1783">
        <f t="shared" si="167"/>
        <v>-1012.4399999999999</v>
      </c>
    </row>
    <row r="1784" spans="1:24" x14ac:dyDescent="0.35">
      <c r="A1784">
        <v>27</v>
      </c>
      <c r="B1784">
        <v>83.2</v>
      </c>
      <c r="C1784">
        <v>7</v>
      </c>
      <c r="D1784">
        <v>2246.4</v>
      </c>
      <c r="E1784" s="53" t="s">
        <v>452</v>
      </c>
      <c r="F1784" s="84">
        <v>23</v>
      </c>
      <c r="G1784" s="84">
        <v>3</v>
      </c>
      <c r="H1784" s="85" t="str">
        <f t="shared" si="162"/>
        <v>March</v>
      </c>
      <c r="I1784" s="84">
        <v>2020</v>
      </c>
      <c r="J1784" s="85" t="str">
        <f t="shared" si="163"/>
        <v>3/23/2020</v>
      </c>
      <c r="K1784" s="86">
        <f t="shared" si="164"/>
        <v>2</v>
      </c>
      <c r="L1784" t="str">
        <f t="shared" si="165"/>
        <v>Monday</v>
      </c>
      <c r="M1784">
        <v>1852</v>
      </c>
      <c r="N1784" t="s">
        <v>207</v>
      </c>
      <c r="O1784" t="s">
        <v>470</v>
      </c>
      <c r="P1784">
        <v>88</v>
      </c>
      <c r="Q1784" t="s">
        <v>619</v>
      </c>
      <c r="R1784" t="s">
        <v>335</v>
      </c>
      <c r="S1784" t="s">
        <v>336</v>
      </c>
      <c r="T1784" t="s">
        <v>229</v>
      </c>
      <c r="U1784" t="s">
        <v>720</v>
      </c>
      <c r="V1784" t="s">
        <v>255</v>
      </c>
      <c r="W1784">
        <f t="shared" si="166"/>
        <v>-4.7999999999999972</v>
      </c>
      <c r="X1784">
        <f t="shared" si="167"/>
        <v>-129.59999999999991</v>
      </c>
    </row>
    <row r="1785" spans="1:24" x14ac:dyDescent="0.35">
      <c r="A1785">
        <v>60</v>
      </c>
      <c r="B1785">
        <v>101.79</v>
      </c>
      <c r="C1785">
        <v>5</v>
      </c>
      <c r="D1785">
        <v>6107.4</v>
      </c>
      <c r="E1785" s="53">
        <v>43987</v>
      </c>
      <c r="F1785" s="84">
        <v>6</v>
      </c>
      <c r="G1785" s="84">
        <v>5</v>
      </c>
      <c r="H1785" s="85" t="str">
        <f t="shared" si="162"/>
        <v>May</v>
      </c>
      <c r="I1785" s="84">
        <v>2020</v>
      </c>
      <c r="J1785" s="85" t="str">
        <f t="shared" si="163"/>
        <v>5/6/2020</v>
      </c>
      <c r="K1785" s="86">
        <f t="shared" si="164"/>
        <v>4</v>
      </c>
      <c r="L1785" t="str">
        <f t="shared" si="165"/>
        <v>Wednesday</v>
      </c>
      <c r="M1785">
        <v>1809</v>
      </c>
      <c r="N1785" t="s">
        <v>394</v>
      </c>
      <c r="O1785" t="s">
        <v>470</v>
      </c>
      <c r="P1785">
        <v>88</v>
      </c>
      <c r="Q1785" t="s">
        <v>619</v>
      </c>
      <c r="R1785" t="s">
        <v>381</v>
      </c>
      <c r="S1785" t="s">
        <v>382</v>
      </c>
      <c r="T1785" t="s">
        <v>229</v>
      </c>
      <c r="U1785" t="s">
        <v>738</v>
      </c>
      <c r="V1785" t="s">
        <v>260</v>
      </c>
      <c r="W1785">
        <f t="shared" si="166"/>
        <v>13.790000000000006</v>
      </c>
      <c r="X1785">
        <f t="shared" si="167"/>
        <v>827.40000000000032</v>
      </c>
    </row>
    <row r="1786" spans="1:24" x14ac:dyDescent="0.35">
      <c r="A1786">
        <v>27</v>
      </c>
      <c r="B1786">
        <v>73.62</v>
      </c>
      <c r="C1786">
        <v>12</v>
      </c>
      <c r="D1786">
        <v>1987.74</v>
      </c>
      <c r="E1786" s="53" t="s">
        <v>481</v>
      </c>
      <c r="F1786" s="84">
        <v>18</v>
      </c>
      <c r="G1786" s="84">
        <v>3</v>
      </c>
      <c r="H1786" s="85" t="str">
        <f t="shared" si="162"/>
        <v>March</v>
      </c>
      <c r="I1786" s="84">
        <v>2018</v>
      </c>
      <c r="J1786" s="85" t="str">
        <f t="shared" si="163"/>
        <v>3/18/2018</v>
      </c>
      <c r="K1786" s="86">
        <f t="shared" si="164"/>
        <v>1</v>
      </c>
      <c r="L1786" t="str">
        <f t="shared" si="165"/>
        <v>Sunday</v>
      </c>
      <c r="M1786">
        <v>2590</v>
      </c>
      <c r="N1786" t="s">
        <v>207</v>
      </c>
      <c r="O1786" t="s">
        <v>226</v>
      </c>
      <c r="P1786">
        <v>85</v>
      </c>
      <c r="Q1786" t="s">
        <v>620</v>
      </c>
      <c r="R1786" t="s">
        <v>435</v>
      </c>
      <c r="S1786" t="s">
        <v>436</v>
      </c>
      <c r="T1786" t="s">
        <v>235</v>
      </c>
      <c r="U1786" t="s">
        <v>757</v>
      </c>
      <c r="V1786" t="s">
        <v>255</v>
      </c>
      <c r="W1786">
        <f t="shared" si="166"/>
        <v>-11.379999999999995</v>
      </c>
      <c r="X1786">
        <f t="shared" si="167"/>
        <v>-307.25999999999988</v>
      </c>
    </row>
    <row r="1787" spans="1:24" x14ac:dyDescent="0.35">
      <c r="A1787">
        <v>49</v>
      </c>
      <c r="B1787">
        <v>83.04</v>
      </c>
      <c r="C1787">
        <v>11</v>
      </c>
      <c r="D1787">
        <v>4068.96</v>
      </c>
      <c r="E1787" s="53" t="s">
        <v>471</v>
      </c>
      <c r="F1787" s="84">
        <v>21</v>
      </c>
      <c r="G1787" s="84">
        <v>5</v>
      </c>
      <c r="H1787" s="85" t="str">
        <f t="shared" si="162"/>
        <v>May</v>
      </c>
      <c r="I1787" s="84">
        <v>2018</v>
      </c>
      <c r="J1787" s="85" t="str">
        <f t="shared" si="163"/>
        <v>5/21/2018</v>
      </c>
      <c r="K1787" s="86">
        <f t="shared" si="164"/>
        <v>2</v>
      </c>
      <c r="L1787" t="str">
        <f t="shared" si="165"/>
        <v>Monday</v>
      </c>
      <c r="M1787">
        <v>2527</v>
      </c>
      <c r="N1787" t="s">
        <v>207</v>
      </c>
      <c r="O1787" t="s">
        <v>226</v>
      </c>
      <c r="P1787">
        <v>85</v>
      </c>
      <c r="Q1787" t="s">
        <v>620</v>
      </c>
      <c r="R1787" t="s">
        <v>463</v>
      </c>
      <c r="S1787" t="s">
        <v>464</v>
      </c>
      <c r="T1787" t="s">
        <v>229</v>
      </c>
      <c r="U1787" t="s">
        <v>764</v>
      </c>
      <c r="V1787" t="s">
        <v>260</v>
      </c>
      <c r="W1787">
        <f t="shared" si="166"/>
        <v>-1.9599999999999937</v>
      </c>
      <c r="X1787">
        <f t="shared" si="167"/>
        <v>-96.039999999999694</v>
      </c>
    </row>
    <row r="1788" spans="1:24" x14ac:dyDescent="0.35">
      <c r="A1788">
        <v>31</v>
      </c>
      <c r="B1788">
        <v>73.62</v>
      </c>
      <c r="C1788">
        <v>5</v>
      </c>
      <c r="D1788">
        <v>2282.2199999999998</v>
      </c>
      <c r="E1788" s="53">
        <v>43413</v>
      </c>
      <c r="F1788" s="84">
        <v>11</v>
      </c>
      <c r="G1788" s="84">
        <v>9</v>
      </c>
      <c r="H1788" s="85" t="str">
        <f t="shared" si="162"/>
        <v>September</v>
      </c>
      <c r="I1788" s="84">
        <v>2018</v>
      </c>
      <c r="J1788" s="85" t="str">
        <f t="shared" si="163"/>
        <v>9/11/2018</v>
      </c>
      <c r="K1788" s="86">
        <f t="shared" si="164"/>
        <v>3</v>
      </c>
      <c r="L1788" t="str">
        <f t="shared" si="165"/>
        <v>Tuesday</v>
      </c>
      <c r="M1788">
        <v>2415</v>
      </c>
      <c r="N1788" t="s">
        <v>207</v>
      </c>
      <c r="O1788" t="s">
        <v>226</v>
      </c>
      <c r="P1788">
        <v>85</v>
      </c>
      <c r="Q1788" t="s">
        <v>620</v>
      </c>
      <c r="R1788" t="s">
        <v>343</v>
      </c>
      <c r="S1788" t="s">
        <v>344</v>
      </c>
      <c r="T1788" t="s">
        <v>232</v>
      </c>
      <c r="U1788" t="s">
        <v>723</v>
      </c>
      <c r="V1788" t="s">
        <v>255</v>
      </c>
      <c r="W1788">
        <f t="shared" si="166"/>
        <v>-11.379999999999995</v>
      </c>
      <c r="X1788">
        <f t="shared" si="167"/>
        <v>-352.77999999999986</v>
      </c>
    </row>
    <row r="1789" spans="1:24" x14ac:dyDescent="0.35">
      <c r="A1789">
        <v>20</v>
      </c>
      <c r="B1789">
        <v>77.05</v>
      </c>
      <c r="C1789">
        <v>4</v>
      </c>
      <c r="D1789">
        <v>1541</v>
      </c>
      <c r="E1789" s="53" t="s">
        <v>461</v>
      </c>
      <c r="F1789" s="84">
        <v>17</v>
      </c>
      <c r="G1789" s="84">
        <v>10</v>
      </c>
      <c r="H1789" s="85" t="str">
        <f t="shared" si="162"/>
        <v>October</v>
      </c>
      <c r="I1789" s="84">
        <v>2018</v>
      </c>
      <c r="J1789" s="85" t="str">
        <f t="shared" si="163"/>
        <v>10/17/2018</v>
      </c>
      <c r="K1789" s="86">
        <f t="shared" si="164"/>
        <v>4</v>
      </c>
      <c r="L1789" t="str">
        <f t="shared" si="165"/>
        <v>Wednesday</v>
      </c>
      <c r="M1789">
        <v>2380</v>
      </c>
      <c r="N1789" t="s">
        <v>207</v>
      </c>
      <c r="O1789" t="s">
        <v>226</v>
      </c>
      <c r="P1789">
        <v>85</v>
      </c>
      <c r="Q1789" t="s">
        <v>620</v>
      </c>
      <c r="R1789" t="s">
        <v>437</v>
      </c>
      <c r="S1789" t="s">
        <v>438</v>
      </c>
      <c r="T1789" t="s">
        <v>243</v>
      </c>
      <c r="U1789" t="s">
        <v>758</v>
      </c>
      <c r="V1789" t="s">
        <v>255</v>
      </c>
      <c r="W1789">
        <f t="shared" si="166"/>
        <v>-7.9500000000000028</v>
      </c>
      <c r="X1789">
        <f t="shared" si="167"/>
        <v>-159.00000000000006</v>
      </c>
    </row>
    <row r="1790" spans="1:24" x14ac:dyDescent="0.35">
      <c r="A1790">
        <v>24</v>
      </c>
      <c r="B1790">
        <v>81.33</v>
      </c>
      <c r="C1790">
        <v>2</v>
      </c>
      <c r="D1790">
        <v>1951.92</v>
      </c>
      <c r="E1790" s="53">
        <v>43231</v>
      </c>
      <c r="F1790" s="84">
        <v>5</v>
      </c>
      <c r="G1790" s="84">
        <v>11</v>
      </c>
      <c r="H1790" s="85" t="str">
        <f t="shared" si="162"/>
        <v>November</v>
      </c>
      <c r="I1790" s="84">
        <v>2018</v>
      </c>
      <c r="J1790" s="85" t="str">
        <f t="shared" si="163"/>
        <v>11/5/2018</v>
      </c>
      <c r="K1790" s="86">
        <f t="shared" si="164"/>
        <v>2</v>
      </c>
      <c r="L1790" t="str">
        <f t="shared" si="165"/>
        <v>Monday</v>
      </c>
      <c r="M1790">
        <v>2362</v>
      </c>
      <c r="N1790" t="s">
        <v>207</v>
      </c>
      <c r="O1790" t="s">
        <v>226</v>
      </c>
      <c r="P1790">
        <v>85</v>
      </c>
      <c r="Q1790" t="s">
        <v>620</v>
      </c>
      <c r="R1790" t="s">
        <v>275</v>
      </c>
      <c r="S1790" t="s">
        <v>276</v>
      </c>
      <c r="T1790" t="s">
        <v>229</v>
      </c>
      <c r="U1790" t="s">
        <v>694</v>
      </c>
      <c r="V1790" t="s">
        <v>255</v>
      </c>
      <c r="W1790">
        <f t="shared" si="166"/>
        <v>-3.6700000000000017</v>
      </c>
      <c r="X1790">
        <f t="shared" si="167"/>
        <v>-88.080000000000041</v>
      </c>
    </row>
    <row r="1791" spans="1:24" x14ac:dyDescent="0.35">
      <c r="A1791">
        <v>33</v>
      </c>
      <c r="B1791">
        <v>94.17</v>
      </c>
      <c r="C1791">
        <v>15</v>
      </c>
      <c r="D1791">
        <v>3107.61</v>
      </c>
      <c r="E1791" s="53">
        <v>43445</v>
      </c>
      <c r="F1791" s="84">
        <v>12</v>
      </c>
      <c r="G1791" s="84">
        <v>11</v>
      </c>
      <c r="H1791" s="85" t="str">
        <f t="shared" si="162"/>
        <v>November</v>
      </c>
      <c r="I1791" s="84">
        <v>2018</v>
      </c>
      <c r="J1791" s="85" t="str">
        <f t="shared" si="163"/>
        <v>11/12/2018</v>
      </c>
      <c r="K1791" s="86">
        <f t="shared" si="164"/>
        <v>2</v>
      </c>
      <c r="L1791" t="str">
        <f t="shared" si="165"/>
        <v>Monday</v>
      </c>
      <c r="M1791">
        <v>2356</v>
      </c>
      <c r="N1791" t="s">
        <v>207</v>
      </c>
      <c r="O1791" t="s">
        <v>226</v>
      </c>
      <c r="P1791">
        <v>85</v>
      </c>
      <c r="Q1791" t="s">
        <v>620</v>
      </c>
      <c r="R1791" t="s">
        <v>335</v>
      </c>
      <c r="S1791" t="s">
        <v>336</v>
      </c>
      <c r="T1791" t="s">
        <v>229</v>
      </c>
      <c r="U1791" t="s">
        <v>720</v>
      </c>
      <c r="V1791" t="s">
        <v>260</v>
      </c>
      <c r="W1791">
        <f t="shared" si="166"/>
        <v>9.1700000000000017</v>
      </c>
      <c r="X1791">
        <f t="shared" si="167"/>
        <v>302.61000000000007</v>
      </c>
    </row>
    <row r="1792" spans="1:24" x14ac:dyDescent="0.35">
      <c r="A1792">
        <v>32</v>
      </c>
      <c r="B1792">
        <v>72.77</v>
      </c>
      <c r="C1792">
        <v>3</v>
      </c>
      <c r="D1792">
        <v>2328.64</v>
      </c>
      <c r="E1792" s="53" t="s">
        <v>410</v>
      </c>
      <c r="F1792" s="84">
        <v>20</v>
      </c>
      <c r="G1792" s="84">
        <v>11</v>
      </c>
      <c r="H1792" s="85" t="str">
        <f t="shared" si="162"/>
        <v>November</v>
      </c>
      <c r="I1792" s="84">
        <v>2018</v>
      </c>
      <c r="J1792" s="85" t="str">
        <f t="shared" si="163"/>
        <v>11/20/2018</v>
      </c>
      <c r="K1792" s="86">
        <f t="shared" si="164"/>
        <v>3</v>
      </c>
      <c r="L1792" t="str">
        <f t="shared" si="165"/>
        <v>Tuesday</v>
      </c>
      <c r="M1792">
        <v>2349</v>
      </c>
      <c r="N1792" t="s">
        <v>207</v>
      </c>
      <c r="O1792" t="s">
        <v>226</v>
      </c>
      <c r="P1792">
        <v>85</v>
      </c>
      <c r="Q1792" t="s">
        <v>620</v>
      </c>
      <c r="R1792" t="s">
        <v>337</v>
      </c>
      <c r="S1792" t="s">
        <v>338</v>
      </c>
      <c r="T1792" t="s">
        <v>229</v>
      </c>
      <c r="U1792" t="s">
        <v>721</v>
      </c>
      <c r="V1792" t="s">
        <v>255</v>
      </c>
      <c r="W1792">
        <f t="shared" si="166"/>
        <v>-12.230000000000004</v>
      </c>
      <c r="X1792">
        <f t="shared" si="167"/>
        <v>-391.36000000000013</v>
      </c>
    </row>
    <row r="1793" spans="1:24" x14ac:dyDescent="0.35">
      <c r="A1793">
        <v>40</v>
      </c>
      <c r="B1793">
        <v>79.62</v>
      </c>
      <c r="C1793">
        <v>9</v>
      </c>
      <c r="D1793">
        <v>3184.8</v>
      </c>
      <c r="E1793" s="53">
        <v>43143</v>
      </c>
      <c r="F1793" s="84">
        <v>2</v>
      </c>
      <c r="G1793" s="84">
        <v>12</v>
      </c>
      <c r="H1793" s="85" t="str">
        <f t="shared" si="162"/>
        <v>December</v>
      </c>
      <c r="I1793" s="84">
        <v>2018</v>
      </c>
      <c r="J1793" s="85" t="str">
        <f t="shared" si="163"/>
        <v>12/2/2018</v>
      </c>
      <c r="K1793" s="86">
        <f t="shared" si="164"/>
        <v>1</v>
      </c>
      <c r="L1793" t="str">
        <f t="shared" si="165"/>
        <v>Sunday</v>
      </c>
      <c r="M1793">
        <v>2338</v>
      </c>
      <c r="N1793" t="s">
        <v>207</v>
      </c>
      <c r="O1793" t="s">
        <v>226</v>
      </c>
      <c r="P1793">
        <v>85</v>
      </c>
      <c r="Q1793" t="s">
        <v>620</v>
      </c>
      <c r="R1793" t="s">
        <v>427</v>
      </c>
      <c r="S1793" t="s">
        <v>254</v>
      </c>
      <c r="T1793" t="s">
        <v>229</v>
      </c>
      <c r="U1793" t="s">
        <v>754</v>
      </c>
      <c r="V1793" t="s">
        <v>260</v>
      </c>
      <c r="W1793">
        <f t="shared" si="166"/>
        <v>-5.3799999999999955</v>
      </c>
      <c r="X1793">
        <f t="shared" si="167"/>
        <v>-215.19999999999982</v>
      </c>
    </row>
    <row r="1794" spans="1:24" x14ac:dyDescent="0.35">
      <c r="A1794">
        <v>27</v>
      </c>
      <c r="B1794">
        <v>79.62</v>
      </c>
      <c r="C1794">
        <v>2</v>
      </c>
      <c r="D1794">
        <v>2149.7399999999998</v>
      </c>
      <c r="E1794" s="53" t="s">
        <v>449</v>
      </c>
      <c r="F1794" s="84">
        <v>16</v>
      </c>
      <c r="G1794" s="84">
        <v>1</v>
      </c>
      <c r="H1794" s="85" t="str">
        <f t="shared" si="162"/>
        <v>January</v>
      </c>
      <c r="I1794" s="84">
        <v>2019</v>
      </c>
      <c r="J1794" s="85" t="str">
        <f t="shared" si="163"/>
        <v>1/16/2019</v>
      </c>
      <c r="K1794" s="86">
        <f t="shared" si="164"/>
        <v>4</v>
      </c>
      <c r="L1794" t="str">
        <f t="shared" si="165"/>
        <v>Wednesday</v>
      </c>
      <c r="M1794">
        <v>2294</v>
      </c>
      <c r="N1794" t="s">
        <v>207</v>
      </c>
      <c r="O1794" t="s">
        <v>226</v>
      </c>
      <c r="P1794">
        <v>85</v>
      </c>
      <c r="Q1794" t="s">
        <v>620</v>
      </c>
      <c r="R1794" t="s">
        <v>296</v>
      </c>
      <c r="S1794" t="s">
        <v>297</v>
      </c>
      <c r="T1794" t="s">
        <v>236</v>
      </c>
      <c r="U1794" t="s">
        <v>704</v>
      </c>
      <c r="V1794" t="s">
        <v>255</v>
      </c>
      <c r="W1794">
        <f t="shared" si="166"/>
        <v>-5.3799999999999955</v>
      </c>
      <c r="X1794">
        <f t="shared" si="167"/>
        <v>-145.25999999999988</v>
      </c>
    </row>
    <row r="1795" spans="1:24" x14ac:dyDescent="0.35">
      <c r="A1795">
        <v>40</v>
      </c>
      <c r="B1795">
        <v>79.62</v>
      </c>
      <c r="C1795">
        <v>15</v>
      </c>
      <c r="D1795">
        <v>3184.8</v>
      </c>
      <c r="E1795" s="53">
        <v>43499</v>
      </c>
      <c r="F1795" s="84">
        <v>2</v>
      </c>
      <c r="G1795" s="84">
        <v>3</v>
      </c>
      <c r="H1795" s="85" t="str">
        <f t="shared" ref="H1795:H1858" si="168">IF(G1795=1,"January",IF(G1795=2,"Febuary",IF(G1795=3,"March",IF(G1795=4,"April",IF(G1795=5,"May",IF(G1795=6,"June",IF(G1795=7,"July",IF(G1795=8,"August",IF(G1795=9,"September",IF(G1795=10,"October",IF(G1795=11,"November","December")))))))))))</f>
        <v>March</v>
      </c>
      <c r="I1795" s="84">
        <v>2019</v>
      </c>
      <c r="J1795" s="85" t="str">
        <f t="shared" ref="J1795:J1858" si="169">CONCATENATE(G1795,"/",F1795,"/",I1795)</f>
        <v>3/2/2019</v>
      </c>
      <c r="K1795" s="86">
        <f t="shared" ref="K1795:K1858" si="170">WEEKDAY(J1795)</f>
        <v>7</v>
      </c>
      <c r="L1795" t="str">
        <f t="shared" ref="L1795:L1858" si="171">IF(K1795=7,"Saturday",IF(K1795=6,"Friday",IF(K1795=5,"Thursday",IF(K1795=4,"Wednesday",IF(K1795=3,"Tuesday",IF(K1795=2,"Monday","Sunday"))))))</f>
        <v>Saturday</v>
      </c>
      <c r="M1795">
        <v>2250</v>
      </c>
      <c r="N1795" t="s">
        <v>207</v>
      </c>
      <c r="O1795" t="s">
        <v>226</v>
      </c>
      <c r="P1795">
        <v>85</v>
      </c>
      <c r="Q1795" t="s">
        <v>620</v>
      </c>
      <c r="R1795" t="s">
        <v>313</v>
      </c>
      <c r="S1795" t="s">
        <v>314</v>
      </c>
      <c r="T1795" t="s">
        <v>230</v>
      </c>
      <c r="U1795" t="s">
        <v>711</v>
      </c>
      <c r="V1795" t="s">
        <v>260</v>
      </c>
      <c r="W1795">
        <f t="shared" ref="W1795:W1858" si="172">B1795-P1795</f>
        <v>-5.3799999999999955</v>
      </c>
      <c r="X1795">
        <f t="shared" ref="X1795:X1858" si="173">W1795*A1795</f>
        <v>-215.19999999999982</v>
      </c>
    </row>
    <row r="1796" spans="1:24" x14ac:dyDescent="0.35">
      <c r="A1796">
        <v>26</v>
      </c>
      <c r="B1796">
        <v>81.33</v>
      </c>
      <c r="C1796">
        <v>7</v>
      </c>
      <c r="D1796">
        <v>2114.58</v>
      </c>
      <c r="E1796" s="53" t="s">
        <v>462</v>
      </c>
      <c r="F1796" s="84">
        <v>13</v>
      </c>
      <c r="G1796" s="84">
        <v>4</v>
      </c>
      <c r="H1796" s="85" t="str">
        <f t="shared" si="168"/>
        <v>April</v>
      </c>
      <c r="I1796" s="84">
        <v>2019</v>
      </c>
      <c r="J1796" s="85" t="str">
        <f t="shared" si="169"/>
        <v>4/13/2019</v>
      </c>
      <c r="K1796" s="86">
        <f t="shared" si="170"/>
        <v>7</v>
      </c>
      <c r="L1796" t="str">
        <f t="shared" si="171"/>
        <v>Saturday</v>
      </c>
      <c r="M1796">
        <v>2209</v>
      </c>
      <c r="N1796" t="s">
        <v>207</v>
      </c>
      <c r="O1796" t="s">
        <v>226</v>
      </c>
      <c r="P1796">
        <v>85</v>
      </c>
      <c r="Q1796" t="s">
        <v>620</v>
      </c>
      <c r="R1796" t="s">
        <v>459</v>
      </c>
      <c r="S1796" t="s">
        <v>460</v>
      </c>
      <c r="T1796" t="s">
        <v>230</v>
      </c>
      <c r="U1796" t="s">
        <v>763</v>
      </c>
      <c r="V1796" t="s">
        <v>255</v>
      </c>
      <c r="W1796">
        <f t="shared" si="172"/>
        <v>-3.6700000000000017</v>
      </c>
      <c r="X1796">
        <f t="shared" si="173"/>
        <v>-95.420000000000044</v>
      </c>
    </row>
    <row r="1797" spans="1:24" x14ac:dyDescent="0.35">
      <c r="A1797">
        <v>44</v>
      </c>
      <c r="B1797">
        <v>96.74</v>
      </c>
      <c r="C1797">
        <v>4</v>
      </c>
      <c r="D1797">
        <v>4256.5600000000004</v>
      </c>
      <c r="E1797" s="53">
        <v>43653</v>
      </c>
      <c r="F1797" s="84">
        <v>7</v>
      </c>
      <c r="G1797" s="84">
        <v>7</v>
      </c>
      <c r="H1797" s="85" t="str">
        <f t="shared" si="168"/>
        <v>July</v>
      </c>
      <c r="I1797" s="84">
        <v>2019</v>
      </c>
      <c r="J1797" s="85" t="str">
        <f t="shared" si="169"/>
        <v>7/7/2019</v>
      </c>
      <c r="K1797" s="86">
        <f t="shared" si="170"/>
        <v>1</v>
      </c>
      <c r="L1797" t="str">
        <f t="shared" si="171"/>
        <v>Sunday</v>
      </c>
      <c r="M1797">
        <v>2125</v>
      </c>
      <c r="N1797" t="s">
        <v>207</v>
      </c>
      <c r="O1797" t="s">
        <v>226</v>
      </c>
      <c r="P1797">
        <v>85</v>
      </c>
      <c r="Q1797" t="s">
        <v>620</v>
      </c>
      <c r="R1797" t="s">
        <v>427</v>
      </c>
      <c r="S1797" t="s">
        <v>254</v>
      </c>
      <c r="T1797" t="s">
        <v>229</v>
      </c>
      <c r="U1797" t="s">
        <v>754</v>
      </c>
      <c r="V1797" t="s">
        <v>260</v>
      </c>
      <c r="W1797">
        <f t="shared" si="172"/>
        <v>11.739999999999995</v>
      </c>
      <c r="X1797">
        <f t="shared" si="173"/>
        <v>516.55999999999972</v>
      </c>
    </row>
    <row r="1798" spans="1:24" x14ac:dyDescent="0.35">
      <c r="A1798">
        <v>33</v>
      </c>
      <c r="B1798">
        <v>71.06</v>
      </c>
      <c r="C1798">
        <v>4</v>
      </c>
      <c r="D1798">
        <v>2344.98</v>
      </c>
      <c r="E1798" s="53">
        <v>43716</v>
      </c>
      <c r="F1798" s="84">
        <v>9</v>
      </c>
      <c r="G1798" s="84">
        <v>8</v>
      </c>
      <c r="H1798" s="85" t="str">
        <f t="shared" si="168"/>
        <v>August</v>
      </c>
      <c r="I1798" s="84">
        <v>2019</v>
      </c>
      <c r="J1798" s="85" t="str">
        <f t="shared" si="169"/>
        <v>8/9/2019</v>
      </c>
      <c r="K1798" s="86">
        <f t="shared" si="170"/>
        <v>6</v>
      </c>
      <c r="L1798" t="str">
        <f t="shared" si="171"/>
        <v>Friday</v>
      </c>
      <c r="M1798">
        <v>2093</v>
      </c>
      <c r="N1798" t="s">
        <v>207</v>
      </c>
      <c r="O1798" t="s">
        <v>226</v>
      </c>
      <c r="P1798">
        <v>85</v>
      </c>
      <c r="Q1798" t="s">
        <v>620</v>
      </c>
      <c r="R1798" t="s">
        <v>296</v>
      </c>
      <c r="S1798" t="s">
        <v>297</v>
      </c>
      <c r="T1798" t="s">
        <v>236</v>
      </c>
      <c r="U1798" t="s">
        <v>704</v>
      </c>
      <c r="V1798" t="s">
        <v>255</v>
      </c>
      <c r="W1798">
        <f t="shared" si="172"/>
        <v>-13.939999999999998</v>
      </c>
      <c r="X1798">
        <f t="shared" si="173"/>
        <v>-460.01999999999992</v>
      </c>
    </row>
    <row r="1799" spans="1:24" x14ac:dyDescent="0.35">
      <c r="A1799">
        <v>34</v>
      </c>
      <c r="B1799">
        <v>68.489999999999995</v>
      </c>
      <c r="C1799">
        <v>10</v>
      </c>
      <c r="D1799">
        <v>2328.66</v>
      </c>
      <c r="E1799" s="53">
        <v>43474</v>
      </c>
      <c r="F1799" s="84">
        <v>1</v>
      </c>
      <c r="G1799" s="84">
        <v>9</v>
      </c>
      <c r="H1799" s="85" t="str">
        <f t="shared" si="168"/>
        <v>September</v>
      </c>
      <c r="I1799" s="84">
        <v>2019</v>
      </c>
      <c r="J1799" s="85" t="str">
        <f t="shared" si="169"/>
        <v>9/1/2019</v>
      </c>
      <c r="K1799" s="86">
        <f t="shared" si="170"/>
        <v>1</v>
      </c>
      <c r="L1799" t="str">
        <f t="shared" si="171"/>
        <v>Sunday</v>
      </c>
      <c r="M1799">
        <v>2071</v>
      </c>
      <c r="N1799" t="s">
        <v>207</v>
      </c>
      <c r="O1799" t="s">
        <v>226</v>
      </c>
      <c r="P1799">
        <v>85</v>
      </c>
      <c r="Q1799" t="s">
        <v>620</v>
      </c>
      <c r="R1799" t="s">
        <v>401</v>
      </c>
      <c r="S1799" t="s">
        <v>249</v>
      </c>
      <c r="T1799" t="s">
        <v>249</v>
      </c>
      <c r="U1799" t="s">
        <v>745</v>
      </c>
      <c r="V1799" t="s">
        <v>255</v>
      </c>
      <c r="W1799">
        <f t="shared" si="172"/>
        <v>-16.510000000000005</v>
      </c>
      <c r="X1799">
        <f t="shared" si="173"/>
        <v>-561.34000000000015</v>
      </c>
    </row>
    <row r="1800" spans="1:24" x14ac:dyDescent="0.35">
      <c r="A1800">
        <v>48</v>
      </c>
      <c r="B1800">
        <v>74.48</v>
      </c>
      <c r="C1800">
        <v>6</v>
      </c>
      <c r="D1800">
        <v>3575.04</v>
      </c>
      <c r="E1800" s="53">
        <v>43261</v>
      </c>
      <c r="F1800" s="84">
        <v>6</v>
      </c>
      <c r="G1800" s="84">
        <v>10</v>
      </c>
      <c r="H1800" s="85" t="str">
        <f t="shared" si="168"/>
        <v>October</v>
      </c>
      <c r="I1800" s="84">
        <v>2018</v>
      </c>
      <c r="J1800" s="85" t="str">
        <f t="shared" si="169"/>
        <v>10/6/2018</v>
      </c>
      <c r="K1800" s="86">
        <f t="shared" si="170"/>
        <v>7</v>
      </c>
      <c r="L1800" t="str">
        <f t="shared" si="171"/>
        <v>Saturday</v>
      </c>
      <c r="M1800">
        <v>2402</v>
      </c>
      <c r="N1800" t="s">
        <v>207</v>
      </c>
      <c r="O1800" t="s">
        <v>226</v>
      </c>
      <c r="P1800">
        <v>85</v>
      </c>
      <c r="Q1800" t="s">
        <v>620</v>
      </c>
      <c r="R1800" t="s">
        <v>294</v>
      </c>
      <c r="S1800" t="s">
        <v>295</v>
      </c>
      <c r="T1800" t="s">
        <v>235</v>
      </c>
      <c r="U1800" t="s">
        <v>703</v>
      </c>
      <c r="V1800" t="s">
        <v>260</v>
      </c>
      <c r="W1800">
        <f t="shared" si="172"/>
        <v>-10.519999999999996</v>
      </c>
      <c r="X1800">
        <f t="shared" si="173"/>
        <v>-504.95999999999981</v>
      </c>
    </row>
    <row r="1801" spans="1:24" x14ac:dyDescent="0.35">
      <c r="A1801">
        <v>25</v>
      </c>
      <c r="B1801">
        <v>83.04</v>
      </c>
      <c r="C1801">
        <v>5</v>
      </c>
      <c r="D1801">
        <v>2076</v>
      </c>
      <c r="E1801" s="53" t="s">
        <v>422</v>
      </c>
      <c r="F1801" s="84">
        <v>16</v>
      </c>
      <c r="G1801" s="84">
        <v>10</v>
      </c>
      <c r="H1801" s="85" t="str">
        <f t="shared" si="168"/>
        <v>October</v>
      </c>
      <c r="I1801" s="84">
        <v>2019</v>
      </c>
      <c r="J1801" s="85" t="str">
        <f t="shared" si="169"/>
        <v>10/16/2019</v>
      </c>
      <c r="K1801" s="86">
        <f t="shared" si="170"/>
        <v>4</v>
      </c>
      <c r="L1801" t="str">
        <f t="shared" si="171"/>
        <v>Wednesday</v>
      </c>
      <c r="M1801">
        <v>2028</v>
      </c>
      <c r="N1801" t="s">
        <v>207</v>
      </c>
      <c r="O1801" t="s">
        <v>226</v>
      </c>
      <c r="P1801">
        <v>85</v>
      </c>
      <c r="Q1801" t="s">
        <v>620</v>
      </c>
      <c r="R1801" t="s">
        <v>296</v>
      </c>
      <c r="S1801" t="s">
        <v>297</v>
      </c>
      <c r="T1801" t="s">
        <v>236</v>
      </c>
      <c r="U1801" t="s">
        <v>704</v>
      </c>
      <c r="V1801" t="s">
        <v>255</v>
      </c>
      <c r="W1801">
        <f t="shared" si="172"/>
        <v>-1.9599999999999937</v>
      </c>
      <c r="X1801">
        <f t="shared" si="173"/>
        <v>-48.999999999999844</v>
      </c>
    </row>
    <row r="1802" spans="1:24" x14ac:dyDescent="0.35">
      <c r="A1802">
        <v>39</v>
      </c>
      <c r="B1802">
        <v>84.75</v>
      </c>
      <c r="C1802">
        <v>2</v>
      </c>
      <c r="D1802">
        <v>3305.25</v>
      </c>
      <c r="E1802" s="53">
        <v>43566</v>
      </c>
      <c r="F1802" s="84">
        <v>4</v>
      </c>
      <c r="G1802" s="84">
        <v>11</v>
      </c>
      <c r="H1802" s="85" t="str">
        <f t="shared" si="168"/>
        <v>November</v>
      </c>
      <c r="I1802" s="84">
        <v>2019</v>
      </c>
      <c r="J1802" s="85" t="str">
        <f t="shared" si="169"/>
        <v>11/4/2019</v>
      </c>
      <c r="K1802" s="86">
        <f t="shared" si="170"/>
        <v>2</v>
      </c>
      <c r="L1802" t="str">
        <f t="shared" si="171"/>
        <v>Monday</v>
      </c>
      <c r="M1802">
        <v>2010</v>
      </c>
      <c r="N1802" t="s">
        <v>207</v>
      </c>
      <c r="O1802" t="s">
        <v>226</v>
      </c>
      <c r="P1802">
        <v>85</v>
      </c>
      <c r="Q1802" t="s">
        <v>620</v>
      </c>
      <c r="R1802" t="s">
        <v>292</v>
      </c>
      <c r="S1802" t="s">
        <v>293</v>
      </c>
      <c r="T1802" t="s">
        <v>229</v>
      </c>
      <c r="U1802" t="s">
        <v>702</v>
      </c>
      <c r="V1802" t="s">
        <v>260</v>
      </c>
      <c r="W1802">
        <f t="shared" si="172"/>
        <v>-0.25</v>
      </c>
      <c r="X1802">
        <f t="shared" si="173"/>
        <v>-9.75</v>
      </c>
    </row>
    <row r="1803" spans="1:24" x14ac:dyDescent="0.35">
      <c r="A1803">
        <v>45</v>
      </c>
      <c r="B1803">
        <v>34.19</v>
      </c>
      <c r="C1803">
        <v>12</v>
      </c>
      <c r="D1803">
        <v>1538.55</v>
      </c>
      <c r="E1803" s="53" t="s">
        <v>468</v>
      </c>
      <c r="F1803" s="84">
        <v>17</v>
      </c>
      <c r="G1803" s="84">
        <v>11</v>
      </c>
      <c r="H1803" s="85" t="str">
        <f t="shared" si="168"/>
        <v>November</v>
      </c>
      <c r="I1803" s="84">
        <v>2019</v>
      </c>
      <c r="J1803" s="85" t="str">
        <f t="shared" si="169"/>
        <v>11/17/2019</v>
      </c>
      <c r="K1803" s="86">
        <f t="shared" si="170"/>
        <v>1</v>
      </c>
      <c r="L1803" t="str">
        <f t="shared" si="171"/>
        <v>Sunday</v>
      </c>
      <c r="M1803">
        <v>1998</v>
      </c>
      <c r="N1803" t="s">
        <v>207</v>
      </c>
      <c r="O1803" t="s">
        <v>226</v>
      </c>
      <c r="P1803">
        <v>85</v>
      </c>
      <c r="Q1803" t="s">
        <v>620</v>
      </c>
      <c r="R1803" t="s">
        <v>435</v>
      </c>
      <c r="S1803" t="s">
        <v>436</v>
      </c>
      <c r="T1803" t="s">
        <v>235</v>
      </c>
      <c r="U1803" t="s">
        <v>757</v>
      </c>
      <c r="V1803" t="s">
        <v>255</v>
      </c>
      <c r="W1803">
        <f t="shared" si="172"/>
        <v>-50.81</v>
      </c>
      <c r="X1803">
        <f t="shared" si="173"/>
        <v>-2286.4500000000003</v>
      </c>
    </row>
    <row r="1804" spans="1:24" x14ac:dyDescent="0.35">
      <c r="A1804">
        <v>24</v>
      </c>
      <c r="B1804">
        <v>138.58000000000001</v>
      </c>
      <c r="C1804">
        <v>2</v>
      </c>
      <c r="D1804">
        <v>3325.92</v>
      </c>
      <c r="E1804" s="53" t="s">
        <v>339</v>
      </c>
      <c r="F1804" s="84">
        <v>29</v>
      </c>
      <c r="G1804" s="84">
        <v>11</v>
      </c>
      <c r="H1804" s="85" t="str">
        <f t="shared" si="168"/>
        <v>November</v>
      </c>
      <c r="I1804" s="84">
        <v>2019</v>
      </c>
      <c r="J1804" s="85" t="str">
        <f t="shared" si="169"/>
        <v>11/29/2019</v>
      </c>
      <c r="K1804" s="86">
        <f t="shared" si="170"/>
        <v>6</v>
      </c>
      <c r="L1804" t="str">
        <f t="shared" si="171"/>
        <v>Friday</v>
      </c>
      <c r="M1804">
        <v>1987</v>
      </c>
      <c r="N1804" t="s">
        <v>207</v>
      </c>
      <c r="O1804" t="s">
        <v>226</v>
      </c>
      <c r="P1804">
        <v>85</v>
      </c>
      <c r="Q1804" t="s">
        <v>620</v>
      </c>
      <c r="R1804" t="s">
        <v>463</v>
      </c>
      <c r="S1804" t="s">
        <v>464</v>
      </c>
      <c r="T1804" t="s">
        <v>229</v>
      </c>
      <c r="U1804" t="s">
        <v>764</v>
      </c>
      <c r="V1804" t="s">
        <v>260</v>
      </c>
      <c r="W1804">
        <f t="shared" si="172"/>
        <v>53.580000000000013</v>
      </c>
      <c r="X1804">
        <f t="shared" si="173"/>
        <v>1285.9200000000003</v>
      </c>
    </row>
    <row r="1805" spans="1:24" x14ac:dyDescent="0.35">
      <c r="A1805">
        <v>46</v>
      </c>
      <c r="B1805">
        <v>79.62</v>
      </c>
      <c r="C1805">
        <v>1</v>
      </c>
      <c r="D1805">
        <v>3662.52</v>
      </c>
      <c r="E1805" s="53" t="s">
        <v>523</v>
      </c>
      <c r="F1805" s="84">
        <v>19</v>
      </c>
      <c r="G1805" s="84">
        <v>1</v>
      </c>
      <c r="H1805" s="85" t="str">
        <f t="shared" si="168"/>
        <v>January</v>
      </c>
      <c r="I1805" s="84">
        <v>2020</v>
      </c>
      <c r="J1805" s="85" t="str">
        <f t="shared" si="169"/>
        <v>1/19/2020</v>
      </c>
      <c r="K1805" s="86">
        <f t="shared" si="170"/>
        <v>1</v>
      </c>
      <c r="L1805" t="str">
        <f t="shared" si="171"/>
        <v>Sunday</v>
      </c>
      <c r="M1805">
        <v>1937</v>
      </c>
      <c r="N1805" t="s">
        <v>207</v>
      </c>
      <c r="O1805" t="s">
        <v>226</v>
      </c>
      <c r="P1805">
        <v>85</v>
      </c>
      <c r="Q1805" t="s">
        <v>620</v>
      </c>
      <c r="R1805" t="s">
        <v>335</v>
      </c>
      <c r="S1805" t="s">
        <v>336</v>
      </c>
      <c r="T1805" t="s">
        <v>229</v>
      </c>
      <c r="U1805" t="s">
        <v>720</v>
      </c>
      <c r="V1805" t="s">
        <v>260</v>
      </c>
      <c r="W1805">
        <f t="shared" si="172"/>
        <v>-5.3799999999999955</v>
      </c>
      <c r="X1805">
        <f t="shared" si="173"/>
        <v>-247.47999999999979</v>
      </c>
    </row>
    <row r="1806" spans="1:24" x14ac:dyDescent="0.35">
      <c r="A1806">
        <v>44</v>
      </c>
      <c r="B1806">
        <v>79.06</v>
      </c>
      <c r="C1806">
        <v>9</v>
      </c>
      <c r="D1806">
        <v>3478.64</v>
      </c>
      <c r="E1806" s="53" t="s">
        <v>479</v>
      </c>
      <c r="F1806" s="84">
        <v>16</v>
      </c>
      <c r="G1806" s="84">
        <v>2</v>
      </c>
      <c r="H1806" s="85" t="str">
        <f t="shared" si="168"/>
        <v>Febuary</v>
      </c>
      <c r="I1806" s="84">
        <v>2020</v>
      </c>
      <c r="J1806" s="85" t="str">
        <f t="shared" si="169"/>
        <v>2/16/2020</v>
      </c>
      <c r="K1806" s="86">
        <f t="shared" si="170"/>
        <v>1</v>
      </c>
      <c r="L1806" t="str">
        <f t="shared" si="171"/>
        <v>Sunday</v>
      </c>
      <c r="M1806">
        <v>1910</v>
      </c>
      <c r="N1806" t="s">
        <v>207</v>
      </c>
      <c r="O1806" t="s">
        <v>226</v>
      </c>
      <c r="P1806">
        <v>85</v>
      </c>
      <c r="Q1806" t="s">
        <v>620</v>
      </c>
      <c r="R1806" t="s">
        <v>296</v>
      </c>
      <c r="S1806" t="s">
        <v>297</v>
      </c>
      <c r="T1806" t="s">
        <v>236</v>
      </c>
      <c r="U1806" t="s">
        <v>704</v>
      </c>
      <c r="V1806" t="s">
        <v>260</v>
      </c>
      <c r="W1806">
        <f t="shared" si="172"/>
        <v>-5.9399999999999977</v>
      </c>
      <c r="X1806">
        <f t="shared" si="173"/>
        <v>-261.3599999999999</v>
      </c>
    </row>
    <row r="1807" spans="1:24" x14ac:dyDescent="0.35">
      <c r="A1807">
        <v>13</v>
      </c>
      <c r="B1807">
        <v>81.33</v>
      </c>
      <c r="C1807">
        <v>7</v>
      </c>
      <c r="D1807">
        <v>1057.29</v>
      </c>
      <c r="E1807" s="53" t="s">
        <v>484</v>
      </c>
      <c r="F1807" s="84">
        <v>22</v>
      </c>
      <c r="G1807" s="84">
        <v>4</v>
      </c>
      <c r="H1807" s="85" t="str">
        <f t="shared" si="168"/>
        <v>April</v>
      </c>
      <c r="I1807" s="84">
        <v>2020</v>
      </c>
      <c r="J1807" s="85" t="str">
        <f t="shared" si="169"/>
        <v>4/22/2020</v>
      </c>
      <c r="K1807" s="86">
        <f t="shared" si="170"/>
        <v>4</v>
      </c>
      <c r="L1807" t="str">
        <f t="shared" si="171"/>
        <v>Wednesday</v>
      </c>
      <c r="M1807">
        <v>1845</v>
      </c>
      <c r="N1807" t="s">
        <v>394</v>
      </c>
      <c r="O1807" t="s">
        <v>226</v>
      </c>
      <c r="P1807">
        <v>85</v>
      </c>
      <c r="Q1807" t="s">
        <v>620</v>
      </c>
      <c r="R1807" t="s">
        <v>392</v>
      </c>
      <c r="S1807" t="s">
        <v>393</v>
      </c>
      <c r="T1807" t="s">
        <v>229</v>
      </c>
      <c r="U1807" t="s">
        <v>741</v>
      </c>
      <c r="V1807" t="s">
        <v>255</v>
      </c>
      <c r="W1807">
        <f t="shared" si="172"/>
        <v>-3.6700000000000017</v>
      </c>
      <c r="X1807">
        <f t="shared" si="173"/>
        <v>-47.710000000000022</v>
      </c>
    </row>
    <row r="1808" spans="1:24" x14ac:dyDescent="0.35">
      <c r="A1808">
        <v>35</v>
      </c>
      <c r="B1808">
        <v>96.74</v>
      </c>
      <c r="C1808">
        <v>10</v>
      </c>
      <c r="D1808">
        <v>3385.9</v>
      </c>
      <c r="E1808" s="53" t="s">
        <v>501</v>
      </c>
      <c r="F1808" s="84">
        <v>29</v>
      </c>
      <c r="G1808" s="84">
        <v>5</v>
      </c>
      <c r="H1808" s="85" t="str">
        <f t="shared" si="168"/>
        <v>May</v>
      </c>
      <c r="I1808" s="84">
        <v>2020</v>
      </c>
      <c r="J1808" s="85" t="str">
        <f t="shared" si="169"/>
        <v>5/29/2020</v>
      </c>
      <c r="K1808" s="86">
        <f t="shared" si="170"/>
        <v>6</v>
      </c>
      <c r="L1808" t="str">
        <f t="shared" si="171"/>
        <v>Friday</v>
      </c>
      <c r="M1808">
        <v>1809</v>
      </c>
      <c r="N1808" t="s">
        <v>347</v>
      </c>
      <c r="O1808" t="s">
        <v>226</v>
      </c>
      <c r="P1808">
        <v>85</v>
      </c>
      <c r="Q1808" t="s">
        <v>620</v>
      </c>
      <c r="R1808" t="s">
        <v>290</v>
      </c>
      <c r="S1808" t="s">
        <v>291</v>
      </c>
      <c r="T1808" t="s">
        <v>232</v>
      </c>
      <c r="U1808" t="s">
        <v>701</v>
      </c>
      <c r="V1808" t="s">
        <v>260</v>
      </c>
      <c r="W1808">
        <f t="shared" si="172"/>
        <v>11.739999999999995</v>
      </c>
      <c r="X1808">
        <f t="shared" si="173"/>
        <v>410.89999999999981</v>
      </c>
    </row>
    <row r="1809" spans="1:24" x14ac:dyDescent="0.35">
      <c r="A1809">
        <v>30</v>
      </c>
      <c r="B1809">
        <v>63.07</v>
      </c>
      <c r="C1809">
        <v>5</v>
      </c>
      <c r="D1809">
        <v>1892.1</v>
      </c>
      <c r="E1809" s="53">
        <v>43162</v>
      </c>
      <c r="F1809" s="84">
        <v>3</v>
      </c>
      <c r="G1809" s="84">
        <v>3</v>
      </c>
      <c r="H1809" s="85" t="str">
        <f t="shared" si="168"/>
        <v>March</v>
      </c>
      <c r="I1809" s="84">
        <v>2018</v>
      </c>
      <c r="J1809" s="85" t="str">
        <f t="shared" si="169"/>
        <v>3/3/2018</v>
      </c>
      <c r="K1809" s="86">
        <f t="shared" si="170"/>
        <v>7</v>
      </c>
      <c r="L1809" t="str">
        <f t="shared" si="171"/>
        <v>Saturday</v>
      </c>
      <c r="M1809">
        <v>2628</v>
      </c>
      <c r="N1809" t="s">
        <v>207</v>
      </c>
      <c r="O1809" t="s">
        <v>226</v>
      </c>
      <c r="P1809">
        <v>61</v>
      </c>
      <c r="Q1809" t="s">
        <v>621</v>
      </c>
      <c r="R1809" t="s">
        <v>406</v>
      </c>
      <c r="S1809" t="s">
        <v>407</v>
      </c>
      <c r="T1809" t="s">
        <v>246</v>
      </c>
      <c r="U1809" t="s">
        <v>746</v>
      </c>
      <c r="V1809" t="s">
        <v>255</v>
      </c>
      <c r="W1809">
        <f t="shared" si="172"/>
        <v>2.0700000000000003</v>
      </c>
      <c r="X1809">
        <f t="shared" si="173"/>
        <v>62.100000000000009</v>
      </c>
    </row>
    <row r="1810" spans="1:24" x14ac:dyDescent="0.35">
      <c r="A1810">
        <v>34</v>
      </c>
      <c r="B1810">
        <v>50.21</v>
      </c>
      <c r="C1810">
        <v>9</v>
      </c>
      <c r="D1810">
        <v>1707.14</v>
      </c>
      <c r="E1810" s="53">
        <v>43317</v>
      </c>
      <c r="F1810" s="84">
        <v>8</v>
      </c>
      <c r="G1810" s="84">
        <v>5</v>
      </c>
      <c r="H1810" s="85" t="str">
        <f t="shared" si="168"/>
        <v>May</v>
      </c>
      <c r="I1810" s="84">
        <v>2018</v>
      </c>
      <c r="J1810" s="85" t="str">
        <f t="shared" si="169"/>
        <v>5/8/2018</v>
      </c>
      <c r="K1810" s="86">
        <f t="shared" si="170"/>
        <v>3</v>
      </c>
      <c r="L1810" t="str">
        <f t="shared" si="171"/>
        <v>Tuesday</v>
      </c>
      <c r="M1810">
        <v>2563</v>
      </c>
      <c r="N1810" t="s">
        <v>207</v>
      </c>
      <c r="O1810" t="s">
        <v>226</v>
      </c>
      <c r="P1810">
        <v>61</v>
      </c>
      <c r="Q1810" t="s">
        <v>621</v>
      </c>
      <c r="R1810" t="s">
        <v>408</v>
      </c>
      <c r="S1810" t="s">
        <v>409</v>
      </c>
      <c r="T1810" t="s">
        <v>230</v>
      </c>
      <c r="U1810" t="s">
        <v>747</v>
      </c>
      <c r="V1810" t="s">
        <v>255</v>
      </c>
      <c r="W1810">
        <f t="shared" si="172"/>
        <v>-10.79</v>
      </c>
      <c r="X1810">
        <f t="shared" si="173"/>
        <v>-366.85999999999996</v>
      </c>
    </row>
    <row r="1811" spans="1:24" x14ac:dyDescent="0.35">
      <c r="A1811">
        <v>27</v>
      </c>
      <c r="B1811">
        <v>66.13</v>
      </c>
      <c r="C1811">
        <v>6</v>
      </c>
      <c r="D1811">
        <v>1785.51</v>
      </c>
      <c r="E1811" s="53">
        <v>43138</v>
      </c>
      <c r="F1811" s="84">
        <v>2</v>
      </c>
      <c r="G1811" s="84">
        <v>7</v>
      </c>
      <c r="H1811" s="85" t="str">
        <f t="shared" si="168"/>
        <v>July</v>
      </c>
      <c r="I1811" s="84">
        <v>2018</v>
      </c>
      <c r="J1811" s="85" t="str">
        <f t="shared" si="169"/>
        <v>7/2/2018</v>
      </c>
      <c r="K1811" s="86">
        <f t="shared" si="170"/>
        <v>2</v>
      </c>
      <c r="L1811" t="str">
        <f t="shared" si="171"/>
        <v>Monday</v>
      </c>
      <c r="M1811">
        <v>2509</v>
      </c>
      <c r="N1811" t="s">
        <v>207</v>
      </c>
      <c r="O1811" t="s">
        <v>226</v>
      </c>
      <c r="P1811">
        <v>61</v>
      </c>
      <c r="Q1811" t="s">
        <v>621</v>
      </c>
      <c r="R1811" t="s">
        <v>335</v>
      </c>
      <c r="S1811" t="s">
        <v>336</v>
      </c>
      <c r="T1811" t="s">
        <v>229</v>
      </c>
      <c r="U1811" t="s">
        <v>720</v>
      </c>
      <c r="V1811" t="s">
        <v>255</v>
      </c>
      <c r="W1811">
        <f t="shared" si="172"/>
        <v>5.1299999999999955</v>
      </c>
      <c r="X1811">
        <f t="shared" si="173"/>
        <v>138.50999999999988</v>
      </c>
    </row>
    <row r="1812" spans="1:24" x14ac:dyDescent="0.35">
      <c r="A1812">
        <v>30</v>
      </c>
      <c r="B1812">
        <v>68.58</v>
      </c>
      <c r="C1812">
        <v>6</v>
      </c>
      <c r="D1812">
        <v>2057.4</v>
      </c>
      <c r="E1812" s="53">
        <v>43229</v>
      </c>
      <c r="F1812" s="84">
        <v>5</v>
      </c>
      <c r="G1812" s="84">
        <v>9</v>
      </c>
      <c r="H1812" s="85" t="str">
        <f t="shared" si="168"/>
        <v>September</v>
      </c>
      <c r="I1812" s="84">
        <v>2018</v>
      </c>
      <c r="J1812" s="85" t="str">
        <f t="shared" si="169"/>
        <v>9/5/2018</v>
      </c>
      <c r="K1812" s="86">
        <f t="shared" si="170"/>
        <v>4</v>
      </c>
      <c r="L1812" t="str">
        <f t="shared" si="171"/>
        <v>Wednesday</v>
      </c>
      <c r="M1812">
        <v>2445</v>
      </c>
      <c r="N1812" t="s">
        <v>207</v>
      </c>
      <c r="O1812" t="s">
        <v>226</v>
      </c>
      <c r="P1812">
        <v>61</v>
      </c>
      <c r="Q1812" t="s">
        <v>621</v>
      </c>
      <c r="R1812" t="s">
        <v>341</v>
      </c>
      <c r="S1812" t="s">
        <v>342</v>
      </c>
      <c r="T1812" t="s">
        <v>229</v>
      </c>
      <c r="U1812" t="s">
        <v>722</v>
      </c>
      <c r="V1812" t="s">
        <v>255</v>
      </c>
      <c r="W1812">
        <f t="shared" si="172"/>
        <v>7.5799999999999983</v>
      </c>
      <c r="X1812">
        <f t="shared" si="173"/>
        <v>227.39999999999995</v>
      </c>
    </row>
    <row r="1813" spans="1:24" x14ac:dyDescent="0.35">
      <c r="A1813">
        <v>34</v>
      </c>
      <c r="B1813">
        <v>50.21</v>
      </c>
      <c r="C1813">
        <v>1</v>
      </c>
      <c r="D1813">
        <v>1707.14</v>
      </c>
      <c r="E1813" s="53">
        <v>43201</v>
      </c>
      <c r="F1813" s="84">
        <v>4</v>
      </c>
      <c r="G1813" s="84">
        <v>11</v>
      </c>
      <c r="H1813" s="85" t="str">
        <f t="shared" si="168"/>
        <v>November</v>
      </c>
      <c r="I1813" s="84">
        <v>2018</v>
      </c>
      <c r="J1813" s="85" t="str">
        <f t="shared" si="169"/>
        <v>11/4/2018</v>
      </c>
      <c r="K1813" s="86">
        <f t="shared" si="170"/>
        <v>1</v>
      </c>
      <c r="L1813" t="str">
        <f t="shared" si="171"/>
        <v>Sunday</v>
      </c>
      <c r="M1813">
        <v>2386</v>
      </c>
      <c r="N1813" t="s">
        <v>207</v>
      </c>
      <c r="O1813" t="s">
        <v>226</v>
      </c>
      <c r="P1813">
        <v>61</v>
      </c>
      <c r="Q1813" t="s">
        <v>621</v>
      </c>
      <c r="R1813" t="s">
        <v>343</v>
      </c>
      <c r="S1813" t="s">
        <v>344</v>
      </c>
      <c r="T1813" t="s">
        <v>232</v>
      </c>
      <c r="U1813" t="s">
        <v>723</v>
      </c>
      <c r="V1813" t="s">
        <v>255</v>
      </c>
      <c r="W1813">
        <f t="shared" si="172"/>
        <v>-10.79</v>
      </c>
      <c r="X1813">
        <f t="shared" si="173"/>
        <v>-366.85999999999996</v>
      </c>
    </row>
    <row r="1814" spans="1:24" x14ac:dyDescent="0.35">
      <c r="A1814">
        <v>23</v>
      </c>
      <c r="B1814">
        <v>65.52</v>
      </c>
      <c r="C1814">
        <v>13</v>
      </c>
      <c r="D1814">
        <v>1506.96</v>
      </c>
      <c r="E1814" s="53">
        <v>43445</v>
      </c>
      <c r="F1814" s="84">
        <v>12</v>
      </c>
      <c r="G1814" s="84">
        <v>11</v>
      </c>
      <c r="H1814" s="85" t="str">
        <f t="shared" si="168"/>
        <v>November</v>
      </c>
      <c r="I1814" s="84">
        <v>2018</v>
      </c>
      <c r="J1814" s="85" t="str">
        <f t="shared" si="169"/>
        <v>11/12/2018</v>
      </c>
      <c r="K1814" s="86">
        <f t="shared" si="170"/>
        <v>2</v>
      </c>
      <c r="L1814" t="str">
        <f t="shared" si="171"/>
        <v>Monday</v>
      </c>
      <c r="M1814">
        <v>2379</v>
      </c>
      <c r="N1814" t="s">
        <v>207</v>
      </c>
      <c r="O1814" t="s">
        <v>226</v>
      </c>
      <c r="P1814">
        <v>61</v>
      </c>
      <c r="Q1814" t="s">
        <v>621</v>
      </c>
      <c r="R1814" t="s">
        <v>267</v>
      </c>
      <c r="S1814" t="s">
        <v>268</v>
      </c>
      <c r="T1814" t="s">
        <v>231</v>
      </c>
      <c r="U1814" t="s">
        <v>689</v>
      </c>
      <c r="V1814" t="s">
        <v>255</v>
      </c>
      <c r="W1814">
        <f t="shared" si="172"/>
        <v>4.519999999999996</v>
      </c>
      <c r="X1814">
        <f t="shared" si="173"/>
        <v>103.95999999999991</v>
      </c>
    </row>
    <row r="1815" spans="1:24" x14ac:dyDescent="0.35">
      <c r="A1815">
        <v>48</v>
      </c>
      <c r="B1815">
        <v>60.01</v>
      </c>
      <c r="C1815">
        <v>2</v>
      </c>
      <c r="D1815">
        <v>2880.48</v>
      </c>
      <c r="E1815" s="53" t="s">
        <v>410</v>
      </c>
      <c r="F1815" s="84">
        <v>20</v>
      </c>
      <c r="G1815" s="84">
        <v>11</v>
      </c>
      <c r="H1815" s="85" t="str">
        <f t="shared" si="168"/>
        <v>November</v>
      </c>
      <c r="I1815" s="84">
        <v>2018</v>
      </c>
      <c r="J1815" s="85" t="str">
        <f t="shared" si="169"/>
        <v>11/20/2018</v>
      </c>
      <c r="K1815" s="86">
        <f t="shared" si="170"/>
        <v>3</v>
      </c>
      <c r="L1815" t="str">
        <f t="shared" si="171"/>
        <v>Tuesday</v>
      </c>
      <c r="M1815">
        <v>2372</v>
      </c>
      <c r="N1815" t="s">
        <v>207</v>
      </c>
      <c r="O1815" t="s">
        <v>226</v>
      </c>
      <c r="P1815">
        <v>61</v>
      </c>
      <c r="Q1815" t="s">
        <v>621</v>
      </c>
      <c r="R1815" t="s">
        <v>411</v>
      </c>
      <c r="S1815" t="s">
        <v>412</v>
      </c>
      <c r="T1815" t="s">
        <v>248</v>
      </c>
      <c r="U1815" t="s">
        <v>748</v>
      </c>
      <c r="V1815" t="s">
        <v>255</v>
      </c>
      <c r="W1815">
        <f t="shared" si="172"/>
        <v>-0.99000000000000199</v>
      </c>
      <c r="X1815">
        <f t="shared" si="173"/>
        <v>-47.520000000000095</v>
      </c>
    </row>
    <row r="1816" spans="1:24" x14ac:dyDescent="0.35">
      <c r="A1816">
        <v>34</v>
      </c>
      <c r="B1816">
        <v>64.900000000000006</v>
      </c>
      <c r="C1816">
        <v>7</v>
      </c>
      <c r="D1816">
        <v>2206.6</v>
      </c>
      <c r="E1816" s="53">
        <v>43143</v>
      </c>
      <c r="F1816" s="84">
        <v>2</v>
      </c>
      <c r="G1816" s="84">
        <v>12</v>
      </c>
      <c r="H1816" s="85" t="str">
        <f t="shared" si="168"/>
        <v>December</v>
      </c>
      <c r="I1816" s="84">
        <v>2018</v>
      </c>
      <c r="J1816" s="85" t="str">
        <f t="shared" si="169"/>
        <v>12/2/2018</v>
      </c>
      <c r="K1816" s="86">
        <f t="shared" si="170"/>
        <v>1</v>
      </c>
      <c r="L1816" t="str">
        <f t="shared" si="171"/>
        <v>Sunday</v>
      </c>
      <c r="M1816">
        <v>2361</v>
      </c>
      <c r="N1816" t="s">
        <v>207</v>
      </c>
      <c r="O1816" t="s">
        <v>226</v>
      </c>
      <c r="P1816">
        <v>61</v>
      </c>
      <c r="Q1816" t="s">
        <v>621</v>
      </c>
      <c r="R1816" t="s">
        <v>296</v>
      </c>
      <c r="S1816" t="s">
        <v>297</v>
      </c>
      <c r="T1816" t="s">
        <v>236</v>
      </c>
      <c r="U1816" t="s">
        <v>704</v>
      </c>
      <c r="V1816" t="s">
        <v>255</v>
      </c>
      <c r="W1816">
        <f t="shared" si="172"/>
        <v>3.9000000000000057</v>
      </c>
      <c r="X1816">
        <f t="shared" si="173"/>
        <v>132.60000000000019</v>
      </c>
    </row>
    <row r="1817" spans="1:24" x14ac:dyDescent="0.35">
      <c r="A1817">
        <v>48</v>
      </c>
      <c r="B1817">
        <v>48.98</v>
      </c>
      <c r="C1817">
        <v>1</v>
      </c>
      <c r="D1817">
        <v>2351.04</v>
      </c>
      <c r="E1817" s="53" t="s">
        <v>212</v>
      </c>
      <c r="F1817" s="84">
        <v>15</v>
      </c>
      <c r="G1817" s="84">
        <v>1</v>
      </c>
      <c r="H1817" s="85" t="str">
        <f t="shared" si="168"/>
        <v>January</v>
      </c>
      <c r="I1817" s="84">
        <v>2019</v>
      </c>
      <c r="J1817" s="85" t="str">
        <f t="shared" si="169"/>
        <v>1/15/2019</v>
      </c>
      <c r="K1817" s="86">
        <f t="shared" si="170"/>
        <v>3</v>
      </c>
      <c r="L1817" t="str">
        <f t="shared" si="171"/>
        <v>Tuesday</v>
      </c>
      <c r="M1817">
        <v>2318</v>
      </c>
      <c r="N1817" t="s">
        <v>207</v>
      </c>
      <c r="O1817" t="s">
        <v>226</v>
      </c>
      <c r="P1817">
        <v>61</v>
      </c>
      <c r="Q1817" t="s">
        <v>621</v>
      </c>
      <c r="R1817" t="s">
        <v>269</v>
      </c>
      <c r="S1817" t="s">
        <v>259</v>
      </c>
      <c r="T1817" t="s">
        <v>230</v>
      </c>
      <c r="U1817" t="s">
        <v>690</v>
      </c>
      <c r="V1817" t="s">
        <v>255</v>
      </c>
      <c r="W1817">
        <f t="shared" si="172"/>
        <v>-12.020000000000003</v>
      </c>
      <c r="X1817">
        <f t="shared" si="173"/>
        <v>-576.96000000000015</v>
      </c>
    </row>
    <row r="1818" spans="1:24" x14ac:dyDescent="0.35">
      <c r="A1818">
        <v>24</v>
      </c>
      <c r="B1818">
        <v>50.21</v>
      </c>
      <c r="C1818">
        <v>8</v>
      </c>
      <c r="D1818">
        <v>1205.04</v>
      </c>
      <c r="E1818" s="53" t="s">
        <v>413</v>
      </c>
      <c r="F1818" s="84">
        <v>22</v>
      </c>
      <c r="G1818" s="84">
        <v>2</v>
      </c>
      <c r="H1818" s="85" t="str">
        <f t="shared" si="168"/>
        <v>Febuary</v>
      </c>
      <c r="I1818" s="84">
        <v>2019</v>
      </c>
      <c r="J1818" s="85" t="str">
        <f t="shared" si="169"/>
        <v>2/22/2019</v>
      </c>
      <c r="K1818" s="86">
        <f t="shared" si="170"/>
        <v>6</v>
      </c>
      <c r="L1818" t="str">
        <f t="shared" si="171"/>
        <v>Friday</v>
      </c>
      <c r="M1818">
        <v>2281</v>
      </c>
      <c r="N1818" t="s">
        <v>207</v>
      </c>
      <c r="O1818" t="s">
        <v>226</v>
      </c>
      <c r="P1818">
        <v>61</v>
      </c>
      <c r="Q1818" t="s">
        <v>621</v>
      </c>
      <c r="R1818" t="s">
        <v>414</v>
      </c>
      <c r="S1818" t="s">
        <v>415</v>
      </c>
      <c r="T1818" t="s">
        <v>244</v>
      </c>
      <c r="U1818" t="s">
        <v>749</v>
      </c>
      <c r="V1818" t="s">
        <v>255</v>
      </c>
      <c r="W1818">
        <f t="shared" si="172"/>
        <v>-10.79</v>
      </c>
      <c r="X1818">
        <f t="shared" si="173"/>
        <v>-258.95999999999998</v>
      </c>
    </row>
    <row r="1819" spans="1:24" x14ac:dyDescent="0.35">
      <c r="A1819">
        <v>47</v>
      </c>
      <c r="B1819">
        <v>62.45</v>
      </c>
      <c r="C1819">
        <v>2</v>
      </c>
      <c r="D1819">
        <v>2935.15</v>
      </c>
      <c r="E1819" s="53">
        <v>43712</v>
      </c>
      <c r="F1819" s="84">
        <v>9</v>
      </c>
      <c r="G1819" s="84">
        <v>4</v>
      </c>
      <c r="H1819" s="85" t="str">
        <f t="shared" si="168"/>
        <v>April</v>
      </c>
      <c r="I1819" s="84">
        <v>2019</v>
      </c>
      <c r="J1819" s="85" t="str">
        <f t="shared" si="169"/>
        <v>4/9/2019</v>
      </c>
      <c r="K1819" s="86">
        <f t="shared" si="170"/>
        <v>3</v>
      </c>
      <c r="L1819" t="str">
        <f t="shared" si="171"/>
        <v>Tuesday</v>
      </c>
      <c r="M1819">
        <v>2236</v>
      </c>
      <c r="N1819" t="s">
        <v>207</v>
      </c>
      <c r="O1819" t="s">
        <v>226</v>
      </c>
      <c r="P1819">
        <v>61</v>
      </c>
      <c r="Q1819" t="s">
        <v>621</v>
      </c>
      <c r="R1819" t="s">
        <v>357</v>
      </c>
      <c r="S1819" t="s">
        <v>358</v>
      </c>
      <c r="T1819" t="s">
        <v>243</v>
      </c>
      <c r="U1819" t="s">
        <v>729</v>
      </c>
      <c r="V1819" t="s">
        <v>255</v>
      </c>
      <c r="W1819">
        <f t="shared" si="172"/>
        <v>1.4500000000000028</v>
      </c>
      <c r="X1819">
        <f t="shared" si="173"/>
        <v>68.150000000000134</v>
      </c>
    </row>
    <row r="1820" spans="1:24" x14ac:dyDescent="0.35">
      <c r="A1820">
        <v>24</v>
      </c>
      <c r="B1820">
        <v>52.66</v>
      </c>
      <c r="C1820">
        <v>12</v>
      </c>
      <c r="D1820">
        <v>1263.8399999999999</v>
      </c>
      <c r="E1820" s="53">
        <v>43471</v>
      </c>
      <c r="F1820" s="84">
        <v>1</v>
      </c>
      <c r="G1820" s="84">
        <v>6</v>
      </c>
      <c r="H1820" s="85" t="str">
        <f t="shared" si="168"/>
        <v>June</v>
      </c>
      <c r="I1820" s="84">
        <v>2019</v>
      </c>
      <c r="J1820" s="85" t="str">
        <f t="shared" si="169"/>
        <v>6/1/2019</v>
      </c>
      <c r="K1820" s="86">
        <f t="shared" si="170"/>
        <v>7</v>
      </c>
      <c r="L1820" t="str">
        <f t="shared" si="171"/>
        <v>Saturday</v>
      </c>
      <c r="M1820">
        <v>2184</v>
      </c>
      <c r="N1820" t="s">
        <v>364</v>
      </c>
      <c r="O1820" t="s">
        <v>226</v>
      </c>
      <c r="P1820">
        <v>61</v>
      </c>
      <c r="Q1820" t="s">
        <v>621</v>
      </c>
      <c r="R1820" t="s">
        <v>294</v>
      </c>
      <c r="S1820" t="s">
        <v>295</v>
      </c>
      <c r="T1820" t="s">
        <v>235</v>
      </c>
      <c r="U1820" t="s">
        <v>703</v>
      </c>
      <c r="V1820" t="s">
        <v>255</v>
      </c>
      <c r="W1820">
        <f t="shared" si="172"/>
        <v>-8.3400000000000034</v>
      </c>
      <c r="X1820">
        <f t="shared" si="173"/>
        <v>-200.16000000000008</v>
      </c>
    </row>
    <row r="1821" spans="1:24" x14ac:dyDescent="0.35">
      <c r="A1821">
        <v>47</v>
      </c>
      <c r="B1821">
        <v>62.45</v>
      </c>
      <c r="C1821">
        <v>13</v>
      </c>
      <c r="D1821">
        <v>2935.15</v>
      </c>
      <c r="E1821" s="53">
        <v>43623</v>
      </c>
      <c r="F1821" s="84">
        <v>6</v>
      </c>
      <c r="G1821" s="84">
        <v>7</v>
      </c>
      <c r="H1821" s="85" t="str">
        <f t="shared" si="168"/>
        <v>July</v>
      </c>
      <c r="I1821" s="84">
        <v>2019</v>
      </c>
      <c r="J1821" s="85" t="str">
        <f t="shared" si="169"/>
        <v>7/6/2019</v>
      </c>
      <c r="K1821" s="86">
        <f t="shared" si="170"/>
        <v>7</v>
      </c>
      <c r="L1821" t="str">
        <f t="shared" si="171"/>
        <v>Saturday</v>
      </c>
      <c r="M1821">
        <v>2150</v>
      </c>
      <c r="N1821" t="s">
        <v>207</v>
      </c>
      <c r="O1821" t="s">
        <v>226</v>
      </c>
      <c r="P1821">
        <v>61</v>
      </c>
      <c r="Q1821" t="s">
        <v>621</v>
      </c>
      <c r="R1821" t="s">
        <v>416</v>
      </c>
      <c r="S1821" t="s">
        <v>417</v>
      </c>
      <c r="T1821" t="s">
        <v>239</v>
      </c>
      <c r="U1821" t="s">
        <v>750</v>
      </c>
      <c r="V1821" t="s">
        <v>255</v>
      </c>
      <c r="W1821">
        <f t="shared" si="172"/>
        <v>1.4500000000000028</v>
      </c>
      <c r="X1821">
        <f t="shared" si="173"/>
        <v>68.150000000000134</v>
      </c>
    </row>
    <row r="1822" spans="1:24" x14ac:dyDescent="0.35">
      <c r="A1822">
        <v>20</v>
      </c>
      <c r="B1822">
        <v>61.23</v>
      </c>
      <c r="C1822">
        <v>2</v>
      </c>
      <c r="D1822">
        <v>1224.5999999999999</v>
      </c>
      <c r="E1822" s="53">
        <v>43504</v>
      </c>
      <c r="F1822" s="84">
        <v>2</v>
      </c>
      <c r="G1822" s="84">
        <v>8</v>
      </c>
      <c r="H1822" s="85" t="str">
        <f t="shared" si="168"/>
        <v>August</v>
      </c>
      <c r="I1822" s="84">
        <v>2019</v>
      </c>
      <c r="J1822" s="85" t="str">
        <f t="shared" si="169"/>
        <v>8/2/2019</v>
      </c>
      <c r="K1822" s="86">
        <f t="shared" si="170"/>
        <v>6</v>
      </c>
      <c r="L1822" t="str">
        <f t="shared" si="171"/>
        <v>Friday</v>
      </c>
      <c r="M1822">
        <v>2124</v>
      </c>
      <c r="N1822" t="s">
        <v>207</v>
      </c>
      <c r="O1822" t="s">
        <v>226</v>
      </c>
      <c r="P1822">
        <v>61</v>
      </c>
      <c r="Q1822" t="s">
        <v>621</v>
      </c>
      <c r="R1822" t="s">
        <v>418</v>
      </c>
      <c r="S1822" t="s">
        <v>342</v>
      </c>
      <c r="T1822" t="s">
        <v>229</v>
      </c>
      <c r="U1822" t="s">
        <v>751</v>
      </c>
      <c r="V1822" t="s">
        <v>255</v>
      </c>
      <c r="W1822">
        <f t="shared" si="172"/>
        <v>0.22999999999999687</v>
      </c>
      <c r="X1822">
        <f t="shared" si="173"/>
        <v>4.5999999999999375</v>
      </c>
    </row>
    <row r="1823" spans="1:24" x14ac:dyDescent="0.35">
      <c r="A1823">
        <v>20</v>
      </c>
      <c r="B1823">
        <v>67.97</v>
      </c>
      <c r="C1823">
        <v>11</v>
      </c>
      <c r="D1823">
        <v>1359.4</v>
      </c>
      <c r="E1823" s="53" t="s">
        <v>419</v>
      </c>
      <c r="F1823" s="84">
        <v>30</v>
      </c>
      <c r="G1823" s="84">
        <v>8</v>
      </c>
      <c r="H1823" s="85" t="str">
        <f t="shared" si="168"/>
        <v>August</v>
      </c>
      <c r="I1823" s="84">
        <v>2019</v>
      </c>
      <c r="J1823" s="85" t="str">
        <f t="shared" si="169"/>
        <v>8/30/2019</v>
      </c>
      <c r="K1823" s="86">
        <f t="shared" si="170"/>
        <v>6</v>
      </c>
      <c r="L1823" t="str">
        <f t="shared" si="171"/>
        <v>Friday</v>
      </c>
      <c r="M1823">
        <v>2097</v>
      </c>
      <c r="N1823" t="s">
        <v>207</v>
      </c>
      <c r="O1823" t="s">
        <v>226</v>
      </c>
      <c r="P1823">
        <v>61</v>
      </c>
      <c r="Q1823" t="s">
        <v>621</v>
      </c>
      <c r="R1823" t="s">
        <v>414</v>
      </c>
      <c r="S1823" t="s">
        <v>415</v>
      </c>
      <c r="T1823" t="s">
        <v>244</v>
      </c>
      <c r="U1823" t="s">
        <v>749</v>
      </c>
      <c r="V1823" t="s">
        <v>255</v>
      </c>
      <c r="W1823">
        <f t="shared" si="172"/>
        <v>6.9699999999999989</v>
      </c>
      <c r="X1823">
        <f t="shared" si="173"/>
        <v>139.39999999999998</v>
      </c>
    </row>
    <row r="1824" spans="1:24" x14ac:dyDescent="0.35">
      <c r="A1824">
        <v>31</v>
      </c>
      <c r="B1824">
        <v>58.78</v>
      </c>
      <c r="C1824">
        <v>4</v>
      </c>
      <c r="D1824">
        <v>1822.18</v>
      </c>
      <c r="E1824" s="53">
        <v>43200</v>
      </c>
      <c r="F1824" s="84">
        <v>4</v>
      </c>
      <c r="G1824" s="84">
        <v>10</v>
      </c>
      <c r="H1824" s="85" t="str">
        <f t="shared" si="168"/>
        <v>October</v>
      </c>
      <c r="I1824" s="84">
        <v>2018</v>
      </c>
      <c r="J1824" s="85" t="str">
        <f t="shared" si="169"/>
        <v>10/4/2018</v>
      </c>
      <c r="K1824" s="86">
        <f t="shared" si="170"/>
        <v>5</v>
      </c>
      <c r="L1824" t="str">
        <f t="shared" si="171"/>
        <v>Thursday</v>
      </c>
      <c r="M1824">
        <v>2428</v>
      </c>
      <c r="N1824" t="s">
        <v>207</v>
      </c>
      <c r="O1824" t="s">
        <v>226</v>
      </c>
      <c r="P1824">
        <v>61</v>
      </c>
      <c r="Q1824" t="s">
        <v>621</v>
      </c>
      <c r="R1824" t="s">
        <v>420</v>
      </c>
      <c r="S1824" t="s">
        <v>421</v>
      </c>
      <c r="T1824" t="s">
        <v>248</v>
      </c>
      <c r="U1824" t="s">
        <v>752</v>
      </c>
      <c r="V1824" t="s">
        <v>255</v>
      </c>
      <c r="W1824">
        <f t="shared" si="172"/>
        <v>-2.2199999999999989</v>
      </c>
      <c r="X1824">
        <f t="shared" si="173"/>
        <v>-68.819999999999965</v>
      </c>
    </row>
    <row r="1825" spans="1:24" x14ac:dyDescent="0.35">
      <c r="A1825">
        <v>38</v>
      </c>
      <c r="B1825">
        <v>56.94</v>
      </c>
      <c r="C1825">
        <v>9</v>
      </c>
      <c r="D1825">
        <v>2163.7199999999998</v>
      </c>
      <c r="E1825" s="53" t="s">
        <v>422</v>
      </c>
      <c r="F1825" s="84">
        <v>16</v>
      </c>
      <c r="G1825" s="84">
        <v>10</v>
      </c>
      <c r="H1825" s="85" t="str">
        <f t="shared" si="168"/>
        <v>October</v>
      </c>
      <c r="I1825" s="84">
        <v>2019</v>
      </c>
      <c r="J1825" s="85" t="str">
        <f t="shared" si="169"/>
        <v>10/16/2019</v>
      </c>
      <c r="K1825" s="86">
        <f t="shared" si="170"/>
        <v>4</v>
      </c>
      <c r="L1825" t="str">
        <f t="shared" si="171"/>
        <v>Wednesday</v>
      </c>
      <c r="M1825">
        <v>2052</v>
      </c>
      <c r="N1825" t="s">
        <v>207</v>
      </c>
      <c r="O1825" t="s">
        <v>226</v>
      </c>
      <c r="P1825">
        <v>61</v>
      </c>
      <c r="Q1825" t="s">
        <v>621</v>
      </c>
      <c r="R1825" t="s">
        <v>411</v>
      </c>
      <c r="S1825" t="s">
        <v>412</v>
      </c>
      <c r="T1825" t="s">
        <v>248</v>
      </c>
      <c r="U1825" t="s">
        <v>748</v>
      </c>
      <c r="V1825" t="s">
        <v>255</v>
      </c>
      <c r="W1825">
        <f t="shared" si="172"/>
        <v>-4.0600000000000023</v>
      </c>
      <c r="X1825">
        <f t="shared" si="173"/>
        <v>-154.28000000000009</v>
      </c>
    </row>
    <row r="1826" spans="1:24" x14ac:dyDescent="0.35">
      <c r="A1826">
        <v>26</v>
      </c>
      <c r="B1826">
        <v>61.23</v>
      </c>
      <c r="C1826">
        <v>2</v>
      </c>
      <c r="D1826">
        <v>1591.98</v>
      </c>
      <c r="E1826" s="53">
        <v>43535</v>
      </c>
      <c r="F1826" s="84">
        <v>3</v>
      </c>
      <c r="G1826" s="84">
        <v>11</v>
      </c>
      <c r="H1826" s="85" t="str">
        <f t="shared" si="168"/>
        <v>November</v>
      </c>
      <c r="I1826" s="84">
        <v>2019</v>
      </c>
      <c r="J1826" s="85" t="str">
        <f t="shared" si="169"/>
        <v>11/3/2019</v>
      </c>
      <c r="K1826" s="86">
        <f t="shared" si="170"/>
        <v>1</v>
      </c>
      <c r="L1826" t="str">
        <f t="shared" si="171"/>
        <v>Sunday</v>
      </c>
      <c r="M1826">
        <v>2035</v>
      </c>
      <c r="N1826" t="s">
        <v>207</v>
      </c>
      <c r="O1826" t="s">
        <v>226</v>
      </c>
      <c r="P1826">
        <v>61</v>
      </c>
      <c r="Q1826" t="s">
        <v>621</v>
      </c>
      <c r="R1826" t="s">
        <v>298</v>
      </c>
      <c r="S1826" t="s">
        <v>299</v>
      </c>
      <c r="T1826" t="s">
        <v>237</v>
      </c>
      <c r="U1826" t="s">
        <v>705</v>
      </c>
      <c r="V1826" t="s">
        <v>255</v>
      </c>
      <c r="W1826">
        <f t="shared" si="172"/>
        <v>0.22999999999999687</v>
      </c>
      <c r="X1826">
        <f t="shared" si="173"/>
        <v>5.9799999999999187</v>
      </c>
    </row>
    <row r="1827" spans="1:24" x14ac:dyDescent="0.35">
      <c r="A1827">
        <v>25</v>
      </c>
      <c r="B1827">
        <v>123.14</v>
      </c>
      <c r="C1827">
        <v>9</v>
      </c>
      <c r="D1827">
        <v>3078.5</v>
      </c>
      <c r="E1827" s="53" t="s">
        <v>468</v>
      </c>
      <c r="F1827" s="84">
        <v>17</v>
      </c>
      <c r="G1827" s="84">
        <v>11</v>
      </c>
      <c r="H1827" s="85" t="str">
        <f t="shared" si="168"/>
        <v>November</v>
      </c>
      <c r="I1827" s="84">
        <v>2019</v>
      </c>
      <c r="J1827" s="85" t="str">
        <f t="shared" si="169"/>
        <v>11/17/2019</v>
      </c>
      <c r="K1827" s="86">
        <f t="shared" si="170"/>
        <v>1</v>
      </c>
      <c r="L1827" t="str">
        <f t="shared" si="171"/>
        <v>Sunday</v>
      </c>
      <c r="M1827">
        <v>2022</v>
      </c>
      <c r="N1827" t="s">
        <v>207</v>
      </c>
      <c r="O1827" t="s">
        <v>226</v>
      </c>
      <c r="P1827">
        <v>61</v>
      </c>
      <c r="Q1827" t="s">
        <v>621</v>
      </c>
      <c r="R1827" t="s">
        <v>351</v>
      </c>
      <c r="S1827" t="s">
        <v>311</v>
      </c>
      <c r="T1827" t="s">
        <v>229</v>
      </c>
      <c r="U1827" t="s">
        <v>726</v>
      </c>
      <c r="V1827" t="s">
        <v>260</v>
      </c>
      <c r="W1827">
        <f t="shared" si="172"/>
        <v>62.14</v>
      </c>
      <c r="X1827">
        <f t="shared" si="173"/>
        <v>1553.5</v>
      </c>
    </row>
    <row r="1828" spans="1:24" x14ac:dyDescent="0.35">
      <c r="A1828">
        <v>48</v>
      </c>
      <c r="B1828">
        <v>62.45</v>
      </c>
      <c r="C1828">
        <v>10</v>
      </c>
      <c r="D1828">
        <v>2997.6</v>
      </c>
      <c r="E1828" s="53" t="s">
        <v>221</v>
      </c>
      <c r="F1828" s="84">
        <v>24</v>
      </c>
      <c r="G1828" s="84">
        <v>11</v>
      </c>
      <c r="H1828" s="85" t="str">
        <f t="shared" si="168"/>
        <v>November</v>
      </c>
      <c r="I1828" s="84">
        <v>2019</v>
      </c>
      <c r="J1828" s="85" t="str">
        <f t="shared" si="169"/>
        <v>11/24/2019</v>
      </c>
      <c r="K1828" s="86">
        <f t="shared" si="170"/>
        <v>1</v>
      </c>
      <c r="L1828" t="str">
        <f t="shared" si="171"/>
        <v>Sunday</v>
      </c>
      <c r="M1828">
        <v>2016</v>
      </c>
      <c r="N1828" t="s">
        <v>207</v>
      </c>
      <c r="O1828" t="s">
        <v>226</v>
      </c>
      <c r="P1828">
        <v>61</v>
      </c>
      <c r="Q1828" t="s">
        <v>621</v>
      </c>
      <c r="R1828" t="s">
        <v>270</v>
      </c>
      <c r="S1828" t="s">
        <v>271</v>
      </c>
      <c r="T1828" t="s">
        <v>232</v>
      </c>
      <c r="U1828" t="s">
        <v>691</v>
      </c>
      <c r="V1828" t="s">
        <v>255</v>
      </c>
      <c r="W1828">
        <f t="shared" si="172"/>
        <v>1.4500000000000028</v>
      </c>
      <c r="X1828">
        <f t="shared" si="173"/>
        <v>69.600000000000136</v>
      </c>
    </row>
    <row r="1829" spans="1:24" x14ac:dyDescent="0.35">
      <c r="A1829">
        <v>44</v>
      </c>
      <c r="B1829">
        <v>62.45</v>
      </c>
      <c r="C1829">
        <v>6</v>
      </c>
      <c r="D1829">
        <v>2747.8</v>
      </c>
      <c r="E1829" s="53">
        <v>43658</v>
      </c>
      <c r="F1829" s="84">
        <v>7</v>
      </c>
      <c r="G1829" s="84">
        <v>12</v>
      </c>
      <c r="H1829" s="85" t="str">
        <f t="shared" si="168"/>
        <v>December</v>
      </c>
      <c r="I1829" s="84">
        <v>2019</v>
      </c>
      <c r="J1829" s="85" t="str">
        <f t="shared" si="169"/>
        <v>12/7/2019</v>
      </c>
      <c r="K1829" s="86">
        <f t="shared" si="170"/>
        <v>7</v>
      </c>
      <c r="L1829" t="str">
        <f t="shared" si="171"/>
        <v>Saturday</v>
      </c>
      <c r="M1829">
        <v>2004</v>
      </c>
      <c r="N1829" t="s">
        <v>207</v>
      </c>
      <c r="O1829" t="s">
        <v>226</v>
      </c>
      <c r="P1829">
        <v>61</v>
      </c>
      <c r="Q1829" t="s">
        <v>621</v>
      </c>
      <c r="R1829" t="s">
        <v>296</v>
      </c>
      <c r="S1829" t="s">
        <v>297</v>
      </c>
      <c r="T1829" t="s">
        <v>236</v>
      </c>
      <c r="U1829" t="s">
        <v>704</v>
      </c>
      <c r="V1829" t="s">
        <v>255</v>
      </c>
      <c r="W1829">
        <f t="shared" si="172"/>
        <v>1.4500000000000028</v>
      </c>
      <c r="X1829">
        <f t="shared" si="173"/>
        <v>63.800000000000125</v>
      </c>
    </row>
    <row r="1830" spans="1:24" x14ac:dyDescent="0.35">
      <c r="A1830">
        <v>21</v>
      </c>
      <c r="B1830">
        <v>116.56</v>
      </c>
      <c r="C1830">
        <v>15</v>
      </c>
      <c r="D1830">
        <v>2447.7600000000002</v>
      </c>
      <c r="E1830" s="53">
        <v>43983</v>
      </c>
      <c r="F1830" s="84">
        <v>6</v>
      </c>
      <c r="G1830" s="84">
        <v>1</v>
      </c>
      <c r="H1830" s="85" t="str">
        <f t="shared" si="168"/>
        <v>January</v>
      </c>
      <c r="I1830" s="84">
        <v>2020</v>
      </c>
      <c r="J1830" s="85" t="str">
        <f t="shared" si="169"/>
        <v>1/6/2020</v>
      </c>
      <c r="K1830" s="86">
        <f t="shared" si="170"/>
        <v>2</v>
      </c>
      <c r="L1830" t="str">
        <f t="shared" si="171"/>
        <v>Monday</v>
      </c>
      <c r="M1830">
        <v>1975</v>
      </c>
      <c r="N1830" t="s">
        <v>207</v>
      </c>
      <c r="O1830" t="s">
        <v>226</v>
      </c>
      <c r="P1830">
        <v>61</v>
      </c>
      <c r="Q1830" t="s">
        <v>621</v>
      </c>
      <c r="R1830" t="s">
        <v>423</v>
      </c>
      <c r="S1830" t="s">
        <v>424</v>
      </c>
      <c r="T1830" t="s">
        <v>233</v>
      </c>
      <c r="U1830" t="s">
        <v>753</v>
      </c>
      <c r="V1830" t="s">
        <v>255</v>
      </c>
      <c r="W1830">
        <f t="shared" si="172"/>
        <v>55.56</v>
      </c>
      <c r="X1830">
        <f t="shared" si="173"/>
        <v>1166.76</v>
      </c>
    </row>
    <row r="1831" spans="1:24" x14ac:dyDescent="0.35">
      <c r="A1831">
        <v>46</v>
      </c>
      <c r="B1831">
        <v>41.54</v>
      </c>
      <c r="C1831">
        <v>6</v>
      </c>
      <c r="D1831">
        <v>1910.84</v>
      </c>
      <c r="E1831" s="53">
        <v>44106</v>
      </c>
      <c r="F1831" s="84">
        <v>10</v>
      </c>
      <c r="G1831" s="84">
        <v>2</v>
      </c>
      <c r="H1831" s="85" t="str">
        <f t="shared" si="168"/>
        <v>Febuary</v>
      </c>
      <c r="I1831" s="84">
        <v>2020</v>
      </c>
      <c r="J1831" s="85" t="str">
        <f t="shared" si="169"/>
        <v>2/10/2020</v>
      </c>
      <c r="K1831" s="86">
        <f t="shared" si="170"/>
        <v>2</v>
      </c>
      <c r="L1831" t="str">
        <f t="shared" si="171"/>
        <v>Monday</v>
      </c>
      <c r="M1831">
        <v>1941</v>
      </c>
      <c r="N1831" t="s">
        <v>207</v>
      </c>
      <c r="O1831" t="s">
        <v>226</v>
      </c>
      <c r="P1831">
        <v>61</v>
      </c>
      <c r="Q1831" t="s">
        <v>621</v>
      </c>
      <c r="R1831" t="s">
        <v>296</v>
      </c>
      <c r="S1831" t="s">
        <v>297</v>
      </c>
      <c r="T1831" t="s">
        <v>236</v>
      </c>
      <c r="U1831" t="s">
        <v>704</v>
      </c>
      <c r="V1831" t="s">
        <v>255</v>
      </c>
      <c r="W1831">
        <f t="shared" si="172"/>
        <v>-19.46</v>
      </c>
      <c r="X1831">
        <f t="shared" si="173"/>
        <v>-895.16000000000008</v>
      </c>
    </row>
    <row r="1832" spans="1:24" x14ac:dyDescent="0.35">
      <c r="A1832">
        <v>46</v>
      </c>
      <c r="B1832">
        <v>52.84</v>
      </c>
      <c r="C1832">
        <v>6</v>
      </c>
      <c r="D1832">
        <v>2430.64</v>
      </c>
      <c r="E1832" s="53">
        <v>43924</v>
      </c>
      <c r="F1832" s="84">
        <v>4</v>
      </c>
      <c r="G1832" s="84">
        <v>3</v>
      </c>
      <c r="H1832" s="85" t="str">
        <f t="shared" si="168"/>
        <v>March</v>
      </c>
      <c r="I1832" s="84">
        <v>2020</v>
      </c>
      <c r="J1832" s="85" t="str">
        <f t="shared" si="169"/>
        <v>3/4/2020</v>
      </c>
      <c r="K1832" s="86">
        <f t="shared" si="170"/>
        <v>4</v>
      </c>
      <c r="L1832" t="str">
        <f t="shared" si="171"/>
        <v>Wednesday</v>
      </c>
      <c r="M1832">
        <v>1919</v>
      </c>
      <c r="N1832" t="s">
        <v>207</v>
      </c>
      <c r="O1832" t="s">
        <v>226</v>
      </c>
      <c r="P1832">
        <v>61</v>
      </c>
      <c r="Q1832" t="s">
        <v>621</v>
      </c>
      <c r="R1832" t="s">
        <v>335</v>
      </c>
      <c r="S1832" t="s">
        <v>336</v>
      </c>
      <c r="T1832" t="s">
        <v>229</v>
      </c>
      <c r="U1832" t="s">
        <v>720</v>
      </c>
      <c r="V1832" t="s">
        <v>255</v>
      </c>
      <c r="W1832">
        <f t="shared" si="172"/>
        <v>-8.1599999999999966</v>
      </c>
      <c r="X1832">
        <f t="shared" si="173"/>
        <v>-375.35999999999984</v>
      </c>
    </row>
    <row r="1833" spans="1:24" x14ac:dyDescent="0.35">
      <c r="A1833">
        <v>55</v>
      </c>
      <c r="B1833">
        <v>52.66</v>
      </c>
      <c r="C1833">
        <v>12</v>
      </c>
      <c r="D1833">
        <v>2896.3</v>
      </c>
      <c r="E1833" s="53" t="s">
        <v>425</v>
      </c>
      <c r="F1833" s="84">
        <v>17</v>
      </c>
      <c r="G1833" s="84">
        <v>5</v>
      </c>
      <c r="H1833" s="85" t="str">
        <f t="shared" si="168"/>
        <v>May</v>
      </c>
      <c r="I1833" s="84">
        <v>2020</v>
      </c>
      <c r="J1833" s="85" t="str">
        <f t="shared" si="169"/>
        <v>5/17/2020</v>
      </c>
      <c r="K1833" s="86">
        <f t="shared" si="170"/>
        <v>1</v>
      </c>
      <c r="L1833" t="str">
        <f t="shared" si="171"/>
        <v>Sunday</v>
      </c>
      <c r="M1833">
        <v>1846</v>
      </c>
      <c r="N1833" t="s">
        <v>207</v>
      </c>
      <c r="O1833" t="s">
        <v>226</v>
      </c>
      <c r="P1833">
        <v>61</v>
      </c>
      <c r="Q1833" t="s">
        <v>621</v>
      </c>
      <c r="R1833" t="s">
        <v>287</v>
      </c>
      <c r="S1833" t="s">
        <v>288</v>
      </c>
      <c r="T1833" t="s">
        <v>234</v>
      </c>
      <c r="U1833" t="s">
        <v>700</v>
      </c>
      <c r="V1833" t="s">
        <v>255</v>
      </c>
      <c r="W1833">
        <f t="shared" si="172"/>
        <v>-8.3400000000000034</v>
      </c>
      <c r="X1833">
        <f t="shared" si="173"/>
        <v>-458.70000000000016</v>
      </c>
    </row>
    <row r="1834" spans="1:24" x14ac:dyDescent="0.35">
      <c r="A1834">
        <v>31</v>
      </c>
      <c r="B1834">
        <v>52.6</v>
      </c>
      <c r="C1834">
        <v>14</v>
      </c>
      <c r="D1834">
        <v>1630.6</v>
      </c>
      <c r="E1834" s="53" t="s">
        <v>485</v>
      </c>
      <c r="F1834" s="84">
        <v>17</v>
      </c>
      <c r="G1834" s="84">
        <v>2</v>
      </c>
      <c r="H1834" s="85" t="str">
        <f t="shared" si="168"/>
        <v>Febuary</v>
      </c>
      <c r="I1834" s="84">
        <v>2018</v>
      </c>
      <c r="J1834" s="85" t="str">
        <f t="shared" si="169"/>
        <v>2/17/2018</v>
      </c>
      <c r="K1834" s="86">
        <f t="shared" si="170"/>
        <v>7</v>
      </c>
      <c r="L1834" t="str">
        <f t="shared" si="171"/>
        <v>Saturday</v>
      </c>
      <c r="M1834">
        <v>2667</v>
      </c>
      <c r="N1834" t="s">
        <v>207</v>
      </c>
      <c r="O1834" t="s">
        <v>470</v>
      </c>
      <c r="P1834">
        <v>65</v>
      </c>
      <c r="Q1834" t="s">
        <v>622</v>
      </c>
      <c r="R1834" t="s">
        <v>473</v>
      </c>
      <c r="S1834" t="s">
        <v>474</v>
      </c>
      <c r="T1834" t="s">
        <v>239</v>
      </c>
      <c r="U1834" t="s">
        <v>766</v>
      </c>
      <c r="V1834" t="s">
        <v>255</v>
      </c>
      <c r="W1834">
        <f t="shared" si="172"/>
        <v>-12.399999999999999</v>
      </c>
      <c r="X1834">
        <f t="shared" si="173"/>
        <v>-384.4</v>
      </c>
    </row>
    <row r="1835" spans="1:24" x14ac:dyDescent="0.35">
      <c r="A1835">
        <v>20</v>
      </c>
      <c r="B1835">
        <v>72.98</v>
      </c>
      <c r="C1835">
        <v>5</v>
      </c>
      <c r="D1835">
        <v>1459.6</v>
      </c>
      <c r="E1835" s="53" t="s">
        <v>359</v>
      </c>
      <c r="F1835" s="84">
        <v>28</v>
      </c>
      <c r="G1835" s="84">
        <v>4</v>
      </c>
      <c r="H1835" s="85" t="str">
        <f t="shared" si="168"/>
        <v>April</v>
      </c>
      <c r="I1835" s="84">
        <v>2018</v>
      </c>
      <c r="J1835" s="85" t="str">
        <f t="shared" si="169"/>
        <v>4/28/2018</v>
      </c>
      <c r="K1835" s="86">
        <f t="shared" si="170"/>
        <v>7</v>
      </c>
      <c r="L1835" t="str">
        <f t="shared" si="171"/>
        <v>Saturday</v>
      </c>
      <c r="M1835">
        <v>2598</v>
      </c>
      <c r="N1835" t="s">
        <v>207</v>
      </c>
      <c r="O1835" t="s">
        <v>470</v>
      </c>
      <c r="P1835">
        <v>65</v>
      </c>
      <c r="Q1835" t="s">
        <v>622</v>
      </c>
      <c r="R1835" t="s">
        <v>287</v>
      </c>
      <c r="S1835" t="s">
        <v>288</v>
      </c>
      <c r="T1835" t="s">
        <v>234</v>
      </c>
      <c r="U1835" t="s">
        <v>700</v>
      </c>
      <c r="V1835" t="s">
        <v>255</v>
      </c>
      <c r="W1835">
        <f t="shared" si="172"/>
        <v>7.980000000000004</v>
      </c>
      <c r="X1835">
        <f t="shared" si="173"/>
        <v>159.60000000000008</v>
      </c>
    </row>
    <row r="1836" spans="1:24" x14ac:dyDescent="0.35">
      <c r="A1836">
        <v>29</v>
      </c>
      <c r="B1836">
        <v>59.18</v>
      </c>
      <c r="C1836">
        <v>6</v>
      </c>
      <c r="D1836">
        <v>1716.22</v>
      </c>
      <c r="E1836" s="53" t="s">
        <v>487</v>
      </c>
      <c r="F1836" s="84">
        <v>16</v>
      </c>
      <c r="G1836" s="84">
        <v>6</v>
      </c>
      <c r="H1836" s="85" t="str">
        <f t="shared" si="168"/>
        <v>June</v>
      </c>
      <c r="I1836" s="84">
        <v>2018</v>
      </c>
      <c r="J1836" s="85" t="str">
        <f t="shared" si="169"/>
        <v>6/16/2018</v>
      </c>
      <c r="K1836" s="86">
        <f t="shared" si="170"/>
        <v>7</v>
      </c>
      <c r="L1836" t="str">
        <f t="shared" si="171"/>
        <v>Saturday</v>
      </c>
      <c r="M1836">
        <v>2550</v>
      </c>
      <c r="N1836" t="s">
        <v>207</v>
      </c>
      <c r="O1836" t="s">
        <v>470</v>
      </c>
      <c r="P1836">
        <v>65</v>
      </c>
      <c r="Q1836" t="s">
        <v>622</v>
      </c>
      <c r="R1836" t="s">
        <v>488</v>
      </c>
      <c r="S1836" t="s">
        <v>451</v>
      </c>
      <c r="T1836" t="s">
        <v>229</v>
      </c>
      <c r="U1836" t="s">
        <v>768</v>
      </c>
      <c r="V1836" t="s">
        <v>255</v>
      </c>
      <c r="W1836">
        <f t="shared" si="172"/>
        <v>-5.82</v>
      </c>
      <c r="X1836">
        <f t="shared" si="173"/>
        <v>-168.78</v>
      </c>
    </row>
    <row r="1837" spans="1:24" x14ac:dyDescent="0.35">
      <c r="A1837">
        <v>33</v>
      </c>
      <c r="B1837">
        <v>77.59</v>
      </c>
      <c r="C1837">
        <v>9</v>
      </c>
      <c r="D1837">
        <v>2560.4699999999998</v>
      </c>
      <c r="E1837" s="53">
        <v>43381</v>
      </c>
      <c r="F1837" s="84">
        <v>10</v>
      </c>
      <c r="G1837" s="84">
        <v>8</v>
      </c>
      <c r="H1837" s="85" t="str">
        <f t="shared" si="168"/>
        <v>August</v>
      </c>
      <c r="I1837" s="84">
        <v>2018</v>
      </c>
      <c r="J1837" s="85" t="str">
        <f t="shared" si="169"/>
        <v>8/10/2018</v>
      </c>
      <c r="K1837" s="86">
        <f t="shared" si="170"/>
        <v>6</v>
      </c>
      <c r="L1837" t="str">
        <f t="shared" si="171"/>
        <v>Friday</v>
      </c>
      <c r="M1837">
        <v>2496</v>
      </c>
      <c r="N1837" t="s">
        <v>207</v>
      </c>
      <c r="O1837" t="s">
        <v>470</v>
      </c>
      <c r="P1837">
        <v>65</v>
      </c>
      <c r="Q1837" t="s">
        <v>622</v>
      </c>
      <c r="R1837" t="s">
        <v>362</v>
      </c>
      <c r="S1837" t="s">
        <v>293</v>
      </c>
      <c r="T1837" t="s">
        <v>229</v>
      </c>
      <c r="U1837" t="s">
        <v>731</v>
      </c>
      <c r="V1837" t="s">
        <v>255</v>
      </c>
      <c r="W1837">
        <f t="shared" si="172"/>
        <v>12.590000000000003</v>
      </c>
      <c r="X1837">
        <f t="shared" si="173"/>
        <v>415.47000000000014</v>
      </c>
    </row>
    <row r="1838" spans="1:24" x14ac:dyDescent="0.35">
      <c r="A1838">
        <v>34</v>
      </c>
      <c r="B1838">
        <v>55.89</v>
      </c>
      <c r="C1838">
        <v>7</v>
      </c>
      <c r="D1838">
        <v>1900.26</v>
      </c>
      <c r="E1838" s="53">
        <v>43261</v>
      </c>
      <c r="F1838" s="84">
        <v>6</v>
      </c>
      <c r="G1838" s="84">
        <v>10</v>
      </c>
      <c r="H1838" s="85" t="str">
        <f t="shared" si="168"/>
        <v>October</v>
      </c>
      <c r="I1838" s="84">
        <v>2018</v>
      </c>
      <c r="J1838" s="85" t="str">
        <f t="shared" si="169"/>
        <v>10/6/2018</v>
      </c>
      <c r="K1838" s="86">
        <f t="shared" si="170"/>
        <v>7</v>
      </c>
      <c r="L1838" t="str">
        <f t="shared" si="171"/>
        <v>Saturday</v>
      </c>
      <c r="M1838">
        <v>2440</v>
      </c>
      <c r="N1838" t="s">
        <v>207</v>
      </c>
      <c r="O1838" t="s">
        <v>470</v>
      </c>
      <c r="P1838">
        <v>65</v>
      </c>
      <c r="Q1838" t="s">
        <v>622</v>
      </c>
      <c r="R1838" t="s">
        <v>281</v>
      </c>
      <c r="S1838" t="s">
        <v>282</v>
      </c>
      <c r="T1838" t="s">
        <v>233</v>
      </c>
      <c r="U1838" t="s">
        <v>697</v>
      </c>
      <c r="V1838" t="s">
        <v>255</v>
      </c>
      <c r="W1838">
        <f t="shared" si="172"/>
        <v>-9.11</v>
      </c>
      <c r="X1838">
        <f t="shared" si="173"/>
        <v>-309.74</v>
      </c>
    </row>
    <row r="1839" spans="1:24" x14ac:dyDescent="0.35">
      <c r="A1839">
        <v>32</v>
      </c>
      <c r="B1839">
        <v>63.12</v>
      </c>
      <c r="C1839">
        <v>3</v>
      </c>
      <c r="D1839">
        <v>2019.84</v>
      </c>
      <c r="E1839" s="53" t="s">
        <v>363</v>
      </c>
      <c r="F1839" s="84">
        <v>23</v>
      </c>
      <c r="G1839" s="84">
        <v>10</v>
      </c>
      <c r="H1839" s="85" t="str">
        <f t="shared" si="168"/>
        <v>October</v>
      </c>
      <c r="I1839" s="84">
        <v>2018</v>
      </c>
      <c r="J1839" s="85" t="str">
        <f t="shared" si="169"/>
        <v>10/23/2018</v>
      </c>
      <c r="K1839" s="86">
        <f t="shared" si="170"/>
        <v>3</v>
      </c>
      <c r="L1839" t="str">
        <f t="shared" si="171"/>
        <v>Tuesday</v>
      </c>
      <c r="M1839">
        <v>2424</v>
      </c>
      <c r="N1839" t="s">
        <v>364</v>
      </c>
      <c r="O1839" t="s">
        <v>470</v>
      </c>
      <c r="P1839">
        <v>65</v>
      </c>
      <c r="Q1839" t="s">
        <v>622</v>
      </c>
      <c r="R1839" t="s">
        <v>330</v>
      </c>
      <c r="S1839" t="s">
        <v>331</v>
      </c>
      <c r="T1839" t="s">
        <v>237</v>
      </c>
      <c r="U1839" t="s">
        <v>718</v>
      </c>
      <c r="V1839" t="s">
        <v>255</v>
      </c>
      <c r="W1839">
        <f t="shared" si="172"/>
        <v>-1.8800000000000026</v>
      </c>
      <c r="X1839">
        <f t="shared" si="173"/>
        <v>-60.160000000000082</v>
      </c>
    </row>
    <row r="1840" spans="1:24" x14ac:dyDescent="0.35">
      <c r="A1840">
        <v>27</v>
      </c>
      <c r="B1840">
        <v>73.64</v>
      </c>
      <c r="C1840">
        <v>6</v>
      </c>
      <c r="D1840">
        <v>1988.28</v>
      </c>
      <c r="E1840" s="53">
        <v>43323</v>
      </c>
      <c r="F1840" s="84">
        <v>8</v>
      </c>
      <c r="G1840" s="84">
        <v>11</v>
      </c>
      <c r="H1840" s="85" t="str">
        <f t="shared" si="168"/>
        <v>November</v>
      </c>
      <c r="I1840" s="84">
        <v>2018</v>
      </c>
      <c r="J1840" s="85" t="str">
        <f t="shared" si="169"/>
        <v>11/8/2018</v>
      </c>
      <c r="K1840" s="86">
        <f t="shared" si="170"/>
        <v>5</v>
      </c>
      <c r="L1840" t="str">
        <f t="shared" si="171"/>
        <v>Thursday</v>
      </c>
      <c r="M1840">
        <v>2409</v>
      </c>
      <c r="N1840" t="s">
        <v>207</v>
      </c>
      <c r="O1840" t="s">
        <v>470</v>
      </c>
      <c r="P1840">
        <v>65</v>
      </c>
      <c r="Q1840" t="s">
        <v>622</v>
      </c>
      <c r="R1840" t="s">
        <v>365</v>
      </c>
      <c r="S1840" t="s">
        <v>366</v>
      </c>
      <c r="T1840" t="s">
        <v>230</v>
      </c>
      <c r="U1840" t="s">
        <v>732</v>
      </c>
      <c r="V1840" t="s">
        <v>255</v>
      </c>
      <c r="W1840">
        <f t="shared" si="172"/>
        <v>8.64</v>
      </c>
      <c r="X1840">
        <f t="shared" si="173"/>
        <v>233.28000000000003</v>
      </c>
    </row>
    <row r="1841" spans="1:24" x14ac:dyDescent="0.35">
      <c r="A1841">
        <v>21</v>
      </c>
      <c r="B1841">
        <v>69.040000000000006</v>
      </c>
      <c r="C1841">
        <v>3</v>
      </c>
      <c r="D1841">
        <v>1449.84</v>
      </c>
      <c r="E1841" s="53" t="s">
        <v>367</v>
      </c>
      <c r="F1841" s="84">
        <v>14</v>
      </c>
      <c r="G1841" s="84">
        <v>11</v>
      </c>
      <c r="H1841" s="85" t="str">
        <f t="shared" si="168"/>
        <v>November</v>
      </c>
      <c r="I1841" s="84">
        <v>2018</v>
      </c>
      <c r="J1841" s="85" t="str">
        <f t="shared" si="169"/>
        <v>11/14/2018</v>
      </c>
      <c r="K1841" s="86">
        <f t="shared" si="170"/>
        <v>4</v>
      </c>
      <c r="L1841" t="str">
        <f t="shared" si="171"/>
        <v>Wednesday</v>
      </c>
      <c r="M1841">
        <v>2404</v>
      </c>
      <c r="N1841" t="s">
        <v>207</v>
      </c>
      <c r="O1841" t="s">
        <v>470</v>
      </c>
      <c r="P1841">
        <v>65</v>
      </c>
      <c r="Q1841" t="s">
        <v>622</v>
      </c>
      <c r="R1841" t="s">
        <v>368</v>
      </c>
      <c r="S1841" t="s">
        <v>361</v>
      </c>
      <c r="T1841" t="s">
        <v>235</v>
      </c>
      <c r="U1841" t="s">
        <v>733</v>
      </c>
      <c r="V1841" t="s">
        <v>255</v>
      </c>
      <c r="W1841">
        <f t="shared" si="172"/>
        <v>4.0400000000000063</v>
      </c>
      <c r="X1841">
        <f t="shared" si="173"/>
        <v>84.840000000000131</v>
      </c>
    </row>
    <row r="1842" spans="1:24" x14ac:dyDescent="0.35">
      <c r="A1842">
        <v>27</v>
      </c>
      <c r="B1842">
        <v>71.67</v>
      </c>
      <c r="C1842">
        <v>6</v>
      </c>
      <c r="D1842">
        <v>1935.09</v>
      </c>
      <c r="E1842" s="53" t="s">
        <v>489</v>
      </c>
      <c r="F1842" s="84">
        <v>27</v>
      </c>
      <c r="G1842" s="84">
        <v>11</v>
      </c>
      <c r="H1842" s="85" t="str">
        <f t="shared" si="168"/>
        <v>November</v>
      </c>
      <c r="I1842" s="84">
        <v>2018</v>
      </c>
      <c r="J1842" s="85" t="str">
        <f t="shared" si="169"/>
        <v>11/27/2018</v>
      </c>
      <c r="K1842" s="86">
        <f t="shared" si="170"/>
        <v>3</v>
      </c>
      <c r="L1842" t="str">
        <f t="shared" si="171"/>
        <v>Tuesday</v>
      </c>
      <c r="M1842">
        <v>2392</v>
      </c>
      <c r="N1842" t="s">
        <v>207</v>
      </c>
      <c r="O1842" t="s">
        <v>470</v>
      </c>
      <c r="P1842">
        <v>65</v>
      </c>
      <c r="Q1842" t="s">
        <v>622</v>
      </c>
      <c r="R1842" t="s">
        <v>406</v>
      </c>
      <c r="S1842" t="s">
        <v>407</v>
      </c>
      <c r="T1842" t="s">
        <v>246</v>
      </c>
      <c r="U1842" t="s">
        <v>746</v>
      </c>
      <c r="V1842" t="s">
        <v>255</v>
      </c>
      <c r="W1842">
        <f t="shared" si="172"/>
        <v>6.6700000000000017</v>
      </c>
      <c r="X1842">
        <f t="shared" si="173"/>
        <v>180.09000000000003</v>
      </c>
    </row>
    <row r="1843" spans="1:24" x14ac:dyDescent="0.35">
      <c r="A1843">
        <v>43</v>
      </c>
      <c r="B1843">
        <v>70.349999999999994</v>
      </c>
      <c r="C1843">
        <v>6</v>
      </c>
      <c r="D1843">
        <v>3025.05</v>
      </c>
      <c r="E1843" s="53" t="s">
        <v>371</v>
      </c>
      <c r="F1843" s="84">
        <v>19</v>
      </c>
      <c r="G1843" s="84">
        <v>2</v>
      </c>
      <c r="H1843" s="85" t="str">
        <f t="shared" si="168"/>
        <v>Febuary</v>
      </c>
      <c r="I1843" s="84">
        <v>2019</v>
      </c>
      <c r="J1843" s="85" t="str">
        <f t="shared" si="169"/>
        <v>2/19/2019</v>
      </c>
      <c r="K1843" s="86">
        <f t="shared" si="170"/>
        <v>3</v>
      </c>
      <c r="L1843" t="str">
        <f t="shared" si="171"/>
        <v>Tuesday</v>
      </c>
      <c r="M1843">
        <v>2309</v>
      </c>
      <c r="N1843" t="s">
        <v>207</v>
      </c>
      <c r="O1843" t="s">
        <v>470</v>
      </c>
      <c r="P1843">
        <v>65</v>
      </c>
      <c r="Q1843" t="s">
        <v>622</v>
      </c>
      <c r="R1843" t="s">
        <v>372</v>
      </c>
      <c r="S1843" t="s">
        <v>373</v>
      </c>
      <c r="T1843" t="s">
        <v>229</v>
      </c>
      <c r="U1843" t="s">
        <v>735</v>
      </c>
      <c r="V1843" t="s">
        <v>260</v>
      </c>
      <c r="W1843">
        <f t="shared" si="172"/>
        <v>5.3499999999999943</v>
      </c>
      <c r="X1843">
        <f t="shared" si="173"/>
        <v>230.04999999999976</v>
      </c>
    </row>
    <row r="1844" spans="1:24" x14ac:dyDescent="0.35">
      <c r="A1844">
        <v>25</v>
      </c>
      <c r="B1844">
        <v>69.7</v>
      </c>
      <c r="C1844">
        <v>2</v>
      </c>
      <c r="D1844">
        <v>1742.5</v>
      </c>
      <c r="E1844" s="53">
        <v>43682</v>
      </c>
      <c r="F1844" s="84">
        <v>8</v>
      </c>
      <c r="G1844" s="84">
        <v>5</v>
      </c>
      <c r="H1844" s="85" t="str">
        <f t="shared" si="168"/>
        <v>May</v>
      </c>
      <c r="I1844" s="84">
        <v>2019</v>
      </c>
      <c r="J1844" s="85" t="str">
        <f t="shared" si="169"/>
        <v>5/8/2019</v>
      </c>
      <c r="K1844" s="86">
        <f t="shared" si="170"/>
        <v>4</v>
      </c>
      <c r="L1844" t="str">
        <f t="shared" si="171"/>
        <v>Wednesday</v>
      </c>
      <c r="M1844">
        <v>2232</v>
      </c>
      <c r="N1844" t="s">
        <v>207</v>
      </c>
      <c r="O1844" t="s">
        <v>470</v>
      </c>
      <c r="P1844">
        <v>65</v>
      </c>
      <c r="Q1844" t="s">
        <v>622</v>
      </c>
      <c r="R1844" t="s">
        <v>320</v>
      </c>
      <c r="S1844" t="s">
        <v>280</v>
      </c>
      <c r="T1844" t="s">
        <v>229</v>
      </c>
      <c r="U1844" t="s">
        <v>714</v>
      </c>
      <c r="V1844" t="s">
        <v>255</v>
      </c>
      <c r="W1844">
        <f t="shared" si="172"/>
        <v>4.7000000000000028</v>
      </c>
      <c r="X1844">
        <f t="shared" si="173"/>
        <v>117.50000000000007</v>
      </c>
    </row>
    <row r="1845" spans="1:24" x14ac:dyDescent="0.35">
      <c r="A1845">
        <v>46</v>
      </c>
      <c r="B1845">
        <v>70.349999999999994</v>
      </c>
      <c r="C1845">
        <v>11</v>
      </c>
      <c r="D1845">
        <v>3236.1</v>
      </c>
      <c r="E1845" s="53" t="s">
        <v>490</v>
      </c>
      <c r="F1845" s="84">
        <v>24</v>
      </c>
      <c r="G1845" s="84">
        <v>6</v>
      </c>
      <c r="H1845" s="85" t="str">
        <f t="shared" si="168"/>
        <v>June</v>
      </c>
      <c r="I1845" s="84">
        <v>2019</v>
      </c>
      <c r="J1845" s="85" t="str">
        <f t="shared" si="169"/>
        <v>6/24/2019</v>
      </c>
      <c r="K1845" s="86">
        <f t="shared" si="170"/>
        <v>2</v>
      </c>
      <c r="L1845" t="str">
        <f t="shared" si="171"/>
        <v>Monday</v>
      </c>
      <c r="M1845">
        <v>2186</v>
      </c>
      <c r="N1845" t="s">
        <v>364</v>
      </c>
      <c r="O1845" t="s">
        <v>470</v>
      </c>
      <c r="P1845">
        <v>65</v>
      </c>
      <c r="Q1845" t="s">
        <v>622</v>
      </c>
      <c r="R1845" t="s">
        <v>296</v>
      </c>
      <c r="S1845" t="s">
        <v>297</v>
      </c>
      <c r="T1845" t="s">
        <v>236</v>
      </c>
      <c r="U1845" t="s">
        <v>704</v>
      </c>
      <c r="V1845" t="s">
        <v>260</v>
      </c>
      <c r="W1845">
        <f t="shared" si="172"/>
        <v>5.3499999999999943</v>
      </c>
      <c r="X1845">
        <f t="shared" si="173"/>
        <v>246.09999999999974</v>
      </c>
    </row>
    <row r="1846" spans="1:24" x14ac:dyDescent="0.35">
      <c r="A1846">
        <v>24</v>
      </c>
      <c r="B1846">
        <v>72.33</v>
      </c>
      <c r="C1846">
        <v>3</v>
      </c>
      <c r="D1846">
        <v>1735.92</v>
      </c>
      <c r="E1846" s="53" t="s">
        <v>375</v>
      </c>
      <c r="F1846" s="84">
        <v>21</v>
      </c>
      <c r="G1846" s="84">
        <v>7</v>
      </c>
      <c r="H1846" s="85" t="str">
        <f t="shared" si="168"/>
        <v>July</v>
      </c>
      <c r="I1846" s="84">
        <v>2019</v>
      </c>
      <c r="J1846" s="85" t="str">
        <f t="shared" si="169"/>
        <v>7/21/2019</v>
      </c>
      <c r="K1846" s="86">
        <f t="shared" si="170"/>
        <v>1</v>
      </c>
      <c r="L1846" t="str">
        <f t="shared" si="171"/>
        <v>Sunday</v>
      </c>
      <c r="M1846">
        <v>2160</v>
      </c>
      <c r="N1846" t="s">
        <v>207</v>
      </c>
      <c r="O1846" t="s">
        <v>470</v>
      </c>
      <c r="P1846">
        <v>65</v>
      </c>
      <c r="Q1846" t="s">
        <v>622</v>
      </c>
      <c r="R1846" t="s">
        <v>341</v>
      </c>
      <c r="S1846" t="s">
        <v>342</v>
      </c>
      <c r="T1846" t="s">
        <v>229</v>
      </c>
      <c r="U1846" t="s">
        <v>722</v>
      </c>
      <c r="V1846" t="s">
        <v>255</v>
      </c>
      <c r="W1846">
        <f t="shared" si="172"/>
        <v>7.3299999999999983</v>
      </c>
      <c r="X1846">
        <f t="shared" si="173"/>
        <v>175.91999999999996</v>
      </c>
    </row>
    <row r="1847" spans="1:24" x14ac:dyDescent="0.35">
      <c r="A1847">
        <v>39</v>
      </c>
      <c r="B1847">
        <v>71.67</v>
      </c>
      <c r="C1847">
        <v>13</v>
      </c>
      <c r="D1847">
        <v>2795.13</v>
      </c>
      <c r="E1847" s="53" t="s">
        <v>491</v>
      </c>
      <c r="F1847" s="84">
        <v>21</v>
      </c>
      <c r="G1847" s="84">
        <v>8</v>
      </c>
      <c r="H1847" s="85" t="str">
        <f t="shared" si="168"/>
        <v>August</v>
      </c>
      <c r="I1847" s="84">
        <v>2019</v>
      </c>
      <c r="J1847" s="85" t="str">
        <f t="shared" si="169"/>
        <v>8/21/2019</v>
      </c>
      <c r="K1847" s="86">
        <f t="shared" si="170"/>
        <v>4</v>
      </c>
      <c r="L1847" t="str">
        <f t="shared" si="171"/>
        <v>Wednesday</v>
      </c>
      <c r="M1847">
        <v>2130</v>
      </c>
      <c r="N1847" t="s">
        <v>207</v>
      </c>
      <c r="O1847" t="s">
        <v>470</v>
      </c>
      <c r="P1847">
        <v>65</v>
      </c>
      <c r="Q1847" t="s">
        <v>622</v>
      </c>
      <c r="R1847" t="s">
        <v>465</v>
      </c>
      <c r="S1847" t="s">
        <v>466</v>
      </c>
      <c r="T1847" t="s">
        <v>231</v>
      </c>
      <c r="U1847" t="s">
        <v>765</v>
      </c>
      <c r="V1847" t="s">
        <v>255</v>
      </c>
      <c r="W1847">
        <f t="shared" si="172"/>
        <v>6.6700000000000017</v>
      </c>
      <c r="X1847">
        <f t="shared" si="173"/>
        <v>260.13000000000005</v>
      </c>
    </row>
    <row r="1848" spans="1:24" x14ac:dyDescent="0.35">
      <c r="A1848">
        <v>31</v>
      </c>
      <c r="B1848">
        <v>53.92</v>
      </c>
      <c r="C1848">
        <v>9</v>
      </c>
      <c r="D1848">
        <v>1671.52</v>
      </c>
      <c r="E1848" s="53" t="s">
        <v>492</v>
      </c>
      <c r="F1848" s="84">
        <v>15</v>
      </c>
      <c r="G1848" s="84">
        <v>9</v>
      </c>
      <c r="H1848" s="85" t="str">
        <f t="shared" si="168"/>
        <v>September</v>
      </c>
      <c r="I1848" s="84">
        <v>2019</v>
      </c>
      <c r="J1848" s="85" t="str">
        <f t="shared" si="169"/>
        <v>9/15/2019</v>
      </c>
      <c r="K1848" s="86">
        <f t="shared" si="170"/>
        <v>1</v>
      </c>
      <c r="L1848" t="str">
        <f t="shared" si="171"/>
        <v>Sunday</v>
      </c>
      <c r="M1848">
        <v>2106</v>
      </c>
      <c r="N1848" t="s">
        <v>207</v>
      </c>
      <c r="O1848" t="s">
        <v>470</v>
      </c>
      <c r="P1848">
        <v>65</v>
      </c>
      <c r="Q1848" t="s">
        <v>622</v>
      </c>
      <c r="R1848" t="s">
        <v>493</v>
      </c>
      <c r="S1848" t="s">
        <v>494</v>
      </c>
      <c r="T1848" t="s">
        <v>248</v>
      </c>
      <c r="U1848" t="s">
        <v>769</v>
      </c>
      <c r="V1848" t="s">
        <v>255</v>
      </c>
      <c r="W1848">
        <f t="shared" si="172"/>
        <v>-11.079999999999998</v>
      </c>
      <c r="X1848">
        <f t="shared" si="173"/>
        <v>-343.47999999999996</v>
      </c>
    </row>
    <row r="1849" spans="1:24" x14ac:dyDescent="0.35">
      <c r="A1849">
        <v>22</v>
      </c>
      <c r="B1849">
        <v>71.67</v>
      </c>
      <c r="C1849">
        <v>3</v>
      </c>
      <c r="D1849">
        <v>1576.74</v>
      </c>
      <c r="E1849" s="53" t="s">
        <v>383</v>
      </c>
      <c r="F1849" s="84">
        <v>14</v>
      </c>
      <c r="G1849" s="84">
        <v>10</v>
      </c>
      <c r="H1849" s="85" t="str">
        <f t="shared" si="168"/>
        <v>October</v>
      </c>
      <c r="I1849" s="84">
        <v>2019</v>
      </c>
      <c r="J1849" s="85" t="str">
        <f t="shared" si="169"/>
        <v>10/14/2019</v>
      </c>
      <c r="K1849" s="86">
        <f t="shared" si="170"/>
        <v>2</v>
      </c>
      <c r="L1849" t="str">
        <f t="shared" si="171"/>
        <v>Monday</v>
      </c>
      <c r="M1849">
        <v>2078</v>
      </c>
      <c r="N1849" t="s">
        <v>207</v>
      </c>
      <c r="O1849" t="s">
        <v>470</v>
      </c>
      <c r="P1849">
        <v>65</v>
      </c>
      <c r="Q1849" t="s">
        <v>622</v>
      </c>
      <c r="R1849" t="s">
        <v>310</v>
      </c>
      <c r="S1849" t="s">
        <v>311</v>
      </c>
      <c r="T1849" t="s">
        <v>229</v>
      </c>
      <c r="U1849" t="s">
        <v>710</v>
      </c>
      <c r="V1849" t="s">
        <v>255</v>
      </c>
      <c r="W1849">
        <f t="shared" si="172"/>
        <v>6.6700000000000017</v>
      </c>
      <c r="X1849">
        <f t="shared" si="173"/>
        <v>146.74000000000004</v>
      </c>
    </row>
    <row r="1850" spans="1:24" x14ac:dyDescent="0.35">
      <c r="A1850">
        <v>47</v>
      </c>
      <c r="B1850">
        <v>76.930000000000007</v>
      </c>
      <c r="C1850">
        <v>11</v>
      </c>
      <c r="D1850">
        <v>3615.71</v>
      </c>
      <c r="E1850" s="53">
        <v>43476</v>
      </c>
      <c r="F1850" s="84">
        <v>1</v>
      </c>
      <c r="G1850" s="84">
        <v>11</v>
      </c>
      <c r="H1850" s="85" t="str">
        <f t="shared" si="168"/>
        <v>November</v>
      </c>
      <c r="I1850" s="84">
        <v>2019</v>
      </c>
      <c r="J1850" s="85" t="str">
        <f t="shared" si="169"/>
        <v>11/1/2019</v>
      </c>
      <c r="K1850" s="86">
        <f t="shared" si="170"/>
        <v>6</v>
      </c>
      <c r="L1850" t="str">
        <f t="shared" si="171"/>
        <v>Friday</v>
      </c>
      <c r="M1850">
        <v>2061</v>
      </c>
      <c r="N1850" t="s">
        <v>207</v>
      </c>
      <c r="O1850" t="s">
        <v>470</v>
      </c>
      <c r="P1850">
        <v>65</v>
      </c>
      <c r="Q1850" t="s">
        <v>622</v>
      </c>
      <c r="R1850" t="s">
        <v>384</v>
      </c>
      <c r="S1850" t="s">
        <v>385</v>
      </c>
      <c r="T1850" t="s">
        <v>235</v>
      </c>
      <c r="U1850" t="s">
        <v>739</v>
      </c>
      <c r="V1850" t="s">
        <v>260</v>
      </c>
      <c r="W1850">
        <f t="shared" si="172"/>
        <v>11.930000000000007</v>
      </c>
      <c r="X1850">
        <f t="shared" si="173"/>
        <v>560.71000000000026</v>
      </c>
    </row>
    <row r="1851" spans="1:24" x14ac:dyDescent="0.35">
      <c r="A1851">
        <v>20</v>
      </c>
      <c r="B1851">
        <v>72.98</v>
      </c>
      <c r="C1851">
        <v>2</v>
      </c>
      <c r="D1851">
        <v>1459.6</v>
      </c>
      <c r="E1851" s="53">
        <v>43810</v>
      </c>
      <c r="F1851" s="84">
        <v>12</v>
      </c>
      <c r="G1851" s="84">
        <v>11</v>
      </c>
      <c r="H1851" s="85" t="str">
        <f t="shared" si="168"/>
        <v>November</v>
      </c>
      <c r="I1851" s="84">
        <v>2019</v>
      </c>
      <c r="J1851" s="85" t="str">
        <f t="shared" si="169"/>
        <v>11/12/2019</v>
      </c>
      <c r="K1851" s="86">
        <f t="shared" si="170"/>
        <v>3</v>
      </c>
      <c r="L1851" t="str">
        <f t="shared" si="171"/>
        <v>Tuesday</v>
      </c>
      <c r="M1851">
        <v>2051</v>
      </c>
      <c r="N1851" t="s">
        <v>207</v>
      </c>
      <c r="O1851" t="s">
        <v>470</v>
      </c>
      <c r="P1851">
        <v>65</v>
      </c>
      <c r="Q1851" t="s">
        <v>622</v>
      </c>
      <c r="R1851" t="s">
        <v>473</v>
      </c>
      <c r="S1851" t="s">
        <v>474</v>
      </c>
      <c r="T1851" t="s">
        <v>239</v>
      </c>
      <c r="U1851" t="s">
        <v>766</v>
      </c>
      <c r="V1851" t="s">
        <v>255</v>
      </c>
      <c r="W1851">
        <f t="shared" si="172"/>
        <v>7.980000000000004</v>
      </c>
      <c r="X1851">
        <f t="shared" si="173"/>
        <v>159.60000000000008</v>
      </c>
    </row>
    <row r="1852" spans="1:24" x14ac:dyDescent="0.35">
      <c r="A1852">
        <v>29</v>
      </c>
      <c r="B1852">
        <v>99.69</v>
      </c>
      <c r="C1852">
        <v>14</v>
      </c>
      <c r="D1852">
        <v>2891.01</v>
      </c>
      <c r="E1852" s="53" t="s">
        <v>356</v>
      </c>
      <c r="F1852" s="84">
        <v>23</v>
      </c>
      <c r="G1852" s="84">
        <v>11</v>
      </c>
      <c r="H1852" s="85" t="str">
        <f t="shared" si="168"/>
        <v>November</v>
      </c>
      <c r="I1852" s="84">
        <v>2019</v>
      </c>
      <c r="J1852" s="85" t="str">
        <f t="shared" si="169"/>
        <v>11/23/2019</v>
      </c>
      <c r="K1852" s="86">
        <f t="shared" si="170"/>
        <v>7</v>
      </c>
      <c r="L1852" t="str">
        <f t="shared" si="171"/>
        <v>Saturday</v>
      </c>
      <c r="M1852">
        <v>2041</v>
      </c>
      <c r="N1852" t="s">
        <v>207</v>
      </c>
      <c r="O1852" t="s">
        <v>470</v>
      </c>
      <c r="P1852">
        <v>65</v>
      </c>
      <c r="Q1852" t="s">
        <v>622</v>
      </c>
      <c r="R1852" t="s">
        <v>324</v>
      </c>
      <c r="S1852" t="s">
        <v>325</v>
      </c>
      <c r="T1852" t="s">
        <v>241</v>
      </c>
      <c r="U1852" t="s">
        <v>716</v>
      </c>
      <c r="V1852" t="s">
        <v>255</v>
      </c>
      <c r="W1852">
        <f t="shared" si="172"/>
        <v>34.69</v>
      </c>
      <c r="X1852">
        <f t="shared" si="173"/>
        <v>1006.01</v>
      </c>
    </row>
    <row r="1853" spans="1:24" x14ac:dyDescent="0.35">
      <c r="A1853">
        <v>38</v>
      </c>
      <c r="B1853">
        <v>68.38</v>
      </c>
      <c r="C1853">
        <v>4</v>
      </c>
      <c r="D1853">
        <v>2598.44</v>
      </c>
      <c r="E1853" s="53">
        <v>43536</v>
      </c>
      <c r="F1853" s="84">
        <v>3</v>
      </c>
      <c r="G1853" s="84">
        <v>12</v>
      </c>
      <c r="H1853" s="85" t="str">
        <f t="shared" si="168"/>
        <v>December</v>
      </c>
      <c r="I1853" s="84">
        <v>2019</v>
      </c>
      <c r="J1853" s="85" t="str">
        <f t="shared" si="169"/>
        <v>12/3/2019</v>
      </c>
      <c r="K1853" s="86">
        <f t="shared" si="170"/>
        <v>3</v>
      </c>
      <c r="L1853" t="str">
        <f t="shared" si="171"/>
        <v>Tuesday</v>
      </c>
      <c r="M1853">
        <v>2032</v>
      </c>
      <c r="N1853" t="s">
        <v>207</v>
      </c>
      <c r="O1853" t="s">
        <v>470</v>
      </c>
      <c r="P1853">
        <v>65</v>
      </c>
      <c r="Q1853" t="s">
        <v>622</v>
      </c>
      <c r="R1853" t="s">
        <v>360</v>
      </c>
      <c r="S1853" t="s">
        <v>361</v>
      </c>
      <c r="T1853" t="s">
        <v>235</v>
      </c>
      <c r="U1853" t="s">
        <v>730</v>
      </c>
      <c r="V1853" t="s">
        <v>255</v>
      </c>
      <c r="W1853">
        <f t="shared" si="172"/>
        <v>3.3799999999999955</v>
      </c>
      <c r="X1853">
        <f t="shared" si="173"/>
        <v>128.43999999999983</v>
      </c>
    </row>
    <row r="1854" spans="1:24" x14ac:dyDescent="0.35">
      <c r="A1854">
        <v>34</v>
      </c>
      <c r="B1854">
        <v>113.88</v>
      </c>
      <c r="C1854">
        <v>6</v>
      </c>
      <c r="D1854">
        <v>3871.92</v>
      </c>
      <c r="E1854" s="53" t="s">
        <v>222</v>
      </c>
      <c r="F1854" s="84">
        <v>17</v>
      </c>
      <c r="G1854" s="84">
        <v>12</v>
      </c>
      <c r="H1854" s="85" t="str">
        <f t="shared" si="168"/>
        <v>December</v>
      </c>
      <c r="I1854" s="84">
        <v>2019</v>
      </c>
      <c r="J1854" s="85" t="str">
        <f t="shared" si="169"/>
        <v>12/17/2019</v>
      </c>
      <c r="K1854" s="86">
        <f t="shared" si="170"/>
        <v>3</v>
      </c>
      <c r="L1854" t="str">
        <f t="shared" si="171"/>
        <v>Tuesday</v>
      </c>
      <c r="M1854">
        <v>2019</v>
      </c>
      <c r="N1854" t="s">
        <v>207</v>
      </c>
      <c r="O1854" t="s">
        <v>470</v>
      </c>
      <c r="P1854">
        <v>65</v>
      </c>
      <c r="Q1854" t="s">
        <v>622</v>
      </c>
      <c r="R1854" t="s">
        <v>290</v>
      </c>
      <c r="S1854" t="s">
        <v>291</v>
      </c>
      <c r="T1854" t="s">
        <v>232</v>
      </c>
      <c r="U1854" t="s">
        <v>701</v>
      </c>
      <c r="V1854" t="s">
        <v>260</v>
      </c>
      <c r="W1854">
        <f t="shared" si="172"/>
        <v>48.879999999999995</v>
      </c>
      <c r="X1854">
        <f t="shared" si="173"/>
        <v>1661.9199999999998</v>
      </c>
    </row>
    <row r="1855" spans="1:24" x14ac:dyDescent="0.35">
      <c r="A1855">
        <v>46</v>
      </c>
      <c r="B1855">
        <v>66</v>
      </c>
      <c r="C1855">
        <v>11</v>
      </c>
      <c r="D1855">
        <v>3036</v>
      </c>
      <c r="E1855" s="53" t="s">
        <v>388</v>
      </c>
      <c r="F1855" s="84">
        <v>31</v>
      </c>
      <c r="G1855" s="84">
        <v>1</v>
      </c>
      <c r="H1855" s="85" t="str">
        <f t="shared" si="168"/>
        <v>January</v>
      </c>
      <c r="I1855" s="84">
        <v>2020</v>
      </c>
      <c r="J1855" s="85" t="str">
        <f t="shared" si="169"/>
        <v>1/31/2020</v>
      </c>
      <c r="K1855" s="86">
        <f t="shared" si="170"/>
        <v>6</v>
      </c>
      <c r="L1855" t="str">
        <f t="shared" si="171"/>
        <v>Friday</v>
      </c>
      <c r="M1855">
        <v>1975</v>
      </c>
      <c r="N1855" t="s">
        <v>207</v>
      </c>
      <c r="O1855" t="s">
        <v>470</v>
      </c>
      <c r="P1855">
        <v>65</v>
      </c>
      <c r="Q1855" t="s">
        <v>622</v>
      </c>
      <c r="R1855" t="s">
        <v>389</v>
      </c>
      <c r="S1855" t="s">
        <v>390</v>
      </c>
      <c r="T1855" t="s">
        <v>233</v>
      </c>
      <c r="U1855" t="s">
        <v>740</v>
      </c>
      <c r="V1855" t="s">
        <v>260</v>
      </c>
      <c r="W1855">
        <f t="shared" si="172"/>
        <v>1</v>
      </c>
      <c r="X1855">
        <f t="shared" si="173"/>
        <v>46</v>
      </c>
    </row>
    <row r="1856" spans="1:24" x14ac:dyDescent="0.35">
      <c r="A1856">
        <v>35</v>
      </c>
      <c r="B1856">
        <v>63.76</v>
      </c>
      <c r="C1856">
        <v>9</v>
      </c>
      <c r="D1856">
        <v>2231.6</v>
      </c>
      <c r="E1856" s="53">
        <v>43833</v>
      </c>
      <c r="F1856" s="84">
        <v>1</v>
      </c>
      <c r="G1856" s="84">
        <v>3</v>
      </c>
      <c r="H1856" s="85" t="str">
        <f t="shared" si="168"/>
        <v>March</v>
      </c>
      <c r="I1856" s="84">
        <v>2020</v>
      </c>
      <c r="J1856" s="85" t="str">
        <f t="shared" si="169"/>
        <v>3/1/2020</v>
      </c>
      <c r="K1856" s="86">
        <f t="shared" si="170"/>
        <v>1</v>
      </c>
      <c r="L1856" t="str">
        <f t="shared" si="171"/>
        <v>Sunday</v>
      </c>
      <c r="M1856">
        <v>1946</v>
      </c>
      <c r="N1856" t="s">
        <v>397</v>
      </c>
      <c r="O1856" t="s">
        <v>470</v>
      </c>
      <c r="P1856">
        <v>65</v>
      </c>
      <c r="Q1856" t="s">
        <v>622</v>
      </c>
      <c r="R1856" t="s">
        <v>296</v>
      </c>
      <c r="S1856" t="s">
        <v>297</v>
      </c>
      <c r="T1856" t="s">
        <v>236</v>
      </c>
      <c r="U1856" t="s">
        <v>704</v>
      </c>
      <c r="V1856" t="s">
        <v>255</v>
      </c>
      <c r="W1856">
        <f t="shared" si="172"/>
        <v>-1.240000000000002</v>
      </c>
      <c r="X1856">
        <f t="shared" si="173"/>
        <v>-43.40000000000007</v>
      </c>
    </row>
    <row r="1857" spans="1:24" x14ac:dyDescent="0.35">
      <c r="A1857">
        <v>34</v>
      </c>
      <c r="B1857">
        <v>71.67</v>
      </c>
      <c r="C1857">
        <v>13</v>
      </c>
      <c r="D1857">
        <v>2436.7800000000002</v>
      </c>
      <c r="E1857" s="53" t="s">
        <v>498</v>
      </c>
      <c r="F1857" s="84">
        <v>30</v>
      </c>
      <c r="G1857" s="84">
        <v>3</v>
      </c>
      <c r="H1857" s="85" t="str">
        <f t="shared" si="168"/>
        <v>March</v>
      </c>
      <c r="I1857" s="84">
        <v>2020</v>
      </c>
      <c r="J1857" s="85" t="str">
        <f t="shared" si="169"/>
        <v>3/30/2020</v>
      </c>
      <c r="K1857" s="86">
        <f t="shared" si="170"/>
        <v>2</v>
      </c>
      <c r="L1857" t="str">
        <f t="shared" si="171"/>
        <v>Monday</v>
      </c>
      <c r="M1857">
        <v>1918</v>
      </c>
      <c r="N1857" t="s">
        <v>207</v>
      </c>
      <c r="O1857" t="s">
        <v>470</v>
      </c>
      <c r="P1857">
        <v>65</v>
      </c>
      <c r="Q1857" t="s">
        <v>622</v>
      </c>
      <c r="R1857" t="s">
        <v>256</v>
      </c>
      <c r="S1857" t="s">
        <v>257</v>
      </c>
      <c r="T1857" t="s">
        <v>230</v>
      </c>
      <c r="U1857" t="s">
        <v>684</v>
      </c>
      <c r="V1857" t="s">
        <v>255</v>
      </c>
      <c r="W1857">
        <f t="shared" si="172"/>
        <v>6.6700000000000017</v>
      </c>
      <c r="X1857">
        <f t="shared" si="173"/>
        <v>226.78000000000006</v>
      </c>
    </row>
    <row r="1858" spans="1:24" x14ac:dyDescent="0.35">
      <c r="A1858">
        <v>38</v>
      </c>
      <c r="B1858">
        <v>57.2</v>
      </c>
      <c r="C1858">
        <v>3</v>
      </c>
      <c r="D1858">
        <v>2173.6</v>
      </c>
      <c r="E1858" s="53">
        <v>43834</v>
      </c>
      <c r="F1858" s="84">
        <v>1</v>
      </c>
      <c r="G1858" s="84">
        <v>4</v>
      </c>
      <c r="H1858" s="85" t="str">
        <f t="shared" si="168"/>
        <v>April</v>
      </c>
      <c r="I1858" s="84">
        <v>2020</v>
      </c>
      <c r="J1858" s="85" t="str">
        <f t="shared" si="169"/>
        <v>4/1/2020</v>
      </c>
      <c r="K1858" s="86">
        <f t="shared" si="170"/>
        <v>4</v>
      </c>
      <c r="L1858" t="str">
        <f t="shared" si="171"/>
        <v>Wednesday</v>
      </c>
      <c r="M1858">
        <v>1917</v>
      </c>
      <c r="N1858" t="s">
        <v>207</v>
      </c>
      <c r="O1858" t="s">
        <v>470</v>
      </c>
      <c r="P1858">
        <v>65</v>
      </c>
      <c r="Q1858" t="s">
        <v>622</v>
      </c>
      <c r="R1858" t="s">
        <v>392</v>
      </c>
      <c r="S1858" t="s">
        <v>393</v>
      </c>
      <c r="T1858" t="s">
        <v>229</v>
      </c>
      <c r="U1858" t="s">
        <v>741</v>
      </c>
      <c r="V1858" t="s">
        <v>255</v>
      </c>
      <c r="W1858">
        <f t="shared" si="172"/>
        <v>-7.7999999999999972</v>
      </c>
      <c r="X1858">
        <f t="shared" si="173"/>
        <v>-296.39999999999986</v>
      </c>
    </row>
    <row r="1859" spans="1:24" x14ac:dyDescent="0.35">
      <c r="A1859">
        <v>18</v>
      </c>
      <c r="B1859">
        <v>69.7</v>
      </c>
      <c r="C1859">
        <v>2</v>
      </c>
      <c r="D1859">
        <v>1254.5999999999999</v>
      </c>
      <c r="E1859" s="53">
        <v>44079</v>
      </c>
      <c r="F1859" s="84">
        <v>9</v>
      </c>
      <c r="G1859" s="84">
        <v>5</v>
      </c>
      <c r="H1859" s="85" t="str">
        <f t="shared" ref="H1859:H1922" si="174">IF(G1859=1,"January",IF(G1859=2,"Febuary",IF(G1859=3,"March",IF(G1859=4,"April",IF(G1859=5,"May",IF(G1859=6,"June",IF(G1859=7,"July",IF(G1859=8,"August",IF(G1859=9,"September",IF(G1859=10,"October",IF(G1859=11,"November","December")))))))))))</f>
        <v>May</v>
      </c>
      <c r="I1859" s="84">
        <v>2020</v>
      </c>
      <c r="J1859" s="85" t="str">
        <f t="shared" ref="J1859:J1922" si="175">CONCATENATE(G1859,"/",F1859,"/",I1859)</f>
        <v>5/9/2020</v>
      </c>
      <c r="K1859" s="86">
        <f t="shared" ref="K1859:K1922" si="176">WEEKDAY(J1859)</f>
        <v>7</v>
      </c>
      <c r="L1859" t="str">
        <f t="shared" ref="L1859:L1922" si="177">IF(K1859=7,"Saturday",IF(K1859=6,"Friday",IF(K1859=5,"Thursday",IF(K1859=4,"Wednesday",IF(K1859=3,"Tuesday",IF(K1859=2,"Monday","Sunday"))))))</f>
        <v>Saturday</v>
      </c>
      <c r="M1859">
        <v>1880</v>
      </c>
      <c r="N1859" t="s">
        <v>224</v>
      </c>
      <c r="O1859" t="s">
        <v>470</v>
      </c>
      <c r="P1859">
        <v>65</v>
      </c>
      <c r="Q1859" t="s">
        <v>622</v>
      </c>
      <c r="R1859" t="s">
        <v>476</v>
      </c>
      <c r="S1859" t="s">
        <v>477</v>
      </c>
      <c r="T1859" t="s">
        <v>232</v>
      </c>
      <c r="U1859" t="s">
        <v>767</v>
      </c>
      <c r="V1859" t="s">
        <v>255</v>
      </c>
      <c r="W1859">
        <f t="shared" ref="W1859:W1922" si="178">B1859-P1859</f>
        <v>4.7000000000000028</v>
      </c>
      <c r="X1859">
        <f t="shared" ref="X1859:X1922" si="179">W1859*A1859</f>
        <v>84.600000000000051</v>
      </c>
    </row>
    <row r="1860" spans="1:24" x14ac:dyDescent="0.35">
      <c r="A1860">
        <v>37</v>
      </c>
      <c r="B1860">
        <v>100.66</v>
      </c>
      <c r="C1860">
        <v>14</v>
      </c>
      <c r="D1860">
        <v>3724.42</v>
      </c>
      <c r="E1860" s="53" t="s">
        <v>481</v>
      </c>
      <c r="F1860" s="84">
        <v>18</v>
      </c>
      <c r="G1860" s="84">
        <v>3</v>
      </c>
      <c r="H1860" s="85" t="str">
        <f t="shared" si="174"/>
        <v>March</v>
      </c>
      <c r="I1860" s="84">
        <v>2018</v>
      </c>
      <c r="J1860" s="85" t="str">
        <f t="shared" si="175"/>
        <v>3/18/2018</v>
      </c>
      <c r="K1860" s="86">
        <f t="shared" si="176"/>
        <v>1</v>
      </c>
      <c r="L1860" t="str">
        <f t="shared" si="177"/>
        <v>Sunday</v>
      </c>
      <c r="M1860">
        <v>2664</v>
      </c>
      <c r="N1860" t="s">
        <v>207</v>
      </c>
      <c r="O1860" t="s">
        <v>226</v>
      </c>
      <c r="P1860">
        <v>107</v>
      </c>
      <c r="Q1860" t="s">
        <v>623</v>
      </c>
      <c r="R1860" t="s">
        <v>435</v>
      </c>
      <c r="S1860" t="s">
        <v>436</v>
      </c>
      <c r="T1860" t="s">
        <v>235</v>
      </c>
      <c r="U1860" t="s">
        <v>757</v>
      </c>
      <c r="V1860" t="s">
        <v>260</v>
      </c>
      <c r="W1860">
        <f t="shared" si="178"/>
        <v>-6.3400000000000034</v>
      </c>
      <c r="X1860">
        <f t="shared" si="179"/>
        <v>-234.58000000000013</v>
      </c>
    </row>
    <row r="1861" spans="1:24" x14ac:dyDescent="0.35">
      <c r="A1861">
        <v>43</v>
      </c>
      <c r="B1861">
        <v>121</v>
      </c>
      <c r="C1861">
        <v>13</v>
      </c>
      <c r="D1861">
        <v>5203</v>
      </c>
      <c r="E1861" s="53" t="s">
        <v>471</v>
      </c>
      <c r="F1861" s="84">
        <v>21</v>
      </c>
      <c r="G1861" s="84">
        <v>5</v>
      </c>
      <c r="H1861" s="85" t="str">
        <f t="shared" si="174"/>
        <v>May</v>
      </c>
      <c r="I1861" s="84">
        <v>2018</v>
      </c>
      <c r="J1861" s="85" t="str">
        <f t="shared" si="175"/>
        <v>5/21/2018</v>
      </c>
      <c r="K1861" s="86">
        <f t="shared" si="176"/>
        <v>2</v>
      </c>
      <c r="L1861" t="str">
        <f t="shared" si="177"/>
        <v>Monday</v>
      </c>
      <c r="M1861">
        <v>2601</v>
      </c>
      <c r="N1861" t="s">
        <v>207</v>
      </c>
      <c r="O1861" t="s">
        <v>226</v>
      </c>
      <c r="P1861">
        <v>107</v>
      </c>
      <c r="Q1861" t="s">
        <v>623</v>
      </c>
      <c r="R1861" t="s">
        <v>463</v>
      </c>
      <c r="S1861" t="s">
        <v>464</v>
      </c>
      <c r="T1861" t="s">
        <v>229</v>
      </c>
      <c r="U1861" t="s">
        <v>764</v>
      </c>
      <c r="V1861" t="s">
        <v>260</v>
      </c>
      <c r="W1861">
        <f t="shared" si="178"/>
        <v>14</v>
      </c>
      <c r="X1861">
        <f t="shared" si="179"/>
        <v>602</v>
      </c>
    </row>
    <row r="1862" spans="1:24" x14ac:dyDescent="0.35">
      <c r="A1862">
        <v>27</v>
      </c>
      <c r="B1862">
        <v>128.5</v>
      </c>
      <c r="C1862">
        <v>7</v>
      </c>
      <c r="D1862">
        <v>3469.5</v>
      </c>
      <c r="E1862" s="53">
        <v>43413</v>
      </c>
      <c r="F1862" s="84">
        <v>11</v>
      </c>
      <c r="G1862" s="84">
        <v>9</v>
      </c>
      <c r="H1862" s="85" t="str">
        <f t="shared" si="174"/>
        <v>September</v>
      </c>
      <c r="I1862" s="84">
        <v>2018</v>
      </c>
      <c r="J1862" s="85" t="str">
        <f t="shared" si="175"/>
        <v>9/11/2018</v>
      </c>
      <c r="K1862" s="86">
        <f t="shared" si="176"/>
        <v>3</v>
      </c>
      <c r="L1862" t="str">
        <f t="shared" si="177"/>
        <v>Tuesday</v>
      </c>
      <c r="M1862">
        <v>2489</v>
      </c>
      <c r="N1862" t="s">
        <v>207</v>
      </c>
      <c r="O1862" t="s">
        <v>226</v>
      </c>
      <c r="P1862">
        <v>107</v>
      </c>
      <c r="Q1862" t="s">
        <v>623</v>
      </c>
      <c r="R1862" t="s">
        <v>343</v>
      </c>
      <c r="S1862" t="s">
        <v>344</v>
      </c>
      <c r="T1862" t="s">
        <v>232</v>
      </c>
      <c r="U1862" t="s">
        <v>723</v>
      </c>
      <c r="V1862" t="s">
        <v>260</v>
      </c>
      <c r="W1862">
        <f t="shared" si="178"/>
        <v>21.5</v>
      </c>
      <c r="X1862">
        <f t="shared" si="179"/>
        <v>580.5</v>
      </c>
    </row>
    <row r="1863" spans="1:24" x14ac:dyDescent="0.35">
      <c r="A1863">
        <v>30</v>
      </c>
      <c r="B1863">
        <v>104.94</v>
      </c>
      <c r="C1863">
        <v>6</v>
      </c>
      <c r="D1863">
        <v>3148.2</v>
      </c>
      <c r="E1863" s="53" t="s">
        <v>461</v>
      </c>
      <c r="F1863" s="84">
        <v>17</v>
      </c>
      <c r="G1863" s="84">
        <v>10</v>
      </c>
      <c r="H1863" s="85" t="str">
        <f t="shared" si="174"/>
        <v>October</v>
      </c>
      <c r="I1863" s="84">
        <v>2018</v>
      </c>
      <c r="J1863" s="85" t="str">
        <f t="shared" si="175"/>
        <v>10/17/2018</v>
      </c>
      <c r="K1863" s="86">
        <f t="shared" si="176"/>
        <v>4</v>
      </c>
      <c r="L1863" t="str">
        <f t="shared" si="177"/>
        <v>Wednesday</v>
      </c>
      <c r="M1863">
        <v>2454</v>
      </c>
      <c r="N1863" t="s">
        <v>207</v>
      </c>
      <c r="O1863" t="s">
        <v>226</v>
      </c>
      <c r="P1863">
        <v>107</v>
      </c>
      <c r="Q1863" t="s">
        <v>623</v>
      </c>
      <c r="R1863" t="s">
        <v>437</v>
      </c>
      <c r="S1863" t="s">
        <v>438</v>
      </c>
      <c r="T1863" t="s">
        <v>243</v>
      </c>
      <c r="U1863" t="s">
        <v>758</v>
      </c>
      <c r="V1863" t="s">
        <v>260</v>
      </c>
      <c r="W1863">
        <f t="shared" si="178"/>
        <v>-2.0600000000000023</v>
      </c>
      <c r="X1863">
        <f t="shared" si="179"/>
        <v>-61.800000000000068</v>
      </c>
    </row>
    <row r="1864" spans="1:24" x14ac:dyDescent="0.35">
      <c r="A1864">
        <v>22</v>
      </c>
      <c r="B1864">
        <v>98.51</v>
      </c>
      <c r="C1864">
        <v>4</v>
      </c>
      <c r="D1864">
        <v>2167.2199999999998</v>
      </c>
      <c r="E1864" s="53">
        <v>43231</v>
      </c>
      <c r="F1864" s="84">
        <v>5</v>
      </c>
      <c r="G1864" s="84">
        <v>11</v>
      </c>
      <c r="H1864" s="85" t="str">
        <f t="shared" si="174"/>
        <v>November</v>
      </c>
      <c r="I1864" s="84">
        <v>2018</v>
      </c>
      <c r="J1864" s="85" t="str">
        <f t="shared" si="175"/>
        <v>11/5/2018</v>
      </c>
      <c r="K1864" s="86">
        <f t="shared" si="176"/>
        <v>2</v>
      </c>
      <c r="L1864" t="str">
        <f t="shared" si="177"/>
        <v>Monday</v>
      </c>
      <c r="M1864">
        <v>2436</v>
      </c>
      <c r="N1864" t="s">
        <v>207</v>
      </c>
      <c r="O1864" t="s">
        <v>226</v>
      </c>
      <c r="P1864">
        <v>107</v>
      </c>
      <c r="Q1864" t="s">
        <v>623</v>
      </c>
      <c r="R1864" t="s">
        <v>275</v>
      </c>
      <c r="S1864" t="s">
        <v>276</v>
      </c>
      <c r="T1864" t="s">
        <v>229</v>
      </c>
      <c r="U1864" t="s">
        <v>694</v>
      </c>
      <c r="V1864" t="s">
        <v>255</v>
      </c>
      <c r="W1864">
        <f t="shared" si="178"/>
        <v>-8.4899999999999949</v>
      </c>
      <c r="X1864">
        <f t="shared" si="179"/>
        <v>-186.77999999999989</v>
      </c>
    </row>
    <row r="1865" spans="1:24" x14ac:dyDescent="0.35">
      <c r="A1865">
        <v>49</v>
      </c>
      <c r="B1865">
        <v>127.43</v>
      </c>
      <c r="C1865">
        <v>17</v>
      </c>
      <c r="D1865">
        <v>6244.07</v>
      </c>
      <c r="E1865" s="53">
        <v>43445</v>
      </c>
      <c r="F1865" s="84">
        <v>12</v>
      </c>
      <c r="G1865" s="84">
        <v>11</v>
      </c>
      <c r="H1865" s="85" t="str">
        <f t="shared" si="174"/>
        <v>November</v>
      </c>
      <c r="I1865" s="84">
        <v>2018</v>
      </c>
      <c r="J1865" s="85" t="str">
        <f t="shared" si="175"/>
        <v>11/12/2018</v>
      </c>
      <c r="K1865" s="86">
        <f t="shared" si="176"/>
        <v>2</v>
      </c>
      <c r="L1865" t="str">
        <f t="shared" si="177"/>
        <v>Monday</v>
      </c>
      <c r="M1865">
        <v>2430</v>
      </c>
      <c r="N1865" t="s">
        <v>207</v>
      </c>
      <c r="O1865" t="s">
        <v>226</v>
      </c>
      <c r="P1865">
        <v>107</v>
      </c>
      <c r="Q1865" t="s">
        <v>623</v>
      </c>
      <c r="R1865" t="s">
        <v>335</v>
      </c>
      <c r="S1865" t="s">
        <v>336</v>
      </c>
      <c r="T1865" t="s">
        <v>229</v>
      </c>
      <c r="U1865" t="s">
        <v>720</v>
      </c>
      <c r="V1865" t="s">
        <v>260</v>
      </c>
      <c r="W1865">
        <f t="shared" si="178"/>
        <v>20.430000000000007</v>
      </c>
      <c r="X1865">
        <f t="shared" si="179"/>
        <v>1001.0700000000004</v>
      </c>
    </row>
    <row r="1866" spans="1:24" x14ac:dyDescent="0.35">
      <c r="A1866">
        <v>46</v>
      </c>
      <c r="B1866">
        <v>121</v>
      </c>
      <c r="C1866">
        <v>5</v>
      </c>
      <c r="D1866">
        <v>5566</v>
      </c>
      <c r="E1866" s="53" t="s">
        <v>410</v>
      </c>
      <c r="F1866" s="84">
        <v>20</v>
      </c>
      <c r="G1866" s="84">
        <v>11</v>
      </c>
      <c r="H1866" s="85" t="str">
        <f t="shared" si="174"/>
        <v>November</v>
      </c>
      <c r="I1866" s="84">
        <v>2018</v>
      </c>
      <c r="J1866" s="85" t="str">
        <f t="shared" si="175"/>
        <v>11/20/2018</v>
      </c>
      <c r="K1866" s="86">
        <f t="shared" si="176"/>
        <v>3</v>
      </c>
      <c r="L1866" t="str">
        <f t="shared" si="177"/>
        <v>Tuesday</v>
      </c>
      <c r="M1866">
        <v>2423</v>
      </c>
      <c r="N1866" t="s">
        <v>207</v>
      </c>
      <c r="O1866" t="s">
        <v>226</v>
      </c>
      <c r="P1866">
        <v>107</v>
      </c>
      <c r="Q1866" t="s">
        <v>623</v>
      </c>
      <c r="R1866" t="s">
        <v>337</v>
      </c>
      <c r="S1866" t="s">
        <v>338</v>
      </c>
      <c r="T1866" t="s">
        <v>229</v>
      </c>
      <c r="U1866" t="s">
        <v>721</v>
      </c>
      <c r="V1866" t="s">
        <v>260</v>
      </c>
      <c r="W1866">
        <f t="shared" si="178"/>
        <v>14</v>
      </c>
      <c r="X1866">
        <f t="shared" si="179"/>
        <v>644</v>
      </c>
    </row>
    <row r="1867" spans="1:24" x14ac:dyDescent="0.35">
      <c r="A1867">
        <v>48</v>
      </c>
      <c r="B1867">
        <v>91.02</v>
      </c>
      <c r="C1867">
        <v>11</v>
      </c>
      <c r="D1867">
        <v>4368.96</v>
      </c>
      <c r="E1867" s="53">
        <v>43143</v>
      </c>
      <c r="F1867" s="84">
        <v>2</v>
      </c>
      <c r="G1867" s="84">
        <v>12</v>
      </c>
      <c r="H1867" s="85" t="str">
        <f t="shared" si="174"/>
        <v>December</v>
      </c>
      <c r="I1867" s="84">
        <v>2018</v>
      </c>
      <c r="J1867" s="85" t="str">
        <f t="shared" si="175"/>
        <v>12/2/2018</v>
      </c>
      <c r="K1867" s="86">
        <f t="shared" si="176"/>
        <v>1</v>
      </c>
      <c r="L1867" t="str">
        <f t="shared" si="177"/>
        <v>Sunday</v>
      </c>
      <c r="M1867">
        <v>2412</v>
      </c>
      <c r="N1867" t="s">
        <v>207</v>
      </c>
      <c r="O1867" t="s">
        <v>226</v>
      </c>
      <c r="P1867">
        <v>107</v>
      </c>
      <c r="Q1867" t="s">
        <v>623</v>
      </c>
      <c r="R1867" t="s">
        <v>427</v>
      </c>
      <c r="S1867" t="s">
        <v>254</v>
      </c>
      <c r="T1867" t="s">
        <v>229</v>
      </c>
      <c r="U1867" t="s">
        <v>754</v>
      </c>
      <c r="V1867" t="s">
        <v>260</v>
      </c>
      <c r="W1867">
        <f t="shared" si="178"/>
        <v>-15.980000000000004</v>
      </c>
      <c r="X1867">
        <f t="shared" si="179"/>
        <v>-767.04000000000019</v>
      </c>
    </row>
    <row r="1868" spans="1:24" x14ac:dyDescent="0.35">
      <c r="A1868">
        <v>46</v>
      </c>
      <c r="B1868">
        <v>87.81</v>
      </c>
      <c r="C1868">
        <v>4</v>
      </c>
      <c r="D1868">
        <v>4039.26</v>
      </c>
      <c r="E1868" s="53" t="s">
        <v>449</v>
      </c>
      <c r="F1868" s="84">
        <v>16</v>
      </c>
      <c r="G1868" s="84">
        <v>1</v>
      </c>
      <c r="H1868" s="85" t="str">
        <f t="shared" si="174"/>
        <v>January</v>
      </c>
      <c r="I1868" s="84">
        <v>2019</v>
      </c>
      <c r="J1868" s="85" t="str">
        <f t="shared" si="175"/>
        <v>1/16/2019</v>
      </c>
      <c r="K1868" s="86">
        <f t="shared" si="176"/>
        <v>4</v>
      </c>
      <c r="L1868" t="str">
        <f t="shared" si="177"/>
        <v>Wednesday</v>
      </c>
      <c r="M1868">
        <v>2368</v>
      </c>
      <c r="N1868" t="s">
        <v>207</v>
      </c>
      <c r="O1868" t="s">
        <v>226</v>
      </c>
      <c r="P1868">
        <v>107</v>
      </c>
      <c r="Q1868" t="s">
        <v>623</v>
      </c>
      <c r="R1868" t="s">
        <v>296</v>
      </c>
      <c r="S1868" t="s">
        <v>297</v>
      </c>
      <c r="T1868" t="s">
        <v>236</v>
      </c>
      <c r="U1868" t="s">
        <v>704</v>
      </c>
      <c r="V1868" t="s">
        <v>260</v>
      </c>
      <c r="W1868">
        <f t="shared" si="178"/>
        <v>-19.189999999999998</v>
      </c>
      <c r="X1868">
        <f t="shared" si="179"/>
        <v>-882.7399999999999</v>
      </c>
    </row>
    <row r="1869" spans="1:24" x14ac:dyDescent="0.35">
      <c r="A1869">
        <v>48</v>
      </c>
      <c r="B1869">
        <v>92.09</v>
      </c>
      <c r="C1869">
        <v>2</v>
      </c>
      <c r="D1869">
        <v>4420.32</v>
      </c>
      <c r="E1869" s="53" t="s">
        <v>483</v>
      </c>
      <c r="F1869" s="84">
        <v>26</v>
      </c>
      <c r="G1869" s="84">
        <v>2</v>
      </c>
      <c r="H1869" s="85" t="str">
        <f t="shared" si="174"/>
        <v>Febuary</v>
      </c>
      <c r="I1869" s="84">
        <v>2019</v>
      </c>
      <c r="J1869" s="85" t="str">
        <f t="shared" si="175"/>
        <v>2/26/2019</v>
      </c>
      <c r="K1869" s="86">
        <f t="shared" si="176"/>
        <v>3</v>
      </c>
      <c r="L1869" t="str">
        <f t="shared" si="177"/>
        <v>Tuesday</v>
      </c>
      <c r="M1869">
        <v>2328</v>
      </c>
      <c r="N1869" t="s">
        <v>207</v>
      </c>
      <c r="O1869" t="s">
        <v>226</v>
      </c>
      <c r="P1869">
        <v>107</v>
      </c>
      <c r="Q1869" t="s">
        <v>623</v>
      </c>
      <c r="R1869" t="s">
        <v>372</v>
      </c>
      <c r="S1869" t="s">
        <v>373</v>
      </c>
      <c r="T1869" t="s">
        <v>229</v>
      </c>
      <c r="U1869" t="s">
        <v>735</v>
      </c>
      <c r="V1869" t="s">
        <v>260</v>
      </c>
      <c r="W1869">
        <f t="shared" si="178"/>
        <v>-14.909999999999997</v>
      </c>
      <c r="X1869">
        <f t="shared" si="179"/>
        <v>-715.67999999999984</v>
      </c>
    </row>
    <row r="1870" spans="1:24" x14ac:dyDescent="0.35">
      <c r="A1870">
        <v>27</v>
      </c>
      <c r="B1870">
        <v>86.73</v>
      </c>
      <c r="C1870">
        <v>9</v>
      </c>
      <c r="D1870">
        <v>2341.71</v>
      </c>
      <c r="E1870" s="53" t="s">
        <v>462</v>
      </c>
      <c r="F1870" s="84">
        <v>13</v>
      </c>
      <c r="G1870" s="84">
        <v>4</v>
      </c>
      <c r="H1870" s="85" t="str">
        <f t="shared" si="174"/>
        <v>April</v>
      </c>
      <c r="I1870" s="84">
        <v>2019</v>
      </c>
      <c r="J1870" s="85" t="str">
        <f t="shared" si="175"/>
        <v>4/13/2019</v>
      </c>
      <c r="K1870" s="86">
        <f t="shared" si="176"/>
        <v>7</v>
      </c>
      <c r="L1870" t="str">
        <f t="shared" si="177"/>
        <v>Saturday</v>
      </c>
      <c r="M1870">
        <v>2283</v>
      </c>
      <c r="N1870" t="s">
        <v>207</v>
      </c>
      <c r="O1870" t="s">
        <v>226</v>
      </c>
      <c r="P1870">
        <v>107</v>
      </c>
      <c r="Q1870" t="s">
        <v>623</v>
      </c>
      <c r="R1870" t="s">
        <v>459</v>
      </c>
      <c r="S1870" t="s">
        <v>460</v>
      </c>
      <c r="T1870" t="s">
        <v>230</v>
      </c>
      <c r="U1870" t="s">
        <v>763</v>
      </c>
      <c r="V1870" t="s">
        <v>255</v>
      </c>
      <c r="W1870">
        <f t="shared" si="178"/>
        <v>-20.269999999999996</v>
      </c>
      <c r="X1870">
        <f t="shared" si="179"/>
        <v>-547.28999999999985</v>
      </c>
    </row>
    <row r="1871" spans="1:24" x14ac:dyDescent="0.35">
      <c r="A1871">
        <v>43</v>
      </c>
      <c r="B1871">
        <v>118.86</v>
      </c>
      <c r="C1871">
        <v>6</v>
      </c>
      <c r="D1871">
        <v>5110.9799999999996</v>
      </c>
      <c r="E1871" s="53">
        <v>43653</v>
      </c>
      <c r="F1871" s="84">
        <v>7</v>
      </c>
      <c r="G1871" s="84">
        <v>7</v>
      </c>
      <c r="H1871" s="85" t="str">
        <f t="shared" si="174"/>
        <v>July</v>
      </c>
      <c r="I1871" s="84">
        <v>2019</v>
      </c>
      <c r="J1871" s="85" t="str">
        <f t="shared" si="175"/>
        <v>7/7/2019</v>
      </c>
      <c r="K1871" s="86">
        <f t="shared" si="176"/>
        <v>1</v>
      </c>
      <c r="L1871" t="str">
        <f t="shared" si="177"/>
        <v>Sunday</v>
      </c>
      <c r="M1871">
        <v>2199</v>
      </c>
      <c r="N1871" t="s">
        <v>207</v>
      </c>
      <c r="O1871" t="s">
        <v>226</v>
      </c>
      <c r="P1871">
        <v>107</v>
      </c>
      <c r="Q1871" t="s">
        <v>623</v>
      </c>
      <c r="R1871" t="s">
        <v>427</v>
      </c>
      <c r="S1871" t="s">
        <v>254</v>
      </c>
      <c r="T1871" t="s">
        <v>229</v>
      </c>
      <c r="U1871" t="s">
        <v>754</v>
      </c>
      <c r="V1871" t="s">
        <v>260</v>
      </c>
      <c r="W1871">
        <f t="shared" si="178"/>
        <v>11.86</v>
      </c>
      <c r="X1871">
        <f t="shared" si="179"/>
        <v>509.97999999999996</v>
      </c>
    </row>
    <row r="1872" spans="1:24" x14ac:dyDescent="0.35">
      <c r="A1872">
        <v>48</v>
      </c>
      <c r="B1872">
        <v>128.5</v>
      </c>
      <c r="C1872">
        <v>6</v>
      </c>
      <c r="D1872">
        <v>6168</v>
      </c>
      <c r="E1872" s="53">
        <v>43716</v>
      </c>
      <c r="F1872" s="84">
        <v>9</v>
      </c>
      <c r="G1872" s="84">
        <v>8</v>
      </c>
      <c r="H1872" s="85" t="str">
        <f t="shared" si="174"/>
        <v>August</v>
      </c>
      <c r="I1872" s="84">
        <v>2019</v>
      </c>
      <c r="J1872" s="85" t="str">
        <f t="shared" si="175"/>
        <v>8/9/2019</v>
      </c>
      <c r="K1872" s="86">
        <f t="shared" si="176"/>
        <v>6</v>
      </c>
      <c r="L1872" t="str">
        <f t="shared" si="177"/>
        <v>Friday</v>
      </c>
      <c r="M1872">
        <v>2167</v>
      </c>
      <c r="N1872" t="s">
        <v>207</v>
      </c>
      <c r="O1872" t="s">
        <v>226</v>
      </c>
      <c r="P1872">
        <v>107</v>
      </c>
      <c r="Q1872" t="s">
        <v>623</v>
      </c>
      <c r="R1872" t="s">
        <v>296</v>
      </c>
      <c r="S1872" t="s">
        <v>297</v>
      </c>
      <c r="T1872" t="s">
        <v>236</v>
      </c>
      <c r="U1872" t="s">
        <v>704</v>
      </c>
      <c r="V1872" t="s">
        <v>260</v>
      </c>
      <c r="W1872">
        <f t="shared" si="178"/>
        <v>21.5</v>
      </c>
      <c r="X1872">
        <f t="shared" si="179"/>
        <v>1032</v>
      </c>
    </row>
    <row r="1873" spans="1:24" x14ac:dyDescent="0.35">
      <c r="A1873">
        <v>41</v>
      </c>
      <c r="B1873">
        <v>118.86</v>
      </c>
      <c r="C1873">
        <v>12</v>
      </c>
      <c r="D1873">
        <v>4873.26</v>
      </c>
      <c r="E1873" s="53">
        <v>43474</v>
      </c>
      <c r="F1873" s="84">
        <v>1</v>
      </c>
      <c r="G1873" s="84">
        <v>9</v>
      </c>
      <c r="H1873" s="85" t="str">
        <f t="shared" si="174"/>
        <v>September</v>
      </c>
      <c r="I1873" s="84">
        <v>2019</v>
      </c>
      <c r="J1873" s="85" t="str">
        <f t="shared" si="175"/>
        <v>9/1/2019</v>
      </c>
      <c r="K1873" s="86">
        <f t="shared" si="176"/>
        <v>1</v>
      </c>
      <c r="L1873" t="str">
        <f t="shared" si="177"/>
        <v>Sunday</v>
      </c>
      <c r="M1873">
        <v>2145</v>
      </c>
      <c r="N1873" t="s">
        <v>207</v>
      </c>
      <c r="O1873" t="s">
        <v>226</v>
      </c>
      <c r="P1873">
        <v>107</v>
      </c>
      <c r="Q1873" t="s">
        <v>623</v>
      </c>
      <c r="R1873" t="s">
        <v>401</v>
      </c>
      <c r="S1873" t="s">
        <v>249</v>
      </c>
      <c r="T1873" t="s">
        <v>249</v>
      </c>
      <c r="U1873" t="s">
        <v>745</v>
      </c>
      <c r="V1873" t="s">
        <v>260</v>
      </c>
      <c r="W1873">
        <f t="shared" si="178"/>
        <v>11.86</v>
      </c>
      <c r="X1873">
        <f t="shared" si="179"/>
        <v>486.26</v>
      </c>
    </row>
    <row r="1874" spans="1:24" x14ac:dyDescent="0.35">
      <c r="A1874">
        <v>22</v>
      </c>
      <c r="B1874">
        <v>96.37</v>
      </c>
      <c r="C1874">
        <v>2</v>
      </c>
      <c r="D1874">
        <v>2120.14</v>
      </c>
      <c r="E1874" s="53">
        <v>43230</v>
      </c>
      <c r="F1874" s="84">
        <v>5</v>
      </c>
      <c r="G1874" s="84">
        <v>10</v>
      </c>
      <c r="H1874" s="85" t="str">
        <f t="shared" si="174"/>
        <v>October</v>
      </c>
      <c r="I1874" s="84">
        <v>2018</v>
      </c>
      <c r="J1874" s="85" t="str">
        <f t="shared" si="175"/>
        <v>10/5/2018</v>
      </c>
      <c r="K1874" s="86">
        <f t="shared" si="176"/>
        <v>6</v>
      </c>
      <c r="L1874" t="str">
        <f t="shared" si="177"/>
        <v>Friday</v>
      </c>
      <c r="M1874">
        <v>2477</v>
      </c>
      <c r="N1874" t="s">
        <v>207</v>
      </c>
      <c r="O1874" t="s">
        <v>226</v>
      </c>
      <c r="P1874">
        <v>107</v>
      </c>
      <c r="Q1874" t="s">
        <v>623</v>
      </c>
      <c r="R1874" t="s">
        <v>465</v>
      </c>
      <c r="S1874" t="s">
        <v>466</v>
      </c>
      <c r="T1874" t="s">
        <v>231</v>
      </c>
      <c r="U1874" t="s">
        <v>765</v>
      </c>
      <c r="V1874" t="s">
        <v>255</v>
      </c>
      <c r="W1874">
        <f t="shared" si="178"/>
        <v>-10.629999999999995</v>
      </c>
      <c r="X1874">
        <f t="shared" si="179"/>
        <v>-233.8599999999999</v>
      </c>
    </row>
    <row r="1875" spans="1:24" x14ac:dyDescent="0.35">
      <c r="A1875">
        <v>46</v>
      </c>
      <c r="B1875">
        <v>92.09</v>
      </c>
      <c r="C1875">
        <v>7</v>
      </c>
      <c r="D1875">
        <v>4236.1400000000003</v>
      </c>
      <c r="E1875" s="53" t="s">
        <v>422</v>
      </c>
      <c r="F1875" s="84">
        <v>16</v>
      </c>
      <c r="G1875" s="84">
        <v>10</v>
      </c>
      <c r="H1875" s="85" t="str">
        <f t="shared" si="174"/>
        <v>October</v>
      </c>
      <c r="I1875" s="84">
        <v>2019</v>
      </c>
      <c r="J1875" s="85" t="str">
        <f t="shared" si="175"/>
        <v>10/16/2019</v>
      </c>
      <c r="K1875" s="86">
        <f t="shared" si="176"/>
        <v>4</v>
      </c>
      <c r="L1875" t="str">
        <f t="shared" si="177"/>
        <v>Wednesday</v>
      </c>
      <c r="M1875">
        <v>2102</v>
      </c>
      <c r="N1875" t="s">
        <v>207</v>
      </c>
      <c r="O1875" t="s">
        <v>226</v>
      </c>
      <c r="P1875">
        <v>107</v>
      </c>
      <c r="Q1875" t="s">
        <v>623</v>
      </c>
      <c r="R1875" t="s">
        <v>296</v>
      </c>
      <c r="S1875" t="s">
        <v>297</v>
      </c>
      <c r="T1875" t="s">
        <v>236</v>
      </c>
      <c r="U1875" t="s">
        <v>704</v>
      </c>
      <c r="V1875" t="s">
        <v>260</v>
      </c>
      <c r="W1875">
        <f t="shared" si="178"/>
        <v>-14.909999999999997</v>
      </c>
      <c r="X1875">
        <f t="shared" si="179"/>
        <v>-685.8599999999999</v>
      </c>
    </row>
    <row r="1876" spans="1:24" x14ac:dyDescent="0.35">
      <c r="A1876">
        <v>21</v>
      </c>
      <c r="B1876">
        <v>89.95</v>
      </c>
      <c r="C1876">
        <v>4</v>
      </c>
      <c r="D1876">
        <v>1888.95</v>
      </c>
      <c r="E1876" s="53">
        <v>43566</v>
      </c>
      <c r="F1876" s="84">
        <v>4</v>
      </c>
      <c r="G1876" s="84">
        <v>11</v>
      </c>
      <c r="H1876" s="85" t="str">
        <f t="shared" si="174"/>
        <v>November</v>
      </c>
      <c r="I1876" s="84">
        <v>2019</v>
      </c>
      <c r="J1876" s="85" t="str">
        <f t="shared" si="175"/>
        <v>11/4/2019</v>
      </c>
      <c r="K1876" s="86">
        <f t="shared" si="176"/>
        <v>2</v>
      </c>
      <c r="L1876" t="str">
        <f t="shared" si="177"/>
        <v>Monday</v>
      </c>
      <c r="M1876">
        <v>2084</v>
      </c>
      <c r="N1876" t="s">
        <v>207</v>
      </c>
      <c r="O1876" t="s">
        <v>226</v>
      </c>
      <c r="P1876">
        <v>107</v>
      </c>
      <c r="Q1876" t="s">
        <v>623</v>
      </c>
      <c r="R1876" t="s">
        <v>292</v>
      </c>
      <c r="S1876" t="s">
        <v>293</v>
      </c>
      <c r="T1876" t="s">
        <v>229</v>
      </c>
      <c r="U1876" t="s">
        <v>702</v>
      </c>
      <c r="V1876" t="s">
        <v>255</v>
      </c>
      <c r="W1876">
        <f t="shared" si="178"/>
        <v>-17.049999999999997</v>
      </c>
      <c r="X1876">
        <f t="shared" si="179"/>
        <v>-358.04999999999995</v>
      </c>
    </row>
    <row r="1877" spans="1:24" x14ac:dyDescent="0.35">
      <c r="A1877">
        <v>31</v>
      </c>
      <c r="B1877">
        <v>37.18</v>
      </c>
      <c r="C1877">
        <v>13</v>
      </c>
      <c r="D1877">
        <v>1152.58</v>
      </c>
      <c r="E1877" s="53" t="s">
        <v>468</v>
      </c>
      <c r="F1877" s="84">
        <v>17</v>
      </c>
      <c r="G1877" s="84">
        <v>11</v>
      </c>
      <c r="H1877" s="85" t="str">
        <f t="shared" si="174"/>
        <v>November</v>
      </c>
      <c r="I1877" s="84">
        <v>2019</v>
      </c>
      <c r="J1877" s="85" t="str">
        <f t="shared" si="175"/>
        <v>11/17/2019</v>
      </c>
      <c r="K1877" s="86">
        <f t="shared" si="176"/>
        <v>1</v>
      </c>
      <c r="L1877" t="str">
        <f t="shared" si="177"/>
        <v>Sunday</v>
      </c>
      <c r="M1877">
        <v>2072</v>
      </c>
      <c r="N1877" t="s">
        <v>207</v>
      </c>
      <c r="O1877" t="s">
        <v>226</v>
      </c>
      <c r="P1877">
        <v>107</v>
      </c>
      <c r="Q1877" t="s">
        <v>623</v>
      </c>
      <c r="R1877" t="s">
        <v>435</v>
      </c>
      <c r="S1877" t="s">
        <v>436</v>
      </c>
      <c r="T1877" t="s">
        <v>235</v>
      </c>
      <c r="U1877" t="s">
        <v>757</v>
      </c>
      <c r="V1877" t="s">
        <v>255</v>
      </c>
      <c r="W1877">
        <f t="shared" si="178"/>
        <v>-69.819999999999993</v>
      </c>
      <c r="X1877">
        <f t="shared" si="179"/>
        <v>-2164.4199999999996</v>
      </c>
    </row>
    <row r="1878" spans="1:24" x14ac:dyDescent="0.35">
      <c r="A1878">
        <v>26</v>
      </c>
      <c r="B1878">
        <v>95.88</v>
      </c>
      <c r="C1878">
        <v>6</v>
      </c>
      <c r="D1878">
        <v>2492.88</v>
      </c>
      <c r="E1878" s="53" t="s">
        <v>339</v>
      </c>
      <c r="F1878" s="84">
        <v>29</v>
      </c>
      <c r="G1878" s="84">
        <v>11</v>
      </c>
      <c r="H1878" s="85" t="str">
        <f t="shared" si="174"/>
        <v>November</v>
      </c>
      <c r="I1878" s="84">
        <v>2019</v>
      </c>
      <c r="J1878" s="85" t="str">
        <f t="shared" si="175"/>
        <v>11/29/2019</v>
      </c>
      <c r="K1878" s="86">
        <f t="shared" si="176"/>
        <v>6</v>
      </c>
      <c r="L1878" t="str">
        <f t="shared" si="177"/>
        <v>Friday</v>
      </c>
      <c r="M1878">
        <v>2061</v>
      </c>
      <c r="N1878" t="s">
        <v>207</v>
      </c>
      <c r="O1878" t="s">
        <v>226</v>
      </c>
      <c r="P1878">
        <v>107</v>
      </c>
      <c r="Q1878" t="s">
        <v>623</v>
      </c>
      <c r="R1878" t="s">
        <v>463</v>
      </c>
      <c r="S1878" t="s">
        <v>464</v>
      </c>
      <c r="T1878" t="s">
        <v>229</v>
      </c>
      <c r="U1878" t="s">
        <v>764</v>
      </c>
      <c r="V1878" t="s">
        <v>255</v>
      </c>
      <c r="W1878">
        <f t="shared" si="178"/>
        <v>-11.120000000000005</v>
      </c>
      <c r="X1878">
        <f t="shared" si="179"/>
        <v>-289.12000000000012</v>
      </c>
    </row>
    <row r="1879" spans="1:24" x14ac:dyDescent="0.35">
      <c r="A1879">
        <v>20</v>
      </c>
      <c r="B1879">
        <v>99.58</v>
      </c>
      <c r="C1879">
        <v>4</v>
      </c>
      <c r="D1879">
        <v>1991.6</v>
      </c>
      <c r="E1879" s="53" t="s">
        <v>523</v>
      </c>
      <c r="F1879" s="84">
        <v>19</v>
      </c>
      <c r="G1879" s="84">
        <v>1</v>
      </c>
      <c r="H1879" s="85" t="str">
        <f t="shared" si="174"/>
        <v>January</v>
      </c>
      <c r="I1879" s="84">
        <v>2020</v>
      </c>
      <c r="J1879" s="85" t="str">
        <f t="shared" si="175"/>
        <v>1/19/2020</v>
      </c>
      <c r="K1879" s="86">
        <f t="shared" si="176"/>
        <v>1</v>
      </c>
      <c r="L1879" t="str">
        <f t="shared" si="177"/>
        <v>Sunday</v>
      </c>
      <c r="M1879">
        <v>2011</v>
      </c>
      <c r="N1879" t="s">
        <v>207</v>
      </c>
      <c r="O1879" t="s">
        <v>226</v>
      </c>
      <c r="P1879">
        <v>107</v>
      </c>
      <c r="Q1879" t="s">
        <v>623</v>
      </c>
      <c r="R1879" t="s">
        <v>335</v>
      </c>
      <c r="S1879" t="s">
        <v>336</v>
      </c>
      <c r="T1879" t="s">
        <v>229</v>
      </c>
      <c r="U1879" t="s">
        <v>720</v>
      </c>
      <c r="V1879" t="s">
        <v>255</v>
      </c>
      <c r="W1879">
        <f t="shared" si="178"/>
        <v>-7.4200000000000017</v>
      </c>
      <c r="X1879">
        <f t="shared" si="179"/>
        <v>-148.40000000000003</v>
      </c>
    </row>
    <row r="1880" spans="1:24" x14ac:dyDescent="0.35">
      <c r="A1880">
        <v>34</v>
      </c>
      <c r="B1880">
        <v>116.27</v>
      </c>
      <c r="C1880">
        <v>11</v>
      </c>
      <c r="D1880">
        <v>3953.18</v>
      </c>
      <c r="E1880" s="53" t="s">
        <v>479</v>
      </c>
      <c r="F1880" s="84">
        <v>16</v>
      </c>
      <c r="G1880" s="84">
        <v>2</v>
      </c>
      <c r="H1880" s="85" t="str">
        <f t="shared" si="174"/>
        <v>Febuary</v>
      </c>
      <c r="I1880" s="84">
        <v>2020</v>
      </c>
      <c r="J1880" s="85" t="str">
        <f t="shared" si="175"/>
        <v>2/16/2020</v>
      </c>
      <c r="K1880" s="86">
        <f t="shared" si="176"/>
        <v>1</v>
      </c>
      <c r="L1880" t="str">
        <f t="shared" si="177"/>
        <v>Sunday</v>
      </c>
      <c r="M1880">
        <v>1984</v>
      </c>
      <c r="N1880" t="s">
        <v>207</v>
      </c>
      <c r="O1880" t="s">
        <v>226</v>
      </c>
      <c r="P1880">
        <v>107</v>
      </c>
      <c r="Q1880" t="s">
        <v>623</v>
      </c>
      <c r="R1880" t="s">
        <v>296</v>
      </c>
      <c r="S1880" t="s">
        <v>297</v>
      </c>
      <c r="T1880" t="s">
        <v>236</v>
      </c>
      <c r="U1880" t="s">
        <v>704</v>
      </c>
      <c r="V1880" t="s">
        <v>260</v>
      </c>
      <c r="W1880">
        <f t="shared" si="178"/>
        <v>9.269999999999996</v>
      </c>
      <c r="X1880">
        <f t="shared" si="179"/>
        <v>315.17999999999984</v>
      </c>
    </row>
    <row r="1881" spans="1:24" x14ac:dyDescent="0.35">
      <c r="A1881">
        <v>43</v>
      </c>
      <c r="B1881">
        <v>86.73</v>
      </c>
      <c r="C1881">
        <v>9</v>
      </c>
      <c r="D1881">
        <v>3729.39</v>
      </c>
      <c r="E1881" s="53" t="s">
        <v>484</v>
      </c>
      <c r="F1881" s="84">
        <v>22</v>
      </c>
      <c r="G1881" s="84">
        <v>4</v>
      </c>
      <c r="H1881" s="85" t="str">
        <f t="shared" si="174"/>
        <v>April</v>
      </c>
      <c r="I1881" s="84">
        <v>2020</v>
      </c>
      <c r="J1881" s="85" t="str">
        <f t="shared" si="175"/>
        <v>4/22/2020</v>
      </c>
      <c r="K1881" s="86">
        <f t="shared" si="176"/>
        <v>4</v>
      </c>
      <c r="L1881" t="str">
        <f t="shared" si="177"/>
        <v>Wednesday</v>
      </c>
      <c r="M1881">
        <v>1919</v>
      </c>
      <c r="N1881" t="s">
        <v>394</v>
      </c>
      <c r="O1881" t="s">
        <v>226</v>
      </c>
      <c r="P1881">
        <v>107</v>
      </c>
      <c r="Q1881" t="s">
        <v>623</v>
      </c>
      <c r="R1881" t="s">
        <v>392</v>
      </c>
      <c r="S1881" t="s">
        <v>393</v>
      </c>
      <c r="T1881" t="s">
        <v>229</v>
      </c>
      <c r="U1881" t="s">
        <v>741</v>
      </c>
      <c r="V1881" t="s">
        <v>260</v>
      </c>
      <c r="W1881">
        <f t="shared" si="178"/>
        <v>-20.269999999999996</v>
      </c>
      <c r="X1881">
        <f t="shared" si="179"/>
        <v>-871.60999999999979</v>
      </c>
    </row>
    <row r="1882" spans="1:24" x14ac:dyDescent="0.35">
      <c r="A1882">
        <v>26</v>
      </c>
      <c r="B1882">
        <v>100.66</v>
      </c>
      <c r="C1882">
        <v>12</v>
      </c>
      <c r="D1882">
        <v>2617.16</v>
      </c>
      <c r="E1882" s="53" t="s">
        <v>501</v>
      </c>
      <c r="F1882" s="84">
        <v>29</v>
      </c>
      <c r="G1882" s="84">
        <v>5</v>
      </c>
      <c r="H1882" s="85" t="str">
        <f t="shared" si="174"/>
        <v>May</v>
      </c>
      <c r="I1882" s="84">
        <v>2020</v>
      </c>
      <c r="J1882" s="85" t="str">
        <f t="shared" si="175"/>
        <v>5/29/2020</v>
      </c>
      <c r="K1882" s="86">
        <f t="shared" si="176"/>
        <v>6</v>
      </c>
      <c r="L1882" t="str">
        <f t="shared" si="177"/>
        <v>Friday</v>
      </c>
      <c r="M1882">
        <v>1883</v>
      </c>
      <c r="N1882" t="s">
        <v>347</v>
      </c>
      <c r="O1882" t="s">
        <v>226</v>
      </c>
      <c r="P1882">
        <v>107</v>
      </c>
      <c r="Q1882" t="s">
        <v>623</v>
      </c>
      <c r="R1882" t="s">
        <v>290</v>
      </c>
      <c r="S1882" t="s">
        <v>291</v>
      </c>
      <c r="T1882" t="s">
        <v>232</v>
      </c>
      <c r="U1882" t="s">
        <v>701</v>
      </c>
      <c r="V1882" t="s">
        <v>255</v>
      </c>
      <c r="W1882">
        <f t="shared" si="178"/>
        <v>-6.3400000000000034</v>
      </c>
      <c r="X1882">
        <f t="shared" si="179"/>
        <v>-164.84000000000009</v>
      </c>
    </row>
    <row r="1883" spans="1:24" x14ac:dyDescent="0.35">
      <c r="A1883">
        <v>50</v>
      </c>
      <c r="B1883">
        <v>79.67</v>
      </c>
      <c r="C1883">
        <v>1</v>
      </c>
      <c r="D1883">
        <v>3983.5</v>
      </c>
      <c r="E1883" s="53">
        <v>43406</v>
      </c>
      <c r="F1883" s="84">
        <v>11</v>
      </c>
      <c r="G1883" s="84">
        <v>2</v>
      </c>
      <c r="H1883" s="85" t="str">
        <f t="shared" si="174"/>
        <v>Febuary</v>
      </c>
      <c r="I1883" s="84">
        <v>2018</v>
      </c>
      <c r="J1883" s="85" t="str">
        <f t="shared" si="175"/>
        <v>2/11/2018</v>
      </c>
      <c r="K1883" s="86">
        <f t="shared" si="176"/>
        <v>1</v>
      </c>
      <c r="L1883" t="str">
        <f t="shared" si="177"/>
        <v>Sunday</v>
      </c>
      <c r="M1883">
        <v>2722</v>
      </c>
      <c r="N1883" t="s">
        <v>207</v>
      </c>
      <c r="O1883" t="s">
        <v>470</v>
      </c>
      <c r="P1883">
        <v>83</v>
      </c>
      <c r="Q1883" t="s">
        <v>624</v>
      </c>
      <c r="R1883" t="s">
        <v>357</v>
      </c>
      <c r="S1883" t="s">
        <v>358</v>
      </c>
      <c r="T1883" t="s">
        <v>243</v>
      </c>
      <c r="U1883" t="s">
        <v>729</v>
      </c>
      <c r="V1883" t="s">
        <v>260</v>
      </c>
      <c r="W1883">
        <f t="shared" si="178"/>
        <v>-3.3299999999999983</v>
      </c>
      <c r="X1883">
        <f t="shared" si="179"/>
        <v>-166.49999999999991</v>
      </c>
    </row>
    <row r="1884" spans="1:24" x14ac:dyDescent="0.35">
      <c r="A1884">
        <v>35</v>
      </c>
      <c r="B1884">
        <v>90.57</v>
      </c>
      <c r="C1884">
        <v>10</v>
      </c>
      <c r="D1884">
        <v>3169.95</v>
      </c>
      <c r="E1884" s="53" t="s">
        <v>359</v>
      </c>
      <c r="F1884" s="84">
        <v>28</v>
      </c>
      <c r="G1884" s="84">
        <v>4</v>
      </c>
      <c r="H1884" s="85" t="str">
        <f t="shared" si="174"/>
        <v>April</v>
      </c>
      <c r="I1884" s="84">
        <v>2018</v>
      </c>
      <c r="J1884" s="85" t="str">
        <f t="shared" si="175"/>
        <v>4/28/2018</v>
      </c>
      <c r="K1884" s="86">
        <f t="shared" si="176"/>
        <v>7</v>
      </c>
      <c r="L1884" t="str">
        <f t="shared" si="177"/>
        <v>Saturday</v>
      </c>
      <c r="M1884">
        <v>2647</v>
      </c>
      <c r="N1884" t="s">
        <v>207</v>
      </c>
      <c r="O1884" t="s">
        <v>470</v>
      </c>
      <c r="P1884">
        <v>83</v>
      </c>
      <c r="Q1884" t="s">
        <v>624</v>
      </c>
      <c r="R1884" t="s">
        <v>287</v>
      </c>
      <c r="S1884" t="s">
        <v>288</v>
      </c>
      <c r="T1884" t="s">
        <v>234</v>
      </c>
      <c r="U1884" t="s">
        <v>700</v>
      </c>
      <c r="V1884" t="s">
        <v>260</v>
      </c>
      <c r="W1884">
        <f t="shared" si="178"/>
        <v>7.5699999999999932</v>
      </c>
      <c r="X1884">
        <f t="shared" si="179"/>
        <v>264.94999999999976</v>
      </c>
    </row>
    <row r="1885" spans="1:24" x14ac:dyDescent="0.35">
      <c r="A1885">
        <v>50</v>
      </c>
      <c r="B1885">
        <v>77.989999999999995</v>
      </c>
      <c r="C1885">
        <v>1</v>
      </c>
      <c r="D1885">
        <v>3899.5</v>
      </c>
      <c r="E1885" s="53">
        <v>43440</v>
      </c>
      <c r="F1885" s="84">
        <v>12</v>
      </c>
      <c r="G1885" s="84">
        <v>6</v>
      </c>
      <c r="H1885" s="85" t="str">
        <f t="shared" si="174"/>
        <v>June</v>
      </c>
      <c r="I1885" s="84">
        <v>2018</v>
      </c>
      <c r="J1885" s="85" t="str">
        <f t="shared" si="175"/>
        <v>6/12/2018</v>
      </c>
      <c r="K1885" s="86">
        <f t="shared" si="176"/>
        <v>3</v>
      </c>
      <c r="L1885" t="str">
        <f t="shared" si="177"/>
        <v>Tuesday</v>
      </c>
      <c r="M1885">
        <v>2603</v>
      </c>
      <c r="N1885" t="s">
        <v>207</v>
      </c>
      <c r="O1885" t="s">
        <v>470</v>
      </c>
      <c r="P1885">
        <v>83</v>
      </c>
      <c r="Q1885" t="s">
        <v>624</v>
      </c>
      <c r="R1885" t="s">
        <v>360</v>
      </c>
      <c r="S1885" t="s">
        <v>361</v>
      </c>
      <c r="T1885" t="s">
        <v>235</v>
      </c>
      <c r="U1885" t="s">
        <v>730</v>
      </c>
      <c r="V1885" t="s">
        <v>260</v>
      </c>
      <c r="W1885">
        <f t="shared" si="178"/>
        <v>-5.0100000000000051</v>
      </c>
      <c r="X1885">
        <f t="shared" si="179"/>
        <v>-250.50000000000026</v>
      </c>
    </row>
    <row r="1886" spans="1:24" x14ac:dyDescent="0.35">
      <c r="A1886">
        <v>23</v>
      </c>
      <c r="B1886">
        <v>80.510000000000005</v>
      </c>
      <c r="C1886">
        <v>14</v>
      </c>
      <c r="D1886">
        <v>1851.73</v>
      </c>
      <c r="E1886" s="53">
        <v>43381</v>
      </c>
      <c r="F1886" s="84">
        <v>10</v>
      </c>
      <c r="G1886" s="84">
        <v>8</v>
      </c>
      <c r="H1886" s="85" t="str">
        <f t="shared" si="174"/>
        <v>August</v>
      </c>
      <c r="I1886" s="84">
        <v>2018</v>
      </c>
      <c r="J1886" s="85" t="str">
        <f t="shared" si="175"/>
        <v>8/10/2018</v>
      </c>
      <c r="K1886" s="86">
        <f t="shared" si="176"/>
        <v>6</v>
      </c>
      <c r="L1886" t="str">
        <f t="shared" si="177"/>
        <v>Friday</v>
      </c>
      <c r="M1886">
        <v>2545</v>
      </c>
      <c r="N1886" t="s">
        <v>207</v>
      </c>
      <c r="O1886" t="s">
        <v>470</v>
      </c>
      <c r="P1886">
        <v>83</v>
      </c>
      <c r="Q1886" t="s">
        <v>624</v>
      </c>
      <c r="R1886" t="s">
        <v>362</v>
      </c>
      <c r="S1886" t="s">
        <v>293</v>
      </c>
      <c r="T1886" t="s">
        <v>229</v>
      </c>
      <c r="U1886" t="s">
        <v>731</v>
      </c>
      <c r="V1886" t="s">
        <v>255</v>
      </c>
      <c r="W1886">
        <f t="shared" si="178"/>
        <v>-2.4899999999999949</v>
      </c>
      <c r="X1886">
        <f t="shared" si="179"/>
        <v>-57.269999999999882</v>
      </c>
    </row>
    <row r="1887" spans="1:24" x14ac:dyDescent="0.35">
      <c r="A1887">
        <v>37</v>
      </c>
      <c r="B1887">
        <v>67.930000000000007</v>
      </c>
      <c r="C1887">
        <v>12</v>
      </c>
      <c r="D1887">
        <v>2513.41</v>
      </c>
      <c r="E1887" s="53">
        <v>43261</v>
      </c>
      <c r="F1887" s="84">
        <v>6</v>
      </c>
      <c r="G1887" s="84">
        <v>10</v>
      </c>
      <c r="H1887" s="85" t="str">
        <f t="shared" si="174"/>
        <v>October</v>
      </c>
      <c r="I1887" s="84">
        <v>2018</v>
      </c>
      <c r="J1887" s="85" t="str">
        <f t="shared" si="175"/>
        <v>10/6/2018</v>
      </c>
      <c r="K1887" s="86">
        <f t="shared" si="176"/>
        <v>7</v>
      </c>
      <c r="L1887" t="str">
        <f t="shared" si="177"/>
        <v>Saturday</v>
      </c>
      <c r="M1887">
        <v>2489</v>
      </c>
      <c r="N1887" t="s">
        <v>207</v>
      </c>
      <c r="O1887" t="s">
        <v>470</v>
      </c>
      <c r="P1887">
        <v>83</v>
      </c>
      <c r="Q1887" t="s">
        <v>624</v>
      </c>
      <c r="R1887" t="s">
        <v>281</v>
      </c>
      <c r="S1887" t="s">
        <v>282</v>
      </c>
      <c r="T1887" t="s">
        <v>233</v>
      </c>
      <c r="U1887" t="s">
        <v>697</v>
      </c>
      <c r="V1887" t="s">
        <v>255</v>
      </c>
      <c r="W1887">
        <f t="shared" si="178"/>
        <v>-15.069999999999993</v>
      </c>
      <c r="X1887">
        <f t="shared" si="179"/>
        <v>-557.58999999999969</v>
      </c>
    </row>
    <row r="1888" spans="1:24" x14ac:dyDescent="0.35">
      <c r="A1888">
        <v>29</v>
      </c>
      <c r="B1888">
        <v>83.86</v>
      </c>
      <c r="C1888">
        <v>8</v>
      </c>
      <c r="D1888">
        <v>2431.94</v>
      </c>
      <c r="E1888" s="53" t="s">
        <v>363</v>
      </c>
      <c r="F1888" s="84">
        <v>23</v>
      </c>
      <c r="G1888" s="84">
        <v>10</v>
      </c>
      <c r="H1888" s="85" t="str">
        <f t="shared" si="174"/>
        <v>October</v>
      </c>
      <c r="I1888" s="84">
        <v>2018</v>
      </c>
      <c r="J1888" s="85" t="str">
        <f t="shared" si="175"/>
        <v>10/23/2018</v>
      </c>
      <c r="K1888" s="86">
        <f t="shared" si="176"/>
        <v>3</v>
      </c>
      <c r="L1888" t="str">
        <f t="shared" si="177"/>
        <v>Tuesday</v>
      </c>
      <c r="M1888">
        <v>2473</v>
      </c>
      <c r="N1888" t="s">
        <v>364</v>
      </c>
      <c r="O1888" t="s">
        <v>470</v>
      </c>
      <c r="P1888">
        <v>83</v>
      </c>
      <c r="Q1888" t="s">
        <v>624</v>
      </c>
      <c r="R1888" t="s">
        <v>330</v>
      </c>
      <c r="S1888" t="s">
        <v>331</v>
      </c>
      <c r="T1888" t="s">
        <v>237</v>
      </c>
      <c r="U1888" t="s">
        <v>718</v>
      </c>
      <c r="V1888" t="s">
        <v>255</v>
      </c>
      <c r="W1888">
        <f t="shared" si="178"/>
        <v>0.85999999999999943</v>
      </c>
      <c r="X1888">
        <f t="shared" si="179"/>
        <v>24.939999999999984</v>
      </c>
    </row>
    <row r="1889" spans="1:24" x14ac:dyDescent="0.35">
      <c r="A1889">
        <v>21</v>
      </c>
      <c r="B1889">
        <v>72.12</v>
      </c>
      <c r="C1889">
        <v>11</v>
      </c>
      <c r="D1889">
        <v>1514.52</v>
      </c>
      <c r="E1889" s="53">
        <v>43323</v>
      </c>
      <c r="F1889" s="84">
        <v>8</v>
      </c>
      <c r="G1889" s="84">
        <v>11</v>
      </c>
      <c r="H1889" s="85" t="str">
        <f t="shared" si="174"/>
        <v>November</v>
      </c>
      <c r="I1889" s="84">
        <v>2018</v>
      </c>
      <c r="J1889" s="85" t="str">
        <f t="shared" si="175"/>
        <v>11/8/2018</v>
      </c>
      <c r="K1889" s="86">
        <f t="shared" si="176"/>
        <v>5</v>
      </c>
      <c r="L1889" t="str">
        <f t="shared" si="177"/>
        <v>Thursday</v>
      </c>
      <c r="M1889">
        <v>2458</v>
      </c>
      <c r="N1889" t="s">
        <v>207</v>
      </c>
      <c r="O1889" t="s">
        <v>470</v>
      </c>
      <c r="P1889">
        <v>83</v>
      </c>
      <c r="Q1889" t="s">
        <v>624</v>
      </c>
      <c r="R1889" t="s">
        <v>365</v>
      </c>
      <c r="S1889" t="s">
        <v>366</v>
      </c>
      <c r="T1889" t="s">
        <v>230</v>
      </c>
      <c r="U1889" t="s">
        <v>732</v>
      </c>
      <c r="V1889" t="s">
        <v>255</v>
      </c>
      <c r="W1889">
        <f t="shared" si="178"/>
        <v>-10.879999999999995</v>
      </c>
      <c r="X1889">
        <f t="shared" si="179"/>
        <v>-228.4799999999999</v>
      </c>
    </row>
    <row r="1890" spans="1:24" x14ac:dyDescent="0.35">
      <c r="A1890">
        <v>36</v>
      </c>
      <c r="B1890">
        <v>85.54</v>
      </c>
      <c r="C1890">
        <v>8</v>
      </c>
      <c r="D1890">
        <v>3079.44</v>
      </c>
      <c r="E1890" s="53" t="s">
        <v>367</v>
      </c>
      <c r="F1890" s="84">
        <v>14</v>
      </c>
      <c r="G1890" s="84">
        <v>11</v>
      </c>
      <c r="H1890" s="85" t="str">
        <f t="shared" si="174"/>
        <v>November</v>
      </c>
      <c r="I1890" s="84">
        <v>2018</v>
      </c>
      <c r="J1890" s="85" t="str">
        <f t="shared" si="175"/>
        <v>11/14/2018</v>
      </c>
      <c r="K1890" s="86">
        <f t="shared" si="176"/>
        <v>4</v>
      </c>
      <c r="L1890" t="str">
        <f t="shared" si="177"/>
        <v>Wednesday</v>
      </c>
      <c r="M1890">
        <v>2453</v>
      </c>
      <c r="N1890" t="s">
        <v>207</v>
      </c>
      <c r="O1890" t="s">
        <v>470</v>
      </c>
      <c r="P1890">
        <v>83</v>
      </c>
      <c r="Q1890" t="s">
        <v>624</v>
      </c>
      <c r="R1890" t="s">
        <v>368</v>
      </c>
      <c r="S1890" t="s">
        <v>361</v>
      </c>
      <c r="T1890" t="s">
        <v>235</v>
      </c>
      <c r="U1890" t="s">
        <v>733</v>
      </c>
      <c r="V1890" t="s">
        <v>260</v>
      </c>
      <c r="W1890">
        <f t="shared" si="178"/>
        <v>2.5400000000000063</v>
      </c>
      <c r="X1890">
        <f t="shared" si="179"/>
        <v>91.440000000000225</v>
      </c>
    </row>
    <row r="1891" spans="1:24" x14ac:dyDescent="0.35">
      <c r="A1891">
        <v>22</v>
      </c>
      <c r="B1891">
        <v>86.38</v>
      </c>
      <c r="C1891">
        <v>5</v>
      </c>
      <c r="D1891">
        <v>1900.36</v>
      </c>
      <c r="E1891" s="53" t="s">
        <v>369</v>
      </c>
      <c r="F1891" s="84">
        <v>26</v>
      </c>
      <c r="G1891" s="84">
        <v>11</v>
      </c>
      <c r="H1891" s="85" t="str">
        <f t="shared" si="174"/>
        <v>November</v>
      </c>
      <c r="I1891" s="84">
        <v>2018</v>
      </c>
      <c r="J1891" s="85" t="str">
        <f t="shared" si="175"/>
        <v>11/26/2018</v>
      </c>
      <c r="K1891" s="86">
        <f t="shared" si="176"/>
        <v>2</v>
      </c>
      <c r="L1891" t="str">
        <f t="shared" si="177"/>
        <v>Monday</v>
      </c>
      <c r="M1891">
        <v>2442</v>
      </c>
      <c r="N1891" t="s">
        <v>207</v>
      </c>
      <c r="O1891" t="s">
        <v>470</v>
      </c>
      <c r="P1891">
        <v>83</v>
      </c>
      <c r="Q1891" t="s">
        <v>624</v>
      </c>
      <c r="R1891" t="s">
        <v>370</v>
      </c>
      <c r="S1891" t="s">
        <v>247</v>
      </c>
      <c r="T1891" t="s">
        <v>236</v>
      </c>
      <c r="U1891" t="s">
        <v>734</v>
      </c>
      <c r="V1891" t="s">
        <v>255</v>
      </c>
      <c r="W1891">
        <f t="shared" si="178"/>
        <v>3.3799999999999955</v>
      </c>
      <c r="X1891">
        <f t="shared" si="179"/>
        <v>74.3599999999999</v>
      </c>
    </row>
    <row r="1892" spans="1:24" x14ac:dyDescent="0.35">
      <c r="A1892">
        <v>46</v>
      </c>
      <c r="B1892">
        <v>80.510000000000005</v>
      </c>
      <c r="C1892">
        <v>11</v>
      </c>
      <c r="D1892">
        <v>3703.46</v>
      </c>
      <c r="E1892" s="53" t="s">
        <v>371</v>
      </c>
      <c r="F1892" s="84">
        <v>19</v>
      </c>
      <c r="G1892" s="84">
        <v>2</v>
      </c>
      <c r="H1892" s="85" t="str">
        <f t="shared" si="174"/>
        <v>Febuary</v>
      </c>
      <c r="I1892" s="84">
        <v>2019</v>
      </c>
      <c r="J1892" s="85" t="str">
        <f t="shared" si="175"/>
        <v>2/19/2019</v>
      </c>
      <c r="K1892" s="86">
        <f t="shared" si="176"/>
        <v>3</v>
      </c>
      <c r="L1892" t="str">
        <f t="shared" si="177"/>
        <v>Tuesday</v>
      </c>
      <c r="M1892">
        <v>2358</v>
      </c>
      <c r="N1892" t="s">
        <v>207</v>
      </c>
      <c r="O1892" t="s">
        <v>470</v>
      </c>
      <c r="P1892">
        <v>83</v>
      </c>
      <c r="Q1892" t="s">
        <v>624</v>
      </c>
      <c r="R1892" t="s">
        <v>372</v>
      </c>
      <c r="S1892" t="s">
        <v>373</v>
      </c>
      <c r="T1892" t="s">
        <v>229</v>
      </c>
      <c r="U1892" t="s">
        <v>735</v>
      </c>
      <c r="V1892" t="s">
        <v>260</v>
      </c>
      <c r="W1892">
        <f t="shared" si="178"/>
        <v>-2.4899999999999949</v>
      </c>
      <c r="X1892">
        <f t="shared" si="179"/>
        <v>-114.53999999999976</v>
      </c>
    </row>
    <row r="1893" spans="1:24" x14ac:dyDescent="0.35">
      <c r="A1893">
        <v>23</v>
      </c>
      <c r="B1893">
        <v>76.31</v>
      </c>
      <c r="C1893">
        <v>2</v>
      </c>
      <c r="D1893">
        <v>1755.13</v>
      </c>
      <c r="E1893" s="53">
        <v>43651</v>
      </c>
      <c r="F1893" s="84">
        <v>7</v>
      </c>
      <c r="G1893" s="84">
        <v>5</v>
      </c>
      <c r="H1893" s="85" t="str">
        <f t="shared" si="174"/>
        <v>May</v>
      </c>
      <c r="I1893" s="84">
        <v>2019</v>
      </c>
      <c r="J1893" s="85" t="str">
        <f t="shared" si="175"/>
        <v>5/7/2019</v>
      </c>
      <c r="K1893" s="86">
        <f t="shared" si="176"/>
        <v>3</v>
      </c>
      <c r="L1893" t="str">
        <f t="shared" si="177"/>
        <v>Tuesday</v>
      </c>
      <c r="M1893">
        <v>2282</v>
      </c>
      <c r="N1893" t="s">
        <v>364</v>
      </c>
      <c r="O1893" t="s">
        <v>470</v>
      </c>
      <c r="P1893">
        <v>83</v>
      </c>
      <c r="Q1893" t="s">
        <v>624</v>
      </c>
      <c r="R1893" t="s">
        <v>253</v>
      </c>
      <c r="S1893" t="s">
        <v>254</v>
      </c>
      <c r="T1893" t="s">
        <v>229</v>
      </c>
      <c r="U1893" t="s">
        <v>683</v>
      </c>
      <c r="V1893" t="s">
        <v>255</v>
      </c>
      <c r="W1893">
        <f t="shared" si="178"/>
        <v>-6.6899999999999977</v>
      </c>
      <c r="X1893">
        <f t="shared" si="179"/>
        <v>-153.86999999999995</v>
      </c>
    </row>
    <row r="1894" spans="1:24" x14ac:dyDescent="0.35">
      <c r="A1894">
        <v>49</v>
      </c>
      <c r="B1894">
        <v>87.21</v>
      </c>
      <c r="C1894">
        <v>16</v>
      </c>
      <c r="D1894">
        <v>4273.29</v>
      </c>
      <c r="E1894" s="53" t="s">
        <v>490</v>
      </c>
      <c r="F1894" s="84">
        <v>24</v>
      </c>
      <c r="G1894" s="84">
        <v>6</v>
      </c>
      <c r="H1894" s="85" t="str">
        <f t="shared" si="174"/>
        <v>June</v>
      </c>
      <c r="I1894" s="84">
        <v>2019</v>
      </c>
      <c r="J1894" s="85" t="str">
        <f t="shared" si="175"/>
        <v>6/24/2019</v>
      </c>
      <c r="K1894" s="86">
        <f t="shared" si="176"/>
        <v>2</v>
      </c>
      <c r="L1894" t="str">
        <f t="shared" si="177"/>
        <v>Monday</v>
      </c>
      <c r="M1894">
        <v>2235</v>
      </c>
      <c r="N1894" t="s">
        <v>364</v>
      </c>
      <c r="O1894" t="s">
        <v>470</v>
      </c>
      <c r="P1894">
        <v>83</v>
      </c>
      <c r="Q1894" t="s">
        <v>624</v>
      </c>
      <c r="R1894" t="s">
        <v>296</v>
      </c>
      <c r="S1894" t="s">
        <v>297</v>
      </c>
      <c r="T1894" t="s">
        <v>236</v>
      </c>
      <c r="U1894" t="s">
        <v>704</v>
      </c>
      <c r="V1894" t="s">
        <v>260</v>
      </c>
      <c r="W1894">
        <f t="shared" si="178"/>
        <v>4.2099999999999937</v>
      </c>
      <c r="X1894">
        <f t="shared" si="179"/>
        <v>206.28999999999968</v>
      </c>
    </row>
    <row r="1895" spans="1:24" x14ac:dyDescent="0.35">
      <c r="A1895">
        <v>48</v>
      </c>
      <c r="B1895">
        <v>83.02</v>
      </c>
      <c r="C1895">
        <v>3</v>
      </c>
      <c r="D1895">
        <v>3984.96</v>
      </c>
      <c r="E1895" s="53" t="s">
        <v>375</v>
      </c>
      <c r="F1895" s="84">
        <v>21</v>
      </c>
      <c r="G1895" s="84">
        <v>7</v>
      </c>
      <c r="H1895" s="85" t="str">
        <f t="shared" si="174"/>
        <v>July</v>
      </c>
      <c r="I1895" s="84">
        <v>2019</v>
      </c>
      <c r="J1895" s="85" t="str">
        <f t="shared" si="175"/>
        <v>7/21/2019</v>
      </c>
      <c r="K1895" s="86">
        <f t="shared" si="176"/>
        <v>1</v>
      </c>
      <c r="L1895" t="str">
        <f t="shared" si="177"/>
        <v>Sunday</v>
      </c>
      <c r="M1895">
        <v>2209</v>
      </c>
      <c r="N1895" t="s">
        <v>207</v>
      </c>
      <c r="O1895" t="s">
        <v>470</v>
      </c>
      <c r="P1895">
        <v>83</v>
      </c>
      <c r="Q1895" t="s">
        <v>624</v>
      </c>
      <c r="R1895" t="s">
        <v>376</v>
      </c>
      <c r="S1895" t="s">
        <v>377</v>
      </c>
      <c r="T1895" t="s">
        <v>242</v>
      </c>
      <c r="U1895" t="s">
        <v>736</v>
      </c>
      <c r="V1895" t="s">
        <v>260</v>
      </c>
      <c r="W1895">
        <f t="shared" si="178"/>
        <v>1.9999999999996021E-2</v>
      </c>
      <c r="X1895">
        <f t="shared" si="179"/>
        <v>0.95999999999980901</v>
      </c>
    </row>
    <row r="1896" spans="1:24" x14ac:dyDescent="0.35">
      <c r="A1896">
        <v>33</v>
      </c>
      <c r="B1896">
        <v>72.959999999999994</v>
      </c>
      <c r="C1896">
        <v>5</v>
      </c>
      <c r="D1896">
        <v>2407.6799999999998</v>
      </c>
      <c r="E1896" s="53" t="s">
        <v>378</v>
      </c>
      <c r="F1896" s="84">
        <v>20</v>
      </c>
      <c r="G1896" s="84">
        <v>8</v>
      </c>
      <c r="H1896" s="85" t="str">
        <f t="shared" si="174"/>
        <v>August</v>
      </c>
      <c r="I1896" s="84">
        <v>2019</v>
      </c>
      <c r="J1896" s="85" t="str">
        <f t="shared" si="175"/>
        <v>8/20/2019</v>
      </c>
      <c r="K1896" s="86">
        <f t="shared" si="176"/>
        <v>3</v>
      </c>
      <c r="L1896" t="str">
        <f t="shared" si="177"/>
        <v>Tuesday</v>
      </c>
      <c r="M1896">
        <v>2180</v>
      </c>
      <c r="N1896" t="s">
        <v>207</v>
      </c>
      <c r="O1896" t="s">
        <v>470</v>
      </c>
      <c r="P1896">
        <v>83</v>
      </c>
      <c r="Q1896" t="s">
        <v>624</v>
      </c>
      <c r="R1896" t="s">
        <v>379</v>
      </c>
      <c r="S1896" t="s">
        <v>380</v>
      </c>
      <c r="T1896" t="s">
        <v>240</v>
      </c>
      <c r="U1896" t="s">
        <v>737</v>
      </c>
      <c r="V1896" t="s">
        <v>255</v>
      </c>
      <c r="W1896">
        <f t="shared" si="178"/>
        <v>-10.040000000000006</v>
      </c>
      <c r="X1896">
        <f t="shared" si="179"/>
        <v>-331.32000000000022</v>
      </c>
    </row>
    <row r="1897" spans="1:24" x14ac:dyDescent="0.35">
      <c r="A1897">
        <v>22</v>
      </c>
      <c r="B1897">
        <v>77.150000000000006</v>
      </c>
      <c r="C1897">
        <v>14</v>
      </c>
      <c r="D1897">
        <v>1697.3</v>
      </c>
      <c r="E1897" s="53" t="s">
        <v>492</v>
      </c>
      <c r="F1897" s="84">
        <v>15</v>
      </c>
      <c r="G1897" s="84">
        <v>9</v>
      </c>
      <c r="H1897" s="85" t="str">
        <f t="shared" si="174"/>
        <v>September</v>
      </c>
      <c r="I1897" s="84">
        <v>2019</v>
      </c>
      <c r="J1897" s="85" t="str">
        <f t="shared" si="175"/>
        <v>9/15/2019</v>
      </c>
      <c r="K1897" s="86">
        <f t="shared" si="176"/>
        <v>1</v>
      </c>
      <c r="L1897" t="str">
        <f t="shared" si="177"/>
        <v>Sunday</v>
      </c>
      <c r="M1897">
        <v>2155</v>
      </c>
      <c r="N1897" t="s">
        <v>207</v>
      </c>
      <c r="O1897" t="s">
        <v>470</v>
      </c>
      <c r="P1897">
        <v>83</v>
      </c>
      <c r="Q1897" t="s">
        <v>624</v>
      </c>
      <c r="R1897" t="s">
        <v>493</v>
      </c>
      <c r="S1897" t="s">
        <v>494</v>
      </c>
      <c r="T1897" t="s">
        <v>248</v>
      </c>
      <c r="U1897" t="s">
        <v>769</v>
      </c>
      <c r="V1897" t="s">
        <v>255</v>
      </c>
      <c r="W1897">
        <f t="shared" si="178"/>
        <v>-5.8499999999999943</v>
      </c>
      <c r="X1897">
        <f t="shared" si="179"/>
        <v>-128.69999999999987</v>
      </c>
    </row>
    <row r="1898" spans="1:24" x14ac:dyDescent="0.35">
      <c r="A1898">
        <v>22</v>
      </c>
      <c r="B1898">
        <v>91.41</v>
      </c>
      <c r="C1898">
        <v>8</v>
      </c>
      <c r="D1898">
        <v>2011.02</v>
      </c>
      <c r="E1898" s="53" t="s">
        <v>383</v>
      </c>
      <c r="F1898" s="84">
        <v>14</v>
      </c>
      <c r="G1898" s="84">
        <v>10</v>
      </c>
      <c r="H1898" s="85" t="str">
        <f t="shared" si="174"/>
        <v>October</v>
      </c>
      <c r="I1898" s="84">
        <v>2019</v>
      </c>
      <c r="J1898" s="85" t="str">
        <f t="shared" si="175"/>
        <v>10/14/2019</v>
      </c>
      <c r="K1898" s="86">
        <f t="shared" si="176"/>
        <v>2</v>
      </c>
      <c r="L1898" t="str">
        <f t="shared" si="177"/>
        <v>Monday</v>
      </c>
      <c r="M1898">
        <v>2127</v>
      </c>
      <c r="N1898" t="s">
        <v>207</v>
      </c>
      <c r="O1898" t="s">
        <v>470</v>
      </c>
      <c r="P1898">
        <v>83</v>
      </c>
      <c r="Q1898" t="s">
        <v>624</v>
      </c>
      <c r="R1898" t="s">
        <v>310</v>
      </c>
      <c r="S1898" t="s">
        <v>311</v>
      </c>
      <c r="T1898" t="s">
        <v>229</v>
      </c>
      <c r="U1898" t="s">
        <v>710</v>
      </c>
      <c r="V1898" t="s">
        <v>255</v>
      </c>
      <c r="W1898">
        <f t="shared" si="178"/>
        <v>8.4099999999999966</v>
      </c>
      <c r="X1898">
        <f t="shared" si="179"/>
        <v>185.01999999999992</v>
      </c>
    </row>
    <row r="1899" spans="1:24" x14ac:dyDescent="0.35">
      <c r="A1899">
        <v>25</v>
      </c>
      <c r="B1899">
        <v>92.25</v>
      </c>
      <c r="C1899">
        <v>16</v>
      </c>
      <c r="D1899">
        <v>2306.25</v>
      </c>
      <c r="E1899" s="53">
        <v>43476</v>
      </c>
      <c r="F1899" s="84">
        <v>1</v>
      </c>
      <c r="G1899" s="84">
        <v>11</v>
      </c>
      <c r="H1899" s="85" t="str">
        <f t="shared" si="174"/>
        <v>November</v>
      </c>
      <c r="I1899" s="84">
        <v>2019</v>
      </c>
      <c r="J1899" s="85" t="str">
        <f t="shared" si="175"/>
        <v>11/1/2019</v>
      </c>
      <c r="K1899" s="86">
        <f t="shared" si="176"/>
        <v>6</v>
      </c>
      <c r="L1899" t="str">
        <f t="shared" si="177"/>
        <v>Friday</v>
      </c>
      <c r="M1899">
        <v>2110</v>
      </c>
      <c r="N1899" t="s">
        <v>207</v>
      </c>
      <c r="O1899" t="s">
        <v>470</v>
      </c>
      <c r="P1899">
        <v>83</v>
      </c>
      <c r="Q1899" t="s">
        <v>624</v>
      </c>
      <c r="R1899" t="s">
        <v>384</v>
      </c>
      <c r="S1899" t="s">
        <v>385</v>
      </c>
      <c r="T1899" t="s">
        <v>235</v>
      </c>
      <c r="U1899" t="s">
        <v>739</v>
      </c>
      <c r="V1899" t="s">
        <v>255</v>
      </c>
      <c r="W1899">
        <f t="shared" si="178"/>
        <v>9.25</v>
      </c>
      <c r="X1899">
        <f t="shared" si="179"/>
        <v>231.25</v>
      </c>
    </row>
    <row r="1900" spans="1:24" x14ac:dyDescent="0.35">
      <c r="A1900">
        <v>20</v>
      </c>
      <c r="B1900">
        <v>92.25</v>
      </c>
      <c r="C1900">
        <v>2</v>
      </c>
      <c r="D1900">
        <v>1845</v>
      </c>
      <c r="E1900" s="53">
        <v>43719</v>
      </c>
      <c r="F1900" s="84">
        <v>9</v>
      </c>
      <c r="G1900" s="84">
        <v>11</v>
      </c>
      <c r="H1900" s="85" t="str">
        <f t="shared" si="174"/>
        <v>November</v>
      </c>
      <c r="I1900" s="84">
        <v>2019</v>
      </c>
      <c r="J1900" s="85" t="str">
        <f t="shared" si="175"/>
        <v>11/9/2019</v>
      </c>
      <c r="K1900" s="86">
        <f t="shared" si="176"/>
        <v>7</v>
      </c>
      <c r="L1900" t="str">
        <f t="shared" si="177"/>
        <v>Saturday</v>
      </c>
      <c r="M1900">
        <v>2103</v>
      </c>
      <c r="N1900" t="s">
        <v>207</v>
      </c>
      <c r="O1900" t="s">
        <v>470</v>
      </c>
      <c r="P1900">
        <v>83</v>
      </c>
      <c r="Q1900" t="s">
        <v>624</v>
      </c>
      <c r="R1900" t="s">
        <v>298</v>
      </c>
      <c r="S1900" t="s">
        <v>299</v>
      </c>
      <c r="T1900" t="s">
        <v>237</v>
      </c>
      <c r="U1900" t="s">
        <v>705</v>
      </c>
      <c r="V1900" t="s">
        <v>255</v>
      </c>
      <c r="W1900">
        <f t="shared" si="178"/>
        <v>9.25</v>
      </c>
      <c r="X1900">
        <f t="shared" si="179"/>
        <v>185</v>
      </c>
    </row>
    <row r="1901" spans="1:24" x14ac:dyDescent="0.35">
      <c r="A1901">
        <v>42</v>
      </c>
      <c r="B1901">
        <v>59.36</v>
      </c>
      <c r="C1901">
        <v>16</v>
      </c>
      <c r="D1901">
        <v>2493.12</v>
      </c>
      <c r="E1901" s="53" t="s">
        <v>356</v>
      </c>
      <c r="F1901" s="84">
        <v>23</v>
      </c>
      <c r="G1901" s="84">
        <v>11</v>
      </c>
      <c r="H1901" s="85" t="str">
        <f t="shared" si="174"/>
        <v>November</v>
      </c>
      <c r="I1901" s="84">
        <v>2019</v>
      </c>
      <c r="J1901" s="85" t="str">
        <f t="shared" si="175"/>
        <v>11/23/2019</v>
      </c>
      <c r="K1901" s="86">
        <f t="shared" si="176"/>
        <v>7</v>
      </c>
      <c r="L1901" t="str">
        <f t="shared" si="177"/>
        <v>Saturday</v>
      </c>
      <c r="M1901">
        <v>2090</v>
      </c>
      <c r="N1901" t="s">
        <v>207</v>
      </c>
      <c r="O1901" t="s">
        <v>470</v>
      </c>
      <c r="P1901">
        <v>83</v>
      </c>
      <c r="Q1901" t="s">
        <v>624</v>
      </c>
      <c r="R1901" t="s">
        <v>324</v>
      </c>
      <c r="S1901" t="s">
        <v>325</v>
      </c>
      <c r="T1901" t="s">
        <v>241</v>
      </c>
      <c r="U1901" t="s">
        <v>716</v>
      </c>
      <c r="V1901" t="s">
        <v>255</v>
      </c>
      <c r="W1901">
        <f t="shared" si="178"/>
        <v>-23.64</v>
      </c>
      <c r="X1901">
        <f t="shared" si="179"/>
        <v>-992.88</v>
      </c>
    </row>
    <row r="1902" spans="1:24" x14ac:dyDescent="0.35">
      <c r="A1902">
        <v>25</v>
      </c>
      <c r="B1902">
        <v>60.34</v>
      </c>
      <c r="C1902">
        <v>10</v>
      </c>
      <c r="D1902">
        <v>1508.5</v>
      </c>
      <c r="E1902" s="53">
        <v>43508</v>
      </c>
      <c r="F1902" s="84">
        <v>2</v>
      </c>
      <c r="G1902" s="84">
        <v>12</v>
      </c>
      <c r="H1902" s="85" t="str">
        <f t="shared" si="174"/>
        <v>December</v>
      </c>
      <c r="I1902" s="84">
        <v>2019</v>
      </c>
      <c r="J1902" s="85" t="str">
        <f t="shared" si="175"/>
        <v>12/2/2019</v>
      </c>
      <c r="K1902" s="86">
        <f t="shared" si="176"/>
        <v>2</v>
      </c>
      <c r="L1902" t="str">
        <f t="shared" si="177"/>
        <v>Monday</v>
      </c>
      <c r="M1902">
        <v>2082</v>
      </c>
      <c r="N1902" t="s">
        <v>207</v>
      </c>
      <c r="O1902" t="s">
        <v>470</v>
      </c>
      <c r="P1902">
        <v>83</v>
      </c>
      <c r="Q1902" t="s">
        <v>624</v>
      </c>
      <c r="R1902" t="s">
        <v>296</v>
      </c>
      <c r="S1902" t="s">
        <v>297</v>
      </c>
      <c r="T1902" t="s">
        <v>236</v>
      </c>
      <c r="U1902" t="s">
        <v>704</v>
      </c>
      <c r="V1902" t="s">
        <v>255</v>
      </c>
      <c r="W1902">
        <f t="shared" si="178"/>
        <v>-22.659999999999997</v>
      </c>
      <c r="X1902">
        <f t="shared" si="179"/>
        <v>-566.49999999999989</v>
      </c>
    </row>
    <row r="1903" spans="1:24" x14ac:dyDescent="0.35">
      <c r="A1903">
        <v>23</v>
      </c>
      <c r="B1903">
        <v>104.1</v>
      </c>
      <c r="C1903">
        <v>10</v>
      </c>
      <c r="D1903">
        <v>2394.3000000000002</v>
      </c>
      <c r="E1903" s="53" t="s">
        <v>388</v>
      </c>
      <c r="F1903" s="84">
        <v>31</v>
      </c>
      <c r="G1903" s="84">
        <v>1</v>
      </c>
      <c r="H1903" s="85" t="str">
        <f t="shared" si="174"/>
        <v>January</v>
      </c>
      <c r="I1903" s="84">
        <v>2020</v>
      </c>
      <c r="J1903" s="85" t="str">
        <f t="shared" si="175"/>
        <v>1/31/2020</v>
      </c>
      <c r="K1903" s="86">
        <f t="shared" si="176"/>
        <v>6</v>
      </c>
      <c r="L1903" t="str">
        <f t="shared" si="177"/>
        <v>Friday</v>
      </c>
      <c r="M1903">
        <v>2023</v>
      </c>
      <c r="N1903" t="s">
        <v>207</v>
      </c>
      <c r="O1903" t="s">
        <v>470</v>
      </c>
      <c r="P1903">
        <v>83</v>
      </c>
      <c r="Q1903" t="s">
        <v>624</v>
      </c>
      <c r="R1903" t="s">
        <v>389</v>
      </c>
      <c r="S1903" t="s">
        <v>390</v>
      </c>
      <c r="T1903" t="s">
        <v>233</v>
      </c>
      <c r="U1903" t="s">
        <v>740</v>
      </c>
      <c r="V1903" t="s">
        <v>255</v>
      </c>
      <c r="W1903">
        <f t="shared" si="178"/>
        <v>21.099999999999994</v>
      </c>
      <c r="X1903">
        <f t="shared" si="179"/>
        <v>485.29999999999984</v>
      </c>
    </row>
    <row r="1904" spans="1:24" x14ac:dyDescent="0.35">
      <c r="A1904">
        <v>37</v>
      </c>
      <c r="B1904">
        <v>85.54</v>
      </c>
      <c r="C1904">
        <v>2</v>
      </c>
      <c r="D1904">
        <v>3164.98</v>
      </c>
      <c r="E1904" s="53" t="s">
        <v>525</v>
      </c>
      <c r="F1904" s="84">
        <v>28</v>
      </c>
      <c r="G1904" s="84">
        <v>2</v>
      </c>
      <c r="H1904" s="85" t="str">
        <f t="shared" si="174"/>
        <v>Febuary</v>
      </c>
      <c r="I1904" s="84">
        <v>2020</v>
      </c>
      <c r="J1904" s="85" t="str">
        <f t="shared" si="175"/>
        <v>2/28/2020</v>
      </c>
      <c r="K1904" s="86">
        <f t="shared" si="176"/>
        <v>6</v>
      </c>
      <c r="L1904" t="str">
        <f t="shared" si="177"/>
        <v>Friday</v>
      </c>
      <c r="M1904">
        <v>1996</v>
      </c>
      <c r="N1904" t="s">
        <v>207</v>
      </c>
      <c r="O1904" t="s">
        <v>470</v>
      </c>
      <c r="P1904">
        <v>83</v>
      </c>
      <c r="Q1904" t="s">
        <v>624</v>
      </c>
      <c r="R1904" t="s">
        <v>335</v>
      </c>
      <c r="S1904" t="s">
        <v>336</v>
      </c>
      <c r="T1904" t="s">
        <v>229</v>
      </c>
      <c r="U1904" t="s">
        <v>720</v>
      </c>
      <c r="V1904" t="s">
        <v>260</v>
      </c>
      <c r="W1904">
        <f t="shared" si="178"/>
        <v>2.5400000000000063</v>
      </c>
      <c r="X1904">
        <f t="shared" si="179"/>
        <v>93.980000000000231</v>
      </c>
    </row>
    <row r="1905" spans="1:24" x14ac:dyDescent="0.35">
      <c r="A1905">
        <v>37</v>
      </c>
      <c r="B1905">
        <v>90.57</v>
      </c>
      <c r="C1905">
        <v>8</v>
      </c>
      <c r="D1905">
        <v>3351.09</v>
      </c>
      <c r="E1905" s="53" t="s">
        <v>452</v>
      </c>
      <c r="F1905" s="84">
        <v>23</v>
      </c>
      <c r="G1905" s="84">
        <v>3</v>
      </c>
      <c r="H1905" s="85" t="str">
        <f t="shared" si="174"/>
        <v>March</v>
      </c>
      <c r="I1905" s="84">
        <v>2020</v>
      </c>
      <c r="J1905" s="85" t="str">
        <f t="shared" si="175"/>
        <v>3/23/2020</v>
      </c>
      <c r="K1905" s="86">
        <f t="shared" si="176"/>
        <v>2</v>
      </c>
      <c r="L1905" t="str">
        <f t="shared" si="177"/>
        <v>Monday</v>
      </c>
      <c r="M1905">
        <v>1973</v>
      </c>
      <c r="N1905" t="s">
        <v>207</v>
      </c>
      <c r="O1905" t="s">
        <v>470</v>
      </c>
      <c r="P1905">
        <v>83</v>
      </c>
      <c r="Q1905" t="s">
        <v>624</v>
      </c>
      <c r="R1905" t="s">
        <v>335</v>
      </c>
      <c r="S1905" t="s">
        <v>336</v>
      </c>
      <c r="T1905" t="s">
        <v>229</v>
      </c>
      <c r="U1905" t="s">
        <v>720</v>
      </c>
      <c r="V1905" t="s">
        <v>260</v>
      </c>
      <c r="W1905">
        <f t="shared" si="178"/>
        <v>7.5699999999999932</v>
      </c>
      <c r="X1905">
        <f t="shared" si="179"/>
        <v>280.08999999999975</v>
      </c>
    </row>
    <row r="1906" spans="1:24" x14ac:dyDescent="0.35">
      <c r="A1906">
        <v>42</v>
      </c>
      <c r="B1906">
        <v>72.959999999999994</v>
      </c>
      <c r="C1906">
        <v>8</v>
      </c>
      <c r="D1906">
        <v>3064.32</v>
      </c>
      <c r="E1906" s="53">
        <v>43834</v>
      </c>
      <c r="F1906" s="84">
        <v>1</v>
      </c>
      <c r="G1906" s="84">
        <v>4</v>
      </c>
      <c r="H1906" s="85" t="str">
        <f t="shared" si="174"/>
        <v>April</v>
      </c>
      <c r="I1906" s="84">
        <v>2020</v>
      </c>
      <c r="J1906" s="85" t="str">
        <f t="shared" si="175"/>
        <v>4/1/2020</v>
      </c>
      <c r="K1906" s="86">
        <f t="shared" si="176"/>
        <v>4</v>
      </c>
      <c r="L1906" t="str">
        <f t="shared" si="177"/>
        <v>Wednesday</v>
      </c>
      <c r="M1906">
        <v>1965</v>
      </c>
      <c r="N1906" t="s">
        <v>207</v>
      </c>
      <c r="O1906" t="s">
        <v>470</v>
      </c>
      <c r="P1906">
        <v>83</v>
      </c>
      <c r="Q1906" t="s">
        <v>624</v>
      </c>
      <c r="R1906" t="s">
        <v>392</v>
      </c>
      <c r="S1906" t="s">
        <v>393</v>
      </c>
      <c r="T1906" t="s">
        <v>229</v>
      </c>
      <c r="U1906" t="s">
        <v>741</v>
      </c>
      <c r="V1906" t="s">
        <v>260</v>
      </c>
      <c r="W1906">
        <f t="shared" si="178"/>
        <v>-10.040000000000006</v>
      </c>
      <c r="X1906">
        <f t="shared" si="179"/>
        <v>-421.68000000000029</v>
      </c>
    </row>
    <row r="1907" spans="1:24" x14ac:dyDescent="0.35">
      <c r="A1907">
        <v>51</v>
      </c>
      <c r="B1907">
        <v>76.31</v>
      </c>
      <c r="C1907">
        <v>2</v>
      </c>
      <c r="D1907">
        <v>3891.81</v>
      </c>
      <c r="E1907" s="53">
        <v>43987</v>
      </c>
      <c r="F1907" s="84">
        <v>6</v>
      </c>
      <c r="G1907" s="84">
        <v>5</v>
      </c>
      <c r="H1907" s="85" t="str">
        <f t="shared" si="174"/>
        <v>May</v>
      </c>
      <c r="I1907" s="84">
        <v>2020</v>
      </c>
      <c r="J1907" s="85" t="str">
        <f t="shared" si="175"/>
        <v>5/6/2020</v>
      </c>
      <c r="K1907" s="86">
        <f t="shared" si="176"/>
        <v>4</v>
      </c>
      <c r="L1907" t="str">
        <f t="shared" si="177"/>
        <v>Wednesday</v>
      </c>
      <c r="M1907">
        <v>1931</v>
      </c>
      <c r="N1907" t="s">
        <v>394</v>
      </c>
      <c r="O1907" t="s">
        <v>470</v>
      </c>
      <c r="P1907">
        <v>83</v>
      </c>
      <c r="Q1907" t="s">
        <v>624</v>
      </c>
      <c r="R1907" t="s">
        <v>381</v>
      </c>
      <c r="S1907" t="s">
        <v>382</v>
      </c>
      <c r="T1907" t="s">
        <v>229</v>
      </c>
      <c r="U1907" t="s">
        <v>738</v>
      </c>
      <c r="V1907" t="s">
        <v>260</v>
      </c>
      <c r="W1907">
        <f t="shared" si="178"/>
        <v>-6.6899999999999977</v>
      </c>
      <c r="X1907">
        <f t="shared" si="179"/>
        <v>-341.18999999999988</v>
      </c>
    </row>
    <row r="1908" spans="1:24" x14ac:dyDescent="0.35">
      <c r="A1908">
        <v>40</v>
      </c>
      <c r="B1908">
        <v>136.22</v>
      </c>
      <c r="C1908">
        <v>1</v>
      </c>
      <c r="D1908">
        <v>5448.8</v>
      </c>
      <c r="E1908" s="53">
        <v>43162</v>
      </c>
      <c r="F1908" s="84">
        <v>3</v>
      </c>
      <c r="G1908" s="84">
        <v>3</v>
      </c>
      <c r="H1908" s="85" t="str">
        <f t="shared" si="174"/>
        <v>March</v>
      </c>
      <c r="I1908" s="84">
        <v>2018</v>
      </c>
      <c r="J1908" s="85" t="str">
        <f t="shared" si="175"/>
        <v>3/3/2018</v>
      </c>
      <c r="K1908" s="86">
        <f t="shared" si="176"/>
        <v>7</v>
      </c>
      <c r="L1908" t="str">
        <f t="shared" si="177"/>
        <v>Saturday</v>
      </c>
      <c r="M1908">
        <v>2727</v>
      </c>
      <c r="N1908" t="s">
        <v>207</v>
      </c>
      <c r="O1908" t="s">
        <v>226</v>
      </c>
      <c r="P1908">
        <v>140</v>
      </c>
      <c r="Q1908" t="s">
        <v>625</v>
      </c>
      <c r="R1908" t="s">
        <v>406</v>
      </c>
      <c r="S1908" t="s">
        <v>407</v>
      </c>
      <c r="T1908" t="s">
        <v>246</v>
      </c>
      <c r="U1908" t="s">
        <v>746</v>
      </c>
      <c r="V1908" t="s">
        <v>260</v>
      </c>
      <c r="W1908">
        <f t="shared" si="178"/>
        <v>-3.7800000000000011</v>
      </c>
      <c r="X1908">
        <f t="shared" si="179"/>
        <v>-151.20000000000005</v>
      </c>
    </row>
    <row r="1909" spans="1:24" x14ac:dyDescent="0.35">
      <c r="A1909">
        <v>43</v>
      </c>
      <c r="B1909">
        <v>127.79</v>
      </c>
      <c r="C1909">
        <v>5</v>
      </c>
      <c r="D1909">
        <v>5494.97</v>
      </c>
      <c r="E1909" s="53">
        <v>43317</v>
      </c>
      <c r="F1909" s="84">
        <v>8</v>
      </c>
      <c r="G1909" s="84">
        <v>5</v>
      </c>
      <c r="H1909" s="85" t="str">
        <f t="shared" si="174"/>
        <v>May</v>
      </c>
      <c r="I1909" s="84">
        <v>2018</v>
      </c>
      <c r="J1909" s="85" t="str">
        <f t="shared" si="175"/>
        <v>5/8/2018</v>
      </c>
      <c r="K1909" s="86">
        <f t="shared" si="176"/>
        <v>3</v>
      </c>
      <c r="L1909" t="str">
        <f t="shared" si="177"/>
        <v>Tuesday</v>
      </c>
      <c r="M1909">
        <v>2662</v>
      </c>
      <c r="N1909" t="s">
        <v>207</v>
      </c>
      <c r="O1909" t="s">
        <v>226</v>
      </c>
      <c r="P1909">
        <v>140</v>
      </c>
      <c r="Q1909" t="s">
        <v>625</v>
      </c>
      <c r="R1909" t="s">
        <v>408</v>
      </c>
      <c r="S1909" t="s">
        <v>409</v>
      </c>
      <c r="T1909" t="s">
        <v>230</v>
      </c>
      <c r="U1909" t="s">
        <v>747</v>
      </c>
      <c r="V1909" t="s">
        <v>260</v>
      </c>
      <c r="W1909">
        <f t="shared" si="178"/>
        <v>-12.209999999999994</v>
      </c>
      <c r="X1909">
        <f t="shared" si="179"/>
        <v>-525.02999999999975</v>
      </c>
    </row>
    <row r="1910" spans="1:24" x14ac:dyDescent="0.35">
      <c r="A1910">
        <v>47</v>
      </c>
      <c r="B1910">
        <v>134.81</v>
      </c>
      <c r="C1910">
        <v>2</v>
      </c>
      <c r="D1910">
        <v>6336.07</v>
      </c>
      <c r="E1910" s="53">
        <v>43138</v>
      </c>
      <c r="F1910" s="84">
        <v>2</v>
      </c>
      <c r="G1910" s="84">
        <v>7</v>
      </c>
      <c r="H1910" s="85" t="str">
        <f t="shared" si="174"/>
        <v>July</v>
      </c>
      <c r="I1910" s="84">
        <v>2018</v>
      </c>
      <c r="J1910" s="85" t="str">
        <f t="shared" si="175"/>
        <v>7/2/2018</v>
      </c>
      <c r="K1910" s="86">
        <f t="shared" si="176"/>
        <v>2</v>
      </c>
      <c r="L1910" t="str">
        <f t="shared" si="177"/>
        <v>Monday</v>
      </c>
      <c r="M1910">
        <v>2608</v>
      </c>
      <c r="N1910" t="s">
        <v>207</v>
      </c>
      <c r="O1910" t="s">
        <v>226</v>
      </c>
      <c r="P1910">
        <v>140</v>
      </c>
      <c r="Q1910" t="s">
        <v>625</v>
      </c>
      <c r="R1910" t="s">
        <v>335</v>
      </c>
      <c r="S1910" t="s">
        <v>336</v>
      </c>
      <c r="T1910" t="s">
        <v>229</v>
      </c>
      <c r="U1910" t="s">
        <v>720</v>
      </c>
      <c r="V1910" t="s">
        <v>260</v>
      </c>
      <c r="W1910">
        <f t="shared" si="178"/>
        <v>-5.1899999999999977</v>
      </c>
      <c r="X1910">
        <f t="shared" si="179"/>
        <v>-243.92999999999989</v>
      </c>
    </row>
    <row r="1911" spans="1:24" x14ac:dyDescent="0.35">
      <c r="A1911">
        <v>23</v>
      </c>
      <c r="B1911">
        <v>126.39</v>
      </c>
      <c r="C1911">
        <v>2</v>
      </c>
      <c r="D1911">
        <v>2906.97</v>
      </c>
      <c r="E1911" s="53">
        <v>43229</v>
      </c>
      <c r="F1911" s="84">
        <v>5</v>
      </c>
      <c r="G1911" s="84">
        <v>9</v>
      </c>
      <c r="H1911" s="85" t="str">
        <f t="shared" si="174"/>
        <v>September</v>
      </c>
      <c r="I1911" s="84">
        <v>2018</v>
      </c>
      <c r="J1911" s="85" t="str">
        <f t="shared" si="175"/>
        <v>9/5/2018</v>
      </c>
      <c r="K1911" s="86">
        <f t="shared" si="176"/>
        <v>4</v>
      </c>
      <c r="L1911" t="str">
        <f t="shared" si="177"/>
        <v>Wednesday</v>
      </c>
      <c r="M1911">
        <v>2544</v>
      </c>
      <c r="N1911" t="s">
        <v>207</v>
      </c>
      <c r="O1911" t="s">
        <v>226</v>
      </c>
      <c r="P1911">
        <v>140</v>
      </c>
      <c r="Q1911" t="s">
        <v>625</v>
      </c>
      <c r="R1911" t="s">
        <v>341</v>
      </c>
      <c r="S1911" t="s">
        <v>342</v>
      </c>
      <c r="T1911" t="s">
        <v>229</v>
      </c>
      <c r="U1911" t="s">
        <v>722</v>
      </c>
      <c r="V1911" t="s">
        <v>255</v>
      </c>
      <c r="W1911">
        <f t="shared" si="178"/>
        <v>-13.61</v>
      </c>
      <c r="X1911">
        <f t="shared" si="179"/>
        <v>-313.02999999999997</v>
      </c>
    </row>
    <row r="1912" spans="1:24" x14ac:dyDescent="0.35">
      <c r="A1912">
        <v>34</v>
      </c>
      <c r="B1912">
        <v>112.34</v>
      </c>
      <c r="C1912">
        <v>1</v>
      </c>
      <c r="D1912">
        <v>3819.56</v>
      </c>
      <c r="E1912" s="53">
        <v>43201</v>
      </c>
      <c r="F1912" s="84">
        <v>4</v>
      </c>
      <c r="G1912" s="84">
        <v>11</v>
      </c>
      <c r="H1912" s="85" t="str">
        <f t="shared" si="174"/>
        <v>November</v>
      </c>
      <c r="I1912" s="84">
        <v>2018</v>
      </c>
      <c r="J1912" s="85" t="str">
        <f t="shared" si="175"/>
        <v>11/4/2018</v>
      </c>
      <c r="K1912" s="86">
        <f t="shared" si="176"/>
        <v>1</v>
      </c>
      <c r="L1912" t="str">
        <f t="shared" si="177"/>
        <v>Sunday</v>
      </c>
      <c r="M1912">
        <v>2485</v>
      </c>
      <c r="N1912" t="s">
        <v>207</v>
      </c>
      <c r="O1912" t="s">
        <v>226</v>
      </c>
      <c r="P1912">
        <v>140</v>
      </c>
      <c r="Q1912" t="s">
        <v>625</v>
      </c>
      <c r="R1912" t="s">
        <v>398</v>
      </c>
      <c r="S1912" t="s">
        <v>399</v>
      </c>
      <c r="T1912" t="s">
        <v>234</v>
      </c>
      <c r="U1912" t="s">
        <v>743</v>
      </c>
      <c r="V1912" t="s">
        <v>260</v>
      </c>
      <c r="W1912">
        <f t="shared" si="178"/>
        <v>-27.659999999999997</v>
      </c>
      <c r="X1912">
        <f t="shared" si="179"/>
        <v>-940.43999999999983</v>
      </c>
    </row>
    <row r="1913" spans="1:24" x14ac:dyDescent="0.35">
      <c r="A1913">
        <v>25</v>
      </c>
      <c r="B1913">
        <v>154.47</v>
      </c>
      <c r="C1913">
        <v>9</v>
      </c>
      <c r="D1913">
        <v>3861.75</v>
      </c>
      <c r="E1913" s="53">
        <v>43445</v>
      </c>
      <c r="F1913" s="84">
        <v>12</v>
      </c>
      <c r="G1913" s="84">
        <v>11</v>
      </c>
      <c r="H1913" s="85" t="str">
        <f t="shared" si="174"/>
        <v>November</v>
      </c>
      <c r="I1913" s="84">
        <v>2018</v>
      </c>
      <c r="J1913" s="85" t="str">
        <f t="shared" si="175"/>
        <v>11/12/2018</v>
      </c>
      <c r="K1913" s="86">
        <f t="shared" si="176"/>
        <v>2</v>
      </c>
      <c r="L1913" t="str">
        <f t="shared" si="177"/>
        <v>Monday</v>
      </c>
      <c r="M1913">
        <v>2478</v>
      </c>
      <c r="N1913" t="s">
        <v>207</v>
      </c>
      <c r="O1913" t="s">
        <v>226</v>
      </c>
      <c r="P1913">
        <v>140</v>
      </c>
      <c r="Q1913" t="s">
        <v>625</v>
      </c>
      <c r="R1913" t="s">
        <v>267</v>
      </c>
      <c r="S1913" t="s">
        <v>268</v>
      </c>
      <c r="T1913" t="s">
        <v>231</v>
      </c>
      <c r="U1913" t="s">
        <v>689</v>
      </c>
      <c r="V1913" t="s">
        <v>260</v>
      </c>
      <c r="W1913">
        <f t="shared" si="178"/>
        <v>14.469999999999999</v>
      </c>
      <c r="X1913">
        <f t="shared" si="179"/>
        <v>361.75</v>
      </c>
    </row>
    <row r="1914" spans="1:24" x14ac:dyDescent="0.35">
      <c r="A1914">
        <v>45</v>
      </c>
      <c r="B1914">
        <v>140.43</v>
      </c>
      <c r="C1914">
        <v>14</v>
      </c>
      <c r="D1914">
        <v>6319.35</v>
      </c>
      <c r="E1914" s="53" t="s">
        <v>410</v>
      </c>
      <c r="F1914" s="84">
        <v>20</v>
      </c>
      <c r="G1914" s="84">
        <v>11</v>
      </c>
      <c r="H1914" s="85" t="str">
        <f t="shared" si="174"/>
        <v>November</v>
      </c>
      <c r="I1914" s="84">
        <v>2018</v>
      </c>
      <c r="J1914" s="85" t="str">
        <f t="shared" si="175"/>
        <v>11/20/2018</v>
      </c>
      <c r="K1914" s="86">
        <f t="shared" si="176"/>
        <v>3</v>
      </c>
      <c r="L1914" t="str">
        <f t="shared" si="177"/>
        <v>Tuesday</v>
      </c>
      <c r="M1914">
        <v>2471</v>
      </c>
      <c r="N1914" t="s">
        <v>207</v>
      </c>
      <c r="O1914" t="s">
        <v>226</v>
      </c>
      <c r="P1914">
        <v>140</v>
      </c>
      <c r="Q1914" t="s">
        <v>625</v>
      </c>
      <c r="R1914" t="s">
        <v>337</v>
      </c>
      <c r="S1914" t="s">
        <v>338</v>
      </c>
      <c r="T1914" t="s">
        <v>229</v>
      </c>
      <c r="U1914" t="s">
        <v>721</v>
      </c>
      <c r="V1914" t="s">
        <v>260</v>
      </c>
      <c r="W1914">
        <f t="shared" si="178"/>
        <v>0.43000000000000682</v>
      </c>
      <c r="X1914">
        <f t="shared" si="179"/>
        <v>19.350000000000307</v>
      </c>
    </row>
    <row r="1915" spans="1:24" x14ac:dyDescent="0.35">
      <c r="A1915">
        <v>47</v>
      </c>
      <c r="B1915">
        <v>148.86000000000001</v>
      </c>
      <c r="C1915">
        <v>3</v>
      </c>
      <c r="D1915">
        <v>6996.42</v>
      </c>
      <c r="E1915" s="53">
        <v>43143</v>
      </c>
      <c r="F1915" s="84">
        <v>2</v>
      </c>
      <c r="G1915" s="84">
        <v>12</v>
      </c>
      <c r="H1915" s="85" t="str">
        <f t="shared" si="174"/>
        <v>December</v>
      </c>
      <c r="I1915" s="84">
        <v>2018</v>
      </c>
      <c r="J1915" s="85" t="str">
        <f t="shared" si="175"/>
        <v>12/2/2018</v>
      </c>
      <c r="K1915" s="86">
        <f t="shared" si="176"/>
        <v>1</v>
      </c>
      <c r="L1915" t="str">
        <f t="shared" si="177"/>
        <v>Sunday</v>
      </c>
      <c r="M1915">
        <v>2460</v>
      </c>
      <c r="N1915" t="s">
        <v>207</v>
      </c>
      <c r="O1915" t="s">
        <v>226</v>
      </c>
      <c r="P1915">
        <v>140</v>
      </c>
      <c r="Q1915" t="s">
        <v>625</v>
      </c>
      <c r="R1915" t="s">
        <v>296</v>
      </c>
      <c r="S1915" t="s">
        <v>297</v>
      </c>
      <c r="T1915" t="s">
        <v>236</v>
      </c>
      <c r="U1915" t="s">
        <v>704</v>
      </c>
      <c r="V1915" t="s">
        <v>260</v>
      </c>
      <c r="W1915">
        <f t="shared" si="178"/>
        <v>8.8600000000000136</v>
      </c>
      <c r="X1915">
        <f t="shared" si="179"/>
        <v>416.42000000000064</v>
      </c>
    </row>
    <row r="1916" spans="1:24" x14ac:dyDescent="0.35">
      <c r="A1916">
        <v>49</v>
      </c>
      <c r="B1916">
        <v>141.83000000000001</v>
      </c>
      <c r="C1916">
        <v>13</v>
      </c>
      <c r="D1916">
        <v>6949.67</v>
      </c>
      <c r="E1916" s="53" t="s">
        <v>449</v>
      </c>
      <c r="F1916" s="84">
        <v>16</v>
      </c>
      <c r="G1916" s="84">
        <v>1</v>
      </c>
      <c r="H1916" s="85" t="str">
        <f t="shared" si="174"/>
        <v>January</v>
      </c>
      <c r="I1916" s="84">
        <v>2019</v>
      </c>
      <c r="J1916" s="85" t="str">
        <f t="shared" si="175"/>
        <v>1/16/2019</v>
      </c>
      <c r="K1916" s="86">
        <f t="shared" si="176"/>
        <v>4</v>
      </c>
      <c r="L1916" t="str">
        <f t="shared" si="177"/>
        <v>Wednesday</v>
      </c>
      <c r="M1916">
        <v>2416</v>
      </c>
      <c r="N1916" t="s">
        <v>207</v>
      </c>
      <c r="O1916" t="s">
        <v>226</v>
      </c>
      <c r="P1916">
        <v>140</v>
      </c>
      <c r="Q1916" t="s">
        <v>625</v>
      </c>
      <c r="R1916" t="s">
        <v>296</v>
      </c>
      <c r="S1916" t="s">
        <v>297</v>
      </c>
      <c r="T1916" t="s">
        <v>236</v>
      </c>
      <c r="U1916" t="s">
        <v>704</v>
      </c>
      <c r="V1916" t="s">
        <v>260</v>
      </c>
      <c r="W1916">
        <f t="shared" si="178"/>
        <v>1.8300000000000125</v>
      </c>
      <c r="X1916">
        <f t="shared" si="179"/>
        <v>89.670000000000613</v>
      </c>
    </row>
    <row r="1917" spans="1:24" x14ac:dyDescent="0.35">
      <c r="A1917">
        <v>40</v>
      </c>
      <c r="B1917">
        <v>113.75</v>
      </c>
      <c r="C1917">
        <v>4</v>
      </c>
      <c r="D1917">
        <v>4550</v>
      </c>
      <c r="E1917" s="53" t="s">
        <v>413</v>
      </c>
      <c r="F1917" s="84">
        <v>22</v>
      </c>
      <c r="G1917" s="84">
        <v>2</v>
      </c>
      <c r="H1917" s="85" t="str">
        <f t="shared" si="174"/>
        <v>Febuary</v>
      </c>
      <c r="I1917" s="84">
        <v>2019</v>
      </c>
      <c r="J1917" s="85" t="str">
        <f t="shared" si="175"/>
        <v>2/22/2019</v>
      </c>
      <c r="K1917" s="86">
        <f t="shared" si="176"/>
        <v>6</v>
      </c>
      <c r="L1917" t="str">
        <f t="shared" si="177"/>
        <v>Friday</v>
      </c>
      <c r="M1917">
        <v>2380</v>
      </c>
      <c r="N1917" t="s">
        <v>207</v>
      </c>
      <c r="O1917" t="s">
        <v>226</v>
      </c>
      <c r="P1917">
        <v>140</v>
      </c>
      <c r="Q1917" t="s">
        <v>625</v>
      </c>
      <c r="R1917" t="s">
        <v>414</v>
      </c>
      <c r="S1917" t="s">
        <v>415</v>
      </c>
      <c r="T1917" t="s">
        <v>244</v>
      </c>
      <c r="U1917" t="s">
        <v>749</v>
      </c>
      <c r="V1917" t="s">
        <v>260</v>
      </c>
      <c r="W1917">
        <f t="shared" si="178"/>
        <v>-26.25</v>
      </c>
      <c r="X1917">
        <f t="shared" si="179"/>
        <v>-1050</v>
      </c>
    </row>
    <row r="1918" spans="1:24" x14ac:dyDescent="0.35">
      <c r="A1918">
        <v>29</v>
      </c>
      <c r="B1918">
        <v>154.47</v>
      </c>
      <c r="C1918">
        <v>3</v>
      </c>
      <c r="D1918">
        <v>4479.63</v>
      </c>
      <c r="E1918" s="53">
        <v>43803</v>
      </c>
      <c r="F1918" s="84">
        <v>12</v>
      </c>
      <c r="G1918" s="84">
        <v>4</v>
      </c>
      <c r="H1918" s="85" t="str">
        <f t="shared" si="174"/>
        <v>April</v>
      </c>
      <c r="I1918" s="84">
        <v>2019</v>
      </c>
      <c r="J1918" s="85" t="str">
        <f t="shared" si="175"/>
        <v>4/12/2019</v>
      </c>
      <c r="K1918" s="86">
        <f t="shared" si="176"/>
        <v>6</v>
      </c>
      <c r="L1918" t="str">
        <f t="shared" si="177"/>
        <v>Friday</v>
      </c>
      <c r="M1918">
        <v>2332</v>
      </c>
      <c r="N1918" t="s">
        <v>207</v>
      </c>
      <c r="O1918" t="s">
        <v>226</v>
      </c>
      <c r="P1918">
        <v>140</v>
      </c>
      <c r="Q1918" t="s">
        <v>625</v>
      </c>
      <c r="R1918" t="s">
        <v>389</v>
      </c>
      <c r="S1918" t="s">
        <v>390</v>
      </c>
      <c r="T1918" t="s">
        <v>233</v>
      </c>
      <c r="U1918" t="s">
        <v>740</v>
      </c>
      <c r="V1918" t="s">
        <v>260</v>
      </c>
      <c r="W1918">
        <f t="shared" si="178"/>
        <v>14.469999999999999</v>
      </c>
      <c r="X1918">
        <f t="shared" si="179"/>
        <v>419.63</v>
      </c>
    </row>
    <row r="1919" spans="1:24" x14ac:dyDescent="0.35">
      <c r="A1919">
        <v>39</v>
      </c>
      <c r="B1919">
        <v>132</v>
      </c>
      <c r="C1919">
        <v>8</v>
      </c>
      <c r="D1919">
        <v>5148</v>
      </c>
      <c r="E1919" s="53">
        <v>43471</v>
      </c>
      <c r="F1919" s="84">
        <v>1</v>
      </c>
      <c r="G1919" s="84">
        <v>6</v>
      </c>
      <c r="H1919" s="85" t="str">
        <f t="shared" si="174"/>
        <v>June</v>
      </c>
      <c r="I1919" s="84">
        <v>2019</v>
      </c>
      <c r="J1919" s="85" t="str">
        <f t="shared" si="175"/>
        <v>6/1/2019</v>
      </c>
      <c r="K1919" s="86">
        <f t="shared" si="176"/>
        <v>7</v>
      </c>
      <c r="L1919" t="str">
        <f t="shared" si="177"/>
        <v>Saturday</v>
      </c>
      <c r="M1919">
        <v>2283</v>
      </c>
      <c r="N1919" t="s">
        <v>364</v>
      </c>
      <c r="O1919" t="s">
        <v>226</v>
      </c>
      <c r="P1919">
        <v>140</v>
      </c>
      <c r="Q1919" t="s">
        <v>625</v>
      </c>
      <c r="R1919" t="s">
        <v>294</v>
      </c>
      <c r="S1919" t="s">
        <v>295</v>
      </c>
      <c r="T1919" t="s">
        <v>235</v>
      </c>
      <c r="U1919" t="s">
        <v>703</v>
      </c>
      <c r="V1919" t="s">
        <v>260</v>
      </c>
      <c r="W1919">
        <f t="shared" si="178"/>
        <v>-8</v>
      </c>
      <c r="X1919">
        <f t="shared" si="179"/>
        <v>-312</v>
      </c>
    </row>
    <row r="1920" spans="1:24" x14ac:dyDescent="0.35">
      <c r="A1920">
        <v>24</v>
      </c>
      <c r="B1920">
        <v>122.17</v>
      </c>
      <c r="C1920">
        <v>9</v>
      </c>
      <c r="D1920">
        <v>2932.08</v>
      </c>
      <c r="E1920" s="53">
        <v>43623</v>
      </c>
      <c r="F1920" s="84">
        <v>6</v>
      </c>
      <c r="G1920" s="84">
        <v>7</v>
      </c>
      <c r="H1920" s="85" t="str">
        <f t="shared" si="174"/>
        <v>July</v>
      </c>
      <c r="I1920" s="84">
        <v>2019</v>
      </c>
      <c r="J1920" s="85" t="str">
        <f t="shared" si="175"/>
        <v>7/6/2019</v>
      </c>
      <c r="K1920" s="86">
        <f t="shared" si="176"/>
        <v>7</v>
      </c>
      <c r="L1920" t="str">
        <f t="shared" si="177"/>
        <v>Saturday</v>
      </c>
      <c r="M1920">
        <v>2249</v>
      </c>
      <c r="N1920" t="s">
        <v>207</v>
      </c>
      <c r="O1920" t="s">
        <v>226</v>
      </c>
      <c r="P1920">
        <v>140</v>
      </c>
      <c r="Q1920" t="s">
        <v>625</v>
      </c>
      <c r="R1920" t="s">
        <v>416</v>
      </c>
      <c r="S1920" t="s">
        <v>417</v>
      </c>
      <c r="T1920" t="s">
        <v>239</v>
      </c>
      <c r="U1920" t="s">
        <v>750</v>
      </c>
      <c r="V1920" t="s">
        <v>255</v>
      </c>
      <c r="W1920">
        <f t="shared" si="178"/>
        <v>-17.829999999999998</v>
      </c>
      <c r="X1920">
        <f t="shared" si="179"/>
        <v>-427.91999999999996</v>
      </c>
    </row>
    <row r="1921" spans="1:24" x14ac:dyDescent="0.35">
      <c r="A1921">
        <v>25</v>
      </c>
      <c r="B1921">
        <v>126.39</v>
      </c>
      <c r="C1921">
        <v>9</v>
      </c>
      <c r="D1921">
        <v>3159.75</v>
      </c>
      <c r="E1921" s="53">
        <v>43624</v>
      </c>
      <c r="F1921" s="84">
        <v>6</v>
      </c>
      <c r="G1921" s="84">
        <v>8</v>
      </c>
      <c r="H1921" s="85" t="str">
        <f t="shared" si="174"/>
        <v>August</v>
      </c>
      <c r="I1921" s="84">
        <v>2019</v>
      </c>
      <c r="J1921" s="85" t="str">
        <f t="shared" si="175"/>
        <v>8/6/2019</v>
      </c>
      <c r="K1921" s="86">
        <f t="shared" si="176"/>
        <v>3</v>
      </c>
      <c r="L1921" t="str">
        <f t="shared" si="177"/>
        <v>Tuesday</v>
      </c>
      <c r="M1921">
        <v>2219</v>
      </c>
      <c r="N1921" t="s">
        <v>207</v>
      </c>
      <c r="O1921" t="s">
        <v>226</v>
      </c>
      <c r="P1921">
        <v>140</v>
      </c>
      <c r="Q1921" t="s">
        <v>625</v>
      </c>
      <c r="R1921" t="s">
        <v>463</v>
      </c>
      <c r="S1921" t="s">
        <v>464</v>
      </c>
      <c r="T1921" t="s">
        <v>229</v>
      </c>
      <c r="U1921" t="s">
        <v>764</v>
      </c>
      <c r="V1921" t="s">
        <v>260</v>
      </c>
      <c r="W1921">
        <f t="shared" si="178"/>
        <v>-13.61</v>
      </c>
      <c r="X1921">
        <f t="shared" si="179"/>
        <v>-340.25</v>
      </c>
    </row>
    <row r="1922" spans="1:24" x14ac:dyDescent="0.35">
      <c r="A1922">
        <v>36</v>
      </c>
      <c r="B1922">
        <v>119.37</v>
      </c>
      <c r="C1922">
        <v>7</v>
      </c>
      <c r="D1922">
        <v>4297.32</v>
      </c>
      <c r="E1922" s="53" t="s">
        <v>419</v>
      </c>
      <c r="F1922" s="84">
        <v>30</v>
      </c>
      <c r="G1922" s="84">
        <v>8</v>
      </c>
      <c r="H1922" s="85" t="str">
        <f t="shared" si="174"/>
        <v>August</v>
      </c>
      <c r="I1922" s="84">
        <v>2019</v>
      </c>
      <c r="J1922" s="85" t="str">
        <f t="shared" si="175"/>
        <v>8/30/2019</v>
      </c>
      <c r="K1922" s="86">
        <f t="shared" si="176"/>
        <v>6</v>
      </c>
      <c r="L1922" t="str">
        <f t="shared" si="177"/>
        <v>Friday</v>
      </c>
      <c r="M1922">
        <v>2196</v>
      </c>
      <c r="N1922" t="s">
        <v>207</v>
      </c>
      <c r="O1922" t="s">
        <v>226</v>
      </c>
      <c r="P1922">
        <v>140</v>
      </c>
      <c r="Q1922" t="s">
        <v>625</v>
      </c>
      <c r="R1922" t="s">
        <v>414</v>
      </c>
      <c r="S1922" t="s">
        <v>415</v>
      </c>
      <c r="T1922" t="s">
        <v>244</v>
      </c>
      <c r="U1922" t="s">
        <v>749</v>
      </c>
      <c r="V1922" t="s">
        <v>260</v>
      </c>
      <c r="W1922">
        <f t="shared" si="178"/>
        <v>-20.629999999999995</v>
      </c>
      <c r="X1922">
        <f t="shared" si="179"/>
        <v>-742.67999999999984</v>
      </c>
    </row>
    <row r="1923" spans="1:24" x14ac:dyDescent="0.35">
      <c r="A1923">
        <v>50</v>
      </c>
      <c r="B1923">
        <v>154.47</v>
      </c>
      <c r="C1923">
        <v>11</v>
      </c>
      <c r="D1923">
        <v>7723.5</v>
      </c>
      <c r="E1923" s="53">
        <v>43230</v>
      </c>
      <c r="F1923" s="84">
        <v>5</v>
      </c>
      <c r="G1923" s="84">
        <v>10</v>
      </c>
      <c r="H1923" s="85" t="str">
        <f t="shared" ref="H1923:H1986" si="180">IF(G1923=1,"January",IF(G1923=2,"Febuary",IF(G1923=3,"March",IF(G1923=4,"April",IF(G1923=5,"May",IF(G1923=6,"June",IF(G1923=7,"July",IF(G1923=8,"August",IF(G1923=9,"September",IF(G1923=10,"October",IF(G1923=11,"November","December")))))))))))</f>
        <v>October</v>
      </c>
      <c r="I1923" s="84">
        <v>2018</v>
      </c>
      <c r="J1923" s="85" t="str">
        <f t="shared" ref="J1923:J1986" si="181">CONCATENATE(G1923,"/",F1923,"/",I1923)</f>
        <v>10/5/2018</v>
      </c>
      <c r="K1923" s="86">
        <f t="shared" ref="K1923:K1986" si="182">WEEKDAY(J1923)</f>
        <v>6</v>
      </c>
      <c r="L1923" t="str">
        <f t="shared" ref="L1923:L1986" si="183">IF(K1923=7,"Saturday",IF(K1923=6,"Friday",IF(K1923=5,"Thursday",IF(K1923=4,"Wednesday",IF(K1923=3,"Tuesday",IF(K1923=2,"Monday","Sunday"))))))</f>
        <v>Friday</v>
      </c>
      <c r="M1923">
        <v>2526</v>
      </c>
      <c r="N1923" t="s">
        <v>207</v>
      </c>
      <c r="O1923" t="s">
        <v>226</v>
      </c>
      <c r="P1923">
        <v>140</v>
      </c>
      <c r="Q1923" t="s">
        <v>625</v>
      </c>
      <c r="R1923" t="s">
        <v>465</v>
      </c>
      <c r="S1923" t="s">
        <v>466</v>
      </c>
      <c r="T1923" t="s">
        <v>231</v>
      </c>
      <c r="U1923" t="s">
        <v>765</v>
      </c>
      <c r="V1923" t="s">
        <v>289</v>
      </c>
      <c r="W1923">
        <f t="shared" ref="W1923:W1986" si="184">B1923-P1923</f>
        <v>14.469999999999999</v>
      </c>
      <c r="X1923">
        <f t="shared" ref="X1923:X1986" si="185">W1923*A1923</f>
        <v>723.5</v>
      </c>
    </row>
    <row r="1924" spans="1:24" x14ac:dyDescent="0.35">
      <c r="A1924">
        <v>45</v>
      </c>
      <c r="B1924">
        <v>122.17</v>
      </c>
      <c r="C1924">
        <v>5</v>
      </c>
      <c r="D1924">
        <v>5497.65</v>
      </c>
      <c r="E1924" s="53" t="s">
        <v>422</v>
      </c>
      <c r="F1924" s="84">
        <v>16</v>
      </c>
      <c r="G1924" s="84">
        <v>10</v>
      </c>
      <c r="H1924" s="85" t="str">
        <f t="shared" si="180"/>
        <v>October</v>
      </c>
      <c r="I1924" s="84">
        <v>2019</v>
      </c>
      <c r="J1924" s="85" t="str">
        <f t="shared" si="181"/>
        <v>10/16/2019</v>
      </c>
      <c r="K1924" s="86">
        <f t="shared" si="182"/>
        <v>4</v>
      </c>
      <c r="L1924" t="str">
        <f t="shared" si="183"/>
        <v>Wednesday</v>
      </c>
      <c r="M1924">
        <v>2151</v>
      </c>
      <c r="N1924" t="s">
        <v>207</v>
      </c>
      <c r="O1924" t="s">
        <v>226</v>
      </c>
      <c r="P1924">
        <v>140</v>
      </c>
      <c r="Q1924" t="s">
        <v>625</v>
      </c>
      <c r="R1924" t="s">
        <v>411</v>
      </c>
      <c r="S1924" t="s">
        <v>412</v>
      </c>
      <c r="T1924" t="s">
        <v>248</v>
      </c>
      <c r="U1924" t="s">
        <v>748</v>
      </c>
      <c r="V1924" t="s">
        <v>260</v>
      </c>
      <c r="W1924">
        <f t="shared" si="184"/>
        <v>-17.829999999999998</v>
      </c>
      <c r="X1924">
        <f t="shared" si="185"/>
        <v>-802.34999999999991</v>
      </c>
    </row>
    <row r="1925" spans="1:24" x14ac:dyDescent="0.35">
      <c r="A1925">
        <v>26</v>
      </c>
      <c r="B1925">
        <v>155.88</v>
      </c>
      <c r="C1925">
        <v>13</v>
      </c>
      <c r="D1925">
        <v>4052.88</v>
      </c>
      <c r="E1925" s="53">
        <v>43566</v>
      </c>
      <c r="F1925" s="84">
        <v>4</v>
      </c>
      <c r="G1925" s="84">
        <v>11</v>
      </c>
      <c r="H1925" s="85" t="str">
        <f t="shared" si="180"/>
        <v>November</v>
      </c>
      <c r="I1925" s="84">
        <v>2019</v>
      </c>
      <c r="J1925" s="85" t="str">
        <f t="shared" si="181"/>
        <v>11/4/2019</v>
      </c>
      <c r="K1925" s="86">
        <f t="shared" si="182"/>
        <v>2</v>
      </c>
      <c r="L1925" t="str">
        <f t="shared" si="183"/>
        <v>Monday</v>
      </c>
      <c r="M1925">
        <v>2133</v>
      </c>
      <c r="N1925" t="s">
        <v>207</v>
      </c>
      <c r="O1925" t="s">
        <v>226</v>
      </c>
      <c r="P1925">
        <v>140</v>
      </c>
      <c r="Q1925" t="s">
        <v>625</v>
      </c>
      <c r="R1925" t="s">
        <v>292</v>
      </c>
      <c r="S1925" t="s">
        <v>293</v>
      </c>
      <c r="T1925" t="s">
        <v>229</v>
      </c>
      <c r="U1925" t="s">
        <v>702</v>
      </c>
      <c r="V1925" t="s">
        <v>260</v>
      </c>
      <c r="W1925">
        <f t="shared" si="184"/>
        <v>15.879999999999995</v>
      </c>
      <c r="X1925">
        <f t="shared" si="185"/>
        <v>412.87999999999988</v>
      </c>
    </row>
    <row r="1926" spans="1:24" x14ac:dyDescent="0.35">
      <c r="A1926">
        <v>21</v>
      </c>
      <c r="B1926">
        <v>149.33000000000001</v>
      </c>
      <c r="C1926">
        <v>1</v>
      </c>
      <c r="D1926">
        <v>3135.93</v>
      </c>
      <c r="E1926" s="53" t="s">
        <v>468</v>
      </c>
      <c r="F1926" s="84">
        <v>17</v>
      </c>
      <c r="G1926" s="84">
        <v>11</v>
      </c>
      <c r="H1926" s="85" t="str">
        <f t="shared" si="180"/>
        <v>November</v>
      </c>
      <c r="I1926" s="84">
        <v>2019</v>
      </c>
      <c r="J1926" s="85" t="str">
        <f t="shared" si="181"/>
        <v>11/17/2019</v>
      </c>
      <c r="K1926" s="86">
        <f t="shared" si="182"/>
        <v>1</v>
      </c>
      <c r="L1926" t="str">
        <f t="shared" si="183"/>
        <v>Sunday</v>
      </c>
      <c r="M1926">
        <v>2121</v>
      </c>
      <c r="N1926" t="s">
        <v>207</v>
      </c>
      <c r="O1926" t="s">
        <v>226</v>
      </c>
      <c r="P1926">
        <v>140</v>
      </c>
      <c r="Q1926" t="s">
        <v>625</v>
      </c>
      <c r="R1926" t="s">
        <v>351</v>
      </c>
      <c r="S1926" t="s">
        <v>311</v>
      </c>
      <c r="T1926" t="s">
        <v>229</v>
      </c>
      <c r="U1926" t="s">
        <v>726</v>
      </c>
      <c r="V1926" t="s">
        <v>260</v>
      </c>
      <c r="W1926">
        <f t="shared" si="184"/>
        <v>9.3300000000000125</v>
      </c>
      <c r="X1926">
        <f t="shared" si="185"/>
        <v>195.93000000000026</v>
      </c>
    </row>
    <row r="1927" spans="1:24" x14ac:dyDescent="0.35">
      <c r="A1927">
        <v>42</v>
      </c>
      <c r="B1927">
        <v>119.37</v>
      </c>
      <c r="C1927">
        <v>6</v>
      </c>
      <c r="D1927">
        <v>5013.54</v>
      </c>
      <c r="E1927" s="53" t="s">
        <v>221</v>
      </c>
      <c r="F1927" s="84">
        <v>24</v>
      </c>
      <c r="G1927" s="84">
        <v>11</v>
      </c>
      <c r="H1927" s="85" t="str">
        <f t="shared" si="180"/>
        <v>November</v>
      </c>
      <c r="I1927" s="84">
        <v>2019</v>
      </c>
      <c r="J1927" s="85" t="str">
        <f t="shared" si="181"/>
        <v>11/24/2019</v>
      </c>
      <c r="K1927" s="86">
        <f t="shared" si="182"/>
        <v>1</v>
      </c>
      <c r="L1927" t="str">
        <f t="shared" si="183"/>
        <v>Sunday</v>
      </c>
      <c r="M1927">
        <v>2115</v>
      </c>
      <c r="N1927" t="s">
        <v>207</v>
      </c>
      <c r="O1927" t="s">
        <v>226</v>
      </c>
      <c r="P1927">
        <v>140</v>
      </c>
      <c r="Q1927" t="s">
        <v>625</v>
      </c>
      <c r="R1927" t="s">
        <v>270</v>
      </c>
      <c r="S1927" t="s">
        <v>271</v>
      </c>
      <c r="T1927" t="s">
        <v>232</v>
      </c>
      <c r="U1927" t="s">
        <v>691</v>
      </c>
      <c r="V1927" t="s">
        <v>260</v>
      </c>
      <c r="W1927">
        <f t="shared" si="184"/>
        <v>-20.629999999999995</v>
      </c>
      <c r="X1927">
        <f t="shared" si="185"/>
        <v>-866.45999999999981</v>
      </c>
    </row>
    <row r="1928" spans="1:24" x14ac:dyDescent="0.35">
      <c r="A1928">
        <v>32</v>
      </c>
      <c r="B1928">
        <v>165.71</v>
      </c>
      <c r="C1928">
        <v>8</v>
      </c>
      <c r="D1928">
        <v>5302.72</v>
      </c>
      <c r="E1928" s="53">
        <v>43658</v>
      </c>
      <c r="F1928" s="84">
        <v>7</v>
      </c>
      <c r="G1928" s="84">
        <v>12</v>
      </c>
      <c r="H1928" s="85" t="str">
        <f t="shared" si="180"/>
        <v>December</v>
      </c>
      <c r="I1928" s="84">
        <v>2019</v>
      </c>
      <c r="J1928" s="85" t="str">
        <f t="shared" si="181"/>
        <v>12/7/2019</v>
      </c>
      <c r="K1928" s="86">
        <f t="shared" si="182"/>
        <v>7</v>
      </c>
      <c r="L1928" t="str">
        <f t="shared" si="183"/>
        <v>Saturday</v>
      </c>
      <c r="M1928">
        <v>2103</v>
      </c>
      <c r="N1928" t="s">
        <v>207</v>
      </c>
      <c r="O1928" t="s">
        <v>226</v>
      </c>
      <c r="P1928">
        <v>140</v>
      </c>
      <c r="Q1928" t="s">
        <v>625</v>
      </c>
      <c r="R1928" t="s">
        <v>296</v>
      </c>
      <c r="S1928" t="s">
        <v>297</v>
      </c>
      <c r="T1928" t="s">
        <v>236</v>
      </c>
      <c r="U1928" t="s">
        <v>704</v>
      </c>
      <c r="V1928" t="s">
        <v>260</v>
      </c>
      <c r="W1928">
        <f t="shared" si="184"/>
        <v>25.710000000000008</v>
      </c>
      <c r="X1928">
        <f t="shared" si="185"/>
        <v>822.72000000000025</v>
      </c>
    </row>
    <row r="1929" spans="1:24" x14ac:dyDescent="0.35">
      <c r="A1929">
        <v>31</v>
      </c>
      <c r="B1929">
        <v>94.58</v>
      </c>
      <c r="C1929">
        <v>1</v>
      </c>
      <c r="D1929">
        <v>2931.98</v>
      </c>
      <c r="E1929" s="53">
        <v>43983</v>
      </c>
      <c r="F1929" s="84">
        <v>6</v>
      </c>
      <c r="G1929" s="84">
        <v>1</v>
      </c>
      <c r="H1929" s="85" t="str">
        <f t="shared" si="180"/>
        <v>January</v>
      </c>
      <c r="I1929" s="84">
        <v>2020</v>
      </c>
      <c r="J1929" s="85" t="str">
        <f t="shared" si="181"/>
        <v>1/6/2020</v>
      </c>
      <c r="K1929" s="86">
        <f t="shared" si="182"/>
        <v>2</v>
      </c>
      <c r="L1929" t="str">
        <f t="shared" si="183"/>
        <v>Monday</v>
      </c>
      <c r="M1929">
        <v>2074</v>
      </c>
      <c r="N1929" t="s">
        <v>207</v>
      </c>
      <c r="O1929" t="s">
        <v>226</v>
      </c>
      <c r="P1929">
        <v>140</v>
      </c>
      <c r="Q1929" t="s">
        <v>625</v>
      </c>
      <c r="R1929" t="s">
        <v>423</v>
      </c>
      <c r="S1929" t="s">
        <v>424</v>
      </c>
      <c r="T1929" t="s">
        <v>233</v>
      </c>
      <c r="U1929" t="s">
        <v>753</v>
      </c>
      <c r="V1929" t="s">
        <v>255</v>
      </c>
      <c r="W1929">
        <f t="shared" si="184"/>
        <v>-45.42</v>
      </c>
      <c r="X1929">
        <f t="shared" si="185"/>
        <v>-1408.02</v>
      </c>
    </row>
    <row r="1930" spans="1:24" x14ac:dyDescent="0.35">
      <c r="A1930">
        <v>33</v>
      </c>
      <c r="B1930">
        <v>53.27</v>
      </c>
      <c r="C1930">
        <v>3</v>
      </c>
      <c r="D1930">
        <v>1757.91</v>
      </c>
      <c r="E1930" s="53">
        <v>44106</v>
      </c>
      <c r="F1930" s="84">
        <v>10</v>
      </c>
      <c r="G1930" s="84">
        <v>2</v>
      </c>
      <c r="H1930" s="85" t="str">
        <f t="shared" si="180"/>
        <v>Febuary</v>
      </c>
      <c r="I1930" s="84">
        <v>2020</v>
      </c>
      <c r="J1930" s="85" t="str">
        <f t="shared" si="181"/>
        <v>2/10/2020</v>
      </c>
      <c r="K1930" s="86">
        <f t="shared" si="182"/>
        <v>2</v>
      </c>
      <c r="L1930" t="str">
        <f t="shared" si="183"/>
        <v>Monday</v>
      </c>
      <c r="M1930">
        <v>2040</v>
      </c>
      <c r="N1930" t="s">
        <v>207</v>
      </c>
      <c r="O1930" t="s">
        <v>226</v>
      </c>
      <c r="P1930">
        <v>140</v>
      </c>
      <c r="Q1930" t="s">
        <v>625</v>
      </c>
      <c r="R1930" t="s">
        <v>296</v>
      </c>
      <c r="S1930" t="s">
        <v>297</v>
      </c>
      <c r="T1930" t="s">
        <v>236</v>
      </c>
      <c r="U1930" t="s">
        <v>704</v>
      </c>
      <c r="V1930" t="s">
        <v>255</v>
      </c>
      <c r="W1930">
        <f t="shared" si="184"/>
        <v>-86.72999999999999</v>
      </c>
      <c r="X1930">
        <f t="shared" si="185"/>
        <v>-2862.0899999999997</v>
      </c>
    </row>
    <row r="1931" spans="1:24" x14ac:dyDescent="0.35">
      <c r="A1931">
        <v>45</v>
      </c>
      <c r="B1931">
        <v>150.29</v>
      </c>
      <c r="C1931">
        <v>8</v>
      </c>
      <c r="D1931">
        <v>6763.05</v>
      </c>
      <c r="E1931" s="53">
        <v>43924</v>
      </c>
      <c r="F1931" s="84">
        <v>4</v>
      </c>
      <c r="G1931" s="84">
        <v>3</v>
      </c>
      <c r="H1931" s="85" t="str">
        <f t="shared" si="180"/>
        <v>March</v>
      </c>
      <c r="I1931" s="84">
        <v>2020</v>
      </c>
      <c r="J1931" s="85" t="str">
        <f t="shared" si="181"/>
        <v>3/4/2020</v>
      </c>
      <c r="K1931" s="86">
        <f t="shared" si="182"/>
        <v>4</v>
      </c>
      <c r="L1931" t="str">
        <f t="shared" si="183"/>
        <v>Wednesday</v>
      </c>
      <c r="M1931">
        <v>2018</v>
      </c>
      <c r="N1931" t="s">
        <v>207</v>
      </c>
      <c r="O1931" t="s">
        <v>226</v>
      </c>
      <c r="P1931">
        <v>140</v>
      </c>
      <c r="Q1931" t="s">
        <v>625</v>
      </c>
      <c r="R1931" t="s">
        <v>335</v>
      </c>
      <c r="S1931" t="s">
        <v>336</v>
      </c>
      <c r="T1931" t="s">
        <v>229</v>
      </c>
      <c r="U1931" t="s">
        <v>720</v>
      </c>
      <c r="V1931" t="s">
        <v>260</v>
      </c>
      <c r="W1931">
        <f t="shared" si="184"/>
        <v>10.289999999999992</v>
      </c>
      <c r="X1931">
        <f t="shared" si="185"/>
        <v>463.04999999999961</v>
      </c>
    </row>
    <row r="1932" spans="1:24" x14ac:dyDescent="0.35">
      <c r="A1932">
        <v>76</v>
      </c>
      <c r="B1932">
        <v>154.47</v>
      </c>
      <c r="C1932">
        <v>3</v>
      </c>
      <c r="D1932">
        <v>11739.7</v>
      </c>
      <c r="E1932" s="53" t="s">
        <v>458</v>
      </c>
      <c r="F1932" s="84">
        <v>14</v>
      </c>
      <c r="G1932" s="84">
        <v>4</v>
      </c>
      <c r="H1932" s="85" t="str">
        <f t="shared" si="180"/>
        <v>April</v>
      </c>
      <c r="I1932" s="84">
        <v>2020</v>
      </c>
      <c r="J1932" s="85" t="str">
        <f t="shared" si="181"/>
        <v>4/14/2020</v>
      </c>
      <c r="K1932" s="86">
        <f t="shared" si="182"/>
        <v>3</v>
      </c>
      <c r="L1932" t="str">
        <f t="shared" si="183"/>
        <v>Tuesday</v>
      </c>
      <c r="M1932">
        <v>1978</v>
      </c>
      <c r="N1932" t="s">
        <v>207</v>
      </c>
      <c r="O1932" t="s">
        <v>226</v>
      </c>
      <c r="P1932">
        <v>140</v>
      </c>
      <c r="Q1932" t="s">
        <v>625</v>
      </c>
      <c r="R1932" t="s">
        <v>459</v>
      </c>
      <c r="S1932" t="s">
        <v>460</v>
      </c>
      <c r="T1932" t="s">
        <v>230</v>
      </c>
      <c r="U1932" t="s">
        <v>763</v>
      </c>
      <c r="V1932" t="s">
        <v>289</v>
      </c>
      <c r="W1932">
        <f t="shared" si="184"/>
        <v>14.469999999999999</v>
      </c>
      <c r="X1932">
        <f t="shared" si="185"/>
        <v>1099.7199999999998</v>
      </c>
    </row>
    <row r="1933" spans="1:24" x14ac:dyDescent="0.35">
      <c r="A1933">
        <v>70</v>
      </c>
      <c r="B1933">
        <v>132</v>
      </c>
      <c r="C1933">
        <v>8</v>
      </c>
      <c r="D1933">
        <v>9240</v>
      </c>
      <c r="E1933" s="53" t="s">
        <v>425</v>
      </c>
      <c r="F1933" s="84">
        <v>17</v>
      </c>
      <c r="G1933" s="84">
        <v>5</v>
      </c>
      <c r="H1933" s="85" t="str">
        <f t="shared" si="180"/>
        <v>May</v>
      </c>
      <c r="I1933" s="84">
        <v>2020</v>
      </c>
      <c r="J1933" s="85" t="str">
        <f t="shared" si="181"/>
        <v>5/17/2020</v>
      </c>
      <c r="K1933" s="86">
        <f t="shared" si="182"/>
        <v>1</v>
      </c>
      <c r="L1933" t="str">
        <f t="shared" si="183"/>
        <v>Sunday</v>
      </c>
      <c r="M1933">
        <v>1946</v>
      </c>
      <c r="N1933" t="s">
        <v>207</v>
      </c>
      <c r="O1933" t="s">
        <v>226</v>
      </c>
      <c r="P1933">
        <v>140</v>
      </c>
      <c r="Q1933" t="s">
        <v>625</v>
      </c>
      <c r="R1933" t="s">
        <v>287</v>
      </c>
      <c r="S1933" t="s">
        <v>288</v>
      </c>
      <c r="T1933" t="s">
        <v>234</v>
      </c>
      <c r="U1933" t="s">
        <v>700</v>
      </c>
      <c r="V1933" t="s">
        <v>289</v>
      </c>
      <c r="W1933">
        <f t="shared" si="184"/>
        <v>-8</v>
      </c>
      <c r="X1933">
        <f t="shared" si="185"/>
        <v>-560</v>
      </c>
    </row>
    <row r="1934" spans="1:24" x14ac:dyDescent="0.35">
      <c r="A1934">
        <v>50</v>
      </c>
      <c r="B1934">
        <v>64.83</v>
      </c>
      <c r="C1934">
        <v>11</v>
      </c>
      <c r="D1934">
        <v>3241.5</v>
      </c>
      <c r="E1934" s="53" t="s">
        <v>485</v>
      </c>
      <c r="F1934" s="84">
        <v>17</v>
      </c>
      <c r="G1934" s="84">
        <v>2</v>
      </c>
      <c r="H1934" s="85" t="str">
        <f t="shared" si="180"/>
        <v>Febuary</v>
      </c>
      <c r="I1934" s="84">
        <v>2018</v>
      </c>
      <c r="J1934" s="85" t="str">
        <f t="shared" si="181"/>
        <v>2/17/2018</v>
      </c>
      <c r="K1934" s="86">
        <f t="shared" si="182"/>
        <v>7</v>
      </c>
      <c r="L1934" t="str">
        <f t="shared" si="183"/>
        <v>Saturday</v>
      </c>
      <c r="M1934">
        <v>2767</v>
      </c>
      <c r="N1934" t="s">
        <v>207</v>
      </c>
      <c r="O1934" t="s">
        <v>486</v>
      </c>
      <c r="P1934">
        <v>68</v>
      </c>
      <c r="Q1934" t="s">
        <v>626</v>
      </c>
      <c r="R1934" t="s">
        <v>473</v>
      </c>
      <c r="S1934" t="s">
        <v>474</v>
      </c>
      <c r="T1934" t="s">
        <v>239</v>
      </c>
      <c r="U1934" t="s">
        <v>766</v>
      </c>
      <c r="V1934" t="s">
        <v>260</v>
      </c>
      <c r="W1934">
        <f t="shared" si="184"/>
        <v>-3.1700000000000017</v>
      </c>
      <c r="X1934">
        <f t="shared" si="185"/>
        <v>-158.50000000000009</v>
      </c>
    </row>
    <row r="1935" spans="1:24" x14ac:dyDescent="0.35">
      <c r="A1935">
        <v>28</v>
      </c>
      <c r="B1935">
        <v>70.290000000000006</v>
      </c>
      <c r="C1935">
        <v>2</v>
      </c>
      <c r="D1935">
        <v>1968.12</v>
      </c>
      <c r="E1935" s="53" t="s">
        <v>359</v>
      </c>
      <c r="F1935" s="84">
        <v>28</v>
      </c>
      <c r="G1935" s="84">
        <v>4</v>
      </c>
      <c r="H1935" s="85" t="str">
        <f t="shared" si="180"/>
        <v>April</v>
      </c>
      <c r="I1935" s="84">
        <v>2018</v>
      </c>
      <c r="J1935" s="85" t="str">
        <f t="shared" si="181"/>
        <v>4/28/2018</v>
      </c>
      <c r="K1935" s="86">
        <f t="shared" si="182"/>
        <v>7</v>
      </c>
      <c r="L1935" t="str">
        <f t="shared" si="183"/>
        <v>Saturday</v>
      </c>
      <c r="M1935">
        <v>2698</v>
      </c>
      <c r="N1935" t="s">
        <v>207</v>
      </c>
      <c r="O1935" t="s">
        <v>486</v>
      </c>
      <c r="P1935">
        <v>68</v>
      </c>
      <c r="Q1935" t="s">
        <v>626</v>
      </c>
      <c r="R1935" t="s">
        <v>287</v>
      </c>
      <c r="S1935" t="s">
        <v>288</v>
      </c>
      <c r="T1935" t="s">
        <v>234</v>
      </c>
      <c r="U1935" t="s">
        <v>700</v>
      </c>
      <c r="V1935" t="s">
        <v>255</v>
      </c>
      <c r="W1935">
        <f t="shared" si="184"/>
        <v>2.2900000000000063</v>
      </c>
      <c r="X1935">
        <f t="shared" si="185"/>
        <v>64.120000000000175</v>
      </c>
    </row>
    <row r="1936" spans="1:24" x14ac:dyDescent="0.35">
      <c r="A1936">
        <v>50</v>
      </c>
      <c r="B1936">
        <v>81.89</v>
      </c>
      <c r="C1936">
        <v>3</v>
      </c>
      <c r="D1936">
        <v>4094.5</v>
      </c>
      <c r="E1936" s="53" t="s">
        <v>487</v>
      </c>
      <c r="F1936" s="84">
        <v>16</v>
      </c>
      <c r="G1936" s="84">
        <v>6</v>
      </c>
      <c r="H1936" s="85" t="str">
        <f t="shared" si="180"/>
        <v>June</v>
      </c>
      <c r="I1936" s="84">
        <v>2018</v>
      </c>
      <c r="J1936" s="85" t="str">
        <f t="shared" si="181"/>
        <v>6/16/2018</v>
      </c>
      <c r="K1936" s="86">
        <f t="shared" si="182"/>
        <v>7</v>
      </c>
      <c r="L1936" t="str">
        <f t="shared" si="183"/>
        <v>Saturday</v>
      </c>
      <c r="M1936">
        <v>2650</v>
      </c>
      <c r="N1936" t="s">
        <v>207</v>
      </c>
      <c r="O1936" t="s">
        <v>486</v>
      </c>
      <c r="P1936">
        <v>68</v>
      </c>
      <c r="Q1936" t="s">
        <v>626</v>
      </c>
      <c r="R1936" t="s">
        <v>488</v>
      </c>
      <c r="S1936" t="s">
        <v>451</v>
      </c>
      <c r="T1936" t="s">
        <v>229</v>
      </c>
      <c r="U1936" t="s">
        <v>768</v>
      </c>
      <c r="V1936" t="s">
        <v>260</v>
      </c>
      <c r="W1936">
        <f t="shared" si="184"/>
        <v>13.89</v>
      </c>
      <c r="X1936">
        <f t="shared" si="185"/>
        <v>694.5</v>
      </c>
    </row>
    <row r="1937" spans="1:24" x14ac:dyDescent="0.35">
      <c r="A1937">
        <v>28</v>
      </c>
      <c r="B1937">
        <v>66.19</v>
      </c>
      <c r="C1937">
        <v>6</v>
      </c>
      <c r="D1937">
        <v>1853.32</v>
      </c>
      <c r="E1937" s="53">
        <v>43381</v>
      </c>
      <c r="F1937" s="84">
        <v>10</v>
      </c>
      <c r="G1937" s="84">
        <v>8</v>
      </c>
      <c r="H1937" s="85" t="str">
        <f t="shared" si="180"/>
        <v>August</v>
      </c>
      <c r="I1937" s="84">
        <v>2018</v>
      </c>
      <c r="J1937" s="85" t="str">
        <f t="shared" si="181"/>
        <v>8/10/2018</v>
      </c>
      <c r="K1937" s="86">
        <f t="shared" si="182"/>
        <v>6</v>
      </c>
      <c r="L1937" t="str">
        <f t="shared" si="183"/>
        <v>Friday</v>
      </c>
      <c r="M1937">
        <v>2596</v>
      </c>
      <c r="N1937" t="s">
        <v>207</v>
      </c>
      <c r="O1937" t="s">
        <v>486</v>
      </c>
      <c r="P1937">
        <v>68</v>
      </c>
      <c r="Q1937" t="s">
        <v>626</v>
      </c>
      <c r="R1937" t="s">
        <v>362</v>
      </c>
      <c r="S1937" t="s">
        <v>293</v>
      </c>
      <c r="T1937" t="s">
        <v>229</v>
      </c>
      <c r="U1937" t="s">
        <v>731</v>
      </c>
      <c r="V1937" t="s">
        <v>255</v>
      </c>
      <c r="W1937">
        <f t="shared" si="184"/>
        <v>-1.8100000000000023</v>
      </c>
      <c r="X1937">
        <f t="shared" si="185"/>
        <v>-50.680000000000064</v>
      </c>
    </row>
    <row r="1938" spans="1:24" x14ac:dyDescent="0.35">
      <c r="A1938">
        <v>44</v>
      </c>
      <c r="B1938">
        <v>77.11</v>
      </c>
      <c r="C1938">
        <v>4</v>
      </c>
      <c r="D1938">
        <v>3392.84</v>
      </c>
      <c r="E1938" s="53">
        <v>43261</v>
      </c>
      <c r="F1938" s="84">
        <v>6</v>
      </c>
      <c r="G1938" s="84">
        <v>10</v>
      </c>
      <c r="H1938" s="85" t="str">
        <f t="shared" si="180"/>
        <v>October</v>
      </c>
      <c r="I1938" s="84">
        <v>2018</v>
      </c>
      <c r="J1938" s="85" t="str">
        <f t="shared" si="181"/>
        <v>10/6/2018</v>
      </c>
      <c r="K1938" s="86">
        <f t="shared" si="182"/>
        <v>7</v>
      </c>
      <c r="L1938" t="str">
        <f t="shared" si="183"/>
        <v>Saturday</v>
      </c>
      <c r="M1938">
        <v>2540</v>
      </c>
      <c r="N1938" t="s">
        <v>207</v>
      </c>
      <c r="O1938" t="s">
        <v>486</v>
      </c>
      <c r="P1938">
        <v>68</v>
      </c>
      <c r="Q1938" t="s">
        <v>626</v>
      </c>
      <c r="R1938" t="s">
        <v>281</v>
      </c>
      <c r="S1938" t="s">
        <v>282</v>
      </c>
      <c r="T1938" t="s">
        <v>233</v>
      </c>
      <c r="U1938" t="s">
        <v>697</v>
      </c>
      <c r="V1938" t="s">
        <v>260</v>
      </c>
      <c r="W1938">
        <f t="shared" si="184"/>
        <v>9.11</v>
      </c>
      <c r="X1938">
        <f t="shared" si="185"/>
        <v>400.84</v>
      </c>
    </row>
    <row r="1939" spans="1:24" x14ac:dyDescent="0.35">
      <c r="A1939">
        <v>27</v>
      </c>
      <c r="B1939">
        <v>73.02</v>
      </c>
      <c r="C1939">
        <v>18</v>
      </c>
      <c r="D1939">
        <v>1971.54</v>
      </c>
      <c r="E1939" s="53" t="s">
        <v>210</v>
      </c>
      <c r="F1939" s="84">
        <v>28</v>
      </c>
      <c r="G1939" s="84">
        <v>10</v>
      </c>
      <c r="H1939" s="85" t="str">
        <f t="shared" si="180"/>
        <v>October</v>
      </c>
      <c r="I1939" s="84">
        <v>2018</v>
      </c>
      <c r="J1939" s="85" t="str">
        <f t="shared" si="181"/>
        <v>10/28/2018</v>
      </c>
      <c r="K1939" s="86">
        <f t="shared" si="182"/>
        <v>1</v>
      </c>
      <c r="L1939" t="str">
        <f t="shared" si="183"/>
        <v>Sunday</v>
      </c>
      <c r="M1939">
        <v>2519</v>
      </c>
      <c r="N1939" t="s">
        <v>207</v>
      </c>
      <c r="O1939" t="s">
        <v>486</v>
      </c>
      <c r="P1939">
        <v>68</v>
      </c>
      <c r="Q1939" t="s">
        <v>626</v>
      </c>
      <c r="R1939" t="s">
        <v>263</v>
      </c>
      <c r="S1939" t="s">
        <v>264</v>
      </c>
      <c r="T1939" t="s">
        <v>229</v>
      </c>
      <c r="U1939" t="s">
        <v>687</v>
      </c>
      <c r="V1939" t="s">
        <v>255</v>
      </c>
      <c r="W1939">
        <f t="shared" si="184"/>
        <v>5.019999999999996</v>
      </c>
      <c r="X1939">
        <f t="shared" si="185"/>
        <v>135.53999999999991</v>
      </c>
    </row>
    <row r="1940" spans="1:24" x14ac:dyDescent="0.35">
      <c r="A1940">
        <v>30</v>
      </c>
      <c r="B1940">
        <v>72.33</v>
      </c>
      <c r="C1940">
        <v>3</v>
      </c>
      <c r="D1940">
        <v>2169.9</v>
      </c>
      <c r="E1940" s="53">
        <v>43323</v>
      </c>
      <c r="F1940" s="84">
        <v>8</v>
      </c>
      <c r="G1940" s="84">
        <v>11</v>
      </c>
      <c r="H1940" s="85" t="str">
        <f t="shared" si="180"/>
        <v>November</v>
      </c>
      <c r="I1940" s="84">
        <v>2018</v>
      </c>
      <c r="J1940" s="85" t="str">
        <f t="shared" si="181"/>
        <v>11/8/2018</v>
      </c>
      <c r="K1940" s="86">
        <f t="shared" si="182"/>
        <v>5</v>
      </c>
      <c r="L1940" t="str">
        <f t="shared" si="183"/>
        <v>Thursday</v>
      </c>
      <c r="M1940">
        <v>2509</v>
      </c>
      <c r="N1940" t="s">
        <v>207</v>
      </c>
      <c r="O1940" t="s">
        <v>486</v>
      </c>
      <c r="P1940">
        <v>68</v>
      </c>
      <c r="Q1940" t="s">
        <v>626</v>
      </c>
      <c r="R1940" t="s">
        <v>365</v>
      </c>
      <c r="S1940" t="s">
        <v>366</v>
      </c>
      <c r="T1940" t="s">
        <v>230</v>
      </c>
      <c r="U1940" t="s">
        <v>732</v>
      </c>
      <c r="V1940" t="s">
        <v>255</v>
      </c>
      <c r="W1940">
        <f t="shared" si="184"/>
        <v>4.3299999999999983</v>
      </c>
      <c r="X1940">
        <f t="shared" si="185"/>
        <v>129.89999999999995</v>
      </c>
    </row>
    <row r="1941" spans="1:24" x14ac:dyDescent="0.35">
      <c r="A1941">
        <v>43</v>
      </c>
      <c r="B1941">
        <v>66.19</v>
      </c>
      <c r="C1941">
        <v>3</v>
      </c>
      <c r="D1941">
        <v>2846.17</v>
      </c>
      <c r="E1941" s="53" t="s">
        <v>489</v>
      </c>
      <c r="F1941" s="84">
        <v>27</v>
      </c>
      <c r="G1941" s="84">
        <v>11</v>
      </c>
      <c r="H1941" s="85" t="str">
        <f t="shared" si="180"/>
        <v>November</v>
      </c>
      <c r="I1941" s="84">
        <v>2018</v>
      </c>
      <c r="J1941" s="85" t="str">
        <f t="shared" si="181"/>
        <v>11/27/2018</v>
      </c>
      <c r="K1941" s="86">
        <f t="shared" si="182"/>
        <v>3</v>
      </c>
      <c r="L1941" t="str">
        <f t="shared" si="183"/>
        <v>Tuesday</v>
      </c>
      <c r="M1941">
        <v>2491</v>
      </c>
      <c r="N1941" t="s">
        <v>207</v>
      </c>
      <c r="O1941" t="s">
        <v>486</v>
      </c>
      <c r="P1941">
        <v>68</v>
      </c>
      <c r="Q1941" t="s">
        <v>626</v>
      </c>
      <c r="R1941" t="s">
        <v>406</v>
      </c>
      <c r="S1941" t="s">
        <v>407</v>
      </c>
      <c r="T1941" t="s">
        <v>246</v>
      </c>
      <c r="U1941" t="s">
        <v>746</v>
      </c>
      <c r="V1941" t="s">
        <v>255</v>
      </c>
      <c r="W1941">
        <f t="shared" si="184"/>
        <v>-1.8100000000000023</v>
      </c>
      <c r="X1941">
        <f t="shared" si="185"/>
        <v>-77.830000000000098</v>
      </c>
    </row>
    <row r="1942" spans="1:24" x14ac:dyDescent="0.35">
      <c r="A1942">
        <v>29</v>
      </c>
      <c r="B1942">
        <v>69.599999999999994</v>
      </c>
      <c r="C1942">
        <v>16</v>
      </c>
      <c r="D1942">
        <v>2018.4</v>
      </c>
      <c r="E1942" s="53">
        <v>43800</v>
      </c>
      <c r="F1942" s="84">
        <v>12</v>
      </c>
      <c r="G1942" s="84">
        <v>1</v>
      </c>
      <c r="H1942" s="85" t="str">
        <f t="shared" si="180"/>
        <v>January</v>
      </c>
      <c r="I1942" s="84">
        <v>2019</v>
      </c>
      <c r="J1942" s="85" t="str">
        <f t="shared" si="181"/>
        <v>1/12/2019</v>
      </c>
      <c r="K1942" s="86">
        <f t="shared" si="182"/>
        <v>7</v>
      </c>
      <c r="L1942" t="str">
        <f t="shared" si="183"/>
        <v>Saturday</v>
      </c>
      <c r="M1942">
        <v>2446</v>
      </c>
      <c r="N1942" t="s">
        <v>207</v>
      </c>
      <c r="O1942" t="s">
        <v>486</v>
      </c>
      <c r="P1942">
        <v>68</v>
      </c>
      <c r="Q1942" t="s">
        <v>626</v>
      </c>
      <c r="R1942" t="s">
        <v>349</v>
      </c>
      <c r="S1942" t="s">
        <v>350</v>
      </c>
      <c r="T1942" t="s">
        <v>241</v>
      </c>
      <c r="U1942" t="s">
        <v>725</v>
      </c>
      <c r="V1942" t="s">
        <v>255</v>
      </c>
      <c r="W1942">
        <f t="shared" si="184"/>
        <v>1.5999999999999943</v>
      </c>
      <c r="X1942">
        <f t="shared" si="185"/>
        <v>46.399999999999835</v>
      </c>
    </row>
    <row r="1943" spans="1:24" x14ac:dyDescent="0.35">
      <c r="A1943">
        <v>48</v>
      </c>
      <c r="B1943">
        <v>56.64</v>
      </c>
      <c r="C1943">
        <v>3</v>
      </c>
      <c r="D1943">
        <v>2718.72</v>
      </c>
      <c r="E1943" s="53" t="s">
        <v>371</v>
      </c>
      <c r="F1943" s="84">
        <v>19</v>
      </c>
      <c r="G1943" s="84">
        <v>2</v>
      </c>
      <c r="H1943" s="85" t="str">
        <f t="shared" si="180"/>
        <v>Febuary</v>
      </c>
      <c r="I1943" s="84">
        <v>2019</v>
      </c>
      <c r="J1943" s="85" t="str">
        <f t="shared" si="181"/>
        <v>2/19/2019</v>
      </c>
      <c r="K1943" s="86">
        <f t="shared" si="182"/>
        <v>3</v>
      </c>
      <c r="L1943" t="str">
        <f t="shared" si="183"/>
        <v>Tuesday</v>
      </c>
      <c r="M1943">
        <v>2409</v>
      </c>
      <c r="N1943" t="s">
        <v>207</v>
      </c>
      <c r="O1943" t="s">
        <v>486</v>
      </c>
      <c r="P1943">
        <v>68</v>
      </c>
      <c r="Q1943" t="s">
        <v>626</v>
      </c>
      <c r="R1943" t="s">
        <v>372</v>
      </c>
      <c r="S1943" t="s">
        <v>373</v>
      </c>
      <c r="T1943" t="s">
        <v>229</v>
      </c>
      <c r="U1943" t="s">
        <v>735</v>
      </c>
      <c r="V1943" t="s">
        <v>255</v>
      </c>
      <c r="W1943">
        <f t="shared" si="184"/>
        <v>-11.36</v>
      </c>
      <c r="X1943">
        <f t="shared" si="185"/>
        <v>-545.28</v>
      </c>
    </row>
    <row r="1944" spans="1:24" x14ac:dyDescent="0.35">
      <c r="A1944">
        <v>33</v>
      </c>
      <c r="B1944">
        <v>60.05</v>
      </c>
      <c r="C1944">
        <v>12</v>
      </c>
      <c r="D1944">
        <v>1981.65</v>
      </c>
      <c r="E1944" s="53">
        <v>43500</v>
      </c>
      <c r="F1944" s="84">
        <v>2</v>
      </c>
      <c r="G1944" s="84">
        <v>4</v>
      </c>
      <c r="H1944" s="85" t="str">
        <f t="shared" si="180"/>
        <v>April</v>
      </c>
      <c r="I1944" s="84">
        <v>2019</v>
      </c>
      <c r="J1944" s="85" t="str">
        <f t="shared" si="181"/>
        <v>4/2/2019</v>
      </c>
      <c r="K1944" s="86">
        <f t="shared" si="182"/>
        <v>3</v>
      </c>
      <c r="L1944" t="str">
        <f t="shared" si="183"/>
        <v>Tuesday</v>
      </c>
      <c r="M1944">
        <v>2368</v>
      </c>
      <c r="N1944" t="s">
        <v>207</v>
      </c>
      <c r="O1944" t="s">
        <v>486</v>
      </c>
      <c r="P1944">
        <v>68</v>
      </c>
      <c r="Q1944" t="s">
        <v>626</v>
      </c>
      <c r="R1944" t="s">
        <v>379</v>
      </c>
      <c r="S1944" t="s">
        <v>380</v>
      </c>
      <c r="T1944" t="s">
        <v>240</v>
      </c>
      <c r="U1944" t="s">
        <v>737</v>
      </c>
      <c r="V1944" t="s">
        <v>255</v>
      </c>
      <c r="W1944">
        <f t="shared" si="184"/>
        <v>-7.9500000000000028</v>
      </c>
      <c r="X1944">
        <f t="shared" si="185"/>
        <v>-262.35000000000008</v>
      </c>
    </row>
    <row r="1945" spans="1:24" x14ac:dyDescent="0.35">
      <c r="A1945">
        <v>40</v>
      </c>
      <c r="B1945">
        <v>75.06</v>
      </c>
      <c r="C1945">
        <v>13</v>
      </c>
      <c r="D1945">
        <v>3002.4</v>
      </c>
      <c r="E1945" s="53">
        <v>43774</v>
      </c>
      <c r="F1945" s="84">
        <v>11</v>
      </c>
      <c r="G1945" s="84">
        <v>5</v>
      </c>
      <c r="H1945" s="85" t="str">
        <f t="shared" si="180"/>
        <v>May</v>
      </c>
      <c r="I1945" s="84">
        <v>2019</v>
      </c>
      <c r="J1945" s="85" t="str">
        <f t="shared" si="181"/>
        <v>5/11/2019</v>
      </c>
      <c r="K1945" s="86">
        <f t="shared" si="182"/>
        <v>7</v>
      </c>
      <c r="L1945" t="str">
        <f t="shared" si="183"/>
        <v>Saturday</v>
      </c>
      <c r="M1945">
        <v>2330</v>
      </c>
      <c r="N1945" t="s">
        <v>207</v>
      </c>
      <c r="O1945" t="s">
        <v>486</v>
      </c>
      <c r="P1945">
        <v>68</v>
      </c>
      <c r="Q1945" t="s">
        <v>626</v>
      </c>
      <c r="R1945" t="s">
        <v>392</v>
      </c>
      <c r="S1945" t="s">
        <v>393</v>
      </c>
      <c r="T1945" t="s">
        <v>229</v>
      </c>
      <c r="U1945" t="s">
        <v>741</v>
      </c>
      <c r="V1945" t="s">
        <v>260</v>
      </c>
      <c r="W1945">
        <f t="shared" si="184"/>
        <v>7.0600000000000023</v>
      </c>
      <c r="X1945">
        <f t="shared" si="185"/>
        <v>282.40000000000009</v>
      </c>
    </row>
    <row r="1946" spans="1:24" x14ac:dyDescent="0.35">
      <c r="A1946">
        <v>48</v>
      </c>
      <c r="B1946">
        <v>61.42</v>
      </c>
      <c r="C1946">
        <v>8</v>
      </c>
      <c r="D1946">
        <v>2948.16</v>
      </c>
      <c r="E1946" s="53" t="s">
        <v>490</v>
      </c>
      <c r="F1946" s="84">
        <v>24</v>
      </c>
      <c r="G1946" s="84">
        <v>6</v>
      </c>
      <c r="H1946" s="85" t="str">
        <f t="shared" si="180"/>
        <v>June</v>
      </c>
      <c r="I1946" s="84">
        <v>2019</v>
      </c>
      <c r="J1946" s="85" t="str">
        <f t="shared" si="181"/>
        <v>6/24/2019</v>
      </c>
      <c r="K1946" s="86">
        <f t="shared" si="182"/>
        <v>2</v>
      </c>
      <c r="L1946" t="str">
        <f t="shared" si="183"/>
        <v>Monday</v>
      </c>
      <c r="M1946">
        <v>2287</v>
      </c>
      <c r="N1946" t="s">
        <v>364</v>
      </c>
      <c r="O1946" t="s">
        <v>486</v>
      </c>
      <c r="P1946">
        <v>68</v>
      </c>
      <c r="Q1946" t="s">
        <v>626</v>
      </c>
      <c r="R1946" t="s">
        <v>296</v>
      </c>
      <c r="S1946" t="s">
        <v>297</v>
      </c>
      <c r="T1946" t="s">
        <v>236</v>
      </c>
      <c r="U1946" t="s">
        <v>704</v>
      </c>
      <c r="V1946" t="s">
        <v>255</v>
      </c>
      <c r="W1946">
        <f t="shared" si="184"/>
        <v>-6.5799999999999983</v>
      </c>
      <c r="X1946">
        <f t="shared" si="185"/>
        <v>-315.83999999999992</v>
      </c>
    </row>
    <row r="1947" spans="1:24" x14ac:dyDescent="0.35">
      <c r="A1947">
        <v>41</v>
      </c>
      <c r="B1947">
        <v>81.89</v>
      </c>
      <c r="C1947">
        <v>18</v>
      </c>
      <c r="D1947">
        <v>3357.49</v>
      </c>
      <c r="E1947" s="53" t="s">
        <v>216</v>
      </c>
      <c r="F1947" s="84">
        <v>23</v>
      </c>
      <c r="G1947" s="84">
        <v>7</v>
      </c>
      <c r="H1947" s="85" t="str">
        <f t="shared" si="180"/>
        <v>July</v>
      </c>
      <c r="I1947" s="84">
        <v>2019</v>
      </c>
      <c r="J1947" s="85" t="str">
        <f t="shared" si="181"/>
        <v>7/23/2019</v>
      </c>
      <c r="K1947" s="86">
        <f t="shared" si="182"/>
        <v>3</v>
      </c>
      <c r="L1947" t="str">
        <f t="shared" si="183"/>
        <v>Tuesday</v>
      </c>
      <c r="M1947">
        <v>2259</v>
      </c>
      <c r="N1947" t="s">
        <v>207</v>
      </c>
      <c r="O1947" t="s">
        <v>486</v>
      </c>
      <c r="P1947">
        <v>68</v>
      </c>
      <c r="Q1947" t="s">
        <v>626</v>
      </c>
      <c r="R1947" t="s">
        <v>277</v>
      </c>
      <c r="S1947" t="s">
        <v>278</v>
      </c>
      <c r="T1947" t="s">
        <v>230</v>
      </c>
      <c r="U1947" t="s">
        <v>695</v>
      </c>
      <c r="V1947" t="s">
        <v>260</v>
      </c>
      <c r="W1947">
        <f t="shared" si="184"/>
        <v>13.89</v>
      </c>
      <c r="X1947">
        <f t="shared" si="185"/>
        <v>569.49</v>
      </c>
    </row>
    <row r="1948" spans="1:24" x14ac:dyDescent="0.35">
      <c r="A1948">
        <v>21</v>
      </c>
      <c r="B1948">
        <v>55.96</v>
      </c>
      <c r="C1948">
        <v>10</v>
      </c>
      <c r="D1948">
        <v>1175.1600000000001</v>
      </c>
      <c r="E1948" s="53" t="s">
        <v>491</v>
      </c>
      <c r="F1948" s="84">
        <v>21</v>
      </c>
      <c r="G1948" s="84">
        <v>8</v>
      </c>
      <c r="H1948" s="85" t="str">
        <f t="shared" si="180"/>
        <v>August</v>
      </c>
      <c r="I1948" s="84">
        <v>2019</v>
      </c>
      <c r="J1948" s="85" t="str">
        <f t="shared" si="181"/>
        <v>8/21/2019</v>
      </c>
      <c r="K1948" s="86">
        <f t="shared" si="182"/>
        <v>4</v>
      </c>
      <c r="L1948" t="str">
        <f t="shared" si="183"/>
        <v>Wednesday</v>
      </c>
      <c r="M1948">
        <v>2231</v>
      </c>
      <c r="N1948" t="s">
        <v>207</v>
      </c>
      <c r="O1948" t="s">
        <v>486</v>
      </c>
      <c r="P1948">
        <v>68</v>
      </c>
      <c r="Q1948" t="s">
        <v>626</v>
      </c>
      <c r="R1948" t="s">
        <v>465</v>
      </c>
      <c r="S1948" t="s">
        <v>466</v>
      </c>
      <c r="T1948" t="s">
        <v>231</v>
      </c>
      <c r="U1948" t="s">
        <v>765</v>
      </c>
      <c r="V1948" t="s">
        <v>255</v>
      </c>
      <c r="W1948">
        <f t="shared" si="184"/>
        <v>-12.04</v>
      </c>
      <c r="X1948">
        <f t="shared" si="185"/>
        <v>-252.83999999999997</v>
      </c>
    </row>
    <row r="1949" spans="1:24" x14ac:dyDescent="0.35">
      <c r="A1949">
        <v>32</v>
      </c>
      <c r="B1949">
        <v>71.650000000000006</v>
      </c>
      <c r="C1949">
        <v>6</v>
      </c>
      <c r="D1949">
        <v>2292.8000000000002</v>
      </c>
      <c r="E1949" s="53" t="s">
        <v>492</v>
      </c>
      <c r="F1949" s="84">
        <v>15</v>
      </c>
      <c r="G1949" s="84">
        <v>9</v>
      </c>
      <c r="H1949" s="85" t="str">
        <f t="shared" si="180"/>
        <v>September</v>
      </c>
      <c r="I1949" s="84">
        <v>2019</v>
      </c>
      <c r="J1949" s="85" t="str">
        <f t="shared" si="181"/>
        <v>9/15/2019</v>
      </c>
      <c r="K1949" s="86">
        <f t="shared" si="182"/>
        <v>1</v>
      </c>
      <c r="L1949" t="str">
        <f t="shared" si="183"/>
        <v>Sunday</v>
      </c>
      <c r="M1949">
        <v>2207</v>
      </c>
      <c r="N1949" t="s">
        <v>207</v>
      </c>
      <c r="O1949" t="s">
        <v>486</v>
      </c>
      <c r="P1949">
        <v>68</v>
      </c>
      <c r="Q1949" t="s">
        <v>626</v>
      </c>
      <c r="R1949" t="s">
        <v>493</v>
      </c>
      <c r="S1949" t="s">
        <v>494</v>
      </c>
      <c r="T1949" t="s">
        <v>248</v>
      </c>
      <c r="U1949" t="s">
        <v>769</v>
      </c>
      <c r="V1949" t="s">
        <v>255</v>
      </c>
      <c r="W1949">
        <f t="shared" si="184"/>
        <v>3.6500000000000057</v>
      </c>
      <c r="X1949">
        <f t="shared" si="185"/>
        <v>116.80000000000018</v>
      </c>
    </row>
    <row r="1950" spans="1:24" x14ac:dyDescent="0.35">
      <c r="A1950">
        <v>43</v>
      </c>
      <c r="B1950">
        <v>76.430000000000007</v>
      </c>
      <c r="C1950">
        <v>16</v>
      </c>
      <c r="D1950">
        <v>3286.49</v>
      </c>
      <c r="E1950" s="53" t="s">
        <v>219</v>
      </c>
      <c r="F1950" s="84">
        <v>15</v>
      </c>
      <c r="G1950" s="84">
        <v>10</v>
      </c>
      <c r="H1950" s="85" t="str">
        <f t="shared" si="180"/>
        <v>October</v>
      </c>
      <c r="I1950" s="84">
        <v>2019</v>
      </c>
      <c r="J1950" s="85" t="str">
        <f t="shared" si="181"/>
        <v>10/15/2019</v>
      </c>
      <c r="K1950" s="86">
        <f t="shared" si="182"/>
        <v>3</v>
      </c>
      <c r="L1950" t="str">
        <f t="shared" si="183"/>
        <v>Tuesday</v>
      </c>
      <c r="M1950">
        <v>2178</v>
      </c>
      <c r="N1950" t="s">
        <v>207</v>
      </c>
      <c r="O1950" t="s">
        <v>486</v>
      </c>
      <c r="P1950">
        <v>68</v>
      </c>
      <c r="Q1950" t="s">
        <v>626</v>
      </c>
      <c r="R1950" t="s">
        <v>354</v>
      </c>
      <c r="S1950" t="s">
        <v>355</v>
      </c>
      <c r="T1950" t="s">
        <v>229</v>
      </c>
      <c r="U1950" t="s">
        <v>728</v>
      </c>
      <c r="V1950" t="s">
        <v>260</v>
      </c>
      <c r="W1950">
        <f t="shared" si="184"/>
        <v>8.4300000000000068</v>
      </c>
      <c r="X1950">
        <f t="shared" si="185"/>
        <v>362.49000000000029</v>
      </c>
    </row>
    <row r="1951" spans="1:24" x14ac:dyDescent="0.35">
      <c r="A1951">
        <v>30</v>
      </c>
      <c r="B1951">
        <v>77.790000000000006</v>
      </c>
      <c r="C1951">
        <v>8</v>
      </c>
      <c r="D1951">
        <v>2333.6999999999998</v>
      </c>
      <c r="E1951" s="53">
        <v>43476</v>
      </c>
      <c r="F1951" s="84">
        <v>1</v>
      </c>
      <c r="G1951" s="84">
        <v>11</v>
      </c>
      <c r="H1951" s="85" t="str">
        <f t="shared" si="180"/>
        <v>November</v>
      </c>
      <c r="I1951" s="84">
        <v>2019</v>
      </c>
      <c r="J1951" s="85" t="str">
        <f t="shared" si="181"/>
        <v>11/1/2019</v>
      </c>
      <c r="K1951" s="86">
        <f t="shared" si="182"/>
        <v>6</v>
      </c>
      <c r="L1951" t="str">
        <f t="shared" si="183"/>
        <v>Friday</v>
      </c>
      <c r="M1951">
        <v>2162</v>
      </c>
      <c r="N1951" t="s">
        <v>207</v>
      </c>
      <c r="O1951" t="s">
        <v>486</v>
      </c>
      <c r="P1951">
        <v>68</v>
      </c>
      <c r="Q1951" t="s">
        <v>626</v>
      </c>
      <c r="R1951" t="s">
        <v>384</v>
      </c>
      <c r="S1951" t="s">
        <v>385</v>
      </c>
      <c r="T1951" t="s">
        <v>235</v>
      </c>
      <c r="U1951" t="s">
        <v>739</v>
      </c>
      <c r="V1951" t="s">
        <v>255</v>
      </c>
      <c r="W1951">
        <f t="shared" si="184"/>
        <v>9.7900000000000063</v>
      </c>
      <c r="X1951">
        <f t="shared" si="185"/>
        <v>293.70000000000016</v>
      </c>
    </row>
    <row r="1952" spans="1:24" x14ac:dyDescent="0.35">
      <c r="A1952">
        <v>35</v>
      </c>
      <c r="B1952">
        <v>76.430000000000007</v>
      </c>
      <c r="C1952">
        <v>3</v>
      </c>
      <c r="D1952">
        <v>2675.05</v>
      </c>
      <c r="E1952" s="53">
        <v>43810</v>
      </c>
      <c r="F1952" s="84">
        <v>12</v>
      </c>
      <c r="G1952" s="84">
        <v>11</v>
      </c>
      <c r="H1952" s="85" t="str">
        <f t="shared" si="180"/>
        <v>November</v>
      </c>
      <c r="I1952" s="84">
        <v>2019</v>
      </c>
      <c r="J1952" s="85" t="str">
        <f t="shared" si="181"/>
        <v>11/12/2019</v>
      </c>
      <c r="K1952" s="86">
        <f t="shared" si="182"/>
        <v>3</v>
      </c>
      <c r="L1952" t="str">
        <f t="shared" si="183"/>
        <v>Tuesday</v>
      </c>
      <c r="M1952">
        <v>2152</v>
      </c>
      <c r="N1952" t="s">
        <v>207</v>
      </c>
      <c r="O1952" t="s">
        <v>486</v>
      </c>
      <c r="P1952">
        <v>68</v>
      </c>
      <c r="Q1952" t="s">
        <v>626</v>
      </c>
      <c r="R1952" t="s">
        <v>473</v>
      </c>
      <c r="S1952" t="s">
        <v>474</v>
      </c>
      <c r="T1952" t="s">
        <v>239</v>
      </c>
      <c r="U1952" t="s">
        <v>766</v>
      </c>
      <c r="V1952" t="s">
        <v>255</v>
      </c>
      <c r="W1952">
        <f t="shared" si="184"/>
        <v>8.4300000000000068</v>
      </c>
      <c r="X1952">
        <f t="shared" si="185"/>
        <v>295.05000000000024</v>
      </c>
    </row>
    <row r="1953" spans="1:24" x14ac:dyDescent="0.35">
      <c r="A1953">
        <v>45</v>
      </c>
      <c r="B1953">
        <v>96.92</v>
      </c>
      <c r="C1953">
        <v>11</v>
      </c>
      <c r="D1953">
        <v>4361.3999999999996</v>
      </c>
      <c r="E1953" s="53" t="s">
        <v>356</v>
      </c>
      <c r="F1953" s="84">
        <v>23</v>
      </c>
      <c r="G1953" s="84">
        <v>11</v>
      </c>
      <c r="H1953" s="85" t="str">
        <f t="shared" si="180"/>
        <v>November</v>
      </c>
      <c r="I1953" s="84">
        <v>2019</v>
      </c>
      <c r="J1953" s="85" t="str">
        <f t="shared" si="181"/>
        <v>11/23/2019</v>
      </c>
      <c r="K1953" s="86">
        <f t="shared" si="182"/>
        <v>7</v>
      </c>
      <c r="L1953" t="str">
        <f t="shared" si="183"/>
        <v>Saturday</v>
      </c>
      <c r="M1953">
        <v>2142</v>
      </c>
      <c r="N1953" t="s">
        <v>207</v>
      </c>
      <c r="O1953" t="s">
        <v>486</v>
      </c>
      <c r="P1953">
        <v>68</v>
      </c>
      <c r="Q1953" t="s">
        <v>626</v>
      </c>
      <c r="R1953" t="s">
        <v>324</v>
      </c>
      <c r="S1953" t="s">
        <v>325</v>
      </c>
      <c r="T1953" t="s">
        <v>241</v>
      </c>
      <c r="U1953" t="s">
        <v>716</v>
      </c>
      <c r="V1953" t="s">
        <v>260</v>
      </c>
      <c r="W1953">
        <f t="shared" si="184"/>
        <v>28.92</v>
      </c>
      <c r="X1953">
        <f t="shared" si="185"/>
        <v>1301.4000000000001</v>
      </c>
    </row>
    <row r="1954" spans="1:24" x14ac:dyDescent="0.35">
      <c r="A1954">
        <v>34</v>
      </c>
      <c r="B1954">
        <v>59.37</v>
      </c>
      <c r="C1954">
        <v>3</v>
      </c>
      <c r="D1954">
        <v>2018.58</v>
      </c>
      <c r="E1954" s="53">
        <v>43536</v>
      </c>
      <c r="F1954" s="84">
        <v>3</v>
      </c>
      <c r="G1954" s="84">
        <v>12</v>
      </c>
      <c r="H1954" s="85" t="str">
        <f t="shared" si="180"/>
        <v>December</v>
      </c>
      <c r="I1954" s="84">
        <v>2019</v>
      </c>
      <c r="J1954" s="85" t="str">
        <f t="shared" si="181"/>
        <v>12/3/2019</v>
      </c>
      <c r="K1954" s="86">
        <f t="shared" si="182"/>
        <v>3</v>
      </c>
      <c r="L1954" t="str">
        <f t="shared" si="183"/>
        <v>Tuesday</v>
      </c>
      <c r="M1954">
        <v>2133</v>
      </c>
      <c r="N1954" t="s">
        <v>207</v>
      </c>
      <c r="O1954" t="s">
        <v>486</v>
      </c>
      <c r="P1954">
        <v>68</v>
      </c>
      <c r="Q1954" t="s">
        <v>626</v>
      </c>
      <c r="R1954" t="s">
        <v>360</v>
      </c>
      <c r="S1954" t="s">
        <v>361</v>
      </c>
      <c r="T1954" t="s">
        <v>235</v>
      </c>
      <c r="U1954" t="s">
        <v>730</v>
      </c>
      <c r="V1954" t="s">
        <v>255</v>
      </c>
      <c r="W1954">
        <f t="shared" si="184"/>
        <v>-8.6300000000000026</v>
      </c>
      <c r="X1954">
        <f t="shared" si="185"/>
        <v>-293.42000000000007</v>
      </c>
    </row>
    <row r="1955" spans="1:24" x14ac:dyDescent="0.35">
      <c r="A1955">
        <v>26</v>
      </c>
      <c r="B1955">
        <v>142.72999999999999</v>
      </c>
      <c r="C1955">
        <v>7</v>
      </c>
      <c r="D1955">
        <v>3710.98</v>
      </c>
      <c r="E1955" s="53" t="s">
        <v>222</v>
      </c>
      <c r="F1955" s="84">
        <v>17</v>
      </c>
      <c r="G1955" s="84">
        <v>12</v>
      </c>
      <c r="H1955" s="85" t="str">
        <f t="shared" si="180"/>
        <v>December</v>
      </c>
      <c r="I1955" s="84">
        <v>2019</v>
      </c>
      <c r="J1955" s="85" t="str">
        <f t="shared" si="181"/>
        <v>12/17/2019</v>
      </c>
      <c r="K1955" s="86">
        <f t="shared" si="182"/>
        <v>3</v>
      </c>
      <c r="L1955" t="str">
        <f t="shared" si="183"/>
        <v>Tuesday</v>
      </c>
      <c r="M1955">
        <v>2120</v>
      </c>
      <c r="N1955" t="s">
        <v>207</v>
      </c>
      <c r="O1955" t="s">
        <v>486</v>
      </c>
      <c r="P1955">
        <v>68</v>
      </c>
      <c r="Q1955" t="s">
        <v>626</v>
      </c>
      <c r="R1955" t="s">
        <v>290</v>
      </c>
      <c r="S1955" t="s">
        <v>291</v>
      </c>
      <c r="T1955" t="s">
        <v>232</v>
      </c>
      <c r="U1955" t="s">
        <v>701</v>
      </c>
      <c r="V1955" t="s">
        <v>260</v>
      </c>
      <c r="W1955">
        <f t="shared" si="184"/>
        <v>74.72999999999999</v>
      </c>
      <c r="X1955">
        <f t="shared" si="185"/>
        <v>1942.9799999999998</v>
      </c>
    </row>
    <row r="1956" spans="1:24" x14ac:dyDescent="0.35">
      <c r="A1956">
        <v>39</v>
      </c>
      <c r="B1956">
        <v>73</v>
      </c>
      <c r="C1956">
        <v>13</v>
      </c>
      <c r="D1956">
        <v>2847</v>
      </c>
      <c r="E1956" s="53" t="s">
        <v>388</v>
      </c>
      <c r="F1956" s="84">
        <v>31</v>
      </c>
      <c r="G1956" s="84">
        <v>1</v>
      </c>
      <c r="H1956" s="85" t="str">
        <f t="shared" si="180"/>
        <v>January</v>
      </c>
      <c r="I1956" s="84">
        <v>2020</v>
      </c>
      <c r="J1956" s="85" t="str">
        <f t="shared" si="181"/>
        <v>1/31/2020</v>
      </c>
      <c r="K1956" s="86">
        <f t="shared" si="182"/>
        <v>6</v>
      </c>
      <c r="L1956" t="str">
        <f t="shared" si="183"/>
        <v>Friday</v>
      </c>
      <c r="M1956">
        <v>2076</v>
      </c>
      <c r="N1956" t="s">
        <v>207</v>
      </c>
      <c r="O1956" t="s">
        <v>486</v>
      </c>
      <c r="P1956">
        <v>68</v>
      </c>
      <c r="Q1956" t="s">
        <v>626</v>
      </c>
      <c r="R1956" t="s">
        <v>389</v>
      </c>
      <c r="S1956" t="s">
        <v>390</v>
      </c>
      <c r="T1956" t="s">
        <v>233</v>
      </c>
      <c r="U1956" t="s">
        <v>740</v>
      </c>
      <c r="V1956" t="s">
        <v>255</v>
      </c>
      <c r="W1956">
        <f t="shared" si="184"/>
        <v>5</v>
      </c>
      <c r="X1956">
        <f t="shared" si="185"/>
        <v>195</v>
      </c>
    </row>
    <row r="1957" spans="1:24" x14ac:dyDescent="0.35">
      <c r="A1957">
        <v>41</v>
      </c>
      <c r="B1957">
        <v>73.319999999999993</v>
      </c>
      <c r="C1957">
        <v>12</v>
      </c>
      <c r="D1957">
        <v>3006.12</v>
      </c>
      <c r="E1957" s="53">
        <v>43833</v>
      </c>
      <c r="F1957" s="84">
        <v>1</v>
      </c>
      <c r="G1957" s="84">
        <v>3</v>
      </c>
      <c r="H1957" s="85" t="str">
        <f t="shared" si="180"/>
        <v>March</v>
      </c>
      <c r="I1957" s="84">
        <v>2020</v>
      </c>
      <c r="J1957" s="85" t="str">
        <f t="shared" si="181"/>
        <v>3/1/2020</v>
      </c>
      <c r="K1957" s="86">
        <f t="shared" si="182"/>
        <v>1</v>
      </c>
      <c r="L1957" t="str">
        <f t="shared" si="183"/>
        <v>Sunday</v>
      </c>
      <c r="M1957">
        <v>2047</v>
      </c>
      <c r="N1957" t="s">
        <v>397</v>
      </c>
      <c r="O1957" t="s">
        <v>486</v>
      </c>
      <c r="P1957">
        <v>68</v>
      </c>
      <c r="Q1957" t="s">
        <v>626</v>
      </c>
      <c r="R1957" t="s">
        <v>296</v>
      </c>
      <c r="S1957" t="s">
        <v>297</v>
      </c>
      <c r="T1957" t="s">
        <v>236</v>
      </c>
      <c r="U1957" t="s">
        <v>704</v>
      </c>
      <c r="V1957" t="s">
        <v>260</v>
      </c>
      <c r="W1957">
        <f t="shared" si="184"/>
        <v>5.3199999999999932</v>
      </c>
      <c r="X1957">
        <f t="shared" si="185"/>
        <v>218.11999999999972</v>
      </c>
    </row>
    <row r="1958" spans="1:24" x14ac:dyDescent="0.35">
      <c r="A1958">
        <v>41</v>
      </c>
      <c r="B1958">
        <v>68.239999999999995</v>
      </c>
      <c r="C1958">
        <v>2</v>
      </c>
      <c r="D1958">
        <v>2797.84</v>
      </c>
      <c r="E1958" s="53" t="s">
        <v>498</v>
      </c>
      <c r="F1958" s="84">
        <v>30</v>
      </c>
      <c r="G1958" s="84">
        <v>3</v>
      </c>
      <c r="H1958" s="85" t="str">
        <f t="shared" si="180"/>
        <v>March</v>
      </c>
      <c r="I1958" s="84">
        <v>2020</v>
      </c>
      <c r="J1958" s="85" t="str">
        <f t="shared" si="181"/>
        <v>3/30/2020</v>
      </c>
      <c r="K1958" s="86">
        <f t="shared" si="182"/>
        <v>2</v>
      </c>
      <c r="L1958" t="str">
        <f t="shared" si="183"/>
        <v>Monday</v>
      </c>
      <c r="M1958">
        <v>2019</v>
      </c>
      <c r="N1958" t="s">
        <v>207</v>
      </c>
      <c r="O1958" t="s">
        <v>486</v>
      </c>
      <c r="P1958">
        <v>68</v>
      </c>
      <c r="Q1958" t="s">
        <v>626</v>
      </c>
      <c r="R1958" t="s">
        <v>256</v>
      </c>
      <c r="S1958" t="s">
        <v>257</v>
      </c>
      <c r="T1958" t="s">
        <v>230</v>
      </c>
      <c r="U1958" t="s">
        <v>684</v>
      </c>
      <c r="V1958" t="s">
        <v>255</v>
      </c>
      <c r="W1958">
        <f t="shared" si="184"/>
        <v>0.23999999999999488</v>
      </c>
      <c r="X1958">
        <f t="shared" si="185"/>
        <v>9.8399999999997902</v>
      </c>
    </row>
    <row r="1959" spans="1:24" x14ac:dyDescent="0.35">
      <c r="A1959">
        <v>64</v>
      </c>
      <c r="B1959">
        <v>60.05</v>
      </c>
      <c r="C1959">
        <v>12</v>
      </c>
      <c r="D1959">
        <v>3843.2</v>
      </c>
      <c r="E1959" s="53">
        <v>43894</v>
      </c>
      <c r="F1959" s="84">
        <v>3</v>
      </c>
      <c r="G1959" s="84">
        <v>4</v>
      </c>
      <c r="H1959" s="85" t="str">
        <f t="shared" si="180"/>
        <v>April</v>
      </c>
      <c r="I1959" s="84">
        <v>2020</v>
      </c>
      <c r="J1959" s="85" t="str">
        <f t="shared" si="181"/>
        <v>4/3/2020</v>
      </c>
      <c r="K1959" s="86">
        <f t="shared" si="182"/>
        <v>6</v>
      </c>
      <c r="L1959" t="str">
        <f t="shared" si="183"/>
        <v>Friday</v>
      </c>
      <c r="M1959">
        <v>2016</v>
      </c>
      <c r="N1959" t="s">
        <v>394</v>
      </c>
      <c r="O1959" t="s">
        <v>486</v>
      </c>
      <c r="P1959">
        <v>68</v>
      </c>
      <c r="Q1959" t="s">
        <v>626</v>
      </c>
      <c r="R1959" t="s">
        <v>273</v>
      </c>
      <c r="S1959" t="s">
        <v>274</v>
      </c>
      <c r="T1959" t="s">
        <v>229</v>
      </c>
      <c r="U1959" t="s">
        <v>693</v>
      </c>
      <c r="V1959" t="s">
        <v>260</v>
      </c>
      <c r="W1959">
        <f t="shared" si="184"/>
        <v>-7.9500000000000028</v>
      </c>
      <c r="X1959">
        <f t="shared" si="185"/>
        <v>-508.80000000000018</v>
      </c>
    </row>
    <row r="1960" spans="1:24" x14ac:dyDescent="0.35">
      <c r="A1960">
        <v>18</v>
      </c>
      <c r="B1960">
        <v>75.06</v>
      </c>
      <c r="C1960">
        <v>13</v>
      </c>
      <c r="D1960">
        <v>1351.08</v>
      </c>
      <c r="E1960" s="53">
        <v>44109</v>
      </c>
      <c r="F1960" s="84">
        <v>10</v>
      </c>
      <c r="G1960" s="84">
        <v>5</v>
      </c>
      <c r="H1960" s="85" t="str">
        <f t="shared" si="180"/>
        <v>May</v>
      </c>
      <c r="I1960" s="84">
        <v>2020</v>
      </c>
      <c r="J1960" s="85" t="str">
        <f t="shared" si="181"/>
        <v>5/10/2020</v>
      </c>
      <c r="K1960" s="86">
        <f t="shared" si="182"/>
        <v>1</v>
      </c>
      <c r="L1960" t="str">
        <f t="shared" si="183"/>
        <v>Sunday</v>
      </c>
      <c r="M1960">
        <v>1980</v>
      </c>
      <c r="N1960" t="s">
        <v>207</v>
      </c>
      <c r="O1960" t="s">
        <v>486</v>
      </c>
      <c r="P1960">
        <v>68</v>
      </c>
      <c r="Q1960" t="s">
        <v>626</v>
      </c>
      <c r="R1960" t="s">
        <v>416</v>
      </c>
      <c r="S1960" t="s">
        <v>417</v>
      </c>
      <c r="T1960" t="s">
        <v>239</v>
      </c>
      <c r="U1960" t="s">
        <v>750</v>
      </c>
      <c r="V1960" t="s">
        <v>255</v>
      </c>
      <c r="W1960">
        <f t="shared" si="184"/>
        <v>7.0600000000000023</v>
      </c>
      <c r="X1960">
        <f t="shared" si="185"/>
        <v>127.08000000000004</v>
      </c>
    </row>
    <row r="1961" spans="1:24" x14ac:dyDescent="0.35">
      <c r="A1961">
        <v>49</v>
      </c>
      <c r="B1961">
        <v>34.47</v>
      </c>
      <c r="C1961">
        <v>1</v>
      </c>
      <c r="D1961">
        <v>1689.03</v>
      </c>
      <c r="E1961" s="53">
        <v>43252</v>
      </c>
      <c r="F1961" s="84">
        <v>6</v>
      </c>
      <c r="G1961" s="84">
        <v>1</v>
      </c>
      <c r="H1961" s="85" t="str">
        <f t="shared" si="180"/>
        <v>January</v>
      </c>
      <c r="I1961" s="84">
        <v>2018</v>
      </c>
      <c r="J1961" s="85" t="str">
        <f t="shared" si="181"/>
        <v>1/6/2018</v>
      </c>
      <c r="K1961" s="86">
        <f t="shared" si="182"/>
        <v>7</v>
      </c>
      <c r="L1961" t="str">
        <f t="shared" si="183"/>
        <v>Saturday</v>
      </c>
      <c r="M1961">
        <v>2836</v>
      </c>
      <c r="N1961" t="s">
        <v>207</v>
      </c>
      <c r="O1961" t="s">
        <v>470</v>
      </c>
      <c r="P1961">
        <v>41</v>
      </c>
      <c r="Q1961" t="s">
        <v>627</v>
      </c>
      <c r="R1961" t="s">
        <v>337</v>
      </c>
      <c r="S1961" t="s">
        <v>338</v>
      </c>
      <c r="T1961" t="s">
        <v>229</v>
      </c>
      <c r="U1961" t="s">
        <v>721</v>
      </c>
      <c r="V1961" t="s">
        <v>255</v>
      </c>
      <c r="W1961">
        <f t="shared" si="184"/>
        <v>-6.5300000000000011</v>
      </c>
      <c r="X1961">
        <f t="shared" si="185"/>
        <v>-319.97000000000003</v>
      </c>
    </row>
    <row r="1962" spans="1:24" x14ac:dyDescent="0.35">
      <c r="A1962">
        <v>48</v>
      </c>
      <c r="B1962">
        <v>34.47</v>
      </c>
      <c r="C1962">
        <v>5</v>
      </c>
      <c r="D1962">
        <v>1654.56</v>
      </c>
      <c r="E1962" s="53" t="s">
        <v>481</v>
      </c>
      <c r="F1962" s="84">
        <v>18</v>
      </c>
      <c r="G1962" s="84">
        <v>3</v>
      </c>
      <c r="H1962" s="85" t="str">
        <f t="shared" si="180"/>
        <v>March</v>
      </c>
      <c r="I1962" s="84">
        <v>2018</v>
      </c>
      <c r="J1962" s="85" t="str">
        <f t="shared" si="181"/>
        <v>3/18/2018</v>
      </c>
      <c r="K1962" s="86">
        <f t="shared" si="182"/>
        <v>1</v>
      </c>
      <c r="L1962" t="str">
        <f t="shared" si="183"/>
        <v>Sunday</v>
      </c>
      <c r="M1962">
        <v>2766</v>
      </c>
      <c r="N1962" t="s">
        <v>207</v>
      </c>
      <c r="O1962" t="s">
        <v>470</v>
      </c>
      <c r="P1962">
        <v>41</v>
      </c>
      <c r="Q1962" t="s">
        <v>627</v>
      </c>
      <c r="R1962" t="s">
        <v>435</v>
      </c>
      <c r="S1962" t="s">
        <v>436</v>
      </c>
      <c r="T1962" t="s">
        <v>235</v>
      </c>
      <c r="U1962" t="s">
        <v>757</v>
      </c>
      <c r="V1962" t="s">
        <v>255</v>
      </c>
      <c r="W1962">
        <f t="shared" si="184"/>
        <v>-6.5300000000000011</v>
      </c>
      <c r="X1962">
        <f t="shared" si="185"/>
        <v>-313.44000000000005</v>
      </c>
    </row>
    <row r="1963" spans="1:24" x14ac:dyDescent="0.35">
      <c r="A1963">
        <v>46</v>
      </c>
      <c r="B1963">
        <v>33.229999999999997</v>
      </c>
      <c r="C1963">
        <v>4</v>
      </c>
      <c r="D1963">
        <v>1528.58</v>
      </c>
      <c r="E1963" s="53" t="s">
        <v>471</v>
      </c>
      <c r="F1963" s="84">
        <v>21</v>
      </c>
      <c r="G1963" s="84">
        <v>5</v>
      </c>
      <c r="H1963" s="85" t="str">
        <f t="shared" si="180"/>
        <v>May</v>
      </c>
      <c r="I1963" s="84">
        <v>2018</v>
      </c>
      <c r="J1963" s="85" t="str">
        <f t="shared" si="181"/>
        <v>5/21/2018</v>
      </c>
      <c r="K1963" s="86">
        <f t="shared" si="182"/>
        <v>2</v>
      </c>
      <c r="L1963" t="str">
        <f t="shared" si="183"/>
        <v>Monday</v>
      </c>
      <c r="M1963">
        <v>2703</v>
      </c>
      <c r="N1963" t="s">
        <v>207</v>
      </c>
      <c r="O1963" t="s">
        <v>470</v>
      </c>
      <c r="P1963">
        <v>41</v>
      </c>
      <c r="Q1963" t="s">
        <v>627</v>
      </c>
      <c r="R1963" t="s">
        <v>463</v>
      </c>
      <c r="S1963" t="s">
        <v>464</v>
      </c>
      <c r="T1963" t="s">
        <v>229</v>
      </c>
      <c r="U1963" t="s">
        <v>764</v>
      </c>
      <c r="V1963" t="s">
        <v>255</v>
      </c>
      <c r="W1963">
        <f t="shared" si="184"/>
        <v>-7.7700000000000031</v>
      </c>
      <c r="X1963">
        <f t="shared" si="185"/>
        <v>-357.42000000000013</v>
      </c>
    </row>
    <row r="1964" spans="1:24" x14ac:dyDescent="0.35">
      <c r="A1964">
        <v>26</v>
      </c>
      <c r="B1964">
        <v>38.979999999999997</v>
      </c>
      <c r="C1964">
        <v>9</v>
      </c>
      <c r="D1964">
        <v>1013.48</v>
      </c>
      <c r="E1964" s="53">
        <v>43443</v>
      </c>
      <c r="F1964" s="84">
        <v>12</v>
      </c>
      <c r="G1964" s="84">
        <v>9</v>
      </c>
      <c r="H1964" s="85" t="str">
        <f t="shared" si="180"/>
        <v>September</v>
      </c>
      <c r="I1964" s="84">
        <v>2018</v>
      </c>
      <c r="J1964" s="85" t="str">
        <f t="shared" si="181"/>
        <v>9/12/2018</v>
      </c>
      <c r="K1964" s="86">
        <f t="shared" si="182"/>
        <v>4</v>
      </c>
      <c r="L1964" t="str">
        <f t="shared" si="183"/>
        <v>Wednesday</v>
      </c>
      <c r="M1964">
        <v>2590</v>
      </c>
      <c r="N1964" t="s">
        <v>207</v>
      </c>
      <c r="O1964" t="s">
        <v>470</v>
      </c>
      <c r="P1964">
        <v>41</v>
      </c>
      <c r="Q1964" t="s">
        <v>627</v>
      </c>
      <c r="R1964" t="s">
        <v>456</v>
      </c>
      <c r="S1964" t="s">
        <v>457</v>
      </c>
      <c r="T1964" t="s">
        <v>229</v>
      </c>
      <c r="U1964" t="s">
        <v>762</v>
      </c>
      <c r="V1964" t="s">
        <v>255</v>
      </c>
      <c r="W1964">
        <f t="shared" si="184"/>
        <v>-2.0200000000000031</v>
      </c>
      <c r="X1964">
        <f t="shared" si="185"/>
        <v>-52.520000000000081</v>
      </c>
    </row>
    <row r="1965" spans="1:24" x14ac:dyDescent="0.35">
      <c r="A1965">
        <v>35</v>
      </c>
      <c r="B1965">
        <v>33.229999999999997</v>
      </c>
      <c r="C1965">
        <v>11</v>
      </c>
      <c r="D1965">
        <v>1163.05</v>
      </c>
      <c r="E1965" s="53">
        <v>43231</v>
      </c>
      <c r="F1965" s="84">
        <v>5</v>
      </c>
      <c r="G1965" s="84">
        <v>11</v>
      </c>
      <c r="H1965" s="85" t="str">
        <f t="shared" si="180"/>
        <v>November</v>
      </c>
      <c r="I1965" s="84">
        <v>2018</v>
      </c>
      <c r="J1965" s="85" t="str">
        <f t="shared" si="181"/>
        <v>11/5/2018</v>
      </c>
      <c r="K1965" s="86">
        <f t="shared" si="182"/>
        <v>2</v>
      </c>
      <c r="L1965" t="str">
        <f t="shared" si="183"/>
        <v>Monday</v>
      </c>
      <c r="M1965">
        <v>2537</v>
      </c>
      <c r="N1965" t="s">
        <v>207</v>
      </c>
      <c r="O1965" t="s">
        <v>470</v>
      </c>
      <c r="P1965">
        <v>41</v>
      </c>
      <c r="Q1965" t="s">
        <v>627</v>
      </c>
      <c r="R1965" t="s">
        <v>473</v>
      </c>
      <c r="S1965" t="s">
        <v>474</v>
      </c>
      <c r="T1965" t="s">
        <v>239</v>
      </c>
      <c r="U1965" t="s">
        <v>766</v>
      </c>
      <c r="V1965" t="s">
        <v>255</v>
      </c>
      <c r="W1965">
        <f t="shared" si="184"/>
        <v>-7.7700000000000031</v>
      </c>
      <c r="X1965">
        <f t="shared" si="185"/>
        <v>-271.9500000000001</v>
      </c>
    </row>
    <row r="1966" spans="1:24" x14ac:dyDescent="0.35">
      <c r="A1966">
        <v>23</v>
      </c>
      <c r="B1966">
        <v>42.26</v>
      </c>
      <c r="C1966">
        <v>8</v>
      </c>
      <c r="D1966">
        <v>971.98</v>
      </c>
      <c r="E1966" s="53">
        <v>43445</v>
      </c>
      <c r="F1966" s="84">
        <v>12</v>
      </c>
      <c r="G1966" s="84">
        <v>11</v>
      </c>
      <c r="H1966" s="85" t="str">
        <f t="shared" si="180"/>
        <v>November</v>
      </c>
      <c r="I1966" s="84">
        <v>2018</v>
      </c>
      <c r="J1966" s="85" t="str">
        <f t="shared" si="181"/>
        <v>11/12/2018</v>
      </c>
      <c r="K1966" s="86">
        <f t="shared" si="182"/>
        <v>2</v>
      </c>
      <c r="L1966" t="str">
        <f t="shared" si="183"/>
        <v>Monday</v>
      </c>
      <c r="M1966">
        <v>2531</v>
      </c>
      <c r="N1966" t="s">
        <v>207</v>
      </c>
      <c r="O1966" t="s">
        <v>470</v>
      </c>
      <c r="P1966">
        <v>41</v>
      </c>
      <c r="Q1966" t="s">
        <v>627</v>
      </c>
      <c r="R1966" t="s">
        <v>335</v>
      </c>
      <c r="S1966" t="s">
        <v>336</v>
      </c>
      <c r="T1966" t="s">
        <v>229</v>
      </c>
      <c r="U1966" t="s">
        <v>720</v>
      </c>
      <c r="V1966" t="s">
        <v>255</v>
      </c>
      <c r="W1966">
        <f t="shared" si="184"/>
        <v>1.259999999999998</v>
      </c>
      <c r="X1966">
        <f t="shared" si="185"/>
        <v>28.979999999999954</v>
      </c>
    </row>
    <row r="1967" spans="1:24" x14ac:dyDescent="0.35">
      <c r="A1967">
        <v>22</v>
      </c>
      <c r="B1967">
        <v>41.03</v>
      </c>
      <c r="C1967">
        <v>12</v>
      </c>
      <c r="D1967">
        <v>902.66</v>
      </c>
      <c r="E1967" s="53" t="s">
        <v>475</v>
      </c>
      <c r="F1967" s="84">
        <v>21</v>
      </c>
      <c r="G1967" s="84">
        <v>11</v>
      </c>
      <c r="H1967" s="85" t="str">
        <f t="shared" si="180"/>
        <v>November</v>
      </c>
      <c r="I1967" s="84">
        <v>2018</v>
      </c>
      <c r="J1967" s="85" t="str">
        <f t="shared" si="181"/>
        <v>11/21/2018</v>
      </c>
      <c r="K1967" s="86">
        <f t="shared" si="182"/>
        <v>4</v>
      </c>
      <c r="L1967" t="str">
        <f t="shared" si="183"/>
        <v>Wednesday</v>
      </c>
      <c r="M1967">
        <v>2523</v>
      </c>
      <c r="N1967" t="s">
        <v>207</v>
      </c>
      <c r="O1967" t="s">
        <v>470</v>
      </c>
      <c r="P1967">
        <v>41</v>
      </c>
      <c r="Q1967" t="s">
        <v>627</v>
      </c>
      <c r="R1967" t="s">
        <v>476</v>
      </c>
      <c r="S1967" t="s">
        <v>477</v>
      </c>
      <c r="T1967" t="s">
        <v>232</v>
      </c>
      <c r="U1967" t="s">
        <v>767</v>
      </c>
      <c r="V1967" t="s">
        <v>255</v>
      </c>
      <c r="W1967">
        <f t="shared" si="184"/>
        <v>3.0000000000001137E-2</v>
      </c>
      <c r="X1967">
        <f t="shared" si="185"/>
        <v>0.66000000000002501</v>
      </c>
    </row>
    <row r="1968" spans="1:24" x14ac:dyDescent="0.35">
      <c r="A1968">
        <v>39</v>
      </c>
      <c r="B1968">
        <v>33.229999999999997</v>
      </c>
      <c r="C1968">
        <v>2</v>
      </c>
      <c r="D1968">
        <v>1295.97</v>
      </c>
      <c r="E1968" s="53">
        <v>43143</v>
      </c>
      <c r="F1968" s="84">
        <v>2</v>
      </c>
      <c r="G1968" s="84">
        <v>12</v>
      </c>
      <c r="H1968" s="85" t="str">
        <f t="shared" si="180"/>
        <v>December</v>
      </c>
      <c r="I1968" s="84">
        <v>2018</v>
      </c>
      <c r="J1968" s="85" t="str">
        <f t="shared" si="181"/>
        <v>12/2/2018</v>
      </c>
      <c r="K1968" s="86">
        <f t="shared" si="182"/>
        <v>1</v>
      </c>
      <c r="L1968" t="str">
        <f t="shared" si="183"/>
        <v>Sunday</v>
      </c>
      <c r="M1968">
        <v>2513</v>
      </c>
      <c r="N1968" t="s">
        <v>207</v>
      </c>
      <c r="O1968" t="s">
        <v>470</v>
      </c>
      <c r="P1968">
        <v>41</v>
      </c>
      <c r="Q1968" t="s">
        <v>627</v>
      </c>
      <c r="R1968" t="s">
        <v>427</v>
      </c>
      <c r="S1968" t="s">
        <v>254</v>
      </c>
      <c r="T1968" t="s">
        <v>229</v>
      </c>
      <c r="U1968" t="s">
        <v>754</v>
      </c>
      <c r="V1968" t="s">
        <v>255</v>
      </c>
      <c r="W1968">
        <f t="shared" si="184"/>
        <v>-7.7700000000000031</v>
      </c>
      <c r="X1968">
        <f t="shared" si="185"/>
        <v>-303.03000000000014</v>
      </c>
    </row>
    <row r="1969" spans="1:24" x14ac:dyDescent="0.35">
      <c r="A1969">
        <v>44</v>
      </c>
      <c r="B1969">
        <v>34.880000000000003</v>
      </c>
      <c r="C1969">
        <v>5</v>
      </c>
      <c r="D1969">
        <v>1534.72</v>
      </c>
      <c r="E1969" s="53" t="s">
        <v>499</v>
      </c>
      <c r="F1969" s="84">
        <v>26</v>
      </c>
      <c r="G1969" s="84">
        <v>1</v>
      </c>
      <c r="H1969" s="85" t="str">
        <f t="shared" si="180"/>
        <v>January</v>
      </c>
      <c r="I1969" s="84">
        <v>2019</v>
      </c>
      <c r="J1969" s="85" t="str">
        <f t="shared" si="181"/>
        <v>1/26/2019</v>
      </c>
      <c r="K1969" s="86">
        <f t="shared" si="182"/>
        <v>7</v>
      </c>
      <c r="L1969" t="str">
        <f t="shared" si="183"/>
        <v>Saturday</v>
      </c>
      <c r="M1969">
        <v>2459</v>
      </c>
      <c r="N1969" t="s">
        <v>207</v>
      </c>
      <c r="O1969" t="s">
        <v>470</v>
      </c>
      <c r="P1969">
        <v>41</v>
      </c>
      <c r="Q1969" t="s">
        <v>627</v>
      </c>
      <c r="R1969" t="s">
        <v>301</v>
      </c>
      <c r="S1969" t="s">
        <v>297</v>
      </c>
      <c r="T1969" t="s">
        <v>236</v>
      </c>
      <c r="U1969" t="s">
        <v>706</v>
      </c>
      <c r="V1969" t="s">
        <v>255</v>
      </c>
      <c r="W1969">
        <f t="shared" si="184"/>
        <v>-6.1199999999999974</v>
      </c>
      <c r="X1969">
        <f t="shared" si="185"/>
        <v>-269.27999999999986</v>
      </c>
    </row>
    <row r="1970" spans="1:24" x14ac:dyDescent="0.35">
      <c r="A1970">
        <v>27</v>
      </c>
      <c r="B1970">
        <v>43.9</v>
      </c>
      <c r="C1970">
        <v>8</v>
      </c>
      <c r="D1970">
        <v>1185.3</v>
      </c>
      <c r="E1970" s="53">
        <v>43499</v>
      </c>
      <c r="F1970" s="84">
        <v>2</v>
      </c>
      <c r="G1970" s="84">
        <v>3</v>
      </c>
      <c r="H1970" s="85" t="str">
        <f t="shared" si="180"/>
        <v>March</v>
      </c>
      <c r="I1970" s="84">
        <v>2019</v>
      </c>
      <c r="J1970" s="85" t="str">
        <f t="shared" si="181"/>
        <v>3/2/2019</v>
      </c>
      <c r="K1970" s="86">
        <f t="shared" si="182"/>
        <v>7</v>
      </c>
      <c r="L1970" t="str">
        <f t="shared" si="183"/>
        <v>Saturday</v>
      </c>
      <c r="M1970">
        <v>2425</v>
      </c>
      <c r="N1970" t="s">
        <v>207</v>
      </c>
      <c r="O1970" t="s">
        <v>470</v>
      </c>
      <c r="P1970">
        <v>41</v>
      </c>
      <c r="Q1970" t="s">
        <v>627</v>
      </c>
      <c r="R1970" t="s">
        <v>313</v>
      </c>
      <c r="S1970" t="s">
        <v>314</v>
      </c>
      <c r="T1970" t="s">
        <v>230</v>
      </c>
      <c r="U1970" t="s">
        <v>711</v>
      </c>
      <c r="V1970" t="s">
        <v>255</v>
      </c>
      <c r="W1970">
        <f t="shared" si="184"/>
        <v>2.8999999999999986</v>
      </c>
      <c r="X1970">
        <f t="shared" si="185"/>
        <v>78.299999999999955</v>
      </c>
    </row>
    <row r="1971" spans="1:24" x14ac:dyDescent="0.35">
      <c r="A1971">
        <v>46</v>
      </c>
      <c r="B1971">
        <v>36.93</v>
      </c>
      <c r="C1971">
        <v>1</v>
      </c>
      <c r="D1971">
        <v>1698.78</v>
      </c>
      <c r="E1971" s="53" t="s">
        <v>526</v>
      </c>
      <c r="F1971" s="84">
        <v>20</v>
      </c>
      <c r="G1971" s="84">
        <v>4</v>
      </c>
      <c r="H1971" s="85" t="str">
        <f t="shared" si="180"/>
        <v>April</v>
      </c>
      <c r="I1971" s="84">
        <v>2019</v>
      </c>
      <c r="J1971" s="85" t="str">
        <f t="shared" si="181"/>
        <v>4/20/2019</v>
      </c>
      <c r="K1971" s="86">
        <f t="shared" si="182"/>
        <v>7</v>
      </c>
      <c r="L1971" t="str">
        <f t="shared" si="183"/>
        <v>Saturday</v>
      </c>
      <c r="M1971">
        <v>2377</v>
      </c>
      <c r="N1971" t="s">
        <v>207</v>
      </c>
      <c r="O1971" t="s">
        <v>470</v>
      </c>
      <c r="P1971">
        <v>41</v>
      </c>
      <c r="Q1971" t="s">
        <v>627</v>
      </c>
      <c r="R1971" t="s">
        <v>445</v>
      </c>
      <c r="S1971" t="s">
        <v>254</v>
      </c>
      <c r="T1971" t="s">
        <v>229</v>
      </c>
      <c r="U1971" t="s">
        <v>759</v>
      </c>
      <c r="V1971" t="s">
        <v>255</v>
      </c>
      <c r="W1971">
        <f t="shared" si="184"/>
        <v>-4.07</v>
      </c>
      <c r="X1971">
        <f t="shared" si="185"/>
        <v>-187.22000000000003</v>
      </c>
    </row>
    <row r="1972" spans="1:24" x14ac:dyDescent="0.35">
      <c r="A1972">
        <v>33</v>
      </c>
      <c r="B1972">
        <v>41.85</v>
      </c>
      <c r="C1972">
        <v>14</v>
      </c>
      <c r="D1972">
        <v>1381.05</v>
      </c>
      <c r="E1972" s="53" t="s">
        <v>327</v>
      </c>
      <c r="F1972" s="84">
        <v>17</v>
      </c>
      <c r="G1972" s="84">
        <v>8</v>
      </c>
      <c r="H1972" s="85" t="str">
        <f t="shared" si="180"/>
        <v>August</v>
      </c>
      <c r="I1972" s="84">
        <v>2019</v>
      </c>
      <c r="J1972" s="85" t="str">
        <f t="shared" si="181"/>
        <v>8/17/2019</v>
      </c>
      <c r="K1972" s="86">
        <f t="shared" si="182"/>
        <v>7</v>
      </c>
      <c r="L1972" t="str">
        <f t="shared" si="183"/>
        <v>Saturday</v>
      </c>
      <c r="M1972">
        <v>2259</v>
      </c>
      <c r="N1972" t="s">
        <v>207</v>
      </c>
      <c r="O1972" t="s">
        <v>470</v>
      </c>
      <c r="P1972">
        <v>41</v>
      </c>
      <c r="Q1972" t="s">
        <v>627</v>
      </c>
      <c r="R1972" t="s">
        <v>328</v>
      </c>
      <c r="S1972" t="s">
        <v>329</v>
      </c>
      <c r="T1972" t="s">
        <v>239</v>
      </c>
      <c r="U1972" t="s">
        <v>717</v>
      </c>
      <c r="V1972" t="s">
        <v>255</v>
      </c>
      <c r="W1972">
        <f t="shared" si="184"/>
        <v>0.85000000000000142</v>
      </c>
      <c r="X1972">
        <f t="shared" si="185"/>
        <v>28.050000000000047</v>
      </c>
    </row>
    <row r="1973" spans="1:24" x14ac:dyDescent="0.35">
      <c r="A1973">
        <v>33</v>
      </c>
      <c r="B1973">
        <v>40.619999999999997</v>
      </c>
      <c r="C1973">
        <v>3</v>
      </c>
      <c r="D1973">
        <v>1340.46</v>
      </c>
      <c r="E1973" s="53">
        <v>43474</v>
      </c>
      <c r="F1973" s="84">
        <v>1</v>
      </c>
      <c r="G1973" s="84">
        <v>9</v>
      </c>
      <c r="H1973" s="85" t="str">
        <f t="shared" si="180"/>
        <v>September</v>
      </c>
      <c r="I1973" s="84">
        <v>2019</v>
      </c>
      <c r="J1973" s="85" t="str">
        <f t="shared" si="181"/>
        <v>9/1/2019</v>
      </c>
      <c r="K1973" s="86">
        <f t="shared" si="182"/>
        <v>1</v>
      </c>
      <c r="L1973" t="str">
        <f t="shared" si="183"/>
        <v>Sunday</v>
      </c>
      <c r="M1973">
        <v>2245</v>
      </c>
      <c r="N1973" t="s">
        <v>207</v>
      </c>
      <c r="O1973" t="s">
        <v>470</v>
      </c>
      <c r="P1973">
        <v>41</v>
      </c>
      <c r="Q1973" t="s">
        <v>627</v>
      </c>
      <c r="R1973" t="s">
        <v>401</v>
      </c>
      <c r="S1973" t="s">
        <v>249</v>
      </c>
      <c r="T1973" t="s">
        <v>249</v>
      </c>
      <c r="U1973" t="s">
        <v>745</v>
      </c>
      <c r="V1973" t="s">
        <v>255</v>
      </c>
      <c r="W1973">
        <f t="shared" si="184"/>
        <v>-0.38000000000000256</v>
      </c>
      <c r="X1973">
        <f t="shared" si="185"/>
        <v>-12.540000000000084</v>
      </c>
    </row>
    <row r="1974" spans="1:24" x14ac:dyDescent="0.35">
      <c r="A1974">
        <v>24</v>
      </c>
      <c r="B1974">
        <v>40.21</v>
      </c>
      <c r="C1974">
        <v>1</v>
      </c>
      <c r="D1974">
        <v>965.04</v>
      </c>
      <c r="E1974" s="53">
        <v>43626</v>
      </c>
      <c r="F1974" s="84">
        <v>6</v>
      </c>
      <c r="G1974" s="84">
        <v>10</v>
      </c>
      <c r="H1974" s="85" t="str">
        <f t="shared" si="180"/>
        <v>October</v>
      </c>
      <c r="I1974" s="84">
        <v>2019</v>
      </c>
      <c r="J1974" s="85" t="str">
        <f t="shared" si="181"/>
        <v>10/6/2019</v>
      </c>
      <c r="K1974" s="86">
        <f t="shared" si="182"/>
        <v>1</v>
      </c>
      <c r="L1974" t="str">
        <f t="shared" si="183"/>
        <v>Sunday</v>
      </c>
      <c r="M1974">
        <v>2211</v>
      </c>
      <c r="N1974" t="s">
        <v>207</v>
      </c>
      <c r="O1974" t="s">
        <v>470</v>
      </c>
      <c r="P1974">
        <v>41</v>
      </c>
      <c r="Q1974" t="s">
        <v>627</v>
      </c>
      <c r="R1974" t="s">
        <v>454</v>
      </c>
      <c r="S1974" t="s">
        <v>455</v>
      </c>
      <c r="T1974" t="s">
        <v>236</v>
      </c>
      <c r="U1974" t="s">
        <v>761</v>
      </c>
      <c r="V1974" t="s">
        <v>255</v>
      </c>
      <c r="W1974">
        <f t="shared" si="184"/>
        <v>-0.78999999999999915</v>
      </c>
      <c r="X1974">
        <f t="shared" si="185"/>
        <v>-18.95999999999998</v>
      </c>
    </row>
    <row r="1975" spans="1:24" x14ac:dyDescent="0.35">
      <c r="A1975">
        <v>31</v>
      </c>
      <c r="B1975">
        <v>35.29</v>
      </c>
      <c r="C1975">
        <v>15</v>
      </c>
      <c r="D1975">
        <v>1093.99</v>
      </c>
      <c r="E1975" s="53" t="s">
        <v>334</v>
      </c>
      <c r="F1975" s="84">
        <v>21</v>
      </c>
      <c r="G1975" s="84">
        <v>10</v>
      </c>
      <c r="H1975" s="85" t="str">
        <f t="shared" si="180"/>
        <v>October</v>
      </c>
      <c r="I1975" s="84">
        <v>2019</v>
      </c>
      <c r="J1975" s="85" t="str">
        <f t="shared" si="181"/>
        <v>10/21/2019</v>
      </c>
      <c r="K1975" s="86">
        <f t="shared" si="182"/>
        <v>2</v>
      </c>
      <c r="L1975" t="str">
        <f t="shared" si="183"/>
        <v>Monday</v>
      </c>
      <c r="M1975">
        <v>2197</v>
      </c>
      <c r="N1975" t="s">
        <v>207</v>
      </c>
      <c r="O1975" t="s">
        <v>470</v>
      </c>
      <c r="P1975">
        <v>41</v>
      </c>
      <c r="Q1975" t="s">
        <v>627</v>
      </c>
      <c r="R1975" t="s">
        <v>335</v>
      </c>
      <c r="S1975" t="s">
        <v>336</v>
      </c>
      <c r="T1975" t="s">
        <v>229</v>
      </c>
      <c r="U1975" t="s">
        <v>720</v>
      </c>
      <c r="V1975" t="s">
        <v>255</v>
      </c>
      <c r="W1975">
        <f t="shared" si="184"/>
        <v>-5.7100000000000009</v>
      </c>
      <c r="X1975">
        <f t="shared" si="185"/>
        <v>-177.01000000000002</v>
      </c>
    </row>
    <row r="1976" spans="1:24" x14ac:dyDescent="0.35">
      <c r="A1976">
        <v>41</v>
      </c>
      <c r="B1976">
        <v>77.239999999999995</v>
      </c>
      <c r="C1976">
        <v>14</v>
      </c>
      <c r="D1976">
        <v>3166.84</v>
      </c>
      <c r="E1976" s="53" t="s">
        <v>468</v>
      </c>
      <c r="F1976" s="84">
        <v>17</v>
      </c>
      <c r="G1976" s="84">
        <v>11</v>
      </c>
      <c r="H1976" s="85" t="str">
        <f t="shared" si="180"/>
        <v>November</v>
      </c>
      <c r="I1976" s="84">
        <v>2019</v>
      </c>
      <c r="J1976" s="85" t="str">
        <f t="shared" si="181"/>
        <v>11/17/2019</v>
      </c>
      <c r="K1976" s="86">
        <f t="shared" si="182"/>
        <v>1</v>
      </c>
      <c r="L1976" t="str">
        <f t="shared" si="183"/>
        <v>Sunday</v>
      </c>
      <c r="M1976">
        <v>2171</v>
      </c>
      <c r="N1976" t="s">
        <v>207</v>
      </c>
      <c r="O1976" t="s">
        <v>470</v>
      </c>
      <c r="P1976">
        <v>41</v>
      </c>
      <c r="Q1976" t="s">
        <v>627</v>
      </c>
      <c r="R1976" t="s">
        <v>435</v>
      </c>
      <c r="S1976" t="s">
        <v>436</v>
      </c>
      <c r="T1976" t="s">
        <v>235</v>
      </c>
      <c r="U1976" t="s">
        <v>757</v>
      </c>
      <c r="V1976" t="s">
        <v>260</v>
      </c>
      <c r="W1976">
        <f t="shared" si="184"/>
        <v>36.239999999999995</v>
      </c>
      <c r="X1976">
        <f t="shared" si="185"/>
        <v>1485.8399999999997</v>
      </c>
    </row>
    <row r="1977" spans="1:24" x14ac:dyDescent="0.35">
      <c r="A1977">
        <v>22</v>
      </c>
      <c r="B1977">
        <v>97.44</v>
      </c>
      <c r="C1977">
        <v>4</v>
      </c>
      <c r="D1977">
        <v>2143.6799999999998</v>
      </c>
      <c r="E1977" s="53" t="s">
        <v>339</v>
      </c>
      <c r="F1977" s="84">
        <v>29</v>
      </c>
      <c r="G1977" s="84">
        <v>11</v>
      </c>
      <c r="H1977" s="85" t="str">
        <f t="shared" si="180"/>
        <v>November</v>
      </c>
      <c r="I1977" s="84">
        <v>2019</v>
      </c>
      <c r="J1977" s="85" t="str">
        <f t="shared" si="181"/>
        <v>11/29/2019</v>
      </c>
      <c r="K1977" s="86">
        <f t="shared" si="182"/>
        <v>6</v>
      </c>
      <c r="L1977" t="str">
        <f t="shared" si="183"/>
        <v>Friday</v>
      </c>
      <c r="M1977">
        <v>2160</v>
      </c>
      <c r="N1977" t="s">
        <v>207</v>
      </c>
      <c r="O1977" t="s">
        <v>470</v>
      </c>
      <c r="P1977">
        <v>41</v>
      </c>
      <c r="Q1977" t="s">
        <v>627</v>
      </c>
      <c r="R1977" t="s">
        <v>463</v>
      </c>
      <c r="S1977" t="s">
        <v>464</v>
      </c>
      <c r="T1977" t="s">
        <v>229</v>
      </c>
      <c r="U1977" t="s">
        <v>764</v>
      </c>
      <c r="V1977" t="s">
        <v>255</v>
      </c>
      <c r="W1977">
        <f t="shared" si="184"/>
        <v>56.44</v>
      </c>
      <c r="X1977">
        <f t="shared" si="185"/>
        <v>1241.6799999999998</v>
      </c>
    </row>
    <row r="1978" spans="1:24" x14ac:dyDescent="0.35">
      <c r="A1978">
        <v>46</v>
      </c>
      <c r="B1978">
        <v>37.340000000000003</v>
      </c>
      <c r="C1978">
        <v>3</v>
      </c>
      <c r="D1978">
        <v>1717.64</v>
      </c>
      <c r="E1978" s="53" t="s">
        <v>523</v>
      </c>
      <c r="F1978" s="84">
        <v>19</v>
      </c>
      <c r="G1978" s="84">
        <v>1</v>
      </c>
      <c r="H1978" s="85" t="str">
        <f t="shared" si="180"/>
        <v>January</v>
      </c>
      <c r="I1978" s="84">
        <v>2020</v>
      </c>
      <c r="J1978" s="85" t="str">
        <f t="shared" si="181"/>
        <v>1/19/2020</v>
      </c>
      <c r="K1978" s="86">
        <f t="shared" si="182"/>
        <v>1</v>
      </c>
      <c r="L1978" t="str">
        <f t="shared" si="183"/>
        <v>Sunday</v>
      </c>
      <c r="M1978">
        <v>2110</v>
      </c>
      <c r="N1978" t="s">
        <v>207</v>
      </c>
      <c r="O1978" t="s">
        <v>470</v>
      </c>
      <c r="P1978">
        <v>41</v>
      </c>
      <c r="Q1978" t="s">
        <v>627</v>
      </c>
      <c r="R1978" t="s">
        <v>335</v>
      </c>
      <c r="S1978" t="s">
        <v>336</v>
      </c>
      <c r="T1978" t="s">
        <v>229</v>
      </c>
      <c r="U1978" t="s">
        <v>720</v>
      </c>
      <c r="V1978" t="s">
        <v>255</v>
      </c>
      <c r="W1978">
        <f t="shared" si="184"/>
        <v>-3.6599999999999966</v>
      </c>
      <c r="X1978">
        <f t="shared" si="185"/>
        <v>-168.35999999999984</v>
      </c>
    </row>
    <row r="1979" spans="1:24" x14ac:dyDescent="0.35">
      <c r="A1979">
        <v>43</v>
      </c>
      <c r="B1979">
        <v>95.03</v>
      </c>
      <c r="C1979">
        <v>12</v>
      </c>
      <c r="D1979">
        <v>4086.29</v>
      </c>
      <c r="E1979" s="53" t="s">
        <v>479</v>
      </c>
      <c r="F1979" s="84">
        <v>16</v>
      </c>
      <c r="G1979" s="84">
        <v>2</v>
      </c>
      <c r="H1979" s="85" t="str">
        <f t="shared" si="180"/>
        <v>Febuary</v>
      </c>
      <c r="I1979" s="84">
        <v>2020</v>
      </c>
      <c r="J1979" s="85" t="str">
        <f t="shared" si="181"/>
        <v>2/16/2020</v>
      </c>
      <c r="K1979" s="86">
        <f t="shared" si="182"/>
        <v>1</v>
      </c>
      <c r="L1979" t="str">
        <f t="shared" si="183"/>
        <v>Sunday</v>
      </c>
      <c r="M1979">
        <v>2083</v>
      </c>
      <c r="N1979" t="s">
        <v>207</v>
      </c>
      <c r="O1979" t="s">
        <v>470</v>
      </c>
      <c r="P1979">
        <v>41</v>
      </c>
      <c r="Q1979" t="s">
        <v>627</v>
      </c>
      <c r="R1979" t="s">
        <v>296</v>
      </c>
      <c r="S1979" t="s">
        <v>297</v>
      </c>
      <c r="T1979" t="s">
        <v>236</v>
      </c>
      <c r="U1979" t="s">
        <v>704</v>
      </c>
      <c r="V1979" t="s">
        <v>260</v>
      </c>
      <c r="W1979">
        <f t="shared" si="184"/>
        <v>54.03</v>
      </c>
      <c r="X1979">
        <f t="shared" si="185"/>
        <v>2323.29</v>
      </c>
    </row>
    <row r="1980" spans="1:24" x14ac:dyDescent="0.35">
      <c r="A1980">
        <v>15</v>
      </c>
      <c r="B1980">
        <v>36.93</v>
      </c>
      <c r="C1980">
        <v>1</v>
      </c>
      <c r="D1980">
        <v>553.95000000000005</v>
      </c>
      <c r="E1980" s="53" t="s">
        <v>484</v>
      </c>
      <c r="F1980" s="84">
        <v>22</v>
      </c>
      <c r="G1980" s="84">
        <v>4</v>
      </c>
      <c r="H1980" s="85" t="str">
        <f t="shared" si="180"/>
        <v>April</v>
      </c>
      <c r="I1980" s="84">
        <v>2020</v>
      </c>
      <c r="J1980" s="85" t="str">
        <f t="shared" si="181"/>
        <v>4/22/2020</v>
      </c>
      <c r="K1980" s="86">
        <f t="shared" si="182"/>
        <v>4</v>
      </c>
      <c r="L1980" t="str">
        <f t="shared" si="183"/>
        <v>Wednesday</v>
      </c>
      <c r="M1980">
        <v>2018</v>
      </c>
      <c r="N1980" t="s">
        <v>207</v>
      </c>
      <c r="O1980" t="s">
        <v>470</v>
      </c>
      <c r="P1980">
        <v>41</v>
      </c>
      <c r="Q1980" t="s">
        <v>627</v>
      </c>
      <c r="R1980" t="s">
        <v>324</v>
      </c>
      <c r="S1980" t="s">
        <v>325</v>
      </c>
      <c r="T1980" t="s">
        <v>241</v>
      </c>
      <c r="U1980" t="s">
        <v>716</v>
      </c>
      <c r="V1980" t="s">
        <v>255</v>
      </c>
      <c r="W1980">
        <f t="shared" si="184"/>
        <v>-4.07</v>
      </c>
      <c r="X1980">
        <f t="shared" si="185"/>
        <v>-61.050000000000004</v>
      </c>
    </row>
    <row r="1981" spans="1:24" x14ac:dyDescent="0.35">
      <c r="A1981">
        <v>15</v>
      </c>
      <c r="B1981">
        <v>43.49</v>
      </c>
      <c r="C1981">
        <v>3</v>
      </c>
      <c r="D1981">
        <v>652.35</v>
      </c>
      <c r="E1981" s="53" t="s">
        <v>501</v>
      </c>
      <c r="F1981" s="84">
        <v>29</v>
      </c>
      <c r="G1981" s="84">
        <v>5</v>
      </c>
      <c r="H1981" s="85" t="str">
        <f t="shared" si="180"/>
        <v>May</v>
      </c>
      <c r="I1981" s="84">
        <v>2020</v>
      </c>
      <c r="J1981" s="85" t="str">
        <f t="shared" si="181"/>
        <v>5/29/2020</v>
      </c>
      <c r="K1981" s="86">
        <f t="shared" si="182"/>
        <v>6</v>
      </c>
      <c r="L1981" t="str">
        <f t="shared" si="183"/>
        <v>Friday</v>
      </c>
      <c r="M1981">
        <v>1982</v>
      </c>
      <c r="N1981" t="s">
        <v>347</v>
      </c>
      <c r="O1981" t="s">
        <v>470</v>
      </c>
      <c r="P1981">
        <v>41</v>
      </c>
      <c r="Q1981" t="s">
        <v>627</v>
      </c>
      <c r="R1981" t="s">
        <v>290</v>
      </c>
      <c r="S1981" t="s">
        <v>291</v>
      </c>
      <c r="T1981" t="s">
        <v>232</v>
      </c>
      <c r="U1981" t="s">
        <v>701</v>
      </c>
      <c r="V1981" t="s">
        <v>255</v>
      </c>
      <c r="W1981">
        <f t="shared" si="184"/>
        <v>2.490000000000002</v>
      </c>
      <c r="X1981">
        <f t="shared" si="185"/>
        <v>37.35000000000003</v>
      </c>
    </row>
    <row r="1982" spans="1:24" x14ac:dyDescent="0.35">
      <c r="A1982">
        <v>26</v>
      </c>
      <c r="B1982">
        <v>112.37</v>
      </c>
      <c r="C1982">
        <v>5</v>
      </c>
      <c r="D1982">
        <v>2921.62</v>
      </c>
      <c r="E1982" s="53" t="s">
        <v>446</v>
      </c>
      <c r="F1982" s="84">
        <v>31</v>
      </c>
      <c r="G1982" s="84">
        <v>1</v>
      </c>
      <c r="H1982" s="85" t="str">
        <f t="shared" si="180"/>
        <v>January</v>
      </c>
      <c r="I1982" s="84">
        <v>2018</v>
      </c>
      <c r="J1982" s="85" t="str">
        <f t="shared" si="181"/>
        <v>1/31/2018</v>
      </c>
      <c r="K1982" s="86">
        <f t="shared" si="182"/>
        <v>4</v>
      </c>
      <c r="L1982" t="str">
        <f t="shared" si="183"/>
        <v>Wednesday</v>
      </c>
      <c r="M1982">
        <v>2832</v>
      </c>
      <c r="N1982" t="s">
        <v>207</v>
      </c>
      <c r="O1982" t="s">
        <v>226</v>
      </c>
      <c r="P1982">
        <v>118</v>
      </c>
      <c r="Q1982" t="s">
        <v>628</v>
      </c>
      <c r="R1982" t="s">
        <v>296</v>
      </c>
      <c r="S1982" t="s">
        <v>297</v>
      </c>
      <c r="T1982" t="s">
        <v>236</v>
      </c>
      <c r="U1982" t="s">
        <v>704</v>
      </c>
      <c r="V1982" t="s">
        <v>255</v>
      </c>
      <c r="W1982">
        <f t="shared" si="184"/>
        <v>-5.6299999999999955</v>
      </c>
      <c r="X1982">
        <f t="shared" si="185"/>
        <v>-146.37999999999988</v>
      </c>
    </row>
    <row r="1983" spans="1:24" x14ac:dyDescent="0.35">
      <c r="A1983">
        <v>44</v>
      </c>
      <c r="B1983">
        <v>126.56</v>
      </c>
      <c r="C1983">
        <v>1</v>
      </c>
      <c r="D1983">
        <v>5568.64</v>
      </c>
      <c r="E1983" s="53">
        <v>43194</v>
      </c>
      <c r="F1983" s="84">
        <v>4</v>
      </c>
      <c r="G1983" s="84">
        <v>4</v>
      </c>
      <c r="H1983" s="85" t="str">
        <f t="shared" si="180"/>
        <v>April</v>
      </c>
      <c r="I1983" s="84">
        <v>2018</v>
      </c>
      <c r="J1983" s="85" t="str">
        <f t="shared" si="181"/>
        <v>4/4/2018</v>
      </c>
      <c r="K1983" s="86">
        <f t="shared" si="182"/>
        <v>4</v>
      </c>
      <c r="L1983" t="str">
        <f t="shared" si="183"/>
        <v>Wednesday</v>
      </c>
      <c r="M1983">
        <v>2770</v>
      </c>
      <c r="N1983" t="s">
        <v>207</v>
      </c>
      <c r="O1983" t="s">
        <v>226</v>
      </c>
      <c r="P1983">
        <v>118</v>
      </c>
      <c r="Q1983" t="s">
        <v>628</v>
      </c>
      <c r="R1983" t="s">
        <v>306</v>
      </c>
      <c r="S1983" t="s">
        <v>254</v>
      </c>
      <c r="T1983" t="s">
        <v>229</v>
      </c>
      <c r="U1983" t="s">
        <v>708</v>
      </c>
      <c r="V1983" t="s">
        <v>260</v>
      </c>
      <c r="W1983">
        <f t="shared" si="184"/>
        <v>8.5600000000000023</v>
      </c>
      <c r="X1983">
        <f t="shared" si="185"/>
        <v>376.6400000000001</v>
      </c>
    </row>
    <row r="1984" spans="1:24" x14ac:dyDescent="0.35">
      <c r="A1984">
        <v>20</v>
      </c>
      <c r="B1984">
        <v>96.99</v>
      </c>
      <c r="C1984">
        <v>7</v>
      </c>
      <c r="D1984">
        <v>1939.8</v>
      </c>
      <c r="E1984" s="53">
        <v>43165</v>
      </c>
      <c r="F1984" s="84">
        <v>3</v>
      </c>
      <c r="G1984" s="84">
        <v>6</v>
      </c>
      <c r="H1984" s="85" t="str">
        <f t="shared" si="180"/>
        <v>June</v>
      </c>
      <c r="I1984" s="84">
        <v>2018</v>
      </c>
      <c r="J1984" s="85" t="str">
        <f t="shared" si="181"/>
        <v>6/3/2018</v>
      </c>
      <c r="K1984" s="86">
        <f t="shared" si="182"/>
        <v>1</v>
      </c>
      <c r="L1984" t="str">
        <f t="shared" si="183"/>
        <v>Sunday</v>
      </c>
      <c r="M1984">
        <v>2711</v>
      </c>
      <c r="N1984" t="s">
        <v>207</v>
      </c>
      <c r="O1984" t="s">
        <v>226</v>
      </c>
      <c r="P1984">
        <v>118</v>
      </c>
      <c r="Q1984" t="s">
        <v>628</v>
      </c>
      <c r="R1984" t="s">
        <v>427</v>
      </c>
      <c r="S1984" t="s">
        <v>254</v>
      </c>
      <c r="T1984" t="s">
        <v>229</v>
      </c>
      <c r="U1984" t="s">
        <v>754</v>
      </c>
      <c r="V1984" t="s">
        <v>255</v>
      </c>
      <c r="W1984">
        <f t="shared" si="184"/>
        <v>-21.010000000000005</v>
      </c>
      <c r="X1984">
        <f t="shared" si="185"/>
        <v>-420.2000000000001</v>
      </c>
    </row>
    <row r="1985" spans="1:24" x14ac:dyDescent="0.35">
      <c r="A1985">
        <v>40</v>
      </c>
      <c r="B1985">
        <v>94.62</v>
      </c>
      <c r="C1985">
        <v>1</v>
      </c>
      <c r="D1985">
        <v>3784.8</v>
      </c>
      <c r="E1985" s="53">
        <v>43108</v>
      </c>
      <c r="F1985" s="84">
        <v>1</v>
      </c>
      <c r="G1985" s="84">
        <v>8</v>
      </c>
      <c r="H1985" s="85" t="str">
        <f t="shared" si="180"/>
        <v>August</v>
      </c>
      <c r="I1985" s="84">
        <v>2018</v>
      </c>
      <c r="J1985" s="85" t="str">
        <f t="shared" si="181"/>
        <v>8/1/2018</v>
      </c>
      <c r="K1985" s="86">
        <f t="shared" si="182"/>
        <v>4</v>
      </c>
      <c r="L1985" t="str">
        <f t="shared" si="183"/>
        <v>Wednesday</v>
      </c>
      <c r="M1985">
        <v>2653</v>
      </c>
      <c r="N1985" t="s">
        <v>207</v>
      </c>
      <c r="O1985" t="s">
        <v>226</v>
      </c>
      <c r="P1985">
        <v>118</v>
      </c>
      <c r="Q1985" t="s">
        <v>628</v>
      </c>
      <c r="R1985" t="s">
        <v>423</v>
      </c>
      <c r="S1985" t="s">
        <v>424</v>
      </c>
      <c r="T1985" t="s">
        <v>233</v>
      </c>
      <c r="U1985" t="s">
        <v>753</v>
      </c>
      <c r="V1985" t="s">
        <v>260</v>
      </c>
      <c r="W1985">
        <f t="shared" si="184"/>
        <v>-23.379999999999995</v>
      </c>
      <c r="X1985">
        <f t="shared" si="185"/>
        <v>-935.19999999999982</v>
      </c>
    </row>
    <row r="1986" spans="1:24" x14ac:dyDescent="0.35">
      <c r="A1986">
        <v>23</v>
      </c>
      <c r="B1986">
        <v>121.83</v>
      </c>
      <c r="C1986">
        <v>3</v>
      </c>
      <c r="D1986">
        <v>2802.09</v>
      </c>
      <c r="E1986" s="53" t="s">
        <v>519</v>
      </c>
      <c r="F1986" s="84">
        <v>25</v>
      </c>
      <c r="G1986" s="84">
        <v>9</v>
      </c>
      <c r="H1986" s="85" t="str">
        <f t="shared" si="180"/>
        <v>September</v>
      </c>
      <c r="I1986" s="84">
        <v>2018</v>
      </c>
      <c r="J1986" s="85" t="str">
        <f t="shared" si="181"/>
        <v>9/25/2018</v>
      </c>
      <c r="K1986" s="86">
        <f t="shared" si="182"/>
        <v>3</v>
      </c>
      <c r="L1986" t="str">
        <f t="shared" si="183"/>
        <v>Tuesday</v>
      </c>
      <c r="M1986">
        <v>2599</v>
      </c>
      <c r="N1986" t="s">
        <v>207</v>
      </c>
      <c r="O1986" t="s">
        <v>226</v>
      </c>
      <c r="P1986">
        <v>118</v>
      </c>
      <c r="Q1986" t="s">
        <v>628</v>
      </c>
      <c r="R1986" t="s">
        <v>307</v>
      </c>
      <c r="S1986" t="s">
        <v>308</v>
      </c>
      <c r="T1986" t="s">
        <v>232</v>
      </c>
      <c r="U1986" t="s">
        <v>709</v>
      </c>
      <c r="V1986" t="s">
        <v>255</v>
      </c>
      <c r="W1986">
        <f t="shared" si="184"/>
        <v>3.8299999999999983</v>
      </c>
      <c r="X1986">
        <f t="shared" si="185"/>
        <v>88.089999999999961</v>
      </c>
    </row>
    <row r="1987" spans="1:24" x14ac:dyDescent="0.35">
      <c r="A1987">
        <v>24</v>
      </c>
      <c r="B1987">
        <v>99.36</v>
      </c>
      <c r="C1987">
        <v>8</v>
      </c>
      <c r="D1987">
        <v>2384.64</v>
      </c>
      <c r="E1987" s="53" t="s">
        <v>429</v>
      </c>
      <c r="F1987" s="84">
        <v>22</v>
      </c>
      <c r="G1987" s="84">
        <v>10</v>
      </c>
      <c r="H1987" s="85" t="str">
        <f t="shared" ref="H1987:H2050" si="186">IF(G1987=1,"January",IF(G1987=2,"Febuary",IF(G1987=3,"March",IF(G1987=4,"April",IF(G1987=5,"May",IF(G1987=6,"June",IF(G1987=7,"July",IF(G1987=8,"August",IF(G1987=9,"September",IF(G1987=10,"October",IF(G1987=11,"November","December")))))))))))</f>
        <v>October</v>
      </c>
      <c r="I1987" s="84">
        <v>2018</v>
      </c>
      <c r="J1987" s="85" t="str">
        <f t="shared" ref="J1987:J2050" si="187">CONCATENATE(G1987,"/",F1987,"/",I1987)</f>
        <v>10/22/2018</v>
      </c>
      <c r="K1987" s="86">
        <f t="shared" ref="K1987:K2050" si="188">WEEKDAY(J1987)</f>
        <v>2</v>
      </c>
      <c r="L1987" t="str">
        <f t="shared" ref="L1987:L2050" si="189">IF(K1987=7,"Saturday",IF(K1987=6,"Friday",IF(K1987=5,"Thursday",IF(K1987=4,"Wednesday",IF(K1987=3,"Tuesday",IF(K1987=2,"Monday","Sunday"))))))</f>
        <v>Monday</v>
      </c>
      <c r="M1987">
        <v>2573</v>
      </c>
      <c r="N1987" t="s">
        <v>207</v>
      </c>
      <c r="O1987" t="s">
        <v>226</v>
      </c>
      <c r="P1987">
        <v>118</v>
      </c>
      <c r="Q1987" t="s">
        <v>628</v>
      </c>
      <c r="R1987" t="s">
        <v>304</v>
      </c>
      <c r="S1987" t="s">
        <v>249</v>
      </c>
      <c r="T1987" t="s">
        <v>249</v>
      </c>
      <c r="U1987" t="s">
        <v>707</v>
      </c>
      <c r="V1987" t="s">
        <v>255</v>
      </c>
      <c r="W1987">
        <f t="shared" ref="W1987:W2050" si="190">B1987-P1987</f>
        <v>-18.64</v>
      </c>
      <c r="X1987">
        <f t="shared" ref="X1987:X2050" si="191">W1987*A1987</f>
        <v>-447.36</v>
      </c>
    </row>
    <row r="1988" spans="1:24" x14ac:dyDescent="0.35">
      <c r="A1988">
        <v>29</v>
      </c>
      <c r="B1988">
        <v>100.54</v>
      </c>
      <c r="C1988">
        <v>7</v>
      </c>
      <c r="D1988">
        <v>2915.66</v>
      </c>
      <c r="E1988" s="53">
        <v>43262</v>
      </c>
      <c r="F1988" s="84">
        <v>6</v>
      </c>
      <c r="G1988" s="84">
        <v>11</v>
      </c>
      <c r="H1988" s="85" t="str">
        <f t="shared" si="186"/>
        <v>November</v>
      </c>
      <c r="I1988" s="84">
        <v>2018</v>
      </c>
      <c r="J1988" s="85" t="str">
        <f t="shared" si="187"/>
        <v>11/6/2018</v>
      </c>
      <c r="K1988" s="86">
        <f t="shared" si="188"/>
        <v>3</v>
      </c>
      <c r="L1988" t="str">
        <f t="shared" si="189"/>
        <v>Tuesday</v>
      </c>
      <c r="M1988">
        <v>2559</v>
      </c>
      <c r="N1988" t="s">
        <v>207</v>
      </c>
      <c r="O1988" t="s">
        <v>226</v>
      </c>
      <c r="P1988">
        <v>118</v>
      </c>
      <c r="Q1988" t="s">
        <v>628</v>
      </c>
      <c r="R1988" t="s">
        <v>416</v>
      </c>
      <c r="S1988" t="s">
        <v>417</v>
      </c>
      <c r="T1988" t="s">
        <v>239</v>
      </c>
      <c r="U1988" t="s">
        <v>750</v>
      </c>
      <c r="V1988" t="s">
        <v>255</v>
      </c>
      <c r="W1988">
        <f t="shared" si="190"/>
        <v>-17.459999999999994</v>
      </c>
      <c r="X1988">
        <f t="shared" si="191"/>
        <v>-506.3399999999998</v>
      </c>
    </row>
    <row r="1989" spans="1:24" x14ac:dyDescent="0.35">
      <c r="A1989">
        <v>49</v>
      </c>
      <c r="B1989">
        <v>118.28</v>
      </c>
      <c r="C1989">
        <v>2</v>
      </c>
      <c r="D1989">
        <v>5795.72</v>
      </c>
      <c r="E1989" s="53" t="s">
        <v>367</v>
      </c>
      <c r="F1989" s="84">
        <v>14</v>
      </c>
      <c r="G1989" s="84">
        <v>11</v>
      </c>
      <c r="H1989" s="85" t="str">
        <f t="shared" si="186"/>
        <v>November</v>
      </c>
      <c r="I1989" s="84">
        <v>2018</v>
      </c>
      <c r="J1989" s="85" t="str">
        <f t="shared" si="187"/>
        <v>11/14/2018</v>
      </c>
      <c r="K1989" s="86">
        <f t="shared" si="188"/>
        <v>4</v>
      </c>
      <c r="L1989" t="str">
        <f t="shared" si="189"/>
        <v>Wednesday</v>
      </c>
      <c r="M1989">
        <v>2552</v>
      </c>
      <c r="N1989" t="s">
        <v>207</v>
      </c>
      <c r="O1989" t="s">
        <v>226</v>
      </c>
      <c r="P1989">
        <v>118</v>
      </c>
      <c r="Q1989" t="s">
        <v>628</v>
      </c>
      <c r="R1989" t="s">
        <v>454</v>
      </c>
      <c r="S1989" t="s">
        <v>455</v>
      </c>
      <c r="T1989" t="s">
        <v>236</v>
      </c>
      <c r="U1989" t="s">
        <v>761</v>
      </c>
      <c r="V1989" t="s">
        <v>260</v>
      </c>
      <c r="W1989">
        <f t="shared" si="190"/>
        <v>0.28000000000000114</v>
      </c>
      <c r="X1989">
        <f t="shared" si="191"/>
        <v>13.720000000000056</v>
      </c>
    </row>
    <row r="1990" spans="1:24" x14ac:dyDescent="0.35">
      <c r="A1990">
        <v>34</v>
      </c>
      <c r="B1990">
        <v>108.82</v>
      </c>
      <c r="C1990">
        <v>2</v>
      </c>
      <c r="D1990">
        <v>3699.88</v>
      </c>
      <c r="E1990" s="53" t="s">
        <v>312</v>
      </c>
      <c r="F1990" s="84">
        <v>25</v>
      </c>
      <c r="G1990" s="84">
        <v>11</v>
      </c>
      <c r="H1990" s="85" t="str">
        <f t="shared" si="186"/>
        <v>November</v>
      </c>
      <c r="I1990" s="84">
        <v>2018</v>
      </c>
      <c r="J1990" s="85" t="str">
        <f t="shared" si="187"/>
        <v>11/25/2018</v>
      </c>
      <c r="K1990" s="86">
        <f t="shared" si="188"/>
        <v>1</v>
      </c>
      <c r="L1990" t="str">
        <f t="shared" si="189"/>
        <v>Sunday</v>
      </c>
      <c r="M1990">
        <v>2542</v>
      </c>
      <c r="N1990" t="s">
        <v>207</v>
      </c>
      <c r="O1990" t="s">
        <v>226</v>
      </c>
      <c r="P1990">
        <v>118</v>
      </c>
      <c r="Q1990" t="s">
        <v>628</v>
      </c>
      <c r="R1990" t="s">
        <v>354</v>
      </c>
      <c r="S1990" t="s">
        <v>355</v>
      </c>
      <c r="T1990" t="s">
        <v>229</v>
      </c>
      <c r="U1990" t="s">
        <v>728</v>
      </c>
      <c r="V1990" t="s">
        <v>260</v>
      </c>
      <c r="W1990">
        <f t="shared" si="190"/>
        <v>-9.1800000000000068</v>
      </c>
      <c r="X1990">
        <f t="shared" si="191"/>
        <v>-312.12000000000023</v>
      </c>
    </row>
    <row r="1991" spans="1:24" x14ac:dyDescent="0.35">
      <c r="A1991">
        <v>28</v>
      </c>
      <c r="B1991">
        <v>106.45</v>
      </c>
      <c r="C1991">
        <v>3</v>
      </c>
      <c r="D1991">
        <v>2980.6</v>
      </c>
      <c r="E1991" s="53">
        <v>43355</v>
      </c>
      <c r="F1991" s="84">
        <v>9</v>
      </c>
      <c r="G1991" s="84">
        <v>12</v>
      </c>
      <c r="H1991" s="85" t="str">
        <f t="shared" si="186"/>
        <v>December</v>
      </c>
      <c r="I1991" s="84">
        <v>2018</v>
      </c>
      <c r="J1991" s="85" t="str">
        <f t="shared" si="187"/>
        <v>12/9/2018</v>
      </c>
      <c r="K1991" s="86">
        <f t="shared" si="188"/>
        <v>1</v>
      </c>
      <c r="L1991" t="str">
        <f t="shared" si="189"/>
        <v>Sunday</v>
      </c>
      <c r="M1991">
        <v>2529</v>
      </c>
      <c r="N1991" t="s">
        <v>207</v>
      </c>
      <c r="O1991" t="s">
        <v>226</v>
      </c>
      <c r="P1991">
        <v>118</v>
      </c>
      <c r="Q1991" t="s">
        <v>628</v>
      </c>
      <c r="R1991" t="s">
        <v>400</v>
      </c>
      <c r="S1991" t="s">
        <v>382</v>
      </c>
      <c r="T1991" t="s">
        <v>229</v>
      </c>
      <c r="U1991" t="s">
        <v>744</v>
      </c>
      <c r="V1991" t="s">
        <v>255</v>
      </c>
      <c r="W1991">
        <f t="shared" si="190"/>
        <v>-11.549999999999997</v>
      </c>
      <c r="X1991">
        <f t="shared" si="191"/>
        <v>-323.39999999999992</v>
      </c>
    </row>
    <row r="1992" spans="1:24" x14ac:dyDescent="0.35">
      <c r="A1992">
        <v>37</v>
      </c>
      <c r="B1992">
        <v>136.02000000000001</v>
      </c>
      <c r="C1992">
        <v>7</v>
      </c>
      <c r="D1992">
        <v>5032.74</v>
      </c>
      <c r="E1992" s="53">
        <v>43801</v>
      </c>
      <c r="F1992" s="84">
        <v>12</v>
      </c>
      <c r="G1992" s="84">
        <v>2</v>
      </c>
      <c r="H1992" s="85" t="str">
        <f t="shared" si="186"/>
        <v>Febuary</v>
      </c>
      <c r="I1992" s="84">
        <v>2019</v>
      </c>
      <c r="J1992" s="85" t="str">
        <f t="shared" si="187"/>
        <v>2/12/2019</v>
      </c>
      <c r="K1992" s="86">
        <f t="shared" si="188"/>
        <v>3</v>
      </c>
      <c r="L1992" t="str">
        <f t="shared" si="189"/>
        <v>Tuesday</v>
      </c>
      <c r="M1992">
        <v>2465</v>
      </c>
      <c r="N1992" t="s">
        <v>207</v>
      </c>
      <c r="O1992" t="s">
        <v>226</v>
      </c>
      <c r="P1992">
        <v>118</v>
      </c>
      <c r="Q1992" t="s">
        <v>628</v>
      </c>
      <c r="R1992" t="s">
        <v>430</v>
      </c>
      <c r="S1992" t="s">
        <v>431</v>
      </c>
      <c r="T1992" t="s">
        <v>245</v>
      </c>
      <c r="U1992" t="s">
        <v>755</v>
      </c>
      <c r="V1992" t="s">
        <v>260</v>
      </c>
      <c r="W1992">
        <f t="shared" si="190"/>
        <v>18.02000000000001</v>
      </c>
      <c r="X1992">
        <f t="shared" si="191"/>
        <v>666.74000000000035</v>
      </c>
    </row>
    <row r="1993" spans="1:24" x14ac:dyDescent="0.35">
      <c r="A1993">
        <v>45</v>
      </c>
      <c r="B1993">
        <v>105.27</v>
      </c>
      <c r="C1993">
        <v>5</v>
      </c>
      <c r="D1993">
        <v>4737.1499999999996</v>
      </c>
      <c r="E1993" s="53" t="s">
        <v>447</v>
      </c>
      <c r="F1993" s="84">
        <v>15</v>
      </c>
      <c r="G1993" s="84">
        <v>3</v>
      </c>
      <c r="H1993" s="85" t="str">
        <f t="shared" si="186"/>
        <v>March</v>
      </c>
      <c r="I1993" s="84">
        <v>2019</v>
      </c>
      <c r="J1993" s="85" t="str">
        <f t="shared" si="187"/>
        <v>3/15/2019</v>
      </c>
      <c r="K1993" s="86">
        <f t="shared" si="188"/>
        <v>6</v>
      </c>
      <c r="L1993" t="str">
        <f t="shared" si="189"/>
        <v>Friday</v>
      </c>
      <c r="M1993">
        <v>2435</v>
      </c>
      <c r="N1993" t="s">
        <v>207</v>
      </c>
      <c r="O1993" t="s">
        <v>226</v>
      </c>
      <c r="P1993">
        <v>118</v>
      </c>
      <c r="Q1993" t="s">
        <v>628</v>
      </c>
      <c r="R1993" t="s">
        <v>420</v>
      </c>
      <c r="S1993" t="s">
        <v>421</v>
      </c>
      <c r="T1993" t="s">
        <v>248</v>
      </c>
      <c r="U1993" t="s">
        <v>752</v>
      </c>
      <c r="V1993" t="s">
        <v>260</v>
      </c>
      <c r="W1993">
        <f t="shared" si="190"/>
        <v>-12.730000000000004</v>
      </c>
      <c r="X1993">
        <f t="shared" si="191"/>
        <v>-572.85000000000014</v>
      </c>
    </row>
    <row r="1994" spans="1:24" x14ac:dyDescent="0.35">
      <c r="A1994">
        <v>46</v>
      </c>
      <c r="B1994">
        <v>137.19999999999999</v>
      </c>
      <c r="C1994">
        <v>1</v>
      </c>
      <c r="D1994">
        <v>6311.2</v>
      </c>
      <c r="E1994" s="53">
        <v>43590</v>
      </c>
      <c r="F1994" s="84">
        <v>5</v>
      </c>
      <c r="G1994" s="84">
        <v>5</v>
      </c>
      <c r="H1994" s="85" t="str">
        <f t="shared" si="186"/>
        <v>May</v>
      </c>
      <c r="I1994" s="84">
        <v>2019</v>
      </c>
      <c r="J1994" s="85" t="str">
        <f t="shared" si="187"/>
        <v>5/5/2019</v>
      </c>
      <c r="K1994" s="86">
        <f t="shared" si="188"/>
        <v>1</v>
      </c>
      <c r="L1994" t="str">
        <f t="shared" si="189"/>
        <v>Sunday</v>
      </c>
      <c r="M1994">
        <v>2385</v>
      </c>
      <c r="N1994" t="s">
        <v>207</v>
      </c>
      <c r="O1994" t="s">
        <v>226</v>
      </c>
      <c r="P1994">
        <v>118</v>
      </c>
      <c r="Q1994" t="s">
        <v>628</v>
      </c>
      <c r="R1994" t="s">
        <v>296</v>
      </c>
      <c r="S1994" t="s">
        <v>297</v>
      </c>
      <c r="T1994" t="s">
        <v>236</v>
      </c>
      <c r="U1994" t="s">
        <v>704</v>
      </c>
      <c r="V1994" t="s">
        <v>260</v>
      </c>
      <c r="W1994">
        <f t="shared" si="190"/>
        <v>19.199999999999989</v>
      </c>
      <c r="X1994">
        <f t="shared" si="191"/>
        <v>883.19999999999948</v>
      </c>
    </row>
    <row r="1995" spans="1:24" x14ac:dyDescent="0.35">
      <c r="A1995">
        <v>22</v>
      </c>
      <c r="B1995">
        <v>139.57</v>
      </c>
      <c r="C1995">
        <v>1</v>
      </c>
      <c r="D1995">
        <v>3070.54</v>
      </c>
      <c r="E1995" s="53" t="s">
        <v>434</v>
      </c>
      <c r="F1995" s="84">
        <v>20</v>
      </c>
      <c r="G1995" s="84">
        <v>7</v>
      </c>
      <c r="H1995" s="85" t="str">
        <f t="shared" si="186"/>
        <v>July</v>
      </c>
      <c r="I1995" s="84">
        <v>2019</v>
      </c>
      <c r="J1995" s="85" t="str">
        <f t="shared" si="187"/>
        <v>7/20/2019</v>
      </c>
      <c r="K1995" s="86">
        <f t="shared" si="188"/>
        <v>7</v>
      </c>
      <c r="L1995" t="str">
        <f t="shared" si="189"/>
        <v>Saturday</v>
      </c>
      <c r="M1995">
        <v>2310</v>
      </c>
      <c r="N1995" t="s">
        <v>207</v>
      </c>
      <c r="O1995" t="s">
        <v>226</v>
      </c>
      <c r="P1995">
        <v>118</v>
      </c>
      <c r="Q1995" t="s">
        <v>628</v>
      </c>
      <c r="R1995" t="s">
        <v>335</v>
      </c>
      <c r="S1995" t="s">
        <v>336</v>
      </c>
      <c r="T1995" t="s">
        <v>229</v>
      </c>
      <c r="U1995" t="s">
        <v>720</v>
      </c>
      <c r="V1995" t="s">
        <v>260</v>
      </c>
      <c r="W1995">
        <f t="shared" si="190"/>
        <v>21.569999999999993</v>
      </c>
      <c r="X1995">
        <f t="shared" si="191"/>
        <v>474.53999999999985</v>
      </c>
    </row>
    <row r="1996" spans="1:24" x14ac:dyDescent="0.35">
      <c r="A1996">
        <v>39</v>
      </c>
      <c r="B1996">
        <v>123.01</v>
      </c>
      <c r="C1996">
        <v>10</v>
      </c>
      <c r="D1996">
        <v>4797.3900000000003</v>
      </c>
      <c r="E1996" s="53" t="s">
        <v>378</v>
      </c>
      <c r="F1996" s="84">
        <v>20</v>
      </c>
      <c r="G1996" s="84">
        <v>8</v>
      </c>
      <c r="H1996" s="85" t="str">
        <f t="shared" si="186"/>
        <v>August</v>
      </c>
      <c r="I1996" s="84">
        <v>2019</v>
      </c>
      <c r="J1996" s="85" t="str">
        <f t="shared" si="187"/>
        <v>8/20/2019</v>
      </c>
      <c r="K1996" s="86">
        <f t="shared" si="188"/>
        <v>3</v>
      </c>
      <c r="L1996" t="str">
        <f t="shared" si="189"/>
        <v>Tuesday</v>
      </c>
      <c r="M1996">
        <v>2280</v>
      </c>
      <c r="N1996" t="s">
        <v>207</v>
      </c>
      <c r="O1996" t="s">
        <v>226</v>
      </c>
      <c r="P1996">
        <v>118</v>
      </c>
      <c r="Q1996" t="s">
        <v>628</v>
      </c>
      <c r="R1996" t="s">
        <v>335</v>
      </c>
      <c r="S1996" t="s">
        <v>336</v>
      </c>
      <c r="T1996" t="s">
        <v>229</v>
      </c>
      <c r="U1996" t="s">
        <v>720</v>
      </c>
      <c r="V1996" t="s">
        <v>260</v>
      </c>
      <c r="W1996">
        <f t="shared" si="190"/>
        <v>5.0100000000000051</v>
      </c>
      <c r="X1996">
        <f t="shared" si="191"/>
        <v>195.39000000000021</v>
      </c>
    </row>
    <row r="1997" spans="1:24" x14ac:dyDescent="0.35">
      <c r="A1997">
        <v>27</v>
      </c>
      <c r="B1997">
        <v>141.94</v>
      </c>
      <c r="C1997">
        <v>4</v>
      </c>
      <c r="D1997">
        <v>3832.38</v>
      </c>
      <c r="E1997" s="53">
        <v>43686</v>
      </c>
      <c r="F1997" s="84">
        <v>8</v>
      </c>
      <c r="G1997" s="84">
        <v>9</v>
      </c>
      <c r="H1997" s="85" t="str">
        <f t="shared" si="186"/>
        <v>September</v>
      </c>
      <c r="I1997" s="84">
        <v>2019</v>
      </c>
      <c r="J1997" s="85" t="str">
        <f t="shared" si="187"/>
        <v>9/8/2019</v>
      </c>
      <c r="K1997" s="86">
        <f t="shared" si="188"/>
        <v>1</v>
      </c>
      <c r="L1997" t="str">
        <f t="shared" si="189"/>
        <v>Sunday</v>
      </c>
      <c r="M1997">
        <v>2262</v>
      </c>
      <c r="N1997" t="s">
        <v>207</v>
      </c>
      <c r="O1997" t="s">
        <v>226</v>
      </c>
      <c r="P1997">
        <v>118</v>
      </c>
      <c r="Q1997" t="s">
        <v>628</v>
      </c>
      <c r="R1997" t="s">
        <v>253</v>
      </c>
      <c r="S1997" t="s">
        <v>254</v>
      </c>
      <c r="T1997" t="s">
        <v>229</v>
      </c>
      <c r="U1997" t="s">
        <v>683</v>
      </c>
      <c r="V1997" t="s">
        <v>260</v>
      </c>
      <c r="W1997">
        <f t="shared" si="190"/>
        <v>23.939999999999998</v>
      </c>
      <c r="X1997">
        <f t="shared" si="191"/>
        <v>646.37999999999988</v>
      </c>
    </row>
    <row r="1998" spans="1:24" x14ac:dyDescent="0.35">
      <c r="A1998">
        <v>36</v>
      </c>
      <c r="B1998">
        <v>128.93</v>
      </c>
      <c r="C1998">
        <v>1</v>
      </c>
      <c r="D1998">
        <v>4641.4799999999996</v>
      </c>
      <c r="E1998" s="53" t="s">
        <v>403</v>
      </c>
      <c r="F1998" s="84">
        <v>13</v>
      </c>
      <c r="G1998" s="84">
        <v>10</v>
      </c>
      <c r="H1998" s="85" t="str">
        <f t="shared" si="186"/>
        <v>October</v>
      </c>
      <c r="I1998" s="84">
        <v>2019</v>
      </c>
      <c r="J1998" s="85" t="str">
        <f t="shared" si="187"/>
        <v>10/13/2019</v>
      </c>
      <c r="K1998" s="86">
        <f t="shared" si="188"/>
        <v>1</v>
      </c>
      <c r="L1998" t="str">
        <f t="shared" si="189"/>
        <v>Sunday</v>
      </c>
      <c r="M1998">
        <v>2228</v>
      </c>
      <c r="N1998" t="s">
        <v>207</v>
      </c>
      <c r="O1998" t="s">
        <v>226</v>
      </c>
      <c r="P1998">
        <v>118</v>
      </c>
      <c r="Q1998" t="s">
        <v>628</v>
      </c>
      <c r="R1998" t="s">
        <v>279</v>
      </c>
      <c r="S1998" t="s">
        <v>280</v>
      </c>
      <c r="T1998" t="s">
        <v>229</v>
      </c>
      <c r="U1998" t="s">
        <v>696</v>
      </c>
      <c r="V1998" t="s">
        <v>260</v>
      </c>
      <c r="W1998">
        <f t="shared" si="190"/>
        <v>10.930000000000007</v>
      </c>
      <c r="X1998">
        <f t="shared" si="191"/>
        <v>393.48000000000025</v>
      </c>
    </row>
    <row r="1999" spans="1:24" x14ac:dyDescent="0.35">
      <c r="A1999">
        <v>38</v>
      </c>
      <c r="B1999">
        <v>105.27</v>
      </c>
      <c r="C1999">
        <v>10</v>
      </c>
      <c r="D1999">
        <v>4000.26</v>
      </c>
      <c r="E1999" s="53" t="s">
        <v>404</v>
      </c>
      <c r="F1999" s="84">
        <v>22</v>
      </c>
      <c r="G1999" s="84">
        <v>10</v>
      </c>
      <c r="H1999" s="85" t="str">
        <f t="shared" si="186"/>
        <v>October</v>
      </c>
      <c r="I1999" s="84">
        <v>2019</v>
      </c>
      <c r="J1999" s="85" t="str">
        <f t="shared" si="187"/>
        <v>10/22/2019</v>
      </c>
      <c r="K1999" s="86">
        <f t="shared" si="188"/>
        <v>3</v>
      </c>
      <c r="L1999" t="str">
        <f t="shared" si="189"/>
        <v>Tuesday</v>
      </c>
      <c r="M1999">
        <v>2220</v>
      </c>
      <c r="N1999" t="s">
        <v>207</v>
      </c>
      <c r="O1999" t="s">
        <v>226</v>
      </c>
      <c r="P1999">
        <v>118</v>
      </c>
      <c r="Q1999" t="s">
        <v>628</v>
      </c>
      <c r="R1999" t="s">
        <v>437</v>
      </c>
      <c r="S1999" t="s">
        <v>438</v>
      </c>
      <c r="T1999" t="s">
        <v>243</v>
      </c>
      <c r="U1999" t="s">
        <v>758</v>
      </c>
      <c r="V1999" t="s">
        <v>260</v>
      </c>
      <c r="W1999">
        <f t="shared" si="190"/>
        <v>-12.730000000000004</v>
      </c>
      <c r="X1999">
        <f t="shared" si="191"/>
        <v>-483.74000000000012</v>
      </c>
    </row>
    <row r="2000" spans="1:24" x14ac:dyDescent="0.35">
      <c r="A2000">
        <v>44</v>
      </c>
      <c r="B2000">
        <v>121.04</v>
      </c>
      <c r="C2000">
        <v>5</v>
      </c>
      <c r="D2000">
        <v>5325.76</v>
      </c>
      <c r="E2000" s="53">
        <v>43596</v>
      </c>
      <c r="F2000" s="84">
        <v>5</v>
      </c>
      <c r="G2000" s="84">
        <v>11</v>
      </c>
      <c r="H2000" s="85" t="str">
        <f t="shared" si="186"/>
        <v>November</v>
      </c>
      <c r="I2000" s="84">
        <v>2019</v>
      </c>
      <c r="J2000" s="85" t="str">
        <f t="shared" si="187"/>
        <v>11/5/2019</v>
      </c>
      <c r="K2000" s="86">
        <f t="shared" si="188"/>
        <v>3</v>
      </c>
      <c r="L2000" t="str">
        <f t="shared" si="189"/>
        <v>Tuesday</v>
      </c>
      <c r="M2000">
        <v>2207</v>
      </c>
      <c r="N2000" t="s">
        <v>207</v>
      </c>
      <c r="O2000" t="s">
        <v>226</v>
      </c>
      <c r="P2000">
        <v>118</v>
      </c>
      <c r="Q2000" t="s">
        <v>628</v>
      </c>
      <c r="R2000" t="s">
        <v>283</v>
      </c>
      <c r="S2000" t="s">
        <v>284</v>
      </c>
      <c r="T2000" t="s">
        <v>231</v>
      </c>
      <c r="U2000" t="s">
        <v>698</v>
      </c>
      <c r="V2000" t="s">
        <v>260</v>
      </c>
      <c r="W2000">
        <f t="shared" si="190"/>
        <v>3.0400000000000063</v>
      </c>
      <c r="X2000">
        <f t="shared" si="191"/>
        <v>133.76000000000028</v>
      </c>
    </row>
    <row r="2001" spans="1:24" x14ac:dyDescent="0.35">
      <c r="A2001">
        <v>31</v>
      </c>
      <c r="B2001">
        <v>148.99</v>
      </c>
      <c r="C2001">
        <v>5</v>
      </c>
      <c r="D2001">
        <v>4618.6899999999996</v>
      </c>
      <c r="E2001" s="53" t="s">
        <v>439</v>
      </c>
      <c r="F2001" s="84">
        <v>20</v>
      </c>
      <c r="G2001" s="84">
        <v>11</v>
      </c>
      <c r="H2001" s="85" t="str">
        <f t="shared" si="186"/>
        <v>November</v>
      </c>
      <c r="I2001" s="84">
        <v>2019</v>
      </c>
      <c r="J2001" s="85" t="str">
        <f t="shared" si="187"/>
        <v>11/20/2019</v>
      </c>
      <c r="K2001" s="86">
        <f t="shared" si="188"/>
        <v>4</v>
      </c>
      <c r="L2001" t="str">
        <f t="shared" si="189"/>
        <v>Wednesday</v>
      </c>
      <c r="M2001">
        <v>2193</v>
      </c>
      <c r="N2001" t="s">
        <v>207</v>
      </c>
      <c r="O2001" t="s">
        <v>226</v>
      </c>
      <c r="P2001">
        <v>118</v>
      </c>
      <c r="Q2001" t="s">
        <v>628</v>
      </c>
      <c r="R2001" t="s">
        <v>395</v>
      </c>
      <c r="S2001" t="s">
        <v>259</v>
      </c>
      <c r="T2001" t="s">
        <v>230</v>
      </c>
      <c r="U2001" t="s">
        <v>742</v>
      </c>
      <c r="V2001" t="s">
        <v>260</v>
      </c>
      <c r="W2001">
        <f t="shared" si="190"/>
        <v>30.990000000000009</v>
      </c>
      <c r="X2001">
        <f t="shared" si="191"/>
        <v>960.69000000000028</v>
      </c>
    </row>
    <row r="2002" spans="1:24" x14ac:dyDescent="0.35">
      <c r="A2002">
        <v>23</v>
      </c>
      <c r="B2002">
        <v>138.38999999999999</v>
      </c>
      <c r="C2002">
        <v>2</v>
      </c>
      <c r="D2002">
        <v>3182.97</v>
      </c>
      <c r="E2002" s="53">
        <v>43477</v>
      </c>
      <c r="F2002" s="84">
        <v>1</v>
      </c>
      <c r="G2002" s="84">
        <v>12</v>
      </c>
      <c r="H2002" s="85" t="str">
        <f t="shared" si="186"/>
        <v>December</v>
      </c>
      <c r="I2002" s="84">
        <v>2019</v>
      </c>
      <c r="J2002" s="85" t="str">
        <f t="shared" si="187"/>
        <v>12/1/2019</v>
      </c>
      <c r="K2002" s="86">
        <f t="shared" si="188"/>
        <v>1</v>
      </c>
      <c r="L2002" t="str">
        <f t="shared" si="189"/>
        <v>Sunday</v>
      </c>
      <c r="M2002">
        <v>2183</v>
      </c>
      <c r="N2002" t="s">
        <v>207</v>
      </c>
      <c r="O2002" t="s">
        <v>226</v>
      </c>
      <c r="P2002">
        <v>118</v>
      </c>
      <c r="Q2002" t="s">
        <v>628</v>
      </c>
      <c r="R2002" t="s">
        <v>427</v>
      </c>
      <c r="S2002" t="s">
        <v>254</v>
      </c>
      <c r="T2002" t="s">
        <v>229</v>
      </c>
      <c r="U2002" t="s">
        <v>754</v>
      </c>
      <c r="V2002" t="s">
        <v>260</v>
      </c>
      <c r="W2002">
        <f t="shared" si="190"/>
        <v>20.389999999999986</v>
      </c>
      <c r="X2002">
        <f t="shared" si="191"/>
        <v>468.96999999999969</v>
      </c>
    </row>
    <row r="2003" spans="1:24" x14ac:dyDescent="0.35">
      <c r="A2003">
        <v>22</v>
      </c>
      <c r="B2003">
        <v>118.32</v>
      </c>
      <c r="C2003">
        <v>7</v>
      </c>
      <c r="D2003">
        <v>2603.04</v>
      </c>
      <c r="E2003" s="53" t="s">
        <v>387</v>
      </c>
      <c r="F2003" s="84">
        <v>15</v>
      </c>
      <c r="G2003" s="84">
        <v>12</v>
      </c>
      <c r="H2003" s="85" t="str">
        <f t="shared" si="186"/>
        <v>December</v>
      </c>
      <c r="I2003" s="84">
        <v>2019</v>
      </c>
      <c r="J2003" s="85" t="str">
        <f t="shared" si="187"/>
        <v>12/15/2019</v>
      </c>
      <c r="K2003" s="86">
        <f t="shared" si="188"/>
        <v>1</v>
      </c>
      <c r="L2003" t="str">
        <f t="shared" si="189"/>
        <v>Sunday</v>
      </c>
      <c r="M2003">
        <v>2170</v>
      </c>
      <c r="N2003" t="s">
        <v>207</v>
      </c>
      <c r="O2003" t="s">
        <v>226</v>
      </c>
      <c r="P2003">
        <v>118</v>
      </c>
      <c r="Q2003" t="s">
        <v>628</v>
      </c>
      <c r="R2003" t="s">
        <v>256</v>
      </c>
      <c r="S2003" t="s">
        <v>257</v>
      </c>
      <c r="T2003" t="s">
        <v>230</v>
      </c>
      <c r="U2003" t="s">
        <v>684</v>
      </c>
      <c r="V2003" t="s">
        <v>255</v>
      </c>
      <c r="W2003">
        <f t="shared" si="190"/>
        <v>0.31999999999999318</v>
      </c>
      <c r="X2003">
        <f t="shared" si="191"/>
        <v>7.0399999999998499</v>
      </c>
    </row>
    <row r="2004" spans="1:24" x14ac:dyDescent="0.35">
      <c r="A2004">
        <v>28</v>
      </c>
      <c r="B2004">
        <v>50.32</v>
      </c>
      <c r="C2004">
        <v>9</v>
      </c>
      <c r="D2004">
        <v>1408.96</v>
      </c>
      <c r="E2004" s="53" t="s">
        <v>440</v>
      </c>
      <c r="F2004" s="84">
        <v>23</v>
      </c>
      <c r="G2004" s="84">
        <v>1</v>
      </c>
      <c r="H2004" s="85" t="str">
        <f t="shared" si="186"/>
        <v>January</v>
      </c>
      <c r="I2004" s="84">
        <v>2020</v>
      </c>
      <c r="J2004" s="85" t="str">
        <f t="shared" si="187"/>
        <v>1/23/2020</v>
      </c>
      <c r="K2004" s="86">
        <f t="shared" si="188"/>
        <v>5</v>
      </c>
      <c r="L2004" t="str">
        <f t="shared" si="189"/>
        <v>Thursday</v>
      </c>
      <c r="M2004">
        <v>2132</v>
      </c>
      <c r="N2004" t="s">
        <v>207</v>
      </c>
      <c r="O2004" t="s">
        <v>226</v>
      </c>
      <c r="P2004">
        <v>118</v>
      </c>
      <c r="Q2004" t="s">
        <v>628</v>
      </c>
      <c r="R2004" t="s">
        <v>335</v>
      </c>
      <c r="S2004" t="s">
        <v>336</v>
      </c>
      <c r="T2004" t="s">
        <v>229</v>
      </c>
      <c r="U2004" t="s">
        <v>720</v>
      </c>
      <c r="V2004" t="s">
        <v>255</v>
      </c>
      <c r="W2004">
        <f t="shared" si="190"/>
        <v>-67.680000000000007</v>
      </c>
      <c r="X2004">
        <f t="shared" si="191"/>
        <v>-1895.0400000000002</v>
      </c>
    </row>
    <row r="2005" spans="1:24" x14ac:dyDescent="0.35">
      <c r="A2005">
        <v>21</v>
      </c>
      <c r="B2005">
        <v>93.91</v>
      </c>
      <c r="C2005">
        <v>4</v>
      </c>
      <c r="D2005">
        <v>1972.11</v>
      </c>
      <c r="E2005" s="53" t="s">
        <v>502</v>
      </c>
      <c r="F2005" s="84">
        <v>22</v>
      </c>
      <c r="G2005" s="84">
        <v>2</v>
      </c>
      <c r="H2005" s="85" t="str">
        <f t="shared" si="186"/>
        <v>Febuary</v>
      </c>
      <c r="I2005" s="84">
        <v>2020</v>
      </c>
      <c r="J2005" s="85" t="str">
        <f t="shared" si="187"/>
        <v>2/22/2020</v>
      </c>
      <c r="K2005" s="86">
        <f t="shared" si="188"/>
        <v>7</v>
      </c>
      <c r="L2005" t="str">
        <f t="shared" si="189"/>
        <v>Saturday</v>
      </c>
      <c r="M2005">
        <v>2103</v>
      </c>
      <c r="N2005" t="s">
        <v>207</v>
      </c>
      <c r="O2005" t="s">
        <v>226</v>
      </c>
      <c r="P2005">
        <v>118</v>
      </c>
      <c r="Q2005" t="s">
        <v>628</v>
      </c>
      <c r="R2005" t="s">
        <v>296</v>
      </c>
      <c r="S2005" t="s">
        <v>297</v>
      </c>
      <c r="T2005" t="s">
        <v>236</v>
      </c>
      <c r="U2005" t="s">
        <v>704</v>
      </c>
      <c r="V2005" t="s">
        <v>255</v>
      </c>
      <c r="W2005">
        <f t="shared" si="190"/>
        <v>-24.090000000000003</v>
      </c>
      <c r="X2005">
        <f t="shared" si="191"/>
        <v>-505.8900000000001</v>
      </c>
    </row>
    <row r="2006" spans="1:24" x14ac:dyDescent="0.35">
      <c r="A2006">
        <v>37</v>
      </c>
      <c r="B2006">
        <v>140.75</v>
      </c>
      <c r="C2006">
        <v>7</v>
      </c>
      <c r="D2006">
        <v>5207.75</v>
      </c>
      <c r="E2006" s="53" t="s">
        <v>513</v>
      </c>
      <c r="F2006" s="84">
        <v>15</v>
      </c>
      <c r="G2006" s="84">
        <v>3</v>
      </c>
      <c r="H2006" s="85" t="str">
        <f t="shared" si="186"/>
        <v>March</v>
      </c>
      <c r="I2006" s="84">
        <v>2020</v>
      </c>
      <c r="J2006" s="85" t="str">
        <f t="shared" si="187"/>
        <v>3/15/2020</v>
      </c>
      <c r="K2006" s="86">
        <f t="shared" si="188"/>
        <v>1</v>
      </c>
      <c r="L2006" t="str">
        <f t="shared" si="189"/>
        <v>Sunday</v>
      </c>
      <c r="M2006">
        <v>2082</v>
      </c>
      <c r="N2006" t="s">
        <v>207</v>
      </c>
      <c r="O2006" t="s">
        <v>226</v>
      </c>
      <c r="P2006">
        <v>118</v>
      </c>
      <c r="Q2006" t="s">
        <v>628</v>
      </c>
      <c r="R2006" t="s">
        <v>296</v>
      </c>
      <c r="S2006" t="s">
        <v>297</v>
      </c>
      <c r="T2006" t="s">
        <v>236</v>
      </c>
      <c r="U2006" t="s">
        <v>704</v>
      </c>
      <c r="V2006" t="s">
        <v>260</v>
      </c>
      <c r="W2006">
        <f t="shared" si="190"/>
        <v>22.75</v>
      </c>
      <c r="X2006">
        <f t="shared" si="191"/>
        <v>841.75</v>
      </c>
    </row>
    <row r="2007" spans="1:24" x14ac:dyDescent="0.35">
      <c r="A2007">
        <v>31</v>
      </c>
      <c r="B2007">
        <v>137.19999999999999</v>
      </c>
      <c r="C2007">
        <v>1</v>
      </c>
      <c r="D2007">
        <v>4253.2</v>
      </c>
      <c r="E2007" s="53">
        <v>43895</v>
      </c>
      <c r="F2007" s="84">
        <v>3</v>
      </c>
      <c r="G2007" s="84">
        <v>5</v>
      </c>
      <c r="H2007" s="85" t="str">
        <f t="shared" si="186"/>
        <v>May</v>
      </c>
      <c r="I2007" s="84">
        <v>2020</v>
      </c>
      <c r="J2007" s="85" t="str">
        <f t="shared" si="187"/>
        <v>5/3/2020</v>
      </c>
      <c r="K2007" s="86">
        <f t="shared" si="188"/>
        <v>1</v>
      </c>
      <c r="L2007" t="str">
        <f t="shared" si="189"/>
        <v>Sunday</v>
      </c>
      <c r="M2007">
        <v>2034</v>
      </c>
      <c r="N2007" t="s">
        <v>207</v>
      </c>
      <c r="O2007" t="s">
        <v>226</v>
      </c>
      <c r="P2007">
        <v>118</v>
      </c>
      <c r="Q2007" t="s">
        <v>628</v>
      </c>
      <c r="R2007" t="s">
        <v>296</v>
      </c>
      <c r="S2007" t="s">
        <v>297</v>
      </c>
      <c r="T2007" t="s">
        <v>236</v>
      </c>
      <c r="U2007" t="s">
        <v>704</v>
      </c>
      <c r="V2007" t="s">
        <v>260</v>
      </c>
      <c r="W2007">
        <f t="shared" si="190"/>
        <v>19.199999999999989</v>
      </c>
      <c r="X2007">
        <f t="shared" si="191"/>
        <v>595.19999999999959</v>
      </c>
    </row>
    <row r="2008" spans="1:24" x14ac:dyDescent="0.35">
      <c r="A2008">
        <v>25</v>
      </c>
      <c r="B2008">
        <v>114.92</v>
      </c>
      <c r="C2008">
        <v>15</v>
      </c>
      <c r="D2008">
        <v>2873</v>
      </c>
      <c r="E2008" s="53" t="s">
        <v>225</v>
      </c>
      <c r="F2008" s="84">
        <v>29</v>
      </c>
      <c r="G2008" s="84">
        <v>1</v>
      </c>
      <c r="H2008" s="85" t="str">
        <f t="shared" si="186"/>
        <v>January</v>
      </c>
      <c r="I2008" s="84">
        <v>2018</v>
      </c>
      <c r="J2008" s="85" t="str">
        <f t="shared" si="187"/>
        <v>1/29/2018</v>
      </c>
      <c r="K2008" s="86">
        <f t="shared" si="188"/>
        <v>2</v>
      </c>
      <c r="L2008" t="str">
        <f t="shared" si="189"/>
        <v>Monday</v>
      </c>
      <c r="M2008">
        <v>2860</v>
      </c>
      <c r="N2008" t="s">
        <v>207</v>
      </c>
      <c r="O2008" t="s">
        <v>470</v>
      </c>
      <c r="P2008">
        <v>97</v>
      </c>
      <c r="Q2008" t="s">
        <v>629</v>
      </c>
      <c r="R2008" t="s">
        <v>283</v>
      </c>
      <c r="S2008" t="s">
        <v>284</v>
      </c>
      <c r="T2008" t="s">
        <v>231</v>
      </c>
      <c r="U2008" t="s">
        <v>698</v>
      </c>
      <c r="V2008" t="s">
        <v>255</v>
      </c>
      <c r="W2008">
        <f t="shared" si="190"/>
        <v>17.920000000000002</v>
      </c>
      <c r="X2008">
        <f t="shared" si="191"/>
        <v>448.00000000000006</v>
      </c>
    </row>
    <row r="2009" spans="1:24" x14ac:dyDescent="0.35">
      <c r="A2009">
        <v>34</v>
      </c>
      <c r="B2009">
        <v>105.18</v>
      </c>
      <c r="C2009">
        <v>15</v>
      </c>
      <c r="D2009">
        <v>3576.12</v>
      </c>
      <c r="E2009" s="53" t="s">
        <v>300</v>
      </c>
      <c r="F2009" s="84">
        <v>28</v>
      </c>
      <c r="G2009" s="84">
        <v>5</v>
      </c>
      <c r="H2009" s="85" t="str">
        <f t="shared" si="186"/>
        <v>May</v>
      </c>
      <c r="I2009" s="84">
        <v>2018</v>
      </c>
      <c r="J2009" s="85" t="str">
        <f t="shared" si="187"/>
        <v>5/28/2018</v>
      </c>
      <c r="K2009" s="86">
        <f t="shared" si="188"/>
        <v>2</v>
      </c>
      <c r="L2009" t="str">
        <f t="shared" si="189"/>
        <v>Monday</v>
      </c>
      <c r="M2009">
        <v>2742</v>
      </c>
      <c r="N2009" t="s">
        <v>207</v>
      </c>
      <c r="O2009" t="s">
        <v>470</v>
      </c>
      <c r="P2009">
        <v>97</v>
      </c>
      <c r="Q2009" t="s">
        <v>629</v>
      </c>
      <c r="R2009" t="s">
        <v>301</v>
      </c>
      <c r="S2009" t="s">
        <v>297</v>
      </c>
      <c r="T2009" t="s">
        <v>236</v>
      </c>
      <c r="U2009" t="s">
        <v>706</v>
      </c>
      <c r="V2009" t="s">
        <v>260</v>
      </c>
      <c r="W2009">
        <f t="shared" si="190"/>
        <v>8.1800000000000068</v>
      </c>
      <c r="X2009">
        <f t="shared" si="191"/>
        <v>278.12000000000023</v>
      </c>
    </row>
    <row r="2010" spans="1:24" x14ac:dyDescent="0.35">
      <c r="A2010">
        <v>29</v>
      </c>
      <c r="B2010">
        <v>112.97</v>
      </c>
      <c r="C2010">
        <v>4</v>
      </c>
      <c r="D2010">
        <v>3276.13</v>
      </c>
      <c r="E2010" s="53" t="s">
        <v>472</v>
      </c>
      <c r="F2010" s="84">
        <v>16</v>
      </c>
      <c r="G2010" s="84">
        <v>7</v>
      </c>
      <c r="H2010" s="85" t="str">
        <f t="shared" si="186"/>
        <v>July</v>
      </c>
      <c r="I2010" s="84">
        <v>2018</v>
      </c>
      <c r="J2010" s="85" t="str">
        <f t="shared" si="187"/>
        <v>7/16/2018</v>
      </c>
      <c r="K2010" s="86">
        <f t="shared" si="188"/>
        <v>2</v>
      </c>
      <c r="L2010" t="str">
        <f t="shared" si="189"/>
        <v>Monday</v>
      </c>
      <c r="M2010">
        <v>2694</v>
      </c>
      <c r="N2010" t="s">
        <v>207</v>
      </c>
      <c r="O2010" t="s">
        <v>470</v>
      </c>
      <c r="P2010">
        <v>97</v>
      </c>
      <c r="Q2010" t="s">
        <v>629</v>
      </c>
      <c r="R2010" t="s">
        <v>290</v>
      </c>
      <c r="S2010" t="s">
        <v>291</v>
      </c>
      <c r="T2010" t="s">
        <v>232</v>
      </c>
      <c r="U2010" t="s">
        <v>701</v>
      </c>
      <c r="V2010" t="s">
        <v>260</v>
      </c>
      <c r="W2010">
        <f t="shared" si="190"/>
        <v>15.969999999999999</v>
      </c>
      <c r="X2010">
        <f t="shared" si="191"/>
        <v>463.13</v>
      </c>
    </row>
    <row r="2011" spans="1:24" x14ac:dyDescent="0.35">
      <c r="A2011">
        <v>20</v>
      </c>
      <c r="B2011">
        <v>90.57</v>
      </c>
      <c r="C2011">
        <v>1</v>
      </c>
      <c r="D2011">
        <v>1811.4</v>
      </c>
      <c r="E2011" s="53">
        <v>43443</v>
      </c>
      <c r="F2011" s="84">
        <v>12</v>
      </c>
      <c r="G2011" s="84">
        <v>9</v>
      </c>
      <c r="H2011" s="85" t="str">
        <f t="shared" si="186"/>
        <v>September</v>
      </c>
      <c r="I2011" s="84">
        <v>2018</v>
      </c>
      <c r="J2011" s="85" t="str">
        <f t="shared" si="187"/>
        <v>9/12/2018</v>
      </c>
      <c r="K2011" s="86">
        <f t="shared" si="188"/>
        <v>4</v>
      </c>
      <c r="L2011" t="str">
        <f t="shared" si="189"/>
        <v>Wednesday</v>
      </c>
      <c r="M2011">
        <v>2637</v>
      </c>
      <c r="N2011" t="s">
        <v>207</v>
      </c>
      <c r="O2011" t="s">
        <v>470</v>
      </c>
      <c r="P2011">
        <v>97</v>
      </c>
      <c r="Q2011" t="s">
        <v>629</v>
      </c>
      <c r="R2011" t="s">
        <v>456</v>
      </c>
      <c r="S2011" t="s">
        <v>457</v>
      </c>
      <c r="T2011" t="s">
        <v>229</v>
      </c>
      <c r="U2011" t="s">
        <v>762</v>
      </c>
      <c r="V2011" t="s">
        <v>255</v>
      </c>
      <c r="W2011">
        <f t="shared" si="190"/>
        <v>-6.4300000000000068</v>
      </c>
      <c r="X2011">
        <f t="shared" si="191"/>
        <v>-128.60000000000014</v>
      </c>
    </row>
    <row r="2012" spans="1:24" x14ac:dyDescent="0.35">
      <c r="A2012">
        <v>42</v>
      </c>
      <c r="B2012">
        <v>91.55</v>
      </c>
      <c r="C2012">
        <v>5</v>
      </c>
      <c r="D2012">
        <v>3845.1</v>
      </c>
      <c r="E2012" s="53" t="s">
        <v>305</v>
      </c>
      <c r="F2012" s="84">
        <v>20</v>
      </c>
      <c r="G2012" s="84">
        <v>10</v>
      </c>
      <c r="H2012" s="85" t="str">
        <f t="shared" si="186"/>
        <v>October</v>
      </c>
      <c r="I2012" s="84">
        <v>2018</v>
      </c>
      <c r="J2012" s="85" t="str">
        <f t="shared" si="187"/>
        <v>10/20/2018</v>
      </c>
      <c r="K2012" s="86">
        <f t="shared" si="188"/>
        <v>7</v>
      </c>
      <c r="L2012" t="str">
        <f t="shared" si="189"/>
        <v>Saturday</v>
      </c>
      <c r="M2012">
        <v>2600</v>
      </c>
      <c r="N2012" t="s">
        <v>207</v>
      </c>
      <c r="O2012" t="s">
        <v>470</v>
      </c>
      <c r="P2012">
        <v>97</v>
      </c>
      <c r="Q2012" t="s">
        <v>629</v>
      </c>
      <c r="R2012" t="s">
        <v>306</v>
      </c>
      <c r="S2012" t="s">
        <v>254</v>
      </c>
      <c r="T2012" t="s">
        <v>229</v>
      </c>
      <c r="U2012" t="s">
        <v>708</v>
      </c>
      <c r="V2012" t="s">
        <v>260</v>
      </c>
      <c r="W2012">
        <f t="shared" si="190"/>
        <v>-5.4500000000000028</v>
      </c>
      <c r="X2012">
        <f t="shared" si="191"/>
        <v>-228.90000000000012</v>
      </c>
    </row>
    <row r="2013" spans="1:24" x14ac:dyDescent="0.35">
      <c r="A2013">
        <v>22</v>
      </c>
      <c r="B2013">
        <v>116.87</v>
      </c>
      <c r="C2013">
        <v>3</v>
      </c>
      <c r="D2013">
        <v>2571.14</v>
      </c>
      <c r="E2013" s="53">
        <v>43231</v>
      </c>
      <c r="F2013" s="84">
        <v>5</v>
      </c>
      <c r="G2013" s="84">
        <v>11</v>
      </c>
      <c r="H2013" s="85" t="str">
        <f t="shared" si="186"/>
        <v>November</v>
      </c>
      <c r="I2013" s="84">
        <v>2018</v>
      </c>
      <c r="J2013" s="85" t="str">
        <f t="shared" si="187"/>
        <v>11/5/2018</v>
      </c>
      <c r="K2013" s="86">
        <f t="shared" si="188"/>
        <v>2</v>
      </c>
      <c r="L2013" t="str">
        <f t="shared" si="189"/>
        <v>Monday</v>
      </c>
      <c r="M2013">
        <v>2585</v>
      </c>
      <c r="N2013" t="s">
        <v>207</v>
      </c>
      <c r="O2013" t="s">
        <v>470</v>
      </c>
      <c r="P2013">
        <v>97</v>
      </c>
      <c r="Q2013" t="s">
        <v>629</v>
      </c>
      <c r="R2013" t="s">
        <v>473</v>
      </c>
      <c r="S2013" t="s">
        <v>474</v>
      </c>
      <c r="T2013" t="s">
        <v>239</v>
      </c>
      <c r="U2013" t="s">
        <v>766</v>
      </c>
      <c r="V2013" t="s">
        <v>255</v>
      </c>
      <c r="W2013">
        <f t="shared" si="190"/>
        <v>19.870000000000005</v>
      </c>
      <c r="X2013">
        <f t="shared" si="191"/>
        <v>437.1400000000001</v>
      </c>
    </row>
    <row r="2014" spans="1:24" x14ac:dyDescent="0.35">
      <c r="A2014">
        <v>47</v>
      </c>
      <c r="B2014">
        <v>107.13</v>
      </c>
      <c r="C2014">
        <v>12</v>
      </c>
      <c r="D2014">
        <v>5035.1099999999997</v>
      </c>
      <c r="E2014" s="53" t="s">
        <v>309</v>
      </c>
      <c r="F2014" s="84">
        <v>13</v>
      </c>
      <c r="G2014" s="84">
        <v>11</v>
      </c>
      <c r="H2014" s="85" t="str">
        <f t="shared" si="186"/>
        <v>November</v>
      </c>
      <c r="I2014" s="84">
        <v>2018</v>
      </c>
      <c r="J2014" s="85" t="str">
        <f t="shared" si="187"/>
        <v>11/13/2018</v>
      </c>
      <c r="K2014" s="86">
        <f t="shared" si="188"/>
        <v>3</v>
      </c>
      <c r="L2014" t="str">
        <f t="shared" si="189"/>
        <v>Tuesday</v>
      </c>
      <c r="M2014">
        <v>2578</v>
      </c>
      <c r="N2014" t="s">
        <v>207</v>
      </c>
      <c r="O2014" t="s">
        <v>470</v>
      </c>
      <c r="P2014">
        <v>97</v>
      </c>
      <c r="Q2014" t="s">
        <v>629</v>
      </c>
      <c r="R2014" t="s">
        <v>310</v>
      </c>
      <c r="S2014" t="s">
        <v>311</v>
      </c>
      <c r="T2014" t="s">
        <v>229</v>
      </c>
      <c r="U2014" t="s">
        <v>710</v>
      </c>
      <c r="V2014" t="s">
        <v>260</v>
      </c>
      <c r="W2014">
        <f t="shared" si="190"/>
        <v>10.129999999999995</v>
      </c>
      <c r="X2014">
        <f t="shared" si="191"/>
        <v>476.10999999999979</v>
      </c>
    </row>
    <row r="2015" spans="1:24" x14ac:dyDescent="0.35">
      <c r="A2015">
        <v>20</v>
      </c>
      <c r="B2015">
        <v>113.95</v>
      </c>
      <c r="C2015">
        <v>4</v>
      </c>
      <c r="D2015">
        <v>2279</v>
      </c>
      <c r="E2015" s="53" t="s">
        <v>475</v>
      </c>
      <c r="F2015" s="84">
        <v>21</v>
      </c>
      <c r="G2015" s="84">
        <v>11</v>
      </c>
      <c r="H2015" s="85" t="str">
        <f t="shared" si="186"/>
        <v>November</v>
      </c>
      <c r="I2015" s="84">
        <v>2018</v>
      </c>
      <c r="J2015" s="85" t="str">
        <f t="shared" si="187"/>
        <v>11/21/2018</v>
      </c>
      <c r="K2015" s="86">
        <f t="shared" si="188"/>
        <v>4</v>
      </c>
      <c r="L2015" t="str">
        <f t="shared" si="189"/>
        <v>Wednesday</v>
      </c>
      <c r="M2015">
        <v>2571</v>
      </c>
      <c r="N2015" t="s">
        <v>207</v>
      </c>
      <c r="O2015" t="s">
        <v>470</v>
      </c>
      <c r="P2015">
        <v>97</v>
      </c>
      <c r="Q2015" t="s">
        <v>629</v>
      </c>
      <c r="R2015" t="s">
        <v>476</v>
      </c>
      <c r="S2015" t="s">
        <v>477</v>
      </c>
      <c r="T2015" t="s">
        <v>232</v>
      </c>
      <c r="U2015" t="s">
        <v>767</v>
      </c>
      <c r="V2015" t="s">
        <v>255</v>
      </c>
      <c r="W2015">
        <f t="shared" si="190"/>
        <v>16.950000000000003</v>
      </c>
      <c r="X2015">
        <f t="shared" si="191"/>
        <v>339.00000000000006</v>
      </c>
    </row>
    <row r="2016" spans="1:24" x14ac:dyDescent="0.35">
      <c r="A2016">
        <v>33</v>
      </c>
      <c r="B2016">
        <v>97.39</v>
      </c>
      <c r="C2016">
        <v>10</v>
      </c>
      <c r="D2016">
        <v>3213.87</v>
      </c>
      <c r="E2016" s="53">
        <v>43232</v>
      </c>
      <c r="F2016" s="84">
        <v>5</v>
      </c>
      <c r="G2016" s="84">
        <v>12</v>
      </c>
      <c r="H2016" s="85" t="str">
        <f t="shared" si="186"/>
        <v>December</v>
      </c>
      <c r="I2016" s="84">
        <v>2018</v>
      </c>
      <c r="J2016" s="85" t="str">
        <f t="shared" si="187"/>
        <v>12/5/2018</v>
      </c>
      <c r="K2016" s="86">
        <f t="shared" si="188"/>
        <v>4</v>
      </c>
      <c r="L2016" t="str">
        <f t="shared" si="189"/>
        <v>Wednesday</v>
      </c>
      <c r="M2016">
        <v>2558</v>
      </c>
      <c r="N2016" t="s">
        <v>207</v>
      </c>
      <c r="O2016" t="s">
        <v>470</v>
      </c>
      <c r="P2016">
        <v>97</v>
      </c>
      <c r="Q2016" t="s">
        <v>629</v>
      </c>
      <c r="R2016" t="s">
        <v>315</v>
      </c>
      <c r="S2016" t="s">
        <v>316</v>
      </c>
      <c r="T2016" t="s">
        <v>240</v>
      </c>
      <c r="U2016" t="s">
        <v>712</v>
      </c>
      <c r="V2016" t="s">
        <v>260</v>
      </c>
      <c r="W2016">
        <f t="shared" si="190"/>
        <v>0.39000000000000057</v>
      </c>
      <c r="X2016">
        <f t="shared" si="191"/>
        <v>12.870000000000019</v>
      </c>
    </row>
    <row r="2017" spans="1:24" x14ac:dyDescent="0.35">
      <c r="A2017">
        <v>39</v>
      </c>
      <c r="B2017">
        <v>90.57</v>
      </c>
      <c r="C2017">
        <v>7</v>
      </c>
      <c r="D2017">
        <v>3532.23</v>
      </c>
      <c r="E2017" s="53" t="s">
        <v>317</v>
      </c>
      <c r="F2017" s="84">
        <v>29</v>
      </c>
      <c r="G2017" s="84">
        <v>1</v>
      </c>
      <c r="H2017" s="85" t="str">
        <f t="shared" si="186"/>
        <v>January</v>
      </c>
      <c r="I2017" s="84">
        <v>2019</v>
      </c>
      <c r="J2017" s="85" t="str">
        <f t="shared" si="187"/>
        <v>1/29/2019</v>
      </c>
      <c r="K2017" s="86">
        <f t="shared" si="188"/>
        <v>3</v>
      </c>
      <c r="L2017" t="str">
        <f t="shared" si="189"/>
        <v>Tuesday</v>
      </c>
      <c r="M2017">
        <v>2504</v>
      </c>
      <c r="N2017" t="s">
        <v>207</v>
      </c>
      <c r="O2017" t="s">
        <v>470</v>
      </c>
      <c r="P2017">
        <v>97</v>
      </c>
      <c r="Q2017" t="s">
        <v>629</v>
      </c>
      <c r="R2017" t="s">
        <v>318</v>
      </c>
      <c r="S2017" t="s">
        <v>319</v>
      </c>
      <c r="T2017" t="s">
        <v>229</v>
      </c>
      <c r="U2017" t="s">
        <v>713</v>
      </c>
      <c r="V2017" t="s">
        <v>260</v>
      </c>
      <c r="W2017">
        <f t="shared" si="190"/>
        <v>-6.4300000000000068</v>
      </c>
      <c r="X2017">
        <f t="shared" si="191"/>
        <v>-250.77000000000027</v>
      </c>
    </row>
    <row r="2018" spans="1:24" x14ac:dyDescent="0.35">
      <c r="A2018">
        <v>33</v>
      </c>
      <c r="B2018">
        <v>103.23</v>
      </c>
      <c r="C2018">
        <v>6</v>
      </c>
      <c r="D2018">
        <v>3406.59</v>
      </c>
      <c r="E2018" s="53">
        <v>43741</v>
      </c>
      <c r="F2018" s="84">
        <v>10</v>
      </c>
      <c r="G2018" s="84">
        <v>3</v>
      </c>
      <c r="H2018" s="85" t="str">
        <f t="shared" si="186"/>
        <v>March</v>
      </c>
      <c r="I2018" s="84">
        <v>2019</v>
      </c>
      <c r="J2018" s="85" t="str">
        <f t="shared" si="187"/>
        <v>3/10/2019</v>
      </c>
      <c r="K2018" s="86">
        <f t="shared" si="188"/>
        <v>1</v>
      </c>
      <c r="L2018" t="str">
        <f t="shared" si="189"/>
        <v>Sunday</v>
      </c>
      <c r="M2018">
        <v>2465</v>
      </c>
      <c r="N2018" t="s">
        <v>207</v>
      </c>
      <c r="O2018" t="s">
        <v>470</v>
      </c>
      <c r="P2018">
        <v>97</v>
      </c>
      <c r="Q2018" t="s">
        <v>629</v>
      </c>
      <c r="R2018" t="s">
        <v>320</v>
      </c>
      <c r="S2018" t="s">
        <v>280</v>
      </c>
      <c r="T2018" t="s">
        <v>229</v>
      </c>
      <c r="U2018" t="s">
        <v>714</v>
      </c>
      <c r="V2018" t="s">
        <v>260</v>
      </c>
      <c r="W2018">
        <f t="shared" si="190"/>
        <v>6.230000000000004</v>
      </c>
      <c r="X2018">
        <f t="shared" si="191"/>
        <v>205.59000000000015</v>
      </c>
    </row>
    <row r="2019" spans="1:24" x14ac:dyDescent="0.35">
      <c r="A2019">
        <v>40</v>
      </c>
      <c r="B2019">
        <v>86.68</v>
      </c>
      <c r="C2019">
        <v>4</v>
      </c>
      <c r="D2019">
        <v>3467.2</v>
      </c>
      <c r="E2019" s="53" t="s">
        <v>478</v>
      </c>
      <c r="F2019" s="84">
        <v>29</v>
      </c>
      <c r="G2019" s="84">
        <v>4</v>
      </c>
      <c r="H2019" s="85" t="str">
        <f t="shared" si="186"/>
        <v>April</v>
      </c>
      <c r="I2019" s="84">
        <v>2019</v>
      </c>
      <c r="J2019" s="85" t="str">
        <f t="shared" si="187"/>
        <v>4/29/2019</v>
      </c>
      <c r="K2019" s="86">
        <f t="shared" si="188"/>
        <v>2</v>
      </c>
      <c r="L2019" t="str">
        <f t="shared" si="189"/>
        <v>Monday</v>
      </c>
      <c r="M2019">
        <v>2416</v>
      </c>
      <c r="N2019" t="s">
        <v>207</v>
      </c>
      <c r="O2019" t="s">
        <v>470</v>
      </c>
      <c r="P2019">
        <v>97</v>
      </c>
      <c r="Q2019" t="s">
        <v>629</v>
      </c>
      <c r="R2019" t="s">
        <v>296</v>
      </c>
      <c r="S2019" t="s">
        <v>297</v>
      </c>
      <c r="T2019" t="s">
        <v>236</v>
      </c>
      <c r="U2019" t="s">
        <v>704</v>
      </c>
      <c r="V2019" t="s">
        <v>260</v>
      </c>
      <c r="W2019">
        <f t="shared" si="190"/>
        <v>-10.319999999999993</v>
      </c>
      <c r="X2019">
        <f t="shared" si="191"/>
        <v>-412.79999999999973</v>
      </c>
    </row>
    <row r="2020" spans="1:24" x14ac:dyDescent="0.35">
      <c r="A2020">
        <v>46</v>
      </c>
      <c r="B2020">
        <v>78.89</v>
      </c>
      <c r="C2020">
        <v>4</v>
      </c>
      <c r="D2020">
        <v>3628.94</v>
      </c>
      <c r="E2020" s="53" t="s">
        <v>507</v>
      </c>
      <c r="F2020" s="84">
        <v>14</v>
      </c>
      <c r="G2020" s="84">
        <v>6</v>
      </c>
      <c r="H2020" s="85" t="str">
        <f t="shared" si="186"/>
        <v>June</v>
      </c>
      <c r="I2020" s="84">
        <v>2019</v>
      </c>
      <c r="J2020" s="85" t="str">
        <f t="shared" si="187"/>
        <v>6/14/2019</v>
      </c>
      <c r="K2020" s="86">
        <f t="shared" si="188"/>
        <v>6</v>
      </c>
      <c r="L2020" t="str">
        <f t="shared" si="189"/>
        <v>Friday</v>
      </c>
      <c r="M2020">
        <v>2371</v>
      </c>
      <c r="N2020" t="s">
        <v>207</v>
      </c>
      <c r="O2020" t="s">
        <v>470</v>
      </c>
      <c r="P2020">
        <v>97</v>
      </c>
      <c r="Q2020" t="s">
        <v>629</v>
      </c>
      <c r="R2020" t="s">
        <v>392</v>
      </c>
      <c r="S2020" t="s">
        <v>393</v>
      </c>
      <c r="T2020" t="s">
        <v>229</v>
      </c>
      <c r="U2020" t="s">
        <v>741</v>
      </c>
      <c r="V2020" t="s">
        <v>260</v>
      </c>
      <c r="W2020">
        <f t="shared" si="190"/>
        <v>-18.11</v>
      </c>
      <c r="X2020">
        <f t="shared" si="191"/>
        <v>-833.06</v>
      </c>
    </row>
    <row r="2021" spans="1:24" x14ac:dyDescent="0.35">
      <c r="A2021">
        <v>48</v>
      </c>
      <c r="B2021">
        <v>97.39</v>
      </c>
      <c r="C2021">
        <v>2</v>
      </c>
      <c r="D2021">
        <v>4674.72</v>
      </c>
      <c r="E2021" s="53" t="s">
        <v>508</v>
      </c>
      <c r="F2021" s="84">
        <v>16</v>
      </c>
      <c r="G2021" s="84">
        <v>7</v>
      </c>
      <c r="H2021" s="85" t="str">
        <f t="shared" si="186"/>
        <v>July</v>
      </c>
      <c r="I2021" s="84">
        <v>2019</v>
      </c>
      <c r="J2021" s="85" t="str">
        <f t="shared" si="187"/>
        <v>7/16/2019</v>
      </c>
      <c r="K2021" s="86">
        <f t="shared" si="188"/>
        <v>3</v>
      </c>
      <c r="L2021" t="str">
        <f t="shared" si="189"/>
        <v>Tuesday</v>
      </c>
      <c r="M2021">
        <v>2340</v>
      </c>
      <c r="N2021" t="s">
        <v>207</v>
      </c>
      <c r="O2021" t="s">
        <v>470</v>
      </c>
      <c r="P2021">
        <v>97</v>
      </c>
      <c r="Q2021" t="s">
        <v>629</v>
      </c>
      <c r="R2021" t="s">
        <v>287</v>
      </c>
      <c r="S2021" t="s">
        <v>288</v>
      </c>
      <c r="T2021" t="s">
        <v>234</v>
      </c>
      <c r="U2021" t="s">
        <v>700</v>
      </c>
      <c r="V2021" t="s">
        <v>260</v>
      </c>
      <c r="W2021">
        <f t="shared" si="190"/>
        <v>0.39000000000000057</v>
      </c>
      <c r="X2021">
        <f t="shared" si="191"/>
        <v>18.720000000000027</v>
      </c>
    </row>
    <row r="2022" spans="1:24" x14ac:dyDescent="0.35">
      <c r="A2022">
        <v>21</v>
      </c>
      <c r="B2022">
        <v>78.89</v>
      </c>
      <c r="C2022">
        <v>6</v>
      </c>
      <c r="D2022">
        <v>1656.69</v>
      </c>
      <c r="E2022" s="53" t="s">
        <v>327</v>
      </c>
      <c r="F2022" s="84">
        <v>17</v>
      </c>
      <c r="G2022" s="84">
        <v>8</v>
      </c>
      <c r="H2022" s="85" t="str">
        <f t="shared" si="186"/>
        <v>August</v>
      </c>
      <c r="I2022" s="84">
        <v>2019</v>
      </c>
      <c r="J2022" s="85" t="str">
        <f t="shared" si="187"/>
        <v>8/17/2019</v>
      </c>
      <c r="K2022" s="86">
        <f t="shared" si="188"/>
        <v>7</v>
      </c>
      <c r="L2022" t="str">
        <f t="shared" si="189"/>
        <v>Saturday</v>
      </c>
      <c r="M2022">
        <v>2309</v>
      </c>
      <c r="N2022" t="s">
        <v>207</v>
      </c>
      <c r="O2022" t="s">
        <v>470</v>
      </c>
      <c r="P2022">
        <v>97</v>
      </c>
      <c r="Q2022" t="s">
        <v>629</v>
      </c>
      <c r="R2022" t="s">
        <v>328</v>
      </c>
      <c r="S2022" t="s">
        <v>329</v>
      </c>
      <c r="T2022" t="s">
        <v>239</v>
      </c>
      <c r="U2022" t="s">
        <v>717</v>
      </c>
      <c r="V2022" t="s">
        <v>255</v>
      </c>
      <c r="W2022">
        <f t="shared" si="190"/>
        <v>-18.11</v>
      </c>
      <c r="X2022">
        <f t="shared" si="191"/>
        <v>-380.31</v>
      </c>
    </row>
    <row r="2023" spans="1:24" x14ac:dyDescent="0.35">
      <c r="A2023">
        <v>45</v>
      </c>
      <c r="B2023">
        <v>114.92</v>
      </c>
      <c r="C2023">
        <v>1</v>
      </c>
      <c r="D2023">
        <v>5171.3999999999996</v>
      </c>
      <c r="E2023" s="53">
        <v>43655</v>
      </c>
      <c r="F2023" s="84">
        <v>7</v>
      </c>
      <c r="G2023" s="84">
        <v>9</v>
      </c>
      <c r="H2023" s="85" t="str">
        <f t="shared" si="186"/>
        <v>September</v>
      </c>
      <c r="I2023" s="84">
        <v>2019</v>
      </c>
      <c r="J2023" s="85" t="str">
        <f t="shared" si="187"/>
        <v>9/7/2019</v>
      </c>
      <c r="K2023" s="86">
        <f t="shared" si="188"/>
        <v>7</v>
      </c>
      <c r="L2023" t="str">
        <f t="shared" si="189"/>
        <v>Saturday</v>
      </c>
      <c r="M2023">
        <v>2289</v>
      </c>
      <c r="N2023" t="s">
        <v>207</v>
      </c>
      <c r="O2023" t="s">
        <v>470</v>
      </c>
      <c r="P2023">
        <v>97</v>
      </c>
      <c r="Q2023" t="s">
        <v>629</v>
      </c>
      <c r="R2023" t="s">
        <v>510</v>
      </c>
      <c r="S2023" t="s">
        <v>342</v>
      </c>
      <c r="T2023" t="s">
        <v>229</v>
      </c>
      <c r="U2023" t="s">
        <v>771</v>
      </c>
      <c r="V2023" t="s">
        <v>260</v>
      </c>
      <c r="W2023">
        <f t="shared" si="190"/>
        <v>17.920000000000002</v>
      </c>
      <c r="X2023">
        <f t="shared" si="191"/>
        <v>806.40000000000009</v>
      </c>
    </row>
    <row r="2024" spans="1:24" x14ac:dyDescent="0.35">
      <c r="A2024">
        <v>33</v>
      </c>
      <c r="B2024">
        <v>101.29</v>
      </c>
      <c r="C2024">
        <v>10</v>
      </c>
      <c r="D2024">
        <v>3342.57</v>
      </c>
      <c r="E2024" s="53">
        <v>43779</v>
      </c>
      <c r="F2024" s="84">
        <v>11</v>
      </c>
      <c r="G2024" s="84">
        <v>10</v>
      </c>
      <c r="H2024" s="85" t="str">
        <f t="shared" si="186"/>
        <v>October</v>
      </c>
      <c r="I2024" s="84">
        <v>2019</v>
      </c>
      <c r="J2024" s="85" t="str">
        <f t="shared" si="187"/>
        <v>10/11/2019</v>
      </c>
      <c r="K2024" s="86">
        <f t="shared" si="188"/>
        <v>6</v>
      </c>
      <c r="L2024" t="str">
        <f t="shared" si="189"/>
        <v>Friday</v>
      </c>
      <c r="M2024">
        <v>2256</v>
      </c>
      <c r="N2024" t="s">
        <v>207</v>
      </c>
      <c r="O2024" t="s">
        <v>470</v>
      </c>
      <c r="P2024">
        <v>97</v>
      </c>
      <c r="Q2024" t="s">
        <v>629</v>
      </c>
      <c r="R2024" t="s">
        <v>332</v>
      </c>
      <c r="S2024" t="s">
        <v>333</v>
      </c>
      <c r="T2024" t="s">
        <v>230</v>
      </c>
      <c r="U2024" t="s">
        <v>719</v>
      </c>
      <c r="V2024" t="s">
        <v>260</v>
      </c>
      <c r="W2024">
        <f t="shared" si="190"/>
        <v>4.2900000000000063</v>
      </c>
      <c r="X2024">
        <f t="shared" si="191"/>
        <v>141.57000000000022</v>
      </c>
    </row>
    <row r="2025" spans="1:24" x14ac:dyDescent="0.35">
      <c r="A2025">
        <v>44</v>
      </c>
      <c r="B2025">
        <v>111.02</v>
      </c>
      <c r="C2025">
        <v>7</v>
      </c>
      <c r="D2025">
        <v>4884.88</v>
      </c>
      <c r="E2025" s="53" t="s">
        <v>334</v>
      </c>
      <c r="F2025" s="84">
        <v>21</v>
      </c>
      <c r="G2025" s="84">
        <v>10</v>
      </c>
      <c r="H2025" s="85" t="str">
        <f t="shared" si="186"/>
        <v>October</v>
      </c>
      <c r="I2025" s="84">
        <v>2019</v>
      </c>
      <c r="J2025" s="85" t="str">
        <f t="shared" si="187"/>
        <v>10/21/2019</v>
      </c>
      <c r="K2025" s="86">
        <f t="shared" si="188"/>
        <v>2</v>
      </c>
      <c r="L2025" t="str">
        <f t="shared" si="189"/>
        <v>Monday</v>
      </c>
      <c r="M2025">
        <v>2247</v>
      </c>
      <c r="N2025" t="s">
        <v>207</v>
      </c>
      <c r="O2025" t="s">
        <v>470</v>
      </c>
      <c r="P2025">
        <v>97</v>
      </c>
      <c r="Q2025" t="s">
        <v>629</v>
      </c>
      <c r="R2025" t="s">
        <v>335</v>
      </c>
      <c r="S2025" t="s">
        <v>336</v>
      </c>
      <c r="T2025" t="s">
        <v>229</v>
      </c>
      <c r="U2025" t="s">
        <v>720</v>
      </c>
      <c r="V2025" t="s">
        <v>260</v>
      </c>
      <c r="W2025">
        <f t="shared" si="190"/>
        <v>14.019999999999996</v>
      </c>
      <c r="X2025">
        <f t="shared" si="191"/>
        <v>616.87999999999988</v>
      </c>
    </row>
    <row r="2026" spans="1:24" x14ac:dyDescent="0.35">
      <c r="A2026">
        <v>33</v>
      </c>
      <c r="B2026">
        <v>189.93</v>
      </c>
      <c r="C2026">
        <v>3</v>
      </c>
      <c r="D2026">
        <v>6267.69</v>
      </c>
      <c r="E2026" s="53">
        <v>43596</v>
      </c>
      <c r="F2026" s="84">
        <v>5</v>
      </c>
      <c r="G2026" s="84">
        <v>11</v>
      </c>
      <c r="H2026" s="85" t="str">
        <f t="shared" si="186"/>
        <v>November</v>
      </c>
      <c r="I2026" s="84">
        <v>2019</v>
      </c>
      <c r="J2026" s="85" t="str">
        <f t="shared" si="187"/>
        <v>11/5/2019</v>
      </c>
      <c r="K2026" s="86">
        <f t="shared" si="188"/>
        <v>3</v>
      </c>
      <c r="L2026" t="str">
        <f t="shared" si="189"/>
        <v>Tuesday</v>
      </c>
      <c r="M2026">
        <v>2233</v>
      </c>
      <c r="N2026" t="s">
        <v>207</v>
      </c>
      <c r="O2026" t="s">
        <v>470</v>
      </c>
      <c r="P2026">
        <v>97</v>
      </c>
      <c r="Q2026" t="s">
        <v>629</v>
      </c>
      <c r="R2026" t="s">
        <v>272</v>
      </c>
      <c r="S2026" t="s">
        <v>254</v>
      </c>
      <c r="T2026" t="s">
        <v>229</v>
      </c>
      <c r="U2026" t="s">
        <v>692</v>
      </c>
      <c r="V2026" t="s">
        <v>260</v>
      </c>
      <c r="W2026">
        <f t="shared" si="190"/>
        <v>92.93</v>
      </c>
      <c r="X2026">
        <f t="shared" si="191"/>
        <v>3066.69</v>
      </c>
    </row>
    <row r="2027" spans="1:24" x14ac:dyDescent="0.35">
      <c r="A2027">
        <v>39</v>
      </c>
      <c r="B2027">
        <v>50.31</v>
      </c>
      <c r="C2027">
        <v>2</v>
      </c>
      <c r="D2027">
        <v>1962.09</v>
      </c>
      <c r="E2027" s="53">
        <v>43476</v>
      </c>
      <c r="F2027" s="84">
        <v>1</v>
      </c>
      <c r="G2027" s="84">
        <v>11</v>
      </c>
      <c r="H2027" s="85" t="str">
        <f t="shared" si="186"/>
        <v>November</v>
      </c>
      <c r="I2027" s="84">
        <v>2019</v>
      </c>
      <c r="J2027" s="85" t="str">
        <f t="shared" si="187"/>
        <v>11/1/2019</v>
      </c>
      <c r="K2027" s="86">
        <f t="shared" si="188"/>
        <v>6</v>
      </c>
      <c r="L2027" t="str">
        <f t="shared" si="189"/>
        <v>Friday</v>
      </c>
      <c r="M2027">
        <v>2238</v>
      </c>
      <c r="N2027" t="s">
        <v>207</v>
      </c>
      <c r="O2027" t="s">
        <v>470</v>
      </c>
      <c r="P2027">
        <v>97</v>
      </c>
      <c r="Q2027" t="s">
        <v>629</v>
      </c>
      <c r="R2027" t="s">
        <v>301</v>
      </c>
      <c r="S2027" t="s">
        <v>297</v>
      </c>
      <c r="T2027" t="s">
        <v>236</v>
      </c>
      <c r="U2027" t="s">
        <v>706</v>
      </c>
      <c r="V2027" t="s">
        <v>255</v>
      </c>
      <c r="W2027">
        <f t="shared" si="190"/>
        <v>-46.69</v>
      </c>
      <c r="X2027">
        <f t="shared" si="191"/>
        <v>-1820.9099999999999</v>
      </c>
    </row>
    <row r="2028" spans="1:24" x14ac:dyDescent="0.35">
      <c r="A2028">
        <v>41</v>
      </c>
      <c r="B2028">
        <v>167</v>
      </c>
      <c r="C2028">
        <v>6</v>
      </c>
      <c r="D2028">
        <v>6847</v>
      </c>
      <c r="E2028" s="53">
        <v>43750</v>
      </c>
      <c r="F2028" s="84">
        <v>10</v>
      </c>
      <c r="G2028" s="84">
        <v>12</v>
      </c>
      <c r="H2028" s="85" t="str">
        <f t="shared" si="186"/>
        <v>December</v>
      </c>
      <c r="I2028" s="84">
        <v>2019</v>
      </c>
      <c r="J2028" s="85" t="str">
        <f t="shared" si="187"/>
        <v>12/10/2019</v>
      </c>
      <c r="K2028" s="86">
        <f t="shared" si="188"/>
        <v>3</v>
      </c>
      <c r="L2028" t="str">
        <f t="shared" si="189"/>
        <v>Tuesday</v>
      </c>
      <c r="M2028">
        <v>2200</v>
      </c>
      <c r="N2028" t="s">
        <v>207</v>
      </c>
      <c r="O2028" t="s">
        <v>470</v>
      </c>
      <c r="P2028">
        <v>97</v>
      </c>
      <c r="Q2028" t="s">
        <v>629</v>
      </c>
      <c r="R2028" t="s">
        <v>296</v>
      </c>
      <c r="S2028" t="s">
        <v>297</v>
      </c>
      <c r="T2028" t="s">
        <v>236</v>
      </c>
      <c r="U2028" t="s">
        <v>704</v>
      </c>
      <c r="V2028" t="s">
        <v>260</v>
      </c>
      <c r="W2028">
        <f t="shared" si="190"/>
        <v>70</v>
      </c>
      <c r="X2028">
        <f t="shared" si="191"/>
        <v>2870</v>
      </c>
    </row>
    <row r="2029" spans="1:24" x14ac:dyDescent="0.35">
      <c r="A2029">
        <v>40</v>
      </c>
      <c r="B2029">
        <v>86.92</v>
      </c>
      <c r="C2029">
        <v>3</v>
      </c>
      <c r="D2029">
        <v>3476.8</v>
      </c>
      <c r="E2029" s="53" t="s">
        <v>340</v>
      </c>
      <c r="F2029" s="84">
        <v>20</v>
      </c>
      <c r="G2029" s="84">
        <v>1</v>
      </c>
      <c r="H2029" s="85" t="str">
        <f t="shared" si="186"/>
        <v>January</v>
      </c>
      <c r="I2029" s="84">
        <v>2020</v>
      </c>
      <c r="J2029" s="85" t="str">
        <f t="shared" si="187"/>
        <v>1/20/2020</v>
      </c>
      <c r="K2029" s="86">
        <f t="shared" si="188"/>
        <v>2</v>
      </c>
      <c r="L2029" t="str">
        <f t="shared" si="189"/>
        <v>Monday</v>
      </c>
      <c r="M2029">
        <v>2160</v>
      </c>
      <c r="N2029" t="s">
        <v>207</v>
      </c>
      <c r="O2029" t="s">
        <v>470</v>
      </c>
      <c r="P2029">
        <v>97</v>
      </c>
      <c r="Q2029" t="s">
        <v>629</v>
      </c>
      <c r="R2029" t="s">
        <v>341</v>
      </c>
      <c r="S2029" t="s">
        <v>342</v>
      </c>
      <c r="T2029" t="s">
        <v>229</v>
      </c>
      <c r="U2029" t="s">
        <v>722</v>
      </c>
      <c r="V2029" t="s">
        <v>260</v>
      </c>
      <c r="W2029">
        <f t="shared" si="190"/>
        <v>-10.079999999999998</v>
      </c>
      <c r="X2029">
        <f t="shared" si="191"/>
        <v>-403.19999999999993</v>
      </c>
    </row>
    <row r="2030" spans="1:24" x14ac:dyDescent="0.35">
      <c r="A2030">
        <v>33</v>
      </c>
      <c r="B2030">
        <v>139.16999999999999</v>
      </c>
      <c r="C2030">
        <v>4</v>
      </c>
      <c r="D2030">
        <v>4592.6099999999997</v>
      </c>
      <c r="E2030" s="53" t="s">
        <v>441</v>
      </c>
      <c r="F2030" s="84">
        <v>17</v>
      </c>
      <c r="G2030" s="84">
        <v>2</v>
      </c>
      <c r="H2030" s="85" t="str">
        <f t="shared" si="186"/>
        <v>Febuary</v>
      </c>
      <c r="I2030" s="84">
        <v>2020</v>
      </c>
      <c r="J2030" s="85" t="str">
        <f t="shared" si="187"/>
        <v>2/17/2020</v>
      </c>
      <c r="K2030" s="86">
        <f t="shared" si="188"/>
        <v>2</v>
      </c>
      <c r="L2030" t="str">
        <f t="shared" si="189"/>
        <v>Monday</v>
      </c>
      <c r="M2030">
        <v>2133</v>
      </c>
      <c r="N2030" t="s">
        <v>207</v>
      </c>
      <c r="O2030" t="s">
        <v>470</v>
      </c>
      <c r="P2030">
        <v>97</v>
      </c>
      <c r="Q2030" t="s">
        <v>629</v>
      </c>
      <c r="R2030" t="s">
        <v>335</v>
      </c>
      <c r="S2030" t="s">
        <v>336</v>
      </c>
      <c r="T2030" t="s">
        <v>229</v>
      </c>
      <c r="U2030" t="s">
        <v>720</v>
      </c>
      <c r="V2030" t="s">
        <v>260</v>
      </c>
      <c r="W2030">
        <f t="shared" si="190"/>
        <v>42.169999999999987</v>
      </c>
      <c r="X2030">
        <f t="shared" si="191"/>
        <v>1391.6099999999997</v>
      </c>
    </row>
    <row r="2031" spans="1:24" x14ac:dyDescent="0.35">
      <c r="A2031">
        <v>28</v>
      </c>
      <c r="B2031">
        <v>78.89</v>
      </c>
      <c r="C2031">
        <v>4</v>
      </c>
      <c r="D2031">
        <v>2208.92</v>
      </c>
      <c r="E2031" s="53" t="s">
        <v>480</v>
      </c>
      <c r="F2031" s="84">
        <v>30</v>
      </c>
      <c r="G2031" s="84">
        <v>5</v>
      </c>
      <c r="H2031" s="85" t="str">
        <f t="shared" si="186"/>
        <v>May</v>
      </c>
      <c r="I2031" s="84">
        <v>2020</v>
      </c>
      <c r="J2031" s="85" t="str">
        <f t="shared" si="187"/>
        <v>5/30/2020</v>
      </c>
      <c r="K2031" s="86">
        <f t="shared" si="188"/>
        <v>7</v>
      </c>
      <c r="L2031" t="str">
        <f t="shared" si="189"/>
        <v>Saturday</v>
      </c>
      <c r="M2031">
        <v>2031</v>
      </c>
      <c r="N2031" t="s">
        <v>347</v>
      </c>
      <c r="O2031" t="s">
        <v>470</v>
      </c>
      <c r="P2031">
        <v>97</v>
      </c>
      <c r="Q2031" t="s">
        <v>629</v>
      </c>
      <c r="R2031" t="s">
        <v>376</v>
      </c>
      <c r="S2031" t="s">
        <v>377</v>
      </c>
      <c r="T2031" t="s">
        <v>242</v>
      </c>
      <c r="U2031" t="s">
        <v>736</v>
      </c>
      <c r="V2031" t="s">
        <v>255</v>
      </c>
      <c r="W2031">
        <f t="shared" si="190"/>
        <v>-18.11</v>
      </c>
      <c r="X2031">
        <f t="shared" si="191"/>
        <v>-507.08</v>
      </c>
    </row>
    <row r="2032" spans="1:24" x14ac:dyDescent="0.35">
      <c r="A2032">
        <v>26</v>
      </c>
      <c r="B2032">
        <v>63.76</v>
      </c>
      <c r="C2032">
        <v>3</v>
      </c>
      <c r="D2032">
        <v>1657.76</v>
      </c>
      <c r="E2032" s="53" t="s">
        <v>485</v>
      </c>
      <c r="F2032" s="84">
        <v>17</v>
      </c>
      <c r="G2032" s="84">
        <v>2</v>
      </c>
      <c r="H2032" s="85" t="str">
        <f t="shared" si="186"/>
        <v>Febuary</v>
      </c>
      <c r="I2032" s="84">
        <v>2018</v>
      </c>
      <c r="J2032" s="85" t="str">
        <f t="shared" si="187"/>
        <v>2/17/2018</v>
      </c>
      <c r="K2032" s="86">
        <f t="shared" si="188"/>
        <v>7</v>
      </c>
      <c r="L2032" t="str">
        <f t="shared" si="189"/>
        <v>Saturday</v>
      </c>
      <c r="M2032">
        <v>2865</v>
      </c>
      <c r="N2032" t="s">
        <v>207</v>
      </c>
      <c r="O2032" t="s">
        <v>486</v>
      </c>
      <c r="P2032">
        <v>72</v>
      </c>
      <c r="Q2032" t="s">
        <v>630</v>
      </c>
      <c r="R2032" t="s">
        <v>473</v>
      </c>
      <c r="S2032" t="s">
        <v>474</v>
      </c>
      <c r="T2032" t="s">
        <v>239</v>
      </c>
      <c r="U2032" t="s">
        <v>766</v>
      </c>
      <c r="V2032" t="s">
        <v>255</v>
      </c>
      <c r="W2032">
        <f t="shared" si="190"/>
        <v>-8.240000000000002</v>
      </c>
      <c r="X2032">
        <f t="shared" si="191"/>
        <v>-214.24000000000007</v>
      </c>
    </row>
    <row r="2033" spans="1:24" x14ac:dyDescent="0.35">
      <c r="A2033">
        <v>29</v>
      </c>
      <c r="B2033">
        <v>85.49</v>
      </c>
      <c r="C2033">
        <v>9</v>
      </c>
      <c r="D2033">
        <v>2479.21</v>
      </c>
      <c r="E2033" s="53" t="s">
        <v>348</v>
      </c>
      <c r="F2033" s="84">
        <v>29</v>
      </c>
      <c r="G2033" s="84">
        <v>4</v>
      </c>
      <c r="H2033" s="85" t="str">
        <f t="shared" si="186"/>
        <v>April</v>
      </c>
      <c r="I2033" s="84">
        <v>2018</v>
      </c>
      <c r="J2033" s="85" t="str">
        <f t="shared" si="187"/>
        <v>4/29/2018</v>
      </c>
      <c r="K2033" s="86">
        <f t="shared" si="188"/>
        <v>1</v>
      </c>
      <c r="L2033" t="str">
        <f t="shared" si="189"/>
        <v>Sunday</v>
      </c>
      <c r="M2033">
        <v>2795</v>
      </c>
      <c r="N2033" t="s">
        <v>207</v>
      </c>
      <c r="O2033" t="s">
        <v>486</v>
      </c>
      <c r="P2033">
        <v>72</v>
      </c>
      <c r="Q2033" t="s">
        <v>630</v>
      </c>
      <c r="R2033" t="s">
        <v>270</v>
      </c>
      <c r="S2033" t="s">
        <v>271</v>
      </c>
      <c r="T2033" t="s">
        <v>232</v>
      </c>
      <c r="U2033" t="s">
        <v>691</v>
      </c>
      <c r="V2033" t="s">
        <v>255</v>
      </c>
      <c r="W2033">
        <f t="shared" si="190"/>
        <v>13.489999999999995</v>
      </c>
      <c r="X2033">
        <f t="shared" si="191"/>
        <v>391.20999999999987</v>
      </c>
    </row>
    <row r="2034" spans="1:24" x14ac:dyDescent="0.35">
      <c r="A2034">
        <v>46</v>
      </c>
      <c r="B2034">
        <v>77.52</v>
      </c>
      <c r="C2034">
        <v>4</v>
      </c>
      <c r="D2034">
        <v>3565.92</v>
      </c>
      <c r="E2034" s="53" t="s">
        <v>505</v>
      </c>
      <c r="F2034" s="84">
        <v>27</v>
      </c>
      <c r="G2034" s="84">
        <v>6</v>
      </c>
      <c r="H2034" s="85" t="str">
        <f t="shared" si="186"/>
        <v>June</v>
      </c>
      <c r="I2034" s="84">
        <v>2018</v>
      </c>
      <c r="J2034" s="85" t="str">
        <f t="shared" si="187"/>
        <v>6/27/2018</v>
      </c>
      <c r="K2034" s="86">
        <f t="shared" si="188"/>
        <v>4</v>
      </c>
      <c r="L2034" t="str">
        <f t="shared" si="189"/>
        <v>Wednesday</v>
      </c>
      <c r="M2034">
        <v>2737</v>
      </c>
      <c r="N2034" t="s">
        <v>207</v>
      </c>
      <c r="O2034" t="s">
        <v>486</v>
      </c>
      <c r="P2034">
        <v>72</v>
      </c>
      <c r="Q2034" t="s">
        <v>630</v>
      </c>
      <c r="R2034" t="s">
        <v>296</v>
      </c>
      <c r="S2034" t="s">
        <v>297</v>
      </c>
      <c r="T2034" t="s">
        <v>236</v>
      </c>
      <c r="U2034" t="s">
        <v>704</v>
      </c>
      <c r="V2034" t="s">
        <v>260</v>
      </c>
      <c r="W2034">
        <f t="shared" si="190"/>
        <v>5.519999999999996</v>
      </c>
      <c r="X2034">
        <f t="shared" si="191"/>
        <v>253.91999999999982</v>
      </c>
    </row>
    <row r="2035" spans="1:24" x14ac:dyDescent="0.35">
      <c r="A2035">
        <v>33</v>
      </c>
      <c r="B2035">
        <v>84.77</v>
      </c>
      <c r="C2035">
        <v>15</v>
      </c>
      <c r="D2035">
        <v>2797.41</v>
      </c>
      <c r="E2035" s="53" t="s">
        <v>209</v>
      </c>
      <c r="F2035" s="84">
        <v>25</v>
      </c>
      <c r="G2035" s="84">
        <v>8</v>
      </c>
      <c r="H2035" s="85" t="str">
        <f t="shared" si="186"/>
        <v>August</v>
      </c>
      <c r="I2035" s="84">
        <v>2018</v>
      </c>
      <c r="J2035" s="85" t="str">
        <f t="shared" si="187"/>
        <v>8/25/2018</v>
      </c>
      <c r="K2035" s="86">
        <f t="shared" si="188"/>
        <v>7</v>
      </c>
      <c r="L2035" t="str">
        <f t="shared" si="189"/>
        <v>Saturday</v>
      </c>
      <c r="M2035">
        <v>2679</v>
      </c>
      <c r="N2035" t="s">
        <v>207</v>
      </c>
      <c r="O2035" t="s">
        <v>486</v>
      </c>
      <c r="P2035">
        <v>72</v>
      </c>
      <c r="Q2035" t="s">
        <v>630</v>
      </c>
      <c r="R2035" t="s">
        <v>261</v>
      </c>
      <c r="S2035" t="s">
        <v>262</v>
      </c>
      <c r="T2035" t="s">
        <v>229</v>
      </c>
      <c r="U2035" t="s">
        <v>686</v>
      </c>
      <c r="V2035" t="s">
        <v>255</v>
      </c>
      <c r="W2035">
        <f t="shared" si="190"/>
        <v>12.769999999999996</v>
      </c>
      <c r="X2035">
        <f t="shared" si="191"/>
        <v>421.40999999999985</v>
      </c>
    </row>
    <row r="2036" spans="1:24" x14ac:dyDescent="0.35">
      <c r="A2036">
        <v>48</v>
      </c>
      <c r="B2036">
        <v>78.25</v>
      </c>
      <c r="C2036">
        <v>10</v>
      </c>
      <c r="D2036">
        <v>3756</v>
      </c>
      <c r="E2036" s="53" t="s">
        <v>210</v>
      </c>
      <c r="F2036" s="84">
        <v>28</v>
      </c>
      <c r="G2036" s="84">
        <v>10</v>
      </c>
      <c r="H2036" s="85" t="str">
        <f t="shared" si="186"/>
        <v>October</v>
      </c>
      <c r="I2036" s="84">
        <v>2018</v>
      </c>
      <c r="J2036" s="85" t="str">
        <f t="shared" si="187"/>
        <v>10/28/2018</v>
      </c>
      <c r="K2036" s="86">
        <f t="shared" si="188"/>
        <v>1</v>
      </c>
      <c r="L2036" t="str">
        <f t="shared" si="189"/>
        <v>Sunday</v>
      </c>
      <c r="M2036">
        <v>2616</v>
      </c>
      <c r="N2036" t="s">
        <v>207</v>
      </c>
      <c r="O2036" t="s">
        <v>486</v>
      </c>
      <c r="P2036">
        <v>72</v>
      </c>
      <c r="Q2036" t="s">
        <v>630</v>
      </c>
      <c r="R2036" t="s">
        <v>263</v>
      </c>
      <c r="S2036" t="s">
        <v>264</v>
      </c>
      <c r="T2036" t="s">
        <v>229</v>
      </c>
      <c r="U2036" t="s">
        <v>687</v>
      </c>
      <c r="V2036" t="s">
        <v>260</v>
      </c>
      <c r="W2036">
        <f t="shared" si="190"/>
        <v>6.25</v>
      </c>
      <c r="X2036">
        <f t="shared" si="191"/>
        <v>300</v>
      </c>
    </row>
    <row r="2037" spans="1:24" x14ac:dyDescent="0.35">
      <c r="A2037">
        <v>40</v>
      </c>
      <c r="B2037">
        <v>71</v>
      </c>
      <c r="C2037">
        <v>8</v>
      </c>
      <c r="D2037">
        <v>2840</v>
      </c>
      <c r="E2037" s="53">
        <v>43800</v>
      </c>
      <c r="F2037" s="84">
        <v>12</v>
      </c>
      <c r="G2037" s="84">
        <v>1</v>
      </c>
      <c r="H2037" s="85" t="str">
        <f t="shared" si="186"/>
        <v>January</v>
      </c>
      <c r="I2037" s="84">
        <v>2019</v>
      </c>
      <c r="J2037" s="85" t="str">
        <f t="shared" si="187"/>
        <v>1/12/2019</v>
      </c>
      <c r="K2037" s="86">
        <f t="shared" si="188"/>
        <v>7</v>
      </c>
      <c r="L2037" t="str">
        <f t="shared" si="189"/>
        <v>Saturday</v>
      </c>
      <c r="M2037">
        <v>2541</v>
      </c>
      <c r="N2037" t="s">
        <v>207</v>
      </c>
      <c r="O2037" t="s">
        <v>486</v>
      </c>
      <c r="P2037">
        <v>72</v>
      </c>
      <c r="Q2037" t="s">
        <v>630</v>
      </c>
      <c r="R2037" t="s">
        <v>349</v>
      </c>
      <c r="S2037" t="s">
        <v>350</v>
      </c>
      <c r="T2037" t="s">
        <v>241</v>
      </c>
      <c r="U2037" t="s">
        <v>725</v>
      </c>
      <c r="V2037" t="s">
        <v>255</v>
      </c>
      <c r="W2037">
        <f t="shared" si="190"/>
        <v>-1</v>
      </c>
      <c r="X2037">
        <f t="shared" si="191"/>
        <v>-40</v>
      </c>
    </row>
    <row r="2038" spans="1:24" x14ac:dyDescent="0.35">
      <c r="A2038">
        <v>23</v>
      </c>
      <c r="B2038">
        <v>74.62</v>
      </c>
      <c r="C2038">
        <v>10</v>
      </c>
      <c r="D2038">
        <v>1716.26</v>
      </c>
      <c r="E2038" s="53" t="s">
        <v>213</v>
      </c>
      <c r="F2038" s="84">
        <v>20</v>
      </c>
      <c r="G2038" s="84">
        <v>2</v>
      </c>
      <c r="H2038" s="85" t="str">
        <f t="shared" si="186"/>
        <v>Febuary</v>
      </c>
      <c r="I2038" s="84">
        <v>2019</v>
      </c>
      <c r="J2038" s="85" t="str">
        <f t="shared" si="187"/>
        <v>2/20/2019</v>
      </c>
      <c r="K2038" s="86">
        <f t="shared" si="188"/>
        <v>4</v>
      </c>
      <c r="L2038" t="str">
        <f t="shared" si="189"/>
        <v>Wednesday</v>
      </c>
      <c r="M2038">
        <v>2503</v>
      </c>
      <c r="N2038" t="s">
        <v>207</v>
      </c>
      <c r="O2038" t="s">
        <v>486</v>
      </c>
      <c r="P2038">
        <v>72</v>
      </c>
      <c r="Q2038" t="s">
        <v>630</v>
      </c>
      <c r="R2038" t="s">
        <v>270</v>
      </c>
      <c r="S2038" t="s">
        <v>271</v>
      </c>
      <c r="T2038" t="s">
        <v>232</v>
      </c>
      <c r="U2038" t="s">
        <v>691</v>
      </c>
      <c r="V2038" t="s">
        <v>255</v>
      </c>
      <c r="W2038">
        <f t="shared" si="190"/>
        <v>2.6200000000000045</v>
      </c>
      <c r="X2038">
        <f t="shared" si="191"/>
        <v>60.260000000000105</v>
      </c>
    </row>
    <row r="2039" spans="1:24" x14ac:dyDescent="0.35">
      <c r="A2039">
        <v>40</v>
      </c>
      <c r="B2039">
        <v>81.14</v>
      </c>
      <c r="C2039">
        <v>4</v>
      </c>
      <c r="D2039">
        <v>3245.6</v>
      </c>
      <c r="E2039" s="53">
        <v>43500</v>
      </c>
      <c r="F2039" s="84">
        <v>2</v>
      </c>
      <c r="G2039" s="84">
        <v>4</v>
      </c>
      <c r="H2039" s="85" t="str">
        <f t="shared" si="186"/>
        <v>April</v>
      </c>
      <c r="I2039" s="84">
        <v>2019</v>
      </c>
      <c r="J2039" s="85" t="str">
        <f t="shared" si="187"/>
        <v>4/2/2019</v>
      </c>
      <c r="K2039" s="86">
        <f t="shared" si="188"/>
        <v>3</v>
      </c>
      <c r="L2039" t="str">
        <f t="shared" si="189"/>
        <v>Tuesday</v>
      </c>
      <c r="M2039">
        <v>2463</v>
      </c>
      <c r="N2039" t="s">
        <v>207</v>
      </c>
      <c r="O2039" t="s">
        <v>486</v>
      </c>
      <c r="P2039">
        <v>72</v>
      </c>
      <c r="Q2039" t="s">
        <v>630</v>
      </c>
      <c r="R2039" t="s">
        <v>379</v>
      </c>
      <c r="S2039" t="s">
        <v>380</v>
      </c>
      <c r="T2039" t="s">
        <v>240</v>
      </c>
      <c r="U2039" t="s">
        <v>737</v>
      </c>
      <c r="V2039" t="s">
        <v>260</v>
      </c>
      <c r="W2039">
        <f t="shared" si="190"/>
        <v>9.14</v>
      </c>
      <c r="X2039">
        <f t="shared" si="191"/>
        <v>365.6</v>
      </c>
    </row>
    <row r="2040" spans="1:24" x14ac:dyDescent="0.35">
      <c r="A2040">
        <v>37</v>
      </c>
      <c r="B2040">
        <v>74.62</v>
      </c>
      <c r="C2040">
        <v>5</v>
      </c>
      <c r="D2040">
        <v>2760.94</v>
      </c>
      <c r="E2040" s="53">
        <v>43774</v>
      </c>
      <c r="F2040" s="84">
        <v>11</v>
      </c>
      <c r="G2040" s="84">
        <v>5</v>
      </c>
      <c r="H2040" s="85" t="str">
        <f t="shared" si="186"/>
        <v>May</v>
      </c>
      <c r="I2040" s="84">
        <v>2019</v>
      </c>
      <c r="J2040" s="85" t="str">
        <f t="shared" si="187"/>
        <v>5/11/2019</v>
      </c>
      <c r="K2040" s="86">
        <f t="shared" si="188"/>
        <v>7</v>
      </c>
      <c r="L2040" t="str">
        <f t="shared" si="189"/>
        <v>Saturday</v>
      </c>
      <c r="M2040">
        <v>2425</v>
      </c>
      <c r="N2040" t="s">
        <v>207</v>
      </c>
      <c r="O2040" t="s">
        <v>486</v>
      </c>
      <c r="P2040">
        <v>72</v>
      </c>
      <c r="Q2040" t="s">
        <v>630</v>
      </c>
      <c r="R2040" t="s">
        <v>392</v>
      </c>
      <c r="S2040" t="s">
        <v>393</v>
      </c>
      <c r="T2040" t="s">
        <v>229</v>
      </c>
      <c r="U2040" t="s">
        <v>741</v>
      </c>
      <c r="V2040" t="s">
        <v>255</v>
      </c>
      <c r="W2040">
        <f t="shared" si="190"/>
        <v>2.6200000000000045</v>
      </c>
      <c r="X2040">
        <f t="shared" si="191"/>
        <v>96.940000000000168</v>
      </c>
    </row>
    <row r="2041" spans="1:24" x14ac:dyDescent="0.35">
      <c r="A2041">
        <v>24</v>
      </c>
      <c r="B2041">
        <v>75.349999999999994</v>
      </c>
      <c r="C2041">
        <v>11</v>
      </c>
      <c r="D2041">
        <v>1808.4</v>
      </c>
      <c r="E2041" s="53" t="s">
        <v>215</v>
      </c>
      <c r="F2041" s="84">
        <v>28</v>
      </c>
      <c r="G2041" s="84">
        <v>6</v>
      </c>
      <c r="H2041" s="85" t="str">
        <f t="shared" si="186"/>
        <v>June</v>
      </c>
      <c r="I2041" s="84">
        <v>2019</v>
      </c>
      <c r="J2041" s="85" t="str">
        <f t="shared" si="187"/>
        <v>6/28/2019</v>
      </c>
      <c r="K2041" s="86">
        <f t="shared" si="188"/>
        <v>6</v>
      </c>
      <c r="L2041" t="str">
        <f t="shared" si="189"/>
        <v>Friday</v>
      </c>
      <c r="M2041">
        <v>2378</v>
      </c>
      <c r="N2041" t="s">
        <v>207</v>
      </c>
      <c r="O2041" t="s">
        <v>486</v>
      </c>
      <c r="P2041">
        <v>72</v>
      </c>
      <c r="Q2041" t="s">
        <v>630</v>
      </c>
      <c r="R2041" t="s">
        <v>275</v>
      </c>
      <c r="S2041" t="s">
        <v>276</v>
      </c>
      <c r="T2041" t="s">
        <v>229</v>
      </c>
      <c r="U2041" t="s">
        <v>694</v>
      </c>
      <c r="V2041" t="s">
        <v>255</v>
      </c>
      <c r="W2041">
        <f t="shared" si="190"/>
        <v>3.3499999999999943</v>
      </c>
      <c r="X2041">
        <f t="shared" si="191"/>
        <v>80.399999999999864</v>
      </c>
    </row>
    <row r="2042" spans="1:24" x14ac:dyDescent="0.35">
      <c r="A2042">
        <v>27</v>
      </c>
      <c r="B2042">
        <v>62.31</v>
      </c>
      <c r="C2042">
        <v>10</v>
      </c>
      <c r="D2042">
        <v>1682.37</v>
      </c>
      <c r="E2042" s="53" t="s">
        <v>216</v>
      </c>
      <c r="F2042" s="84">
        <v>23</v>
      </c>
      <c r="G2042" s="84">
        <v>7</v>
      </c>
      <c r="H2042" s="85" t="str">
        <f t="shared" si="186"/>
        <v>July</v>
      </c>
      <c r="I2042" s="84">
        <v>2019</v>
      </c>
      <c r="J2042" s="85" t="str">
        <f t="shared" si="187"/>
        <v>7/23/2019</v>
      </c>
      <c r="K2042" s="86">
        <f t="shared" si="188"/>
        <v>3</v>
      </c>
      <c r="L2042" t="str">
        <f t="shared" si="189"/>
        <v>Tuesday</v>
      </c>
      <c r="M2042">
        <v>2354</v>
      </c>
      <c r="N2042" t="s">
        <v>207</v>
      </c>
      <c r="O2042" t="s">
        <v>486</v>
      </c>
      <c r="P2042">
        <v>72</v>
      </c>
      <c r="Q2042" t="s">
        <v>630</v>
      </c>
      <c r="R2042" t="s">
        <v>277</v>
      </c>
      <c r="S2042" t="s">
        <v>278</v>
      </c>
      <c r="T2042" t="s">
        <v>230</v>
      </c>
      <c r="U2042" t="s">
        <v>695</v>
      </c>
      <c r="V2042" t="s">
        <v>255</v>
      </c>
      <c r="W2042">
        <f t="shared" si="190"/>
        <v>-9.6899999999999977</v>
      </c>
      <c r="X2042">
        <f t="shared" si="191"/>
        <v>-261.62999999999994</v>
      </c>
    </row>
    <row r="2043" spans="1:24" x14ac:dyDescent="0.35">
      <c r="A2043">
        <v>21</v>
      </c>
      <c r="B2043">
        <v>71</v>
      </c>
      <c r="C2043">
        <v>2</v>
      </c>
      <c r="D2043">
        <v>1491</v>
      </c>
      <c r="E2043" s="53" t="s">
        <v>491</v>
      </c>
      <c r="F2043" s="84">
        <v>21</v>
      </c>
      <c r="G2043" s="84">
        <v>8</v>
      </c>
      <c r="H2043" s="85" t="str">
        <f t="shared" si="186"/>
        <v>August</v>
      </c>
      <c r="I2043" s="84">
        <v>2019</v>
      </c>
      <c r="J2043" s="85" t="str">
        <f t="shared" si="187"/>
        <v>8/21/2019</v>
      </c>
      <c r="K2043" s="86">
        <f t="shared" si="188"/>
        <v>4</v>
      </c>
      <c r="L2043" t="str">
        <f t="shared" si="189"/>
        <v>Wednesday</v>
      </c>
      <c r="M2043">
        <v>2326</v>
      </c>
      <c r="N2043" t="s">
        <v>207</v>
      </c>
      <c r="O2043" t="s">
        <v>486</v>
      </c>
      <c r="P2043">
        <v>72</v>
      </c>
      <c r="Q2043" t="s">
        <v>630</v>
      </c>
      <c r="R2043" t="s">
        <v>465</v>
      </c>
      <c r="S2043" t="s">
        <v>466</v>
      </c>
      <c r="T2043" t="s">
        <v>231</v>
      </c>
      <c r="U2043" t="s">
        <v>765</v>
      </c>
      <c r="V2043" t="s">
        <v>255</v>
      </c>
      <c r="W2043">
        <f t="shared" si="190"/>
        <v>-1</v>
      </c>
      <c r="X2043">
        <f t="shared" si="191"/>
        <v>-21</v>
      </c>
    </row>
    <row r="2044" spans="1:24" x14ac:dyDescent="0.35">
      <c r="A2044">
        <v>23</v>
      </c>
      <c r="B2044">
        <v>72.45</v>
      </c>
      <c r="C2044">
        <v>5</v>
      </c>
      <c r="D2044">
        <v>1666.35</v>
      </c>
      <c r="E2044" s="53" t="s">
        <v>506</v>
      </c>
      <c r="F2044" s="84">
        <v>16</v>
      </c>
      <c r="G2044" s="84">
        <v>9</v>
      </c>
      <c r="H2044" s="85" t="str">
        <f t="shared" si="186"/>
        <v>September</v>
      </c>
      <c r="I2044" s="84">
        <v>2019</v>
      </c>
      <c r="J2044" s="85" t="str">
        <f t="shared" si="187"/>
        <v>9/16/2019</v>
      </c>
      <c r="K2044" s="86">
        <f t="shared" si="188"/>
        <v>2</v>
      </c>
      <c r="L2044" t="str">
        <f t="shared" si="189"/>
        <v>Monday</v>
      </c>
      <c r="M2044">
        <v>2301</v>
      </c>
      <c r="N2044" t="s">
        <v>207</v>
      </c>
      <c r="O2044" t="s">
        <v>486</v>
      </c>
      <c r="P2044">
        <v>72</v>
      </c>
      <c r="Q2044" t="s">
        <v>630</v>
      </c>
      <c r="R2044" t="s">
        <v>430</v>
      </c>
      <c r="S2044" t="s">
        <v>431</v>
      </c>
      <c r="T2044" t="s">
        <v>245</v>
      </c>
      <c r="U2044" t="s">
        <v>755</v>
      </c>
      <c r="V2044" t="s">
        <v>255</v>
      </c>
      <c r="W2044">
        <f t="shared" si="190"/>
        <v>0.45000000000000284</v>
      </c>
      <c r="X2044">
        <f t="shared" si="191"/>
        <v>10.350000000000065</v>
      </c>
    </row>
    <row r="2045" spans="1:24" x14ac:dyDescent="0.35">
      <c r="A2045">
        <v>44</v>
      </c>
      <c r="B2045">
        <v>83.32</v>
      </c>
      <c r="C2045">
        <v>8</v>
      </c>
      <c r="D2045">
        <v>3666.08</v>
      </c>
      <c r="E2045" s="53" t="s">
        <v>219</v>
      </c>
      <c r="F2045" s="84">
        <v>15</v>
      </c>
      <c r="G2045" s="84">
        <v>10</v>
      </c>
      <c r="H2045" s="85" t="str">
        <f t="shared" si="186"/>
        <v>October</v>
      </c>
      <c r="I2045" s="84">
        <v>2019</v>
      </c>
      <c r="J2045" s="85" t="str">
        <f t="shared" si="187"/>
        <v>10/15/2019</v>
      </c>
      <c r="K2045" s="86">
        <f t="shared" si="188"/>
        <v>3</v>
      </c>
      <c r="L2045" t="str">
        <f t="shared" si="189"/>
        <v>Tuesday</v>
      </c>
      <c r="M2045">
        <v>2273</v>
      </c>
      <c r="N2045" t="s">
        <v>207</v>
      </c>
      <c r="O2045" t="s">
        <v>486</v>
      </c>
      <c r="P2045">
        <v>72</v>
      </c>
      <c r="Q2045" t="s">
        <v>630</v>
      </c>
      <c r="R2045" t="s">
        <v>354</v>
      </c>
      <c r="S2045" t="s">
        <v>355</v>
      </c>
      <c r="T2045" t="s">
        <v>229</v>
      </c>
      <c r="U2045" t="s">
        <v>728</v>
      </c>
      <c r="V2045" t="s">
        <v>260</v>
      </c>
      <c r="W2045">
        <f t="shared" si="190"/>
        <v>11.319999999999993</v>
      </c>
      <c r="X2045">
        <f t="shared" si="191"/>
        <v>498.0799999999997</v>
      </c>
    </row>
    <row r="2046" spans="1:24" x14ac:dyDescent="0.35">
      <c r="A2046">
        <v>35</v>
      </c>
      <c r="B2046">
        <v>83.32</v>
      </c>
      <c r="C2046">
        <v>1</v>
      </c>
      <c r="D2046">
        <v>2916.2</v>
      </c>
      <c r="E2046" s="53">
        <v>43507</v>
      </c>
      <c r="F2046" s="84">
        <v>2</v>
      </c>
      <c r="G2046" s="84">
        <v>11</v>
      </c>
      <c r="H2046" s="85" t="str">
        <f t="shared" si="186"/>
        <v>November</v>
      </c>
      <c r="I2046" s="84">
        <v>2019</v>
      </c>
      <c r="J2046" s="85" t="str">
        <f t="shared" si="187"/>
        <v>11/2/2019</v>
      </c>
      <c r="K2046" s="86">
        <f t="shared" si="188"/>
        <v>7</v>
      </c>
      <c r="L2046" t="str">
        <f t="shared" si="189"/>
        <v>Saturday</v>
      </c>
      <c r="M2046">
        <v>2256</v>
      </c>
      <c r="N2046" t="s">
        <v>207</v>
      </c>
      <c r="O2046" t="s">
        <v>486</v>
      </c>
      <c r="P2046">
        <v>72</v>
      </c>
      <c r="Q2046" t="s">
        <v>630</v>
      </c>
      <c r="R2046" t="s">
        <v>263</v>
      </c>
      <c r="S2046" t="s">
        <v>264</v>
      </c>
      <c r="T2046" t="s">
        <v>229</v>
      </c>
      <c r="U2046" t="s">
        <v>687</v>
      </c>
      <c r="V2046" t="s">
        <v>255</v>
      </c>
      <c r="W2046">
        <f t="shared" si="190"/>
        <v>11.319999999999993</v>
      </c>
      <c r="X2046">
        <f t="shared" si="191"/>
        <v>396.19999999999976</v>
      </c>
    </row>
    <row r="2047" spans="1:24" x14ac:dyDescent="0.35">
      <c r="A2047">
        <v>43</v>
      </c>
      <c r="B2047">
        <v>60.86</v>
      </c>
      <c r="C2047">
        <v>4</v>
      </c>
      <c r="D2047">
        <v>2616.98</v>
      </c>
      <c r="E2047" s="53">
        <v>43810</v>
      </c>
      <c r="F2047" s="84">
        <v>12</v>
      </c>
      <c r="G2047" s="84">
        <v>11</v>
      </c>
      <c r="H2047" s="85" t="str">
        <f t="shared" si="186"/>
        <v>November</v>
      </c>
      <c r="I2047" s="84">
        <v>2019</v>
      </c>
      <c r="J2047" s="85" t="str">
        <f t="shared" si="187"/>
        <v>11/12/2019</v>
      </c>
      <c r="K2047" s="86">
        <f t="shared" si="188"/>
        <v>3</v>
      </c>
      <c r="L2047" t="str">
        <f t="shared" si="189"/>
        <v>Tuesday</v>
      </c>
      <c r="M2047">
        <v>2247</v>
      </c>
      <c r="N2047" t="s">
        <v>207</v>
      </c>
      <c r="O2047" t="s">
        <v>486</v>
      </c>
      <c r="P2047">
        <v>72</v>
      </c>
      <c r="Q2047" t="s">
        <v>630</v>
      </c>
      <c r="R2047" t="s">
        <v>473</v>
      </c>
      <c r="S2047" t="s">
        <v>474</v>
      </c>
      <c r="T2047" t="s">
        <v>239</v>
      </c>
      <c r="U2047" t="s">
        <v>766</v>
      </c>
      <c r="V2047" t="s">
        <v>255</v>
      </c>
      <c r="W2047">
        <f t="shared" si="190"/>
        <v>-11.14</v>
      </c>
      <c r="X2047">
        <f t="shared" si="191"/>
        <v>-479.02000000000004</v>
      </c>
    </row>
    <row r="2048" spans="1:24" x14ac:dyDescent="0.35">
      <c r="A2048">
        <v>40</v>
      </c>
      <c r="B2048">
        <v>84.77</v>
      </c>
      <c r="C2048">
        <v>1</v>
      </c>
      <c r="D2048">
        <v>3390.8</v>
      </c>
      <c r="E2048" s="53" t="s">
        <v>221</v>
      </c>
      <c r="F2048" s="84">
        <v>24</v>
      </c>
      <c r="G2048" s="84">
        <v>11</v>
      </c>
      <c r="H2048" s="85" t="str">
        <f t="shared" si="186"/>
        <v>November</v>
      </c>
      <c r="I2048" s="84">
        <v>2019</v>
      </c>
      <c r="J2048" s="85" t="str">
        <f t="shared" si="187"/>
        <v>11/24/2019</v>
      </c>
      <c r="K2048" s="86">
        <f t="shared" si="188"/>
        <v>1</v>
      </c>
      <c r="L2048" t="str">
        <f t="shared" si="189"/>
        <v>Sunday</v>
      </c>
      <c r="M2048">
        <v>2236</v>
      </c>
      <c r="N2048" t="s">
        <v>207</v>
      </c>
      <c r="O2048" t="s">
        <v>486</v>
      </c>
      <c r="P2048">
        <v>72</v>
      </c>
      <c r="Q2048" t="s">
        <v>630</v>
      </c>
      <c r="R2048" t="s">
        <v>370</v>
      </c>
      <c r="S2048" t="s">
        <v>247</v>
      </c>
      <c r="T2048" t="s">
        <v>236</v>
      </c>
      <c r="U2048" t="s">
        <v>734</v>
      </c>
      <c r="V2048" t="s">
        <v>260</v>
      </c>
      <c r="W2048">
        <f t="shared" si="190"/>
        <v>12.769999999999996</v>
      </c>
      <c r="X2048">
        <f t="shared" si="191"/>
        <v>510.79999999999984</v>
      </c>
    </row>
    <row r="2049" spans="1:24" x14ac:dyDescent="0.35">
      <c r="A2049">
        <v>35</v>
      </c>
      <c r="B2049">
        <v>89.9</v>
      </c>
      <c r="C2049">
        <v>3</v>
      </c>
      <c r="D2049">
        <v>3146.5</v>
      </c>
      <c r="E2049" s="53">
        <v>43567</v>
      </c>
      <c r="F2049" s="84">
        <v>4</v>
      </c>
      <c r="G2049" s="84">
        <v>12</v>
      </c>
      <c r="H2049" s="85" t="str">
        <f t="shared" si="186"/>
        <v>December</v>
      </c>
      <c r="I2049" s="84">
        <v>2019</v>
      </c>
      <c r="J2049" s="85" t="str">
        <f t="shared" si="187"/>
        <v>12/4/2019</v>
      </c>
      <c r="K2049" s="86">
        <f t="shared" si="188"/>
        <v>4</v>
      </c>
      <c r="L2049" t="str">
        <f t="shared" si="189"/>
        <v>Wednesday</v>
      </c>
      <c r="M2049">
        <v>2227</v>
      </c>
      <c r="N2049" t="s">
        <v>207</v>
      </c>
      <c r="O2049" t="s">
        <v>486</v>
      </c>
      <c r="P2049">
        <v>72</v>
      </c>
      <c r="Q2049" t="s">
        <v>630</v>
      </c>
      <c r="R2049" t="s">
        <v>488</v>
      </c>
      <c r="S2049" t="s">
        <v>451</v>
      </c>
      <c r="T2049" t="s">
        <v>229</v>
      </c>
      <c r="U2049" t="s">
        <v>768</v>
      </c>
      <c r="V2049" t="s">
        <v>260</v>
      </c>
      <c r="W2049">
        <f t="shared" si="190"/>
        <v>17.900000000000006</v>
      </c>
      <c r="X2049">
        <f t="shared" si="191"/>
        <v>626.50000000000023</v>
      </c>
    </row>
    <row r="2050" spans="1:24" x14ac:dyDescent="0.35">
      <c r="A2050">
        <v>25</v>
      </c>
      <c r="B2050">
        <v>62.46</v>
      </c>
      <c r="C2050">
        <v>1</v>
      </c>
      <c r="D2050">
        <v>1561.5</v>
      </c>
      <c r="E2050" s="53" t="s">
        <v>222</v>
      </c>
      <c r="F2050" s="84">
        <v>17</v>
      </c>
      <c r="G2050" s="84">
        <v>12</v>
      </c>
      <c r="H2050" s="85" t="str">
        <f t="shared" si="186"/>
        <v>December</v>
      </c>
      <c r="I2050" s="84">
        <v>2019</v>
      </c>
      <c r="J2050" s="85" t="str">
        <f t="shared" si="187"/>
        <v>12/17/2019</v>
      </c>
      <c r="K2050" s="86">
        <f t="shared" si="188"/>
        <v>3</v>
      </c>
      <c r="L2050" t="str">
        <f t="shared" si="189"/>
        <v>Tuesday</v>
      </c>
      <c r="M2050">
        <v>2215</v>
      </c>
      <c r="N2050" t="s">
        <v>207</v>
      </c>
      <c r="O2050" t="s">
        <v>486</v>
      </c>
      <c r="P2050">
        <v>72</v>
      </c>
      <c r="Q2050" t="s">
        <v>630</v>
      </c>
      <c r="R2050" t="s">
        <v>290</v>
      </c>
      <c r="S2050" t="s">
        <v>291</v>
      </c>
      <c r="T2050" t="s">
        <v>232</v>
      </c>
      <c r="U2050" t="s">
        <v>701</v>
      </c>
      <c r="V2050" t="s">
        <v>255</v>
      </c>
      <c r="W2050">
        <f t="shared" si="190"/>
        <v>-9.5399999999999991</v>
      </c>
      <c r="X2050">
        <f t="shared" si="191"/>
        <v>-238.49999999999997</v>
      </c>
    </row>
    <row r="2051" spans="1:24" x14ac:dyDescent="0.35">
      <c r="A2051">
        <v>43</v>
      </c>
      <c r="B2051">
        <v>233.48</v>
      </c>
      <c r="C2051">
        <v>2</v>
      </c>
      <c r="D2051">
        <v>10039.6</v>
      </c>
      <c r="E2051" s="53">
        <v>43892</v>
      </c>
      <c r="F2051" s="84">
        <v>3</v>
      </c>
      <c r="G2051" s="84">
        <v>2</v>
      </c>
      <c r="H2051" s="85" t="str">
        <f t="shared" ref="H2051:H2114" si="192">IF(G2051=1,"January",IF(G2051=2,"Febuary",IF(G2051=3,"March",IF(G2051=4,"April",IF(G2051=5,"May",IF(G2051=6,"June",IF(G2051=7,"July",IF(G2051=8,"August",IF(G2051=9,"September",IF(G2051=10,"October",IF(G2051=11,"November","December")))))))))))</f>
        <v>Febuary</v>
      </c>
      <c r="I2051" s="84">
        <v>2020</v>
      </c>
      <c r="J2051" s="85" t="str">
        <f t="shared" ref="J2051:J2114" si="193">CONCATENATE(G2051,"/",F2051,"/",I2051)</f>
        <v>2/3/2020</v>
      </c>
      <c r="K2051" s="86">
        <f t="shared" ref="K2051:K2114" si="194">WEEKDAY(J2051)</f>
        <v>2</v>
      </c>
      <c r="L2051" t="str">
        <f t="shared" ref="L2051:L2114" si="195">IF(K2051=7,"Saturday",IF(K2051=6,"Friday",IF(K2051=5,"Thursday",IF(K2051=4,"Wednesday",IF(K2051=3,"Tuesday",IF(K2051=2,"Monday","Sunday"))))))</f>
        <v>Monday</v>
      </c>
      <c r="M2051">
        <v>2168</v>
      </c>
      <c r="N2051" t="s">
        <v>207</v>
      </c>
      <c r="O2051" t="s">
        <v>486</v>
      </c>
      <c r="P2051">
        <v>72</v>
      </c>
      <c r="Q2051" t="s">
        <v>630</v>
      </c>
      <c r="R2051" t="s">
        <v>277</v>
      </c>
      <c r="S2051" t="s">
        <v>278</v>
      </c>
      <c r="T2051" t="s">
        <v>230</v>
      </c>
      <c r="U2051" t="s">
        <v>695</v>
      </c>
      <c r="V2051" t="s">
        <v>289</v>
      </c>
      <c r="W2051">
        <f t="shared" ref="W2051:W2114" si="196">B2051-P2051</f>
        <v>161.47999999999999</v>
      </c>
      <c r="X2051">
        <f t="shared" ref="X2051:X2114" si="197">W2051*A2051</f>
        <v>6943.6399999999994</v>
      </c>
    </row>
    <row r="2052" spans="1:24" x14ac:dyDescent="0.35">
      <c r="A2052">
        <v>50</v>
      </c>
      <c r="B2052">
        <v>63.34</v>
      </c>
      <c r="C2052">
        <v>8</v>
      </c>
      <c r="D2052">
        <v>3167</v>
      </c>
      <c r="E2052" s="53">
        <v>43833</v>
      </c>
      <c r="F2052" s="84">
        <v>1</v>
      </c>
      <c r="G2052" s="84">
        <v>3</v>
      </c>
      <c r="H2052" s="85" t="str">
        <f t="shared" si="192"/>
        <v>March</v>
      </c>
      <c r="I2052" s="84">
        <v>2020</v>
      </c>
      <c r="J2052" s="85" t="str">
        <f t="shared" si="193"/>
        <v>3/1/2020</v>
      </c>
      <c r="K2052" s="86">
        <f t="shared" si="194"/>
        <v>1</v>
      </c>
      <c r="L2052" t="str">
        <f t="shared" si="195"/>
        <v>Sunday</v>
      </c>
      <c r="M2052">
        <v>2142</v>
      </c>
      <c r="N2052" t="s">
        <v>397</v>
      </c>
      <c r="O2052" t="s">
        <v>486</v>
      </c>
      <c r="P2052">
        <v>72</v>
      </c>
      <c r="Q2052" t="s">
        <v>630</v>
      </c>
      <c r="R2052" t="s">
        <v>296</v>
      </c>
      <c r="S2052" t="s">
        <v>297</v>
      </c>
      <c r="T2052" t="s">
        <v>236</v>
      </c>
      <c r="U2052" t="s">
        <v>704</v>
      </c>
      <c r="V2052" t="s">
        <v>260</v>
      </c>
      <c r="W2052">
        <f t="shared" si="196"/>
        <v>-8.6599999999999966</v>
      </c>
      <c r="X2052">
        <f t="shared" si="197"/>
        <v>-432.99999999999983</v>
      </c>
    </row>
    <row r="2053" spans="1:24" x14ac:dyDescent="0.35">
      <c r="A2053">
        <v>45</v>
      </c>
      <c r="B2053">
        <v>78.25</v>
      </c>
      <c r="C2053">
        <v>14</v>
      </c>
      <c r="D2053">
        <v>3521.25</v>
      </c>
      <c r="E2053" s="53" t="s">
        <v>498</v>
      </c>
      <c r="F2053" s="84">
        <v>30</v>
      </c>
      <c r="G2053" s="84">
        <v>3</v>
      </c>
      <c r="H2053" s="85" t="str">
        <f t="shared" si="192"/>
        <v>March</v>
      </c>
      <c r="I2053" s="84">
        <v>2020</v>
      </c>
      <c r="J2053" s="85" t="str">
        <f t="shared" si="193"/>
        <v>3/30/2020</v>
      </c>
      <c r="K2053" s="86">
        <f t="shared" si="194"/>
        <v>2</v>
      </c>
      <c r="L2053" t="str">
        <f t="shared" si="195"/>
        <v>Monday</v>
      </c>
      <c r="M2053">
        <v>2114</v>
      </c>
      <c r="N2053" t="s">
        <v>207</v>
      </c>
      <c r="O2053" t="s">
        <v>486</v>
      </c>
      <c r="P2053">
        <v>72</v>
      </c>
      <c r="Q2053" t="s">
        <v>630</v>
      </c>
      <c r="R2053" t="s">
        <v>256</v>
      </c>
      <c r="S2053" t="s">
        <v>257</v>
      </c>
      <c r="T2053" t="s">
        <v>230</v>
      </c>
      <c r="U2053" t="s">
        <v>684</v>
      </c>
      <c r="V2053" t="s">
        <v>260</v>
      </c>
      <c r="W2053">
        <f t="shared" si="196"/>
        <v>6.25</v>
      </c>
      <c r="X2053">
        <f t="shared" si="197"/>
        <v>281.25</v>
      </c>
    </row>
    <row r="2054" spans="1:24" x14ac:dyDescent="0.35">
      <c r="A2054">
        <v>52</v>
      </c>
      <c r="B2054">
        <v>81.14</v>
      </c>
      <c r="C2054">
        <v>4</v>
      </c>
      <c r="D2054">
        <v>4219.28</v>
      </c>
      <c r="E2054" s="53">
        <v>43894</v>
      </c>
      <c r="F2054" s="84">
        <v>3</v>
      </c>
      <c r="G2054" s="84">
        <v>4</v>
      </c>
      <c r="H2054" s="85" t="str">
        <f t="shared" si="192"/>
        <v>April</v>
      </c>
      <c r="I2054" s="84">
        <v>2020</v>
      </c>
      <c r="J2054" s="85" t="str">
        <f t="shared" si="193"/>
        <v>4/3/2020</v>
      </c>
      <c r="K2054" s="86">
        <f t="shared" si="194"/>
        <v>6</v>
      </c>
      <c r="L2054" t="str">
        <f t="shared" si="195"/>
        <v>Friday</v>
      </c>
      <c r="M2054">
        <v>2111</v>
      </c>
      <c r="N2054" t="s">
        <v>394</v>
      </c>
      <c r="O2054" t="s">
        <v>486</v>
      </c>
      <c r="P2054">
        <v>72</v>
      </c>
      <c r="Q2054" t="s">
        <v>630</v>
      </c>
      <c r="R2054" t="s">
        <v>273</v>
      </c>
      <c r="S2054" t="s">
        <v>274</v>
      </c>
      <c r="T2054" t="s">
        <v>229</v>
      </c>
      <c r="U2054" t="s">
        <v>693</v>
      </c>
      <c r="V2054" t="s">
        <v>260</v>
      </c>
      <c r="W2054">
        <f t="shared" si="196"/>
        <v>9.14</v>
      </c>
      <c r="X2054">
        <f t="shared" si="197"/>
        <v>475.28000000000003</v>
      </c>
    </row>
    <row r="2055" spans="1:24" x14ac:dyDescent="0.35">
      <c r="A2055">
        <v>48</v>
      </c>
      <c r="B2055">
        <v>74.62</v>
      </c>
      <c r="C2055">
        <v>5</v>
      </c>
      <c r="D2055">
        <v>3581.76</v>
      </c>
      <c r="E2055" s="53">
        <v>44109</v>
      </c>
      <c r="F2055" s="84">
        <v>10</v>
      </c>
      <c r="G2055" s="84">
        <v>5</v>
      </c>
      <c r="H2055" s="85" t="str">
        <f t="shared" si="192"/>
        <v>May</v>
      </c>
      <c r="I2055" s="84">
        <v>2020</v>
      </c>
      <c r="J2055" s="85" t="str">
        <f t="shared" si="193"/>
        <v>5/10/2020</v>
      </c>
      <c r="K2055" s="86">
        <f t="shared" si="194"/>
        <v>1</v>
      </c>
      <c r="L2055" t="str">
        <f t="shared" si="195"/>
        <v>Sunday</v>
      </c>
      <c r="M2055">
        <v>2075</v>
      </c>
      <c r="N2055" t="s">
        <v>207</v>
      </c>
      <c r="O2055" t="s">
        <v>486</v>
      </c>
      <c r="P2055">
        <v>72</v>
      </c>
      <c r="Q2055" t="s">
        <v>630</v>
      </c>
      <c r="R2055" t="s">
        <v>416</v>
      </c>
      <c r="S2055" t="s">
        <v>417</v>
      </c>
      <c r="T2055" t="s">
        <v>239</v>
      </c>
      <c r="U2055" t="s">
        <v>750</v>
      </c>
      <c r="V2055" t="s">
        <v>260</v>
      </c>
      <c r="W2055">
        <f t="shared" si="196"/>
        <v>2.6200000000000045</v>
      </c>
      <c r="X2055">
        <f t="shared" si="197"/>
        <v>125.76000000000022</v>
      </c>
    </row>
    <row r="2056" spans="1:24" x14ac:dyDescent="0.35">
      <c r="A2056">
        <v>31</v>
      </c>
      <c r="B2056">
        <v>68.709999999999994</v>
      </c>
      <c r="C2056">
        <v>10</v>
      </c>
      <c r="D2056">
        <v>2130.0100000000002</v>
      </c>
      <c r="E2056" s="53">
        <v>43162</v>
      </c>
      <c r="F2056" s="84">
        <v>3</v>
      </c>
      <c r="G2056" s="84">
        <v>3</v>
      </c>
      <c r="H2056" s="85" t="str">
        <f t="shared" si="192"/>
        <v>March</v>
      </c>
      <c r="I2056" s="84">
        <v>2018</v>
      </c>
      <c r="J2056" s="85" t="str">
        <f t="shared" si="193"/>
        <v>3/3/2018</v>
      </c>
      <c r="K2056" s="86">
        <f t="shared" si="194"/>
        <v>7</v>
      </c>
      <c r="L2056" t="str">
        <f t="shared" si="195"/>
        <v>Saturday</v>
      </c>
      <c r="M2056">
        <v>2875</v>
      </c>
      <c r="N2056" t="s">
        <v>207</v>
      </c>
      <c r="O2056" t="s">
        <v>226</v>
      </c>
      <c r="P2056">
        <v>80</v>
      </c>
      <c r="Q2056" t="s">
        <v>631</v>
      </c>
      <c r="R2056" t="s">
        <v>406</v>
      </c>
      <c r="S2056" t="s">
        <v>407</v>
      </c>
      <c r="T2056" t="s">
        <v>246</v>
      </c>
      <c r="U2056" t="s">
        <v>746</v>
      </c>
      <c r="V2056" t="s">
        <v>255</v>
      </c>
      <c r="W2056">
        <f t="shared" si="196"/>
        <v>-11.290000000000006</v>
      </c>
      <c r="X2056">
        <f t="shared" si="197"/>
        <v>-349.99000000000018</v>
      </c>
    </row>
    <row r="2057" spans="1:24" x14ac:dyDescent="0.35">
      <c r="A2057">
        <v>29</v>
      </c>
      <c r="B2057">
        <v>71.14</v>
      </c>
      <c r="C2057">
        <v>14</v>
      </c>
      <c r="D2057">
        <v>2063.06</v>
      </c>
      <c r="E2057" s="53">
        <v>43317</v>
      </c>
      <c r="F2057" s="84">
        <v>8</v>
      </c>
      <c r="G2057" s="84">
        <v>5</v>
      </c>
      <c r="H2057" s="85" t="str">
        <f t="shared" si="192"/>
        <v>May</v>
      </c>
      <c r="I2057" s="84">
        <v>2018</v>
      </c>
      <c r="J2057" s="85" t="str">
        <f t="shared" si="193"/>
        <v>5/8/2018</v>
      </c>
      <c r="K2057" s="86">
        <f t="shared" si="194"/>
        <v>3</v>
      </c>
      <c r="L2057" t="str">
        <f t="shared" si="195"/>
        <v>Tuesday</v>
      </c>
      <c r="M2057">
        <v>2810</v>
      </c>
      <c r="N2057" t="s">
        <v>207</v>
      </c>
      <c r="O2057" t="s">
        <v>226</v>
      </c>
      <c r="P2057">
        <v>80</v>
      </c>
      <c r="Q2057" t="s">
        <v>631</v>
      </c>
      <c r="R2057" t="s">
        <v>408</v>
      </c>
      <c r="S2057" t="s">
        <v>409</v>
      </c>
      <c r="T2057" t="s">
        <v>230</v>
      </c>
      <c r="U2057" t="s">
        <v>747</v>
      </c>
      <c r="V2057" t="s">
        <v>255</v>
      </c>
      <c r="W2057">
        <f t="shared" si="196"/>
        <v>-8.86</v>
      </c>
      <c r="X2057">
        <f t="shared" si="197"/>
        <v>-256.94</v>
      </c>
    </row>
    <row r="2058" spans="1:24" x14ac:dyDescent="0.35">
      <c r="A2058">
        <v>23</v>
      </c>
      <c r="B2058">
        <v>87.31</v>
      </c>
      <c r="C2058">
        <v>11</v>
      </c>
      <c r="D2058">
        <v>2008.13</v>
      </c>
      <c r="E2058" s="53">
        <v>43138</v>
      </c>
      <c r="F2058" s="84">
        <v>2</v>
      </c>
      <c r="G2058" s="84">
        <v>7</v>
      </c>
      <c r="H2058" s="85" t="str">
        <f t="shared" si="192"/>
        <v>July</v>
      </c>
      <c r="I2058" s="84">
        <v>2018</v>
      </c>
      <c r="J2058" s="85" t="str">
        <f t="shared" si="193"/>
        <v>7/2/2018</v>
      </c>
      <c r="K2058" s="86">
        <f t="shared" si="194"/>
        <v>2</v>
      </c>
      <c r="L2058" t="str">
        <f t="shared" si="195"/>
        <v>Monday</v>
      </c>
      <c r="M2058">
        <v>2756</v>
      </c>
      <c r="N2058" t="s">
        <v>207</v>
      </c>
      <c r="O2058" t="s">
        <v>226</v>
      </c>
      <c r="P2058">
        <v>80</v>
      </c>
      <c r="Q2058" t="s">
        <v>631</v>
      </c>
      <c r="R2058" t="s">
        <v>335</v>
      </c>
      <c r="S2058" t="s">
        <v>336</v>
      </c>
      <c r="T2058" t="s">
        <v>229</v>
      </c>
      <c r="U2058" t="s">
        <v>720</v>
      </c>
      <c r="V2058" t="s">
        <v>255</v>
      </c>
      <c r="W2058">
        <f t="shared" si="196"/>
        <v>7.3100000000000023</v>
      </c>
      <c r="X2058">
        <f t="shared" si="197"/>
        <v>168.13000000000005</v>
      </c>
    </row>
    <row r="2059" spans="1:24" x14ac:dyDescent="0.35">
      <c r="A2059">
        <v>31</v>
      </c>
      <c r="B2059">
        <v>64.67</v>
      </c>
      <c r="C2059">
        <v>11</v>
      </c>
      <c r="D2059">
        <v>2004.77</v>
      </c>
      <c r="E2059" s="53">
        <v>43229</v>
      </c>
      <c r="F2059" s="84">
        <v>5</v>
      </c>
      <c r="G2059" s="84">
        <v>9</v>
      </c>
      <c r="H2059" s="85" t="str">
        <f t="shared" si="192"/>
        <v>September</v>
      </c>
      <c r="I2059" s="84">
        <v>2018</v>
      </c>
      <c r="J2059" s="85" t="str">
        <f t="shared" si="193"/>
        <v>9/5/2018</v>
      </c>
      <c r="K2059" s="86">
        <f t="shared" si="194"/>
        <v>4</v>
      </c>
      <c r="L2059" t="str">
        <f t="shared" si="195"/>
        <v>Wednesday</v>
      </c>
      <c r="M2059">
        <v>2692</v>
      </c>
      <c r="N2059" t="s">
        <v>207</v>
      </c>
      <c r="O2059" t="s">
        <v>226</v>
      </c>
      <c r="P2059">
        <v>80</v>
      </c>
      <c r="Q2059" t="s">
        <v>631</v>
      </c>
      <c r="R2059" t="s">
        <v>341</v>
      </c>
      <c r="S2059" t="s">
        <v>342</v>
      </c>
      <c r="T2059" t="s">
        <v>229</v>
      </c>
      <c r="U2059" t="s">
        <v>722</v>
      </c>
      <c r="V2059" t="s">
        <v>255</v>
      </c>
      <c r="W2059">
        <f t="shared" si="196"/>
        <v>-15.329999999999998</v>
      </c>
      <c r="X2059">
        <f t="shared" si="197"/>
        <v>-475.22999999999996</v>
      </c>
    </row>
    <row r="2060" spans="1:24" x14ac:dyDescent="0.35">
      <c r="A2060">
        <v>24</v>
      </c>
      <c r="B2060">
        <v>94.58</v>
      </c>
      <c r="C2060">
        <v>6</v>
      </c>
      <c r="D2060">
        <v>2269.92</v>
      </c>
      <c r="E2060" s="53">
        <v>43201</v>
      </c>
      <c r="F2060" s="84">
        <v>4</v>
      </c>
      <c r="G2060" s="84">
        <v>11</v>
      </c>
      <c r="H2060" s="85" t="str">
        <f t="shared" si="192"/>
        <v>November</v>
      </c>
      <c r="I2060" s="84">
        <v>2018</v>
      </c>
      <c r="J2060" s="85" t="str">
        <f t="shared" si="193"/>
        <v>11/4/2018</v>
      </c>
      <c r="K2060" s="86">
        <f t="shared" si="194"/>
        <v>1</v>
      </c>
      <c r="L2060" t="str">
        <f t="shared" si="195"/>
        <v>Sunday</v>
      </c>
      <c r="M2060">
        <v>2633</v>
      </c>
      <c r="N2060" t="s">
        <v>207</v>
      </c>
      <c r="O2060" t="s">
        <v>226</v>
      </c>
      <c r="P2060">
        <v>80</v>
      </c>
      <c r="Q2060" t="s">
        <v>631</v>
      </c>
      <c r="R2060" t="s">
        <v>343</v>
      </c>
      <c r="S2060" t="s">
        <v>344</v>
      </c>
      <c r="T2060" t="s">
        <v>232</v>
      </c>
      <c r="U2060" t="s">
        <v>723</v>
      </c>
      <c r="V2060" t="s">
        <v>255</v>
      </c>
      <c r="W2060">
        <f t="shared" si="196"/>
        <v>14.579999999999998</v>
      </c>
      <c r="X2060">
        <f t="shared" si="197"/>
        <v>349.91999999999996</v>
      </c>
    </row>
    <row r="2061" spans="1:24" x14ac:dyDescent="0.35">
      <c r="A2061">
        <v>28</v>
      </c>
      <c r="B2061">
        <v>71.14</v>
      </c>
      <c r="C2061">
        <v>1</v>
      </c>
      <c r="D2061">
        <v>1991.92</v>
      </c>
      <c r="E2061" s="53">
        <v>43415</v>
      </c>
      <c r="F2061" s="84">
        <v>11</v>
      </c>
      <c r="G2061" s="84">
        <v>11</v>
      </c>
      <c r="H2061" s="85" t="str">
        <f t="shared" si="192"/>
        <v>November</v>
      </c>
      <c r="I2061" s="84">
        <v>2018</v>
      </c>
      <c r="J2061" s="85" t="str">
        <f t="shared" si="193"/>
        <v>11/11/2018</v>
      </c>
      <c r="K2061" s="86">
        <f t="shared" si="194"/>
        <v>1</v>
      </c>
      <c r="L2061" t="str">
        <f t="shared" si="195"/>
        <v>Sunday</v>
      </c>
      <c r="M2061">
        <v>2627</v>
      </c>
      <c r="N2061" t="s">
        <v>207</v>
      </c>
      <c r="O2061" t="s">
        <v>226</v>
      </c>
      <c r="P2061">
        <v>80</v>
      </c>
      <c r="Q2061" t="s">
        <v>631</v>
      </c>
      <c r="R2061" t="s">
        <v>265</v>
      </c>
      <c r="S2061" t="s">
        <v>266</v>
      </c>
      <c r="T2061" t="s">
        <v>230</v>
      </c>
      <c r="U2061" t="s">
        <v>688</v>
      </c>
      <c r="V2061" t="s">
        <v>255</v>
      </c>
      <c r="W2061">
        <f t="shared" si="196"/>
        <v>-8.86</v>
      </c>
      <c r="X2061">
        <f t="shared" si="197"/>
        <v>-248.07999999999998</v>
      </c>
    </row>
    <row r="2062" spans="1:24" x14ac:dyDescent="0.35">
      <c r="A2062">
        <v>44</v>
      </c>
      <c r="B2062">
        <v>66.290000000000006</v>
      </c>
      <c r="C2062">
        <v>7</v>
      </c>
      <c r="D2062">
        <v>2916.76</v>
      </c>
      <c r="E2062" s="53" t="s">
        <v>410</v>
      </c>
      <c r="F2062" s="84">
        <v>20</v>
      </c>
      <c r="G2062" s="84">
        <v>11</v>
      </c>
      <c r="H2062" s="85" t="str">
        <f t="shared" si="192"/>
        <v>November</v>
      </c>
      <c r="I2062" s="84">
        <v>2018</v>
      </c>
      <c r="J2062" s="85" t="str">
        <f t="shared" si="193"/>
        <v>11/20/2018</v>
      </c>
      <c r="K2062" s="86">
        <f t="shared" si="194"/>
        <v>3</v>
      </c>
      <c r="L2062" t="str">
        <f t="shared" si="195"/>
        <v>Tuesday</v>
      </c>
      <c r="M2062">
        <v>2619</v>
      </c>
      <c r="N2062" t="s">
        <v>207</v>
      </c>
      <c r="O2062" t="s">
        <v>226</v>
      </c>
      <c r="P2062">
        <v>80</v>
      </c>
      <c r="Q2062" t="s">
        <v>631</v>
      </c>
      <c r="R2062" t="s">
        <v>411</v>
      </c>
      <c r="S2062" t="s">
        <v>412</v>
      </c>
      <c r="T2062" t="s">
        <v>248</v>
      </c>
      <c r="U2062" t="s">
        <v>748</v>
      </c>
      <c r="V2062" t="s">
        <v>255</v>
      </c>
      <c r="W2062">
        <f t="shared" si="196"/>
        <v>-13.709999999999994</v>
      </c>
      <c r="X2062">
        <f t="shared" si="197"/>
        <v>-603.23999999999978</v>
      </c>
    </row>
    <row r="2063" spans="1:24" x14ac:dyDescent="0.35">
      <c r="A2063">
        <v>22</v>
      </c>
      <c r="B2063">
        <v>92.16</v>
      </c>
      <c r="C2063">
        <v>6</v>
      </c>
      <c r="D2063">
        <v>2027.52</v>
      </c>
      <c r="E2063" s="53" t="s">
        <v>212</v>
      </c>
      <c r="F2063" s="84">
        <v>15</v>
      </c>
      <c r="G2063" s="84">
        <v>1</v>
      </c>
      <c r="H2063" s="85" t="str">
        <f t="shared" si="192"/>
        <v>January</v>
      </c>
      <c r="I2063" s="84">
        <v>2019</v>
      </c>
      <c r="J2063" s="85" t="str">
        <f t="shared" si="193"/>
        <v>1/15/2019</v>
      </c>
      <c r="K2063" s="86">
        <f t="shared" si="194"/>
        <v>3</v>
      </c>
      <c r="L2063" t="str">
        <f t="shared" si="195"/>
        <v>Tuesday</v>
      </c>
      <c r="M2063">
        <v>2564</v>
      </c>
      <c r="N2063" t="s">
        <v>207</v>
      </c>
      <c r="O2063" t="s">
        <v>226</v>
      </c>
      <c r="P2063">
        <v>80</v>
      </c>
      <c r="Q2063" t="s">
        <v>631</v>
      </c>
      <c r="R2063" t="s">
        <v>269</v>
      </c>
      <c r="S2063" t="s">
        <v>259</v>
      </c>
      <c r="T2063" t="s">
        <v>230</v>
      </c>
      <c r="U2063" t="s">
        <v>690</v>
      </c>
      <c r="V2063" t="s">
        <v>255</v>
      </c>
      <c r="W2063">
        <f t="shared" si="196"/>
        <v>12.159999999999997</v>
      </c>
      <c r="X2063">
        <f t="shared" si="197"/>
        <v>267.51999999999992</v>
      </c>
    </row>
    <row r="2064" spans="1:24" x14ac:dyDescent="0.35">
      <c r="A2064">
        <v>46</v>
      </c>
      <c r="B2064">
        <v>70.33</v>
      </c>
      <c r="C2064">
        <v>13</v>
      </c>
      <c r="D2064">
        <v>3235.18</v>
      </c>
      <c r="E2064" s="53" t="s">
        <v>413</v>
      </c>
      <c r="F2064" s="84">
        <v>22</v>
      </c>
      <c r="G2064" s="84">
        <v>2</v>
      </c>
      <c r="H2064" s="85" t="str">
        <f t="shared" si="192"/>
        <v>Febuary</v>
      </c>
      <c r="I2064" s="84">
        <v>2019</v>
      </c>
      <c r="J2064" s="85" t="str">
        <f t="shared" si="193"/>
        <v>2/22/2019</v>
      </c>
      <c r="K2064" s="86">
        <f t="shared" si="194"/>
        <v>6</v>
      </c>
      <c r="L2064" t="str">
        <f t="shared" si="195"/>
        <v>Friday</v>
      </c>
      <c r="M2064">
        <v>2527</v>
      </c>
      <c r="N2064" t="s">
        <v>207</v>
      </c>
      <c r="O2064" t="s">
        <v>226</v>
      </c>
      <c r="P2064">
        <v>80</v>
      </c>
      <c r="Q2064" t="s">
        <v>631</v>
      </c>
      <c r="R2064" t="s">
        <v>414</v>
      </c>
      <c r="S2064" t="s">
        <v>415</v>
      </c>
      <c r="T2064" t="s">
        <v>244</v>
      </c>
      <c r="U2064" t="s">
        <v>749</v>
      </c>
      <c r="V2064" t="s">
        <v>260</v>
      </c>
      <c r="W2064">
        <f t="shared" si="196"/>
        <v>-9.6700000000000017</v>
      </c>
      <c r="X2064">
        <f t="shared" si="197"/>
        <v>-444.82000000000005</v>
      </c>
    </row>
    <row r="2065" spans="1:24" x14ac:dyDescent="0.35">
      <c r="A2065">
        <v>22</v>
      </c>
      <c r="B2065">
        <v>93.77</v>
      </c>
      <c r="C2065">
        <v>7</v>
      </c>
      <c r="D2065">
        <v>2062.94</v>
      </c>
      <c r="E2065" s="53">
        <v>43712</v>
      </c>
      <c r="F2065" s="84">
        <v>9</v>
      </c>
      <c r="G2065" s="84">
        <v>4</v>
      </c>
      <c r="H2065" s="85" t="str">
        <f t="shared" si="192"/>
        <v>April</v>
      </c>
      <c r="I2065" s="84">
        <v>2019</v>
      </c>
      <c r="J2065" s="85" t="str">
        <f t="shared" si="193"/>
        <v>4/9/2019</v>
      </c>
      <c r="K2065" s="86">
        <f t="shared" si="194"/>
        <v>3</v>
      </c>
      <c r="L2065" t="str">
        <f t="shared" si="195"/>
        <v>Tuesday</v>
      </c>
      <c r="M2065">
        <v>2482</v>
      </c>
      <c r="N2065" t="s">
        <v>207</v>
      </c>
      <c r="O2065" t="s">
        <v>226</v>
      </c>
      <c r="P2065">
        <v>80</v>
      </c>
      <c r="Q2065" t="s">
        <v>631</v>
      </c>
      <c r="R2065" t="s">
        <v>357</v>
      </c>
      <c r="S2065" t="s">
        <v>358</v>
      </c>
      <c r="T2065" t="s">
        <v>243</v>
      </c>
      <c r="U2065" t="s">
        <v>729</v>
      </c>
      <c r="V2065" t="s">
        <v>255</v>
      </c>
      <c r="W2065">
        <f t="shared" si="196"/>
        <v>13.769999999999996</v>
      </c>
      <c r="X2065">
        <f t="shared" si="197"/>
        <v>302.93999999999994</v>
      </c>
    </row>
    <row r="2066" spans="1:24" x14ac:dyDescent="0.35">
      <c r="A2066">
        <v>38</v>
      </c>
      <c r="B2066">
        <v>87.31</v>
      </c>
      <c r="C2066">
        <v>3</v>
      </c>
      <c r="D2066">
        <v>3317.78</v>
      </c>
      <c r="E2066" s="53" t="s">
        <v>515</v>
      </c>
      <c r="F2066" s="84">
        <v>26</v>
      </c>
      <c r="G2066" s="84">
        <v>5</v>
      </c>
      <c r="H2066" s="85" t="str">
        <f t="shared" si="192"/>
        <v>May</v>
      </c>
      <c r="I2066" s="84">
        <v>2019</v>
      </c>
      <c r="J2066" s="85" t="str">
        <f t="shared" si="193"/>
        <v>5/26/2019</v>
      </c>
      <c r="K2066" s="86">
        <f t="shared" si="194"/>
        <v>1</v>
      </c>
      <c r="L2066" t="str">
        <f t="shared" si="195"/>
        <v>Sunday</v>
      </c>
      <c r="M2066">
        <v>2436</v>
      </c>
      <c r="N2066" t="s">
        <v>207</v>
      </c>
      <c r="O2066" t="s">
        <v>226</v>
      </c>
      <c r="P2066">
        <v>80</v>
      </c>
      <c r="Q2066" t="s">
        <v>631</v>
      </c>
      <c r="R2066" t="s">
        <v>269</v>
      </c>
      <c r="S2066" t="s">
        <v>259</v>
      </c>
      <c r="T2066" t="s">
        <v>230</v>
      </c>
      <c r="U2066" t="s">
        <v>690</v>
      </c>
      <c r="V2066" t="s">
        <v>260</v>
      </c>
      <c r="W2066">
        <f t="shared" si="196"/>
        <v>7.3100000000000023</v>
      </c>
      <c r="X2066">
        <f t="shared" si="197"/>
        <v>277.78000000000009</v>
      </c>
    </row>
    <row r="2067" spans="1:24" x14ac:dyDescent="0.35">
      <c r="A2067">
        <v>47</v>
      </c>
      <c r="B2067">
        <v>83.27</v>
      </c>
      <c r="C2067">
        <v>1</v>
      </c>
      <c r="D2067">
        <v>3913.69</v>
      </c>
      <c r="E2067" s="53" t="s">
        <v>517</v>
      </c>
      <c r="F2067" s="84">
        <v>30</v>
      </c>
      <c r="G2067" s="84">
        <v>6</v>
      </c>
      <c r="H2067" s="85" t="str">
        <f t="shared" si="192"/>
        <v>June</v>
      </c>
      <c r="I2067" s="84">
        <v>2019</v>
      </c>
      <c r="J2067" s="85" t="str">
        <f t="shared" si="193"/>
        <v>6/30/2019</v>
      </c>
      <c r="K2067" s="86">
        <f t="shared" si="194"/>
        <v>1</v>
      </c>
      <c r="L2067" t="str">
        <f t="shared" si="195"/>
        <v>Sunday</v>
      </c>
      <c r="M2067">
        <v>2402</v>
      </c>
      <c r="N2067" t="s">
        <v>207</v>
      </c>
      <c r="O2067" t="s">
        <v>226</v>
      </c>
      <c r="P2067">
        <v>80</v>
      </c>
      <c r="Q2067" t="s">
        <v>631</v>
      </c>
      <c r="R2067" t="s">
        <v>381</v>
      </c>
      <c r="S2067" t="s">
        <v>382</v>
      </c>
      <c r="T2067" t="s">
        <v>229</v>
      </c>
      <c r="U2067" t="s">
        <v>738</v>
      </c>
      <c r="V2067" t="s">
        <v>260</v>
      </c>
      <c r="W2067">
        <f t="shared" si="196"/>
        <v>3.269999999999996</v>
      </c>
      <c r="X2067">
        <f t="shared" si="197"/>
        <v>153.68999999999983</v>
      </c>
    </row>
    <row r="2068" spans="1:24" x14ac:dyDescent="0.35">
      <c r="A2068">
        <v>48</v>
      </c>
      <c r="B2068">
        <v>75.180000000000007</v>
      </c>
      <c r="C2068">
        <v>7</v>
      </c>
      <c r="D2068">
        <v>3608.64</v>
      </c>
      <c r="E2068" s="53">
        <v>43504</v>
      </c>
      <c r="F2068" s="84">
        <v>2</v>
      </c>
      <c r="G2068" s="84">
        <v>8</v>
      </c>
      <c r="H2068" s="85" t="str">
        <f t="shared" si="192"/>
        <v>August</v>
      </c>
      <c r="I2068" s="84">
        <v>2019</v>
      </c>
      <c r="J2068" s="85" t="str">
        <f t="shared" si="193"/>
        <v>8/2/2019</v>
      </c>
      <c r="K2068" s="86">
        <f t="shared" si="194"/>
        <v>6</v>
      </c>
      <c r="L2068" t="str">
        <f t="shared" si="195"/>
        <v>Friday</v>
      </c>
      <c r="M2068">
        <v>2370</v>
      </c>
      <c r="N2068" t="s">
        <v>207</v>
      </c>
      <c r="O2068" t="s">
        <v>226</v>
      </c>
      <c r="P2068">
        <v>80</v>
      </c>
      <c r="Q2068" t="s">
        <v>631</v>
      </c>
      <c r="R2068" t="s">
        <v>418</v>
      </c>
      <c r="S2068" t="s">
        <v>342</v>
      </c>
      <c r="T2068" t="s">
        <v>229</v>
      </c>
      <c r="U2068" t="s">
        <v>751</v>
      </c>
      <c r="V2068" t="s">
        <v>260</v>
      </c>
      <c r="W2068">
        <f t="shared" si="196"/>
        <v>-4.8199999999999932</v>
      </c>
      <c r="X2068">
        <f t="shared" si="197"/>
        <v>-231.35999999999967</v>
      </c>
    </row>
    <row r="2069" spans="1:24" x14ac:dyDescent="0.35">
      <c r="A2069">
        <v>40</v>
      </c>
      <c r="B2069">
        <v>88.12</v>
      </c>
      <c r="C2069">
        <v>16</v>
      </c>
      <c r="D2069">
        <v>3524.8</v>
      </c>
      <c r="E2069" s="53" t="s">
        <v>419</v>
      </c>
      <c r="F2069" s="84">
        <v>30</v>
      </c>
      <c r="G2069" s="84">
        <v>8</v>
      </c>
      <c r="H2069" s="85" t="str">
        <f t="shared" si="192"/>
        <v>August</v>
      </c>
      <c r="I2069" s="84">
        <v>2019</v>
      </c>
      <c r="J2069" s="85" t="str">
        <f t="shared" si="193"/>
        <v>8/30/2019</v>
      </c>
      <c r="K2069" s="86">
        <f t="shared" si="194"/>
        <v>6</v>
      </c>
      <c r="L2069" t="str">
        <f t="shared" si="195"/>
        <v>Friday</v>
      </c>
      <c r="M2069">
        <v>2343</v>
      </c>
      <c r="N2069" t="s">
        <v>207</v>
      </c>
      <c r="O2069" t="s">
        <v>226</v>
      </c>
      <c r="P2069">
        <v>80</v>
      </c>
      <c r="Q2069" t="s">
        <v>631</v>
      </c>
      <c r="R2069" t="s">
        <v>414</v>
      </c>
      <c r="S2069" t="s">
        <v>415</v>
      </c>
      <c r="T2069" t="s">
        <v>244</v>
      </c>
      <c r="U2069" t="s">
        <v>749</v>
      </c>
      <c r="V2069" t="s">
        <v>260</v>
      </c>
      <c r="W2069">
        <f t="shared" si="196"/>
        <v>8.1200000000000045</v>
      </c>
      <c r="X2069">
        <f t="shared" si="197"/>
        <v>324.80000000000018</v>
      </c>
    </row>
    <row r="2070" spans="1:24" x14ac:dyDescent="0.35">
      <c r="A2070">
        <v>32</v>
      </c>
      <c r="B2070">
        <v>80.84</v>
      </c>
      <c r="C2070">
        <v>1</v>
      </c>
      <c r="D2070">
        <v>2586.88</v>
      </c>
      <c r="E2070" s="53" t="s">
        <v>218</v>
      </c>
      <c r="F2070" s="84">
        <v>30</v>
      </c>
      <c r="G2070" s="84">
        <v>9</v>
      </c>
      <c r="H2070" s="85" t="str">
        <f t="shared" si="192"/>
        <v>September</v>
      </c>
      <c r="I2070" s="84">
        <v>2019</v>
      </c>
      <c r="J2070" s="85" t="str">
        <f t="shared" si="193"/>
        <v>9/30/2019</v>
      </c>
      <c r="K2070" s="86">
        <f t="shared" si="194"/>
        <v>2</v>
      </c>
      <c r="L2070" t="str">
        <f t="shared" si="195"/>
        <v>Monday</v>
      </c>
      <c r="M2070">
        <v>2313</v>
      </c>
      <c r="N2070" t="s">
        <v>207</v>
      </c>
      <c r="O2070" t="s">
        <v>226</v>
      </c>
      <c r="P2070">
        <v>80</v>
      </c>
      <c r="Q2070" t="s">
        <v>631</v>
      </c>
      <c r="R2070" t="s">
        <v>281</v>
      </c>
      <c r="S2070" t="s">
        <v>282</v>
      </c>
      <c r="T2070" t="s">
        <v>233</v>
      </c>
      <c r="U2070" t="s">
        <v>697</v>
      </c>
      <c r="V2070" t="s">
        <v>255</v>
      </c>
      <c r="W2070">
        <f t="shared" si="196"/>
        <v>0.84000000000000341</v>
      </c>
      <c r="X2070">
        <f t="shared" si="197"/>
        <v>26.880000000000109</v>
      </c>
    </row>
    <row r="2071" spans="1:24" x14ac:dyDescent="0.35">
      <c r="A2071">
        <v>49</v>
      </c>
      <c r="B2071">
        <v>97.01</v>
      </c>
      <c r="C2071">
        <v>14</v>
      </c>
      <c r="D2071">
        <v>4753.49</v>
      </c>
      <c r="E2071" s="53" t="s">
        <v>422</v>
      </c>
      <c r="F2071" s="84">
        <v>16</v>
      </c>
      <c r="G2071" s="84">
        <v>10</v>
      </c>
      <c r="H2071" s="85" t="str">
        <f t="shared" si="192"/>
        <v>October</v>
      </c>
      <c r="I2071" s="84">
        <v>2019</v>
      </c>
      <c r="J2071" s="85" t="str">
        <f t="shared" si="193"/>
        <v>10/16/2019</v>
      </c>
      <c r="K2071" s="86">
        <f t="shared" si="194"/>
        <v>4</v>
      </c>
      <c r="L2071" t="str">
        <f t="shared" si="195"/>
        <v>Wednesday</v>
      </c>
      <c r="M2071">
        <v>2298</v>
      </c>
      <c r="N2071" t="s">
        <v>207</v>
      </c>
      <c r="O2071" t="s">
        <v>226</v>
      </c>
      <c r="P2071">
        <v>80</v>
      </c>
      <c r="Q2071" t="s">
        <v>631</v>
      </c>
      <c r="R2071" t="s">
        <v>411</v>
      </c>
      <c r="S2071" t="s">
        <v>412</v>
      </c>
      <c r="T2071" t="s">
        <v>248</v>
      </c>
      <c r="U2071" t="s">
        <v>748</v>
      </c>
      <c r="V2071" t="s">
        <v>260</v>
      </c>
      <c r="W2071">
        <f t="shared" si="196"/>
        <v>17.010000000000005</v>
      </c>
      <c r="X2071">
        <f t="shared" si="197"/>
        <v>833.49000000000024</v>
      </c>
    </row>
    <row r="2072" spans="1:24" x14ac:dyDescent="0.35">
      <c r="A2072">
        <v>43</v>
      </c>
      <c r="B2072">
        <v>85.69</v>
      </c>
      <c r="C2072">
        <v>2</v>
      </c>
      <c r="D2072">
        <v>3684.67</v>
      </c>
      <c r="E2072" s="53">
        <v>43535</v>
      </c>
      <c r="F2072" s="84">
        <v>3</v>
      </c>
      <c r="G2072" s="84">
        <v>11</v>
      </c>
      <c r="H2072" s="85" t="str">
        <f t="shared" si="192"/>
        <v>November</v>
      </c>
      <c r="I2072" s="84">
        <v>2019</v>
      </c>
      <c r="J2072" s="85" t="str">
        <f t="shared" si="193"/>
        <v>11/3/2019</v>
      </c>
      <c r="K2072" s="86">
        <f t="shared" si="194"/>
        <v>1</v>
      </c>
      <c r="L2072" t="str">
        <f t="shared" si="195"/>
        <v>Sunday</v>
      </c>
      <c r="M2072">
        <v>2281</v>
      </c>
      <c r="N2072" t="s">
        <v>207</v>
      </c>
      <c r="O2072" t="s">
        <v>226</v>
      </c>
      <c r="P2072">
        <v>80</v>
      </c>
      <c r="Q2072" t="s">
        <v>631</v>
      </c>
      <c r="R2072" t="s">
        <v>445</v>
      </c>
      <c r="S2072" t="s">
        <v>254</v>
      </c>
      <c r="T2072" t="s">
        <v>229</v>
      </c>
      <c r="U2072" t="s">
        <v>759</v>
      </c>
      <c r="V2072" t="s">
        <v>260</v>
      </c>
      <c r="W2072">
        <f t="shared" si="196"/>
        <v>5.6899999999999977</v>
      </c>
      <c r="X2072">
        <f t="shared" si="197"/>
        <v>244.6699999999999</v>
      </c>
    </row>
    <row r="2073" spans="1:24" x14ac:dyDescent="0.35">
      <c r="A2073">
        <v>41</v>
      </c>
      <c r="B2073">
        <v>139.4</v>
      </c>
      <c r="C2073">
        <v>2</v>
      </c>
      <c r="D2073">
        <v>5715.4</v>
      </c>
      <c r="E2073" s="53" t="s">
        <v>468</v>
      </c>
      <c r="F2073" s="84">
        <v>17</v>
      </c>
      <c r="G2073" s="84">
        <v>11</v>
      </c>
      <c r="H2073" s="85" t="str">
        <f t="shared" si="192"/>
        <v>November</v>
      </c>
      <c r="I2073" s="84">
        <v>2019</v>
      </c>
      <c r="J2073" s="85" t="str">
        <f t="shared" si="193"/>
        <v>11/17/2019</v>
      </c>
      <c r="K2073" s="86">
        <f t="shared" si="194"/>
        <v>1</v>
      </c>
      <c r="L2073" t="str">
        <f t="shared" si="195"/>
        <v>Sunday</v>
      </c>
      <c r="M2073">
        <v>2268</v>
      </c>
      <c r="N2073" t="s">
        <v>207</v>
      </c>
      <c r="O2073" t="s">
        <v>226</v>
      </c>
      <c r="P2073">
        <v>80</v>
      </c>
      <c r="Q2073" t="s">
        <v>631</v>
      </c>
      <c r="R2073" t="s">
        <v>351</v>
      </c>
      <c r="S2073" t="s">
        <v>311</v>
      </c>
      <c r="T2073" t="s">
        <v>229</v>
      </c>
      <c r="U2073" t="s">
        <v>726</v>
      </c>
      <c r="V2073" t="s">
        <v>260</v>
      </c>
      <c r="W2073">
        <f t="shared" si="196"/>
        <v>59.400000000000006</v>
      </c>
      <c r="X2073">
        <f t="shared" si="197"/>
        <v>2435.4</v>
      </c>
    </row>
    <row r="2074" spans="1:24" x14ac:dyDescent="0.35">
      <c r="A2074">
        <v>30</v>
      </c>
      <c r="B2074">
        <v>103.29</v>
      </c>
      <c r="C2074">
        <v>1</v>
      </c>
      <c r="D2074">
        <v>3098.7</v>
      </c>
      <c r="E2074" s="53" t="s">
        <v>221</v>
      </c>
      <c r="F2074" s="84">
        <v>24</v>
      </c>
      <c r="G2074" s="84">
        <v>11</v>
      </c>
      <c r="H2074" s="85" t="str">
        <f t="shared" si="192"/>
        <v>November</v>
      </c>
      <c r="I2074" s="84">
        <v>2019</v>
      </c>
      <c r="J2074" s="85" t="str">
        <f t="shared" si="193"/>
        <v>11/24/2019</v>
      </c>
      <c r="K2074" s="86">
        <f t="shared" si="194"/>
        <v>1</v>
      </c>
      <c r="L2074" t="str">
        <f t="shared" si="195"/>
        <v>Sunday</v>
      </c>
      <c r="M2074">
        <v>2262</v>
      </c>
      <c r="N2074" t="s">
        <v>207</v>
      </c>
      <c r="O2074" t="s">
        <v>226</v>
      </c>
      <c r="P2074">
        <v>80</v>
      </c>
      <c r="Q2074" t="s">
        <v>631</v>
      </c>
      <c r="R2074" t="s">
        <v>256</v>
      </c>
      <c r="S2074" t="s">
        <v>257</v>
      </c>
      <c r="T2074" t="s">
        <v>230</v>
      </c>
      <c r="U2074" t="s">
        <v>684</v>
      </c>
      <c r="V2074" t="s">
        <v>260</v>
      </c>
      <c r="W2074">
        <f t="shared" si="196"/>
        <v>23.290000000000006</v>
      </c>
      <c r="X2074">
        <f t="shared" si="197"/>
        <v>698.70000000000016</v>
      </c>
    </row>
    <row r="2075" spans="1:24" x14ac:dyDescent="0.35">
      <c r="A2075">
        <v>28</v>
      </c>
      <c r="B2075">
        <v>95.39</v>
      </c>
      <c r="C2075">
        <v>9</v>
      </c>
      <c r="D2075">
        <v>2670.92</v>
      </c>
      <c r="E2075" s="53">
        <v>43658</v>
      </c>
      <c r="F2075" s="84">
        <v>7</v>
      </c>
      <c r="G2075" s="84">
        <v>12</v>
      </c>
      <c r="H2075" s="85" t="str">
        <f t="shared" si="192"/>
        <v>December</v>
      </c>
      <c r="I2075" s="84">
        <v>2019</v>
      </c>
      <c r="J2075" s="85" t="str">
        <f t="shared" si="193"/>
        <v>12/7/2019</v>
      </c>
      <c r="K2075" s="86">
        <f t="shared" si="194"/>
        <v>7</v>
      </c>
      <c r="L2075" t="str">
        <f t="shared" si="195"/>
        <v>Saturday</v>
      </c>
      <c r="M2075">
        <v>2250</v>
      </c>
      <c r="N2075" t="s">
        <v>207</v>
      </c>
      <c r="O2075" t="s">
        <v>226</v>
      </c>
      <c r="P2075">
        <v>80</v>
      </c>
      <c r="Q2075" t="s">
        <v>631</v>
      </c>
      <c r="R2075" t="s">
        <v>296</v>
      </c>
      <c r="S2075" t="s">
        <v>297</v>
      </c>
      <c r="T2075" t="s">
        <v>236</v>
      </c>
      <c r="U2075" t="s">
        <v>704</v>
      </c>
      <c r="V2075" t="s">
        <v>255</v>
      </c>
      <c r="W2075">
        <f t="shared" si="196"/>
        <v>15.39</v>
      </c>
      <c r="X2075">
        <f t="shared" si="197"/>
        <v>430.92</v>
      </c>
    </row>
    <row r="2076" spans="1:24" x14ac:dyDescent="0.35">
      <c r="A2076">
        <v>43</v>
      </c>
      <c r="B2076">
        <v>119.87</v>
      </c>
      <c r="C2076">
        <v>9</v>
      </c>
      <c r="D2076">
        <v>5154.41</v>
      </c>
      <c r="E2076" s="53">
        <v>43983</v>
      </c>
      <c r="F2076" s="84">
        <v>6</v>
      </c>
      <c r="G2076" s="84">
        <v>1</v>
      </c>
      <c r="H2076" s="85" t="str">
        <f t="shared" si="192"/>
        <v>January</v>
      </c>
      <c r="I2076" s="84">
        <v>2020</v>
      </c>
      <c r="J2076" s="85" t="str">
        <f t="shared" si="193"/>
        <v>1/6/2020</v>
      </c>
      <c r="K2076" s="86">
        <f t="shared" si="194"/>
        <v>2</v>
      </c>
      <c r="L2076" t="str">
        <f t="shared" si="195"/>
        <v>Monday</v>
      </c>
      <c r="M2076">
        <v>2221</v>
      </c>
      <c r="N2076" t="s">
        <v>207</v>
      </c>
      <c r="O2076" t="s">
        <v>226</v>
      </c>
      <c r="P2076">
        <v>80</v>
      </c>
      <c r="Q2076" t="s">
        <v>631</v>
      </c>
      <c r="R2076" t="s">
        <v>423</v>
      </c>
      <c r="S2076" t="s">
        <v>424</v>
      </c>
      <c r="T2076" t="s">
        <v>233</v>
      </c>
      <c r="U2076" t="s">
        <v>753</v>
      </c>
      <c r="V2076" t="s">
        <v>260</v>
      </c>
      <c r="W2076">
        <f t="shared" si="196"/>
        <v>39.870000000000005</v>
      </c>
      <c r="X2076">
        <f t="shared" si="197"/>
        <v>1714.4100000000003</v>
      </c>
    </row>
    <row r="2077" spans="1:24" x14ac:dyDescent="0.35">
      <c r="A2077">
        <v>41</v>
      </c>
      <c r="B2077">
        <v>119.37</v>
      </c>
      <c r="C2077">
        <v>2</v>
      </c>
      <c r="D2077">
        <v>4894.17</v>
      </c>
      <c r="E2077" s="53">
        <v>44106</v>
      </c>
      <c r="F2077" s="84">
        <v>10</v>
      </c>
      <c r="G2077" s="84">
        <v>2</v>
      </c>
      <c r="H2077" s="85" t="str">
        <f t="shared" si="192"/>
        <v>Febuary</v>
      </c>
      <c r="I2077" s="84">
        <v>2020</v>
      </c>
      <c r="J2077" s="85" t="str">
        <f t="shared" si="193"/>
        <v>2/10/2020</v>
      </c>
      <c r="K2077" s="86">
        <f t="shared" si="194"/>
        <v>2</v>
      </c>
      <c r="L2077" t="str">
        <f t="shared" si="195"/>
        <v>Monday</v>
      </c>
      <c r="M2077">
        <v>2187</v>
      </c>
      <c r="N2077" t="s">
        <v>207</v>
      </c>
      <c r="O2077" t="s">
        <v>226</v>
      </c>
      <c r="P2077">
        <v>80</v>
      </c>
      <c r="Q2077" t="s">
        <v>631</v>
      </c>
      <c r="R2077" t="s">
        <v>296</v>
      </c>
      <c r="S2077" t="s">
        <v>297</v>
      </c>
      <c r="T2077" t="s">
        <v>236</v>
      </c>
      <c r="U2077" t="s">
        <v>704</v>
      </c>
      <c r="V2077" t="s">
        <v>260</v>
      </c>
      <c r="W2077">
        <f t="shared" si="196"/>
        <v>39.370000000000005</v>
      </c>
      <c r="X2077">
        <f t="shared" si="197"/>
        <v>1614.17</v>
      </c>
    </row>
    <row r="2078" spans="1:24" x14ac:dyDescent="0.35">
      <c r="A2078">
        <v>30</v>
      </c>
      <c r="B2078">
        <v>82.42</v>
      </c>
      <c r="C2078">
        <v>10</v>
      </c>
      <c r="D2078">
        <v>2472.6</v>
      </c>
      <c r="E2078" s="53">
        <v>43924</v>
      </c>
      <c r="F2078" s="84">
        <v>4</v>
      </c>
      <c r="G2078" s="84">
        <v>3</v>
      </c>
      <c r="H2078" s="85" t="str">
        <f t="shared" si="192"/>
        <v>March</v>
      </c>
      <c r="I2078" s="84">
        <v>2020</v>
      </c>
      <c r="J2078" s="85" t="str">
        <f t="shared" si="193"/>
        <v>3/4/2020</v>
      </c>
      <c r="K2078" s="86">
        <f t="shared" si="194"/>
        <v>4</v>
      </c>
      <c r="L2078" t="str">
        <f t="shared" si="195"/>
        <v>Wednesday</v>
      </c>
      <c r="M2078">
        <v>2165</v>
      </c>
      <c r="N2078" t="s">
        <v>207</v>
      </c>
      <c r="O2078" t="s">
        <v>226</v>
      </c>
      <c r="P2078">
        <v>80</v>
      </c>
      <c r="Q2078" t="s">
        <v>631</v>
      </c>
      <c r="R2078" t="s">
        <v>335</v>
      </c>
      <c r="S2078" t="s">
        <v>336</v>
      </c>
      <c r="T2078" t="s">
        <v>229</v>
      </c>
      <c r="U2078" t="s">
        <v>720</v>
      </c>
      <c r="V2078" t="s">
        <v>255</v>
      </c>
      <c r="W2078">
        <f t="shared" si="196"/>
        <v>2.4200000000000017</v>
      </c>
      <c r="X2078">
        <f t="shared" si="197"/>
        <v>72.600000000000051</v>
      </c>
    </row>
    <row r="2079" spans="1:24" x14ac:dyDescent="0.35">
      <c r="A2079">
        <v>31</v>
      </c>
      <c r="B2079">
        <v>104.01</v>
      </c>
      <c r="C2079">
        <v>3</v>
      </c>
      <c r="D2079">
        <v>3224.31</v>
      </c>
      <c r="E2079" s="53" t="s">
        <v>225</v>
      </c>
      <c r="F2079" s="84">
        <v>29</v>
      </c>
      <c r="G2079" s="84">
        <v>1</v>
      </c>
      <c r="H2079" s="85" t="str">
        <f t="shared" si="192"/>
        <v>January</v>
      </c>
      <c r="I2079" s="84">
        <v>2018</v>
      </c>
      <c r="J2079" s="85" t="str">
        <f t="shared" si="193"/>
        <v>1/29/2018</v>
      </c>
      <c r="K2079" s="86">
        <f t="shared" si="194"/>
        <v>2</v>
      </c>
      <c r="L2079" t="str">
        <f t="shared" si="195"/>
        <v>Monday</v>
      </c>
      <c r="M2079">
        <v>2931</v>
      </c>
      <c r="N2079" t="s">
        <v>207</v>
      </c>
      <c r="O2079" t="s">
        <v>442</v>
      </c>
      <c r="P2079">
        <v>96</v>
      </c>
      <c r="Q2079" t="s">
        <v>632</v>
      </c>
      <c r="R2079" t="s">
        <v>283</v>
      </c>
      <c r="S2079" t="s">
        <v>284</v>
      </c>
      <c r="T2079" t="s">
        <v>231</v>
      </c>
      <c r="U2079" t="s">
        <v>698</v>
      </c>
      <c r="V2079" t="s">
        <v>260</v>
      </c>
      <c r="W2079">
        <f t="shared" si="196"/>
        <v>8.0100000000000051</v>
      </c>
      <c r="X2079">
        <f t="shared" si="197"/>
        <v>248.31000000000017</v>
      </c>
    </row>
    <row r="2080" spans="1:24" x14ac:dyDescent="0.35">
      <c r="A2080">
        <v>32</v>
      </c>
      <c r="B2080">
        <v>114.61</v>
      </c>
      <c r="C2080">
        <v>7</v>
      </c>
      <c r="D2080">
        <v>3667.52</v>
      </c>
      <c r="E2080" s="53">
        <v>43104</v>
      </c>
      <c r="F2080" s="84">
        <v>1</v>
      </c>
      <c r="G2080" s="84">
        <v>4</v>
      </c>
      <c r="H2080" s="85" t="str">
        <f t="shared" si="192"/>
        <v>April</v>
      </c>
      <c r="I2080" s="84">
        <v>2018</v>
      </c>
      <c r="J2080" s="85" t="str">
        <f t="shared" si="193"/>
        <v>4/1/2018</v>
      </c>
      <c r="K2080" s="86">
        <f t="shared" si="194"/>
        <v>1</v>
      </c>
      <c r="L2080" t="str">
        <f t="shared" si="195"/>
        <v>Sunday</v>
      </c>
      <c r="M2080">
        <v>2870</v>
      </c>
      <c r="N2080" t="s">
        <v>207</v>
      </c>
      <c r="O2080" t="s">
        <v>442</v>
      </c>
      <c r="P2080">
        <v>96</v>
      </c>
      <c r="Q2080" t="s">
        <v>632</v>
      </c>
      <c r="R2080" t="s">
        <v>395</v>
      </c>
      <c r="S2080" t="s">
        <v>259</v>
      </c>
      <c r="T2080" t="s">
        <v>230</v>
      </c>
      <c r="U2080" t="s">
        <v>742</v>
      </c>
      <c r="V2080" t="s">
        <v>260</v>
      </c>
      <c r="W2080">
        <f t="shared" si="196"/>
        <v>18.61</v>
      </c>
      <c r="X2080">
        <f t="shared" si="197"/>
        <v>595.52</v>
      </c>
    </row>
    <row r="2081" spans="1:24" x14ac:dyDescent="0.35">
      <c r="A2081">
        <v>43</v>
      </c>
      <c r="B2081">
        <v>96.31</v>
      </c>
      <c r="C2081">
        <v>3</v>
      </c>
      <c r="D2081">
        <v>4141.33</v>
      </c>
      <c r="E2081" s="53" t="s">
        <v>300</v>
      </c>
      <c r="F2081" s="84">
        <v>28</v>
      </c>
      <c r="G2081" s="84">
        <v>5</v>
      </c>
      <c r="H2081" s="85" t="str">
        <f t="shared" si="192"/>
        <v>May</v>
      </c>
      <c r="I2081" s="84">
        <v>2018</v>
      </c>
      <c r="J2081" s="85" t="str">
        <f t="shared" si="193"/>
        <v>5/28/2018</v>
      </c>
      <c r="K2081" s="86">
        <f t="shared" si="194"/>
        <v>2</v>
      </c>
      <c r="L2081" t="str">
        <f t="shared" si="195"/>
        <v>Monday</v>
      </c>
      <c r="M2081">
        <v>2814</v>
      </c>
      <c r="N2081" t="s">
        <v>207</v>
      </c>
      <c r="O2081" t="s">
        <v>442</v>
      </c>
      <c r="P2081">
        <v>96</v>
      </c>
      <c r="Q2081" t="s">
        <v>632</v>
      </c>
      <c r="R2081" t="s">
        <v>301</v>
      </c>
      <c r="S2081" t="s">
        <v>297</v>
      </c>
      <c r="T2081" t="s">
        <v>236</v>
      </c>
      <c r="U2081" t="s">
        <v>706</v>
      </c>
      <c r="V2081" t="s">
        <v>260</v>
      </c>
      <c r="W2081">
        <f t="shared" si="196"/>
        <v>0.31000000000000227</v>
      </c>
      <c r="X2081">
        <f t="shared" si="197"/>
        <v>13.330000000000098</v>
      </c>
    </row>
    <row r="2082" spans="1:24" x14ac:dyDescent="0.35">
      <c r="A2082">
        <v>26</v>
      </c>
      <c r="B2082">
        <v>108.83</v>
      </c>
      <c r="C2082">
        <v>3</v>
      </c>
      <c r="D2082">
        <v>2829.58</v>
      </c>
      <c r="E2082" s="53" t="s">
        <v>302</v>
      </c>
      <c r="F2082" s="84">
        <v>24</v>
      </c>
      <c r="G2082" s="84">
        <v>7</v>
      </c>
      <c r="H2082" s="85" t="str">
        <f t="shared" si="192"/>
        <v>July</v>
      </c>
      <c r="I2082" s="84">
        <v>2018</v>
      </c>
      <c r="J2082" s="85" t="str">
        <f t="shared" si="193"/>
        <v>7/24/2018</v>
      </c>
      <c r="K2082" s="86">
        <f t="shared" si="194"/>
        <v>3</v>
      </c>
      <c r="L2082" t="str">
        <f t="shared" si="195"/>
        <v>Tuesday</v>
      </c>
      <c r="M2082">
        <v>2758</v>
      </c>
      <c r="N2082" t="s">
        <v>207</v>
      </c>
      <c r="O2082" t="s">
        <v>442</v>
      </c>
      <c r="P2082">
        <v>96</v>
      </c>
      <c r="Q2082" t="s">
        <v>632</v>
      </c>
      <c r="R2082" t="s">
        <v>263</v>
      </c>
      <c r="S2082" t="s">
        <v>264</v>
      </c>
      <c r="T2082" t="s">
        <v>229</v>
      </c>
      <c r="U2082" t="s">
        <v>687</v>
      </c>
      <c r="V2082" t="s">
        <v>255</v>
      </c>
      <c r="W2082">
        <f t="shared" si="196"/>
        <v>12.829999999999998</v>
      </c>
      <c r="X2082">
        <f t="shared" si="197"/>
        <v>333.57999999999993</v>
      </c>
    </row>
    <row r="2083" spans="1:24" x14ac:dyDescent="0.35">
      <c r="A2083">
        <v>27</v>
      </c>
      <c r="B2083">
        <v>113.65</v>
      </c>
      <c r="C2083">
        <v>10</v>
      </c>
      <c r="D2083">
        <v>3068.55</v>
      </c>
      <c r="E2083" s="53" t="s">
        <v>453</v>
      </c>
      <c r="F2083" s="84">
        <v>21</v>
      </c>
      <c r="G2083" s="84">
        <v>9</v>
      </c>
      <c r="H2083" s="85" t="str">
        <f t="shared" si="192"/>
        <v>September</v>
      </c>
      <c r="I2083" s="84">
        <v>2018</v>
      </c>
      <c r="J2083" s="85" t="str">
        <f t="shared" si="193"/>
        <v>9/21/2018</v>
      </c>
      <c r="K2083" s="86">
        <f t="shared" si="194"/>
        <v>6</v>
      </c>
      <c r="L2083" t="str">
        <f t="shared" si="195"/>
        <v>Friday</v>
      </c>
      <c r="M2083">
        <v>2700</v>
      </c>
      <c r="N2083" t="s">
        <v>207</v>
      </c>
      <c r="O2083" t="s">
        <v>442</v>
      </c>
      <c r="P2083">
        <v>96</v>
      </c>
      <c r="Q2083" t="s">
        <v>632</v>
      </c>
      <c r="R2083" t="s">
        <v>389</v>
      </c>
      <c r="S2083" t="s">
        <v>390</v>
      </c>
      <c r="T2083" t="s">
        <v>233</v>
      </c>
      <c r="U2083" t="s">
        <v>740</v>
      </c>
      <c r="V2083" t="s">
        <v>260</v>
      </c>
      <c r="W2083">
        <f t="shared" si="196"/>
        <v>17.650000000000006</v>
      </c>
      <c r="X2083">
        <f t="shared" si="197"/>
        <v>476.55000000000018</v>
      </c>
    </row>
    <row r="2084" spans="1:24" x14ac:dyDescent="0.35">
      <c r="A2084">
        <v>24</v>
      </c>
      <c r="B2084">
        <v>109.79</v>
      </c>
      <c r="C2084">
        <v>1</v>
      </c>
      <c r="D2084">
        <v>2634.96</v>
      </c>
      <c r="E2084" s="53" t="s">
        <v>396</v>
      </c>
      <c r="F2084" s="84">
        <v>21</v>
      </c>
      <c r="G2084" s="84">
        <v>10</v>
      </c>
      <c r="H2084" s="85" t="str">
        <f t="shared" si="192"/>
        <v>October</v>
      </c>
      <c r="I2084" s="84">
        <v>2018</v>
      </c>
      <c r="J2084" s="85" t="str">
        <f t="shared" si="193"/>
        <v>10/21/2018</v>
      </c>
      <c r="K2084" s="86">
        <f t="shared" si="194"/>
        <v>1</v>
      </c>
      <c r="L2084" t="str">
        <f t="shared" si="195"/>
        <v>Sunday</v>
      </c>
      <c r="M2084">
        <v>2671</v>
      </c>
      <c r="N2084" t="s">
        <v>397</v>
      </c>
      <c r="O2084" t="s">
        <v>442</v>
      </c>
      <c r="P2084">
        <v>96</v>
      </c>
      <c r="Q2084" t="s">
        <v>632</v>
      </c>
      <c r="R2084" t="s">
        <v>398</v>
      </c>
      <c r="S2084" t="s">
        <v>399</v>
      </c>
      <c r="T2084" t="s">
        <v>234</v>
      </c>
      <c r="U2084" t="s">
        <v>743</v>
      </c>
      <c r="V2084" t="s">
        <v>255</v>
      </c>
      <c r="W2084">
        <f t="shared" si="196"/>
        <v>13.790000000000006</v>
      </c>
      <c r="X2084">
        <f t="shared" si="197"/>
        <v>330.96000000000015</v>
      </c>
    </row>
    <row r="2085" spans="1:24" x14ac:dyDescent="0.35">
      <c r="A2085">
        <v>22</v>
      </c>
      <c r="B2085">
        <v>110.76</v>
      </c>
      <c r="C2085">
        <v>8</v>
      </c>
      <c r="D2085">
        <v>2436.7199999999998</v>
      </c>
      <c r="E2085" s="53">
        <v>43262</v>
      </c>
      <c r="F2085" s="84">
        <v>6</v>
      </c>
      <c r="G2085" s="84">
        <v>11</v>
      </c>
      <c r="H2085" s="85" t="str">
        <f t="shared" si="192"/>
        <v>November</v>
      </c>
      <c r="I2085" s="84">
        <v>2018</v>
      </c>
      <c r="J2085" s="85" t="str">
        <f t="shared" si="193"/>
        <v>11/6/2018</v>
      </c>
      <c r="K2085" s="86">
        <f t="shared" si="194"/>
        <v>3</v>
      </c>
      <c r="L2085" t="str">
        <f t="shared" si="195"/>
        <v>Tuesday</v>
      </c>
      <c r="M2085">
        <v>2656</v>
      </c>
      <c r="N2085" t="s">
        <v>207</v>
      </c>
      <c r="O2085" t="s">
        <v>442</v>
      </c>
      <c r="P2085">
        <v>96</v>
      </c>
      <c r="Q2085" t="s">
        <v>632</v>
      </c>
      <c r="R2085" t="s">
        <v>360</v>
      </c>
      <c r="S2085" t="s">
        <v>361</v>
      </c>
      <c r="T2085" t="s">
        <v>235</v>
      </c>
      <c r="U2085" t="s">
        <v>730</v>
      </c>
      <c r="V2085" t="s">
        <v>255</v>
      </c>
      <c r="W2085">
        <f t="shared" si="196"/>
        <v>14.760000000000005</v>
      </c>
      <c r="X2085">
        <f t="shared" si="197"/>
        <v>324.72000000000014</v>
      </c>
    </row>
    <row r="2086" spans="1:24" x14ac:dyDescent="0.35">
      <c r="A2086">
        <v>46</v>
      </c>
      <c r="B2086">
        <v>100.16</v>
      </c>
      <c r="C2086">
        <v>13</v>
      </c>
      <c r="D2086">
        <v>4607.3599999999997</v>
      </c>
      <c r="E2086" s="53" t="s">
        <v>367</v>
      </c>
      <c r="F2086" s="84">
        <v>14</v>
      </c>
      <c r="G2086" s="84">
        <v>11</v>
      </c>
      <c r="H2086" s="85" t="str">
        <f t="shared" si="192"/>
        <v>November</v>
      </c>
      <c r="I2086" s="84">
        <v>2018</v>
      </c>
      <c r="J2086" s="85" t="str">
        <f t="shared" si="193"/>
        <v>11/14/2018</v>
      </c>
      <c r="K2086" s="86">
        <f t="shared" si="194"/>
        <v>4</v>
      </c>
      <c r="L2086" t="str">
        <f t="shared" si="195"/>
        <v>Wednesday</v>
      </c>
      <c r="M2086">
        <v>2649</v>
      </c>
      <c r="N2086" t="s">
        <v>207</v>
      </c>
      <c r="O2086" t="s">
        <v>442</v>
      </c>
      <c r="P2086">
        <v>96</v>
      </c>
      <c r="Q2086" t="s">
        <v>632</v>
      </c>
      <c r="R2086" t="s">
        <v>454</v>
      </c>
      <c r="S2086" t="s">
        <v>455</v>
      </c>
      <c r="T2086" t="s">
        <v>236</v>
      </c>
      <c r="U2086" t="s">
        <v>761</v>
      </c>
      <c r="V2086" t="s">
        <v>260</v>
      </c>
      <c r="W2086">
        <f t="shared" si="196"/>
        <v>4.1599999999999966</v>
      </c>
      <c r="X2086">
        <f t="shared" si="197"/>
        <v>191.35999999999984</v>
      </c>
    </row>
    <row r="2087" spans="1:24" x14ac:dyDescent="0.35">
      <c r="A2087">
        <v>37</v>
      </c>
      <c r="B2087">
        <v>97.27</v>
      </c>
      <c r="C2087">
        <v>3</v>
      </c>
      <c r="D2087">
        <v>3598.99</v>
      </c>
      <c r="E2087" s="53" t="s">
        <v>312</v>
      </c>
      <c r="F2087" s="84">
        <v>25</v>
      </c>
      <c r="G2087" s="84">
        <v>11</v>
      </c>
      <c r="H2087" s="85" t="str">
        <f t="shared" si="192"/>
        <v>November</v>
      </c>
      <c r="I2087" s="84">
        <v>2018</v>
      </c>
      <c r="J2087" s="85" t="str">
        <f t="shared" si="193"/>
        <v>11/25/2018</v>
      </c>
      <c r="K2087" s="86">
        <f t="shared" si="194"/>
        <v>1</v>
      </c>
      <c r="L2087" t="str">
        <f t="shared" si="195"/>
        <v>Sunday</v>
      </c>
      <c r="M2087">
        <v>2639</v>
      </c>
      <c r="N2087" t="s">
        <v>207</v>
      </c>
      <c r="O2087" t="s">
        <v>442</v>
      </c>
      <c r="P2087">
        <v>96</v>
      </c>
      <c r="Q2087" t="s">
        <v>632</v>
      </c>
      <c r="R2087" t="s">
        <v>313</v>
      </c>
      <c r="S2087" t="s">
        <v>314</v>
      </c>
      <c r="T2087" t="s">
        <v>230</v>
      </c>
      <c r="U2087" t="s">
        <v>711</v>
      </c>
      <c r="V2087" t="s">
        <v>260</v>
      </c>
      <c r="W2087">
        <f t="shared" si="196"/>
        <v>1.269999999999996</v>
      </c>
      <c r="X2087">
        <f t="shared" si="197"/>
        <v>46.989999999999853</v>
      </c>
    </row>
    <row r="2088" spans="1:24" x14ac:dyDescent="0.35">
      <c r="A2088">
        <v>49</v>
      </c>
      <c r="B2088">
        <v>80.900000000000006</v>
      </c>
      <c r="C2088">
        <v>14</v>
      </c>
      <c r="D2088">
        <v>3964.1</v>
      </c>
      <c r="E2088" s="53">
        <v>43355</v>
      </c>
      <c r="F2088" s="84">
        <v>9</v>
      </c>
      <c r="G2088" s="84">
        <v>12</v>
      </c>
      <c r="H2088" s="85" t="str">
        <f t="shared" si="192"/>
        <v>December</v>
      </c>
      <c r="I2088" s="84">
        <v>2018</v>
      </c>
      <c r="J2088" s="85" t="str">
        <f t="shared" si="193"/>
        <v>12/9/2018</v>
      </c>
      <c r="K2088" s="86">
        <f t="shared" si="194"/>
        <v>1</v>
      </c>
      <c r="L2088" t="str">
        <f t="shared" si="195"/>
        <v>Sunday</v>
      </c>
      <c r="M2088">
        <v>2626</v>
      </c>
      <c r="N2088" t="s">
        <v>207</v>
      </c>
      <c r="O2088" t="s">
        <v>442</v>
      </c>
      <c r="P2088">
        <v>96</v>
      </c>
      <c r="Q2088" t="s">
        <v>632</v>
      </c>
      <c r="R2088" t="s">
        <v>400</v>
      </c>
      <c r="S2088" t="s">
        <v>382</v>
      </c>
      <c r="T2088" t="s">
        <v>229</v>
      </c>
      <c r="U2088" t="s">
        <v>744</v>
      </c>
      <c r="V2088" t="s">
        <v>260</v>
      </c>
      <c r="W2088">
        <f t="shared" si="196"/>
        <v>-15.099999999999994</v>
      </c>
      <c r="X2088">
        <f t="shared" si="197"/>
        <v>-739.89999999999975</v>
      </c>
    </row>
    <row r="2089" spans="1:24" x14ac:dyDescent="0.35">
      <c r="A2089">
        <v>21</v>
      </c>
      <c r="B2089">
        <v>106.9</v>
      </c>
      <c r="C2089">
        <v>3</v>
      </c>
      <c r="D2089">
        <v>2244.9</v>
      </c>
      <c r="E2089" s="53">
        <v>43557</v>
      </c>
      <c r="F2089" s="84">
        <v>4</v>
      </c>
      <c r="G2089" s="84">
        <v>2</v>
      </c>
      <c r="H2089" s="85" t="str">
        <f t="shared" si="192"/>
        <v>Febuary</v>
      </c>
      <c r="I2089" s="84">
        <v>2019</v>
      </c>
      <c r="J2089" s="85" t="str">
        <f t="shared" si="193"/>
        <v>2/4/2019</v>
      </c>
      <c r="K2089" s="86">
        <f t="shared" si="194"/>
        <v>2</v>
      </c>
      <c r="L2089" t="str">
        <f t="shared" si="195"/>
        <v>Monday</v>
      </c>
      <c r="M2089">
        <v>2570</v>
      </c>
      <c r="N2089" t="s">
        <v>207</v>
      </c>
      <c r="O2089" t="s">
        <v>442</v>
      </c>
      <c r="P2089">
        <v>96</v>
      </c>
      <c r="Q2089" t="s">
        <v>632</v>
      </c>
      <c r="R2089" t="s">
        <v>401</v>
      </c>
      <c r="S2089" t="s">
        <v>249</v>
      </c>
      <c r="T2089" t="s">
        <v>249</v>
      </c>
      <c r="U2089" t="s">
        <v>745</v>
      </c>
      <c r="V2089" t="s">
        <v>255</v>
      </c>
      <c r="W2089">
        <f t="shared" si="196"/>
        <v>10.900000000000006</v>
      </c>
      <c r="X2089">
        <f t="shared" si="197"/>
        <v>228.90000000000012</v>
      </c>
    </row>
    <row r="2090" spans="1:24" x14ac:dyDescent="0.35">
      <c r="A2090">
        <v>25</v>
      </c>
      <c r="B2090">
        <v>111.72</v>
      </c>
      <c r="C2090">
        <v>8</v>
      </c>
      <c r="D2090">
        <v>2793</v>
      </c>
      <c r="E2090" s="53">
        <v>43772</v>
      </c>
      <c r="F2090" s="84">
        <v>11</v>
      </c>
      <c r="G2090" s="84">
        <v>3</v>
      </c>
      <c r="H2090" s="85" t="str">
        <f t="shared" si="192"/>
        <v>March</v>
      </c>
      <c r="I2090" s="84">
        <v>2019</v>
      </c>
      <c r="J2090" s="85" t="str">
        <f t="shared" si="193"/>
        <v>3/11/2019</v>
      </c>
      <c r="K2090" s="86">
        <f t="shared" si="194"/>
        <v>2</v>
      </c>
      <c r="L2090" t="str">
        <f t="shared" si="195"/>
        <v>Monday</v>
      </c>
      <c r="M2090">
        <v>2536</v>
      </c>
      <c r="N2090" t="s">
        <v>207</v>
      </c>
      <c r="O2090" t="s">
        <v>442</v>
      </c>
      <c r="P2090">
        <v>96</v>
      </c>
      <c r="Q2090" t="s">
        <v>632</v>
      </c>
      <c r="R2090" t="s">
        <v>335</v>
      </c>
      <c r="S2090" t="s">
        <v>336</v>
      </c>
      <c r="T2090" t="s">
        <v>229</v>
      </c>
      <c r="U2090" t="s">
        <v>720</v>
      </c>
      <c r="V2090" t="s">
        <v>255</v>
      </c>
      <c r="W2090">
        <f t="shared" si="196"/>
        <v>15.719999999999999</v>
      </c>
      <c r="X2090">
        <f t="shared" si="197"/>
        <v>393</v>
      </c>
    </row>
    <row r="2091" spans="1:24" x14ac:dyDescent="0.35">
      <c r="A2091">
        <v>37</v>
      </c>
      <c r="B2091">
        <v>111.72</v>
      </c>
      <c r="C2091">
        <v>1</v>
      </c>
      <c r="D2091">
        <v>4133.6400000000003</v>
      </c>
      <c r="E2091" s="53">
        <v>43560</v>
      </c>
      <c r="F2091" s="84">
        <v>4</v>
      </c>
      <c r="G2091" s="84">
        <v>5</v>
      </c>
      <c r="H2091" s="85" t="str">
        <f t="shared" si="192"/>
        <v>May</v>
      </c>
      <c r="I2091" s="84">
        <v>2019</v>
      </c>
      <c r="J2091" s="85" t="str">
        <f t="shared" si="193"/>
        <v>5/4/2019</v>
      </c>
      <c r="K2091" s="86">
        <f t="shared" si="194"/>
        <v>7</v>
      </c>
      <c r="L2091" t="str">
        <f t="shared" si="195"/>
        <v>Saturday</v>
      </c>
      <c r="M2091">
        <v>2483</v>
      </c>
      <c r="N2091" t="s">
        <v>207</v>
      </c>
      <c r="O2091" t="s">
        <v>442</v>
      </c>
      <c r="P2091">
        <v>96</v>
      </c>
      <c r="Q2091" t="s">
        <v>632</v>
      </c>
      <c r="R2091" t="s">
        <v>321</v>
      </c>
      <c r="S2091" t="s">
        <v>322</v>
      </c>
      <c r="T2091" t="s">
        <v>229</v>
      </c>
      <c r="U2091" t="s">
        <v>715</v>
      </c>
      <c r="V2091" t="s">
        <v>260</v>
      </c>
      <c r="W2091">
        <f t="shared" si="196"/>
        <v>15.719999999999999</v>
      </c>
      <c r="X2091">
        <f t="shared" si="197"/>
        <v>581.64</v>
      </c>
    </row>
    <row r="2092" spans="1:24" x14ac:dyDescent="0.35">
      <c r="A2092">
        <v>45</v>
      </c>
      <c r="B2092">
        <v>86.68</v>
      </c>
      <c r="C2092">
        <v>11</v>
      </c>
      <c r="D2092">
        <v>3900.6</v>
      </c>
      <c r="E2092" s="53" t="s">
        <v>323</v>
      </c>
      <c r="F2092" s="84">
        <v>15</v>
      </c>
      <c r="G2092" s="84">
        <v>6</v>
      </c>
      <c r="H2092" s="85" t="str">
        <f t="shared" si="192"/>
        <v>June</v>
      </c>
      <c r="I2092" s="84">
        <v>2019</v>
      </c>
      <c r="J2092" s="85" t="str">
        <f t="shared" si="193"/>
        <v>6/15/2019</v>
      </c>
      <c r="K2092" s="86">
        <f t="shared" si="194"/>
        <v>7</v>
      </c>
      <c r="L2092" t="str">
        <f t="shared" si="195"/>
        <v>Saturday</v>
      </c>
      <c r="M2092">
        <v>2442</v>
      </c>
      <c r="N2092" t="s">
        <v>207</v>
      </c>
      <c r="O2092" t="s">
        <v>442</v>
      </c>
      <c r="P2092">
        <v>96</v>
      </c>
      <c r="Q2092" t="s">
        <v>632</v>
      </c>
      <c r="R2092" t="s">
        <v>401</v>
      </c>
      <c r="S2092" t="s">
        <v>249</v>
      </c>
      <c r="T2092" t="s">
        <v>249</v>
      </c>
      <c r="U2092" t="s">
        <v>745</v>
      </c>
      <c r="V2092" t="s">
        <v>260</v>
      </c>
      <c r="W2092">
        <f t="shared" si="196"/>
        <v>-9.3199999999999932</v>
      </c>
      <c r="X2092">
        <f t="shared" si="197"/>
        <v>-419.39999999999969</v>
      </c>
    </row>
    <row r="2093" spans="1:24" x14ac:dyDescent="0.35">
      <c r="A2093">
        <v>32</v>
      </c>
      <c r="B2093">
        <v>85.72</v>
      </c>
      <c r="C2093">
        <v>1</v>
      </c>
      <c r="D2093">
        <v>2743.04</v>
      </c>
      <c r="E2093" s="53" t="s">
        <v>326</v>
      </c>
      <c r="F2093" s="84">
        <v>19</v>
      </c>
      <c r="G2093" s="84">
        <v>7</v>
      </c>
      <c r="H2093" s="85" t="str">
        <f t="shared" si="192"/>
        <v>July</v>
      </c>
      <c r="I2093" s="84">
        <v>2019</v>
      </c>
      <c r="J2093" s="85" t="str">
        <f t="shared" si="193"/>
        <v>7/19/2019</v>
      </c>
      <c r="K2093" s="86">
        <f t="shared" si="194"/>
        <v>6</v>
      </c>
      <c r="L2093" t="str">
        <f t="shared" si="195"/>
        <v>Friday</v>
      </c>
      <c r="M2093">
        <v>2409</v>
      </c>
      <c r="N2093" t="s">
        <v>207</v>
      </c>
      <c r="O2093" t="s">
        <v>442</v>
      </c>
      <c r="P2093">
        <v>96</v>
      </c>
      <c r="Q2093" t="s">
        <v>632</v>
      </c>
      <c r="R2093" t="s">
        <v>290</v>
      </c>
      <c r="S2093" t="s">
        <v>291</v>
      </c>
      <c r="T2093" t="s">
        <v>232</v>
      </c>
      <c r="U2093" t="s">
        <v>701</v>
      </c>
      <c r="V2093" t="s">
        <v>255</v>
      </c>
      <c r="W2093">
        <f t="shared" si="196"/>
        <v>-10.280000000000001</v>
      </c>
      <c r="X2093">
        <f t="shared" si="197"/>
        <v>-328.96000000000004</v>
      </c>
    </row>
    <row r="2094" spans="1:24" x14ac:dyDescent="0.35">
      <c r="A2094">
        <v>29</v>
      </c>
      <c r="B2094">
        <v>82.83</v>
      </c>
      <c r="C2094">
        <v>8</v>
      </c>
      <c r="D2094">
        <v>2402.0700000000002</v>
      </c>
      <c r="E2094" s="53" t="s">
        <v>402</v>
      </c>
      <c r="F2094" s="84">
        <v>19</v>
      </c>
      <c r="G2094" s="84">
        <v>8</v>
      </c>
      <c r="H2094" s="85" t="str">
        <f t="shared" si="192"/>
        <v>August</v>
      </c>
      <c r="I2094" s="84">
        <v>2019</v>
      </c>
      <c r="J2094" s="85" t="str">
        <f t="shared" si="193"/>
        <v>8/19/2019</v>
      </c>
      <c r="K2094" s="86">
        <f t="shared" si="194"/>
        <v>2</v>
      </c>
      <c r="L2094" t="str">
        <f t="shared" si="195"/>
        <v>Monday</v>
      </c>
      <c r="M2094">
        <v>2379</v>
      </c>
      <c r="N2094" t="s">
        <v>207</v>
      </c>
      <c r="O2094" t="s">
        <v>442</v>
      </c>
      <c r="P2094">
        <v>96</v>
      </c>
      <c r="Q2094" t="s">
        <v>632</v>
      </c>
      <c r="R2094" t="s">
        <v>285</v>
      </c>
      <c r="S2094" t="s">
        <v>286</v>
      </c>
      <c r="T2094" t="s">
        <v>229</v>
      </c>
      <c r="U2094" t="s">
        <v>699</v>
      </c>
      <c r="V2094" t="s">
        <v>255</v>
      </c>
      <c r="W2094">
        <f t="shared" si="196"/>
        <v>-13.170000000000002</v>
      </c>
      <c r="X2094">
        <f t="shared" si="197"/>
        <v>-381.93000000000006</v>
      </c>
    </row>
    <row r="2095" spans="1:24" x14ac:dyDescent="0.35">
      <c r="A2095">
        <v>26</v>
      </c>
      <c r="B2095">
        <v>83.79</v>
      </c>
      <c r="C2095">
        <v>3</v>
      </c>
      <c r="D2095">
        <v>2178.54</v>
      </c>
      <c r="E2095" s="53">
        <v>43686</v>
      </c>
      <c r="F2095" s="84">
        <v>8</v>
      </c>
      <c r="G2095" s="84">
        <v>9</v>
      </c>
      <c r="H2095" s="85" t="str">
        <f t="shared" si="192"/>
        <v>September</v>
      </c>
      <c r="I2095" s="84">
        <v>2019</v>
      </c>
      <c r="J2095" s="85" t="str">
        <f t="shared" si="193"/>
        <v>9/8/2019</v>
      </c>
      <c r="K2095" s="86">
        <f t="shared" si="194"/>
        <v>1</v>
      </c>
      <c r="L2095" t="str">
        <f t="shared" si="195"/>
        <v>Sunday</v>
      </c>
      <c r="M2095">
        <v>2360</v>
      </c>
      <c r="N2095" t="s">
        <v>207</v>
      </c>
      <c r="O2095" t="s">
        <v>442</v>
      </c>
      <c r="P2095">
        <v>96</v>
      </c>
      <c r="Q2095" t="s">
        <v>632</v>
      </c>
      <c r="R2095" t="s">
        <v>330</v>
      </c>
      <c r="S2095" t="s">
        <v>331</v>
      </c>
      <c r="T2095" t="s">
        <v>237</v>
      </c>
      <c r="U2095" t="s">
        <v>718</v>
      </c>
      <c r="V2095" t="s">
        <v>255</v>
      </c>
      <c r="W2095">
        <f t="shared" si="196"/>
        <v>-12.209999999999994</v>
      </c>
      <c r="X2095">
        <f t="shared" si="197"/>
        <v>-317.45999999999981</v>
      </c>
    </row>
    <row r="2096" spans="1:24" x14ac:dyDescent="0.35">
      <c r="A2096">
        <v>28</v>
      </c>
      <c r="B2096">
        <v>112.68</v>
      </c>
      <c r="C2096">
        <v>12</v>
      </c>
      <c r="D2096">
        <v>3155.04</v>
      </c>
      <c r="E2096" s="53" t="s">
        <v>403</v>
      </c>
      <c r="F2096" s="84">
        <v>13</v>
      </c>
      <c r="G2096" s="84">
        <v>10</v>
      </c>
      <c r="H2096" s="85" t="str">
        <f t="shared" si="192"/>
        <v>October</v>
      </c>
      <c r="I2096" s="84">
        <v>2019</v>
      </c>
      <c r="J2096" s="85" t="str">
        <f t="shared" si="193"/>
        <v>10/13/2019</v>
      </c>
      <c r="K2096" s="86">
        <f t="shared" si="194"/>
        <v>1</v>
      </c>
      <c r="L2096" t="str">
        <f t="shared" si="195"/>
        <v>Sunday</v>
      </c>
      <c r="M2096">
        <v>2326</v>
      </c>
      <c r="N2096" t="s">
        <v>207</v>
      </c>
      <c r="O2096" t="s">
        <v>442</v>
      </c>
      <c r="P2096">
        <v>96</v>
      </c>
      <c r="Q2096" t="s">
        <v>632</v>
      </c>
      <c r="R2096" t="s">
        <v>279</v>
      </c>
      <c r="S2096" t="s">
        <v>280</v>
      </c>
      <c r="T2096" t="s">
        <v>229</v>
      </c>
      <c r="U2096" t="s">
        <v>696</v>
      </c>
      <c r="V2096" t="s">
        <v>260</v>
      </c>
      <c r="W2096">
        <f t="shared" si="196"/>
        <v>16.680000000000007</v>
      </c>
      <c r="X2096">
        <f t="shared" si="197"/>
        <v>467.04000000000019</v>
      </c>
    </row>
    <row r="2097" spans="1:24" x14ac:dyDescent="0.35">
      <c r="A2097">
        <v>27</v>
      </c>
      <c r="B2097">
        <v>87.64</v>
      </c>
      <c r="C2097">
        <v>6</v>
      </c>
      <c r="D2097">
        <v>2366.2800000000002</v>
      </c>
      <c r="E2097" s="53" t="s">
        <v>404</v>
      </c>
      <c r="F2097" s="84">
        <v>22</v>
      </c>
      <c r="G2097" s="84">
        <v>10</v>
      </c>
      <c r="H2097" s="85" t="str">
        <f t="shared" si="192"/>
        <v>October</v>
      </c>
      <c r="I2097" s="84">
        <v>2019</v>
      </c>
      <c r="J2097" s="85" t="str">
        <f t="shared" si="193"/>
        <v>10/22/2019</v>
      </c>
      <c r="K2097" s="86">
        <f t="shared" si="194"/>
        <v>3</v>
      </c>
      <c r="L2097" t="str">
        <f t="shared" si="195"/>
        <v>Tuesday</v>
      </c>
      <c r="M2097">
        <v>2318</v>
      </c>
      <c r="N2097" t="s">
        <v>207</v>
      </c>
      <c r="O2097" t="s">
        <v>442</v>
      </c>
      <c r="P2097">
        <v>96</v>
      </c>
      <c r="Q2097" t="s">
        <v>632</v>
      </c>
      <c r="R2097" t="s">
        <v>315</v>
      </c>
      <c r="S2097" t="s">
        <v>316</v>
      </c>
      <c r="T2097" t="s">
        <v>240</v>
      </c>
      <c r="U2097" t="s">
        <v>712</v>
      </c>
      <c r="V2097" t="s">
        <v>255</v>
      </c>
      <c r="W2097">
        <f t="shared" si="196"/>
        <v>-8.36</v>
      </c>
      <c r="X2097">
        <f t="shared" si="197"/>
        <v>-225.71999999999997</v>
      </c>
    </row>
    <row r="2098" spans="1:24" x14ac:dyDescent="0.35">
      <c r="A2098">
        <v>20</v>
      </c>
      <c r="B2098">
        <v>98.18</v>
      </c>
      <c r="C2098">
        <v>11</v>
      </c>
      <c r="D2098">
        <v>1963.6</v>
      </c>
      <c r="E2098" s="53">
        <v>43596</v>
      </c>
      <c r="F2098" s="84">
        <v>5</v>
      </c>
      <c r="G2098" s="84">
        <v>11</v>
      </c>
      <c r="H2098" s="85" t="str">
        <f t="shared" si="192"/>
        <v>November</v>
      </c>
      <c r="I2098" s="84">
        <v>2019</v>
      </c>
      <c r="J2098" s="85" t="str">
        <f t="shared" si="193"/>
        <v>11/5/2019</v>
      </c>
      <c r="K2098" s="86">
        <f t="shared" si="194"/>
        <v>3</v>
      </c>
      <c r="L2098" t="str">
        <f t="shared" si="195"/>
        <v>Tuesday</v>
      </c>
      <c r="M2098">
        <v>2305</v>
      </c>
      <c r="N2098" t="s">
        <v>207</v>
      </c>
      <c r="O2098" t="s">
        <v>442</v>
      </c>
      <c r="P2098">
        <v>96</v>
      </c>
      <c r="Q2098" t="s">
        <v>632</v>
      </c>
      <c r="R2098" t="s">
        <v>272</v>
      </c>
      <c r="S2098" t="s">
        <v>254</v>
      </c>
      <c r="T2098" t="s">
        <v>229</v>
      </c>
      <c r="U2098" t="s">
        <v>692</v>
      </c>
      <c r="V2098" t="s">
        <v>255</v>
      </c>
      <c r="W2098">
        <f t="shared" si="196"/>
        <v>2.1800000000000068</v>
      </c>
      <c r="X2098">
        <f t="shared" si="197"/>
        <v>43.600000000000136</v>
      </c>
    </row>
    <row r="2099" spans="1:24" x14ac:dyDescent="0.35">
      <c r="A2099">
        <v>44</v>
      </c>
      <c r="B2099">
        <v>107.87</v>
      </c>
      <c r="C2099">
        <v>1</v>
      </c>
      <c r="D2099">
        <v>4746.28</v>
      </c>
      <c r="E2099" s="53" t="s">
        <v>405</v>
      </c>
      <c r="F2099" s="84">
        <v>19</v>
      </c>
      <c r="G2099" s="84">
        <v>11</v>
      </c>
      <c r="H2099" s="85" t="str">
        <f t="shared" si="192"/>
        <v>November</v>
      </c>
      <c r="I2099" s="84">
        <v>2019</v>
      </c>
      <c r="J2099" s="85" t="str">
        <f t="shared" si="193"/>
        <v>11/19/2019</v>
      </c>
      <c r="K2099" s="86">
        <f t="shared" si="194"/>
        <v>3</v>
      </c>
      <c r="L2099" t="str">
        <f t="shared" si="195"/>
        <v>Tuesday</v>
      </c>
      <c r="M2099">
        <v>2292</v>
      </c>
      <c r="N2099" t="s">
        <v>207</v>
      </c>
      <c r="O2099" t="s">
        <v>442</v>
      </c>
      <c r="P2099">
        <v>96</v>
      </c>
      <c r="Q2099" t="s">
        <v>632</v>
      </c>
      <c r="R2099" t="s">
        <v>335</v>
      </c>
      <c r="S2099" t="s">
        <v>336</v>
      </c>
      <c r="T2099" t="s">
        <v>229</v>
      </c>
      <c r="U2099" t="s">
        <v>720</v>
      </c>
      <c r="V2099" t="s">
        <v>260</v>
      </c>
      <c r="W2099">
        <f t="shared" si="196"/>
        <v>11.870000000000005</v>
      </c>
      <c r="X2099">
        <f t="shared" si="197"/>
        <v>522.2800000000002</v>
      </c>
    </row>
    <row r="2100" spans="1:24" x14ac:dyDescent="0.35">
      <c r="A2100">
        <v>42</v>
      </c>
      <c r="B2100">
        <v>152.07</v>
      </c>
      <c r="C2100">
        <v>3</v>
      </c>
      <c r="D2100">
        <v>6386.94</v>
      </c>
      <c r="E2100" s="53">
        <v>43476</v>
      </c>
      <c r="F2100" s="84">
        <v>1</v>
      </c>
      <c r="G2100" s="84">
        <v>11</v>
      </c>
      <c r="H2100" s="85" t="str">
        <f t="shared" si="192"/>
        <v>November</v>
      </c>
      <c r="I2100" s="84">
        <v>2019</v>
      </c>
      <c r="J2100" s="85" t="str">
        <f t="shared" si="193"/>
        <v>11/1/2019</v>
      </c>
      <c r="K2100" s="86">
        <f t="shared" si="194"/>
        <v>6</v>
      </c>
      <c r="L2100" t="str">
        <f t="shared" si="195"/>
        <v>Friday</v>
      </c>
      <c r="M2100">
        <v>2311</v>
      </c>
      <c r="N2100" t="s">
        <v>207</v>
      </c>
      <c r="O2100" t="s">
        <v>442</v>
      </c>
      <c r="P2100">
        <v>96</v>
      </c>
      <c r="Q2100" t="s">
        <v>632</v>
      </c>
      <c r="R2100" t="s">
        <v>301</v>
      </c>
      <c r="S2100" t="s">
        <v>297</v>
      </c>
      <c r="T2100" t="s">
        <v>236</v>
      </c>
      <c r="U2100" t="s">
        <v>706</v>
      </c>
      <c r="V2100" t="s">
        <v>260</v>
      </c>
      <c r="W2100">
        <f t="shared" si="196"/>
        <v>56.069999999999993</v>
      </c>
      <c r="X2100">
        <f t="shared" si="197"/>
        <v>2354.9399999999996</v>
      </c>
    </row>
    <row r="2101" spans="1:24" x14ac:dyDescent="0.35">
      <c r="A2101">
        <v>41</v>
      </c>
      <c r="B2101">
        <v>108</v>
      </c>
      <c r="C2101">
        <v>1</v>
      </c>
      <c r="D2101">
        <v>4428</v>
      </c>
      <c r="E2101" s="53">
        <v>43750</v>
      </c>
      <c r="F2101" s="84">
        <v>10</v>
      </c>
      <c r="G2101" s="84">
        <v>12</v>
      </c>
      <c r="H2101" s="85" t="str">
        <f t="shared" si="192"/>
        <v>December</v>
      </c>
      <c r="I2101" s="84">
        <v>2019</v>
      </c>
      <c r="J2101" s="85" t="str">
        <f t="shared" si="193"/>
        <v>12/10/2019</v>
      </c>
      <c r="K2101" s="86">
        <f t="shared" si="194"/>
        <v>3</v>
      </c>
      <c r="L2101" t="str">
        <f t="shared" si="195"/>
        <v>Tuesday</v>
      </c>
      <c r="M2101">
        <v>2273</v>
      </c>
      <c r="N2101" t="s">
        <v>207</v>
      </c>
      <c r="O2101" t="s">
        <v>442</v>
      </c>
      <c r="P2101">
        <v>96</v>
      </c>
      <c r="Q2101" t="s">
        <v>632</v>
      </c>
      <c r="R2101" t="s">
        <v>296</v>
      </c>
      <c r="S2101" t="s">
        <v>297</v>
      </c>
      <c r="T2101" t="s">
        <v>236</v>
      </c>
      <c r="U2101" t="s">
        <v>704</v>
      </c>
      <c r="V2101" t="s">
        <v>260</v>
      </c>
      <c r="W2101">
        <f t="shared" si="196"/>
        <v>12</v>
      </c>
      <c r="X2101">
        <f t="shared" si="197"/>
        <v>492</v>
      </c>
    </row>
    <row r="2102" spans="1:24" x14ac:dyDescent="0.35">
      <c r="A2102">
        <v>26</v>
      </c>
      <c r="B2102">
        <v>155.54</v>
      </c>
      <c r="C2102">
        <v>1</v>
      </c>
      <c r="D2102">
        <v>4044.04</v>
      </c>
      <c r="E2102" s="53" t="s">
        <v>440</v>
      </c>
      <c r="F2102" s="84">
        <v>23</v>
      </c>
      <c r="G2102" s="84">
        <v>1</v>
      </c>
      <c r="H2102" s="85" t="str">
        <f t="shared" si="192"/>
        <v>January</v>
      </c>
      <c r="I2102" s="84">
        <v>2020</v>
      </c>
      <c r="J2102" s="85" t="str">
        <f t="shared" si="193"/>
        <v>1/23/2020</v>
      </c>
      <c r="K2102" s="86">
        <f t="shared" si="194"/>
        <v>5</v>
      </c>
      <c r="L2102" t="str">
        <f t="shared" si="195"/>
        <v>Thursday</v>
      </c>
      <c r="M2102">
        <v>2230</v>
      </c>
      <c r="N2102" t="s">
        <v>207</v>
      </c>
      <c r="O2102" t="s">
        <v>442</v>
      </c>
      <c r="P2102">
        <v>96</v>
      </c>
      <c r="Q2102" t="s">
        <v>632</v>
      </c>
      <c r="R2102" t="s">
        <v>335</v>
      </c>
      <c r="S2102" t="s">
        <v>336</v>
      </c>
      <c r="T2102" t="s">
        <v>229</v>
      </c>
      <c r="U2102" t="s">
        <v>720</v>
      </c>
      <c r="V2102" t="s">
        <v>260</v>
      </c>
      <c r="W2102">
        <f t="shared" si="196"/>
        <v>59.539999999999992</v>
      </c>
      <c r="X2102">
        <f t="shared" si="197"/>
        <v>1548.0399999999997</v>
      </c>
    </row>
    <row r="2103" spans="1:24" x14ac:dyDescent="0.35">
      <c r="A2103">
        <v>26</v>
      </c>
      <c r="B2103">
        <v>104.17</v>
      </c>
      <c r="C2103">
        <v>6</v>
      </c>
      <c r="D2103">
        <v>2708.42</v>
      </c>
      <c r="E2103" s="53" t="s">
        <v>441</v>
      </c>
      <c r="F2103" s="84">
        <v>17</v>
      </c>
      <c r="G2103" s="84">
        <v>2</v>
      </c>
      <c r="H2103" s="85" t="str">
        <f t="shared" si="192"/>
        <v>Febuary</v>
      </c>
      <c r="I2103" s="84">
        <v>2020</v>
      </c>
      <c r="J2103" s="85" t="str">
        <f t="shared" si="193"/>
        <v>2/17/2020</v>
      </c>
      <c r="K2103" s="86">
        <f t="shared" si="194"/>
        <v>2</v>
      </c>
      <c r="L2103" t="str">
        <f t="shared" si="195"/>
        <v>Monday</v>
      </c>
      <c r="M2103">
        <v>2206</v>
      </c>
      <c r="N2103" t="s">
        <v>207</v>
      </c>
      <c r="O2103" t="s">
        <v>442</v>
      </c>
      <c r="P2103">
        <v>96</v>
      </c>
      <c r="Q2103" t="s">
        <v>632</v>
      </c>
      <c r="R2103" t="s">
        <v>335</v>
      </c>
      <c r="S2103" t="s">
        <v>336</v>
      </c>
      <c r="T2103" t="s">
        <v>229</v>
      </c>
      <c r="U2103" t="s">
        <v>720</v>
      </c>
      <c r="V2103" t="s">
        <v>255</v>
      </c>
      <c r="W2103">
        <f t="shared" si="196"/>
        <v>8.1700000000000017</v>
      </c>
      <c r="X2103">
        <f t="shared" si="197"/>
        <v>212.42000000000004</v>
      </c>
    </row>
    <row r="2104" spans="1:24" x14ac:dyDescent="0.35">
      <c r="A2104">
        <v>26</v>
      </c>
      <c r="B2104">
        <v>111.72</v>
      </c>
      <c r="C2104">
        <v>1</v>
      </c>
      <c r="D2104">
        <v>2904.72</v>
      </c>
      <c r="E2104" s="53">
        <v>43835</v>
      </c>
      <c r="F2104" s="84">
        <v>1</v>
      </c>
      <c r="G2104" s="84">
        <v>5</v>
      </c>
      <c r="H2104" s="85" t="str">
        <f t="shared" si="192"/>
        <v>May</v>
      </c>
      <c r="I2104" s="84">
        <v>2020</v>
      </c>
      <c r="J2104" s="85" t="str">
        <f t="shared" si="193"/>
        <v>5/1/2020</v>
      </c>
      <c r="K2104" s="86">
        <f t="shared" si="194"/>
        <v>6</v>
      </c>
      <c r="L2104" t="str">
        <f t="shared" si="195"/>
        <v>Friday</v>
      </c>
      <c r="M2104">
        <v>2133</v>
      </c>
      <c r="N2104" t="s">
        <v>207</v>
      </c>
      <c r="O2104" t="s">
        <v>442</v>
      </c>
      <c r="P2104">
        <v>96</v>
      </c>
      <c r="Q2104" t="s">
        <v>632</v>
      </c>
      <c r="R2104" t="s">
        <v>345</v>
      </c>
      <c r="S2104" t="s">
        <v>238</v>
      </c>
      <c r="T2104" t="s">
        <v>240</v>
      </c>
      <c r="U2104" t="s">
        <v>724</v>
      </c>
      <c r="V2104" t="s">
        <v>255</v>
      </c>
      <c r="W2104">
        <f t="shared" si="196"/>
        <v>15.719999999999999</v>
      </c>
      <c r="X2104">
        <f t="shared" si="197"/>
        <v>408.71999999999997</v>
      </c>
    </row>
    <row r="2105" spans="1:24" x14ac:dyDescent="0.35">
      <c r="A2105">
        <v>41</v>
      </c>
      <c r="B2105">
        <v>86.68</v>
      </c>
      <c r="C2105">
        <v>11</v>
      </c>
      <c r="D2105">
        <v>3553.88</v>
      </c>
      <c r="E2105" s="53" t="s">
        <v>346</v>
      </c>
      <c r="F2105" s="84">
        <v>31</v>
      </c>
      <c r="G2105" s="84">
        <v>5</v>
      </c>
      <c r="H2105" s="85" t="str">
        <f t="shared" si="192"/>
        <v>May</v>
      </c>
      <c r="I2105" s="84">
        <v>2020</v>
      </c>
      <c r="J2105" s="85" t="str">
        <f t="shared" si="193"/>
        <v>5/31/2020</v>
      </c>
      <c r="K2105" s="86">
        <f t="shared" si="194"/>
        <v>1</v>
      </c>
      <c r="L2105" t="str">
        <f t="shared" si="195"/>
        <v>Sunday</v>
      </c>
      <c r="M2105">
        <v>2104</v>
      </c>
      <c r="N2105" t="s">
        <v>347</v>
      </c>
      <c r="O2105" t="s">
        <v>442</v>
      </c>
      <c r="P2105">
        <v>96</v>
      </c>
      <c r="Q2105" t="s">
        <v>632</v>
      </c>
      <c r="R2105" t="s">
        <v>277</v>
      </c>
      <c r="S2105" t="s">
        <v>278</v>
      </c>
      <c r="T2105" t="s">
        <v>230</v>
      </c>
      <c r="U2105" t="s">
        <v>695</v>
      </c>
      <c r="V2105" t="s">
        <v>260</v>
      </c>
      <c r="W2105">
        <f t="shared" si="196"/>
        <v>-9.3199999999999932</v>
      </c>
      <c r="X2105">
        <f t="shared" si="197"/>
        <v>-382.11999999999972</v>
      </c>
    </row>
    <row r="2106" spans="1:24" x14ac:dyDescent="0.35">
      <c r="A2106">
        <v>20</v>
      </c>
      <c r="B2106">
        <v>92.9</v>
      </c>
      <c r="C2106">
        <v>8</v>
      </c>
      <c r="D2106">
        <v>1858</v>
      </c>
      <c r="E2106" s="53" t="s">
        <v>206</v>
      </c>
      <c r="F2106" s="84">
        <v>24</v>
      </c>
      <c r="G2106" s="84">
        <v>2</v>
      </c>
      <c r="H2106" s="85" t="str">
        <f t="shared" si="192"/>
        <v>Febuary</v>
      </c>
      <c r="I2106" s="84">
        <v>2018</v>
      </c>
      <c r="J2106" s="85" t="str">
        <f t="shared" si="193"/>
        <v>2/24/2018</v>
      </c>
      <c r="K2106" s="86">
        <f t="shared" si="194"/>
        <v>7</v>
      </c>
      <c r="L2106" t="str">
        <f t="shared" si="195"/>
        <v>Saturday</v>
      </c>
      <c r="M2106">
        <v>2932</v>
      </c>
      <c r="N2106" t="s">
        <v>207</v>
      </c>
      <c r="O2106" t="s">
        <v>208</v>
      </c>
      <c r="P2106">
        <v>99</v>
      </c>
      <c r="Q2106" t="s">
        <v>633</v>
      </c>
      <c r="R2106" t="s">
        <v>253</v>
      </c>
      <c r="S2106" t="s">
        <v>254</v>
      </c>
      <c r="T2106" t="s">
        <v>229</v>
      </c>
      <c r="U2106" t="s">
        <v>683</v>
      </c>
      <c r="V2106" t="s">
        <v>255</v>
      </c>
      <c r="W2106">
        <f t="shared" si="196"/>
        <v>-6.0999999999999943</v>
      </c>
      <c r="X2106">
        <f t="shared" si="197"/>
        <v>-121.99999999999989</v>
      </c>
    </row>
    <row r="2107" spans="1:24" x14ac:dyDescent="0.35">
      <c r="A2107">
        <v>22</v>
      </c>
      <c r="B2107">
        <v>111.88</v>
      </c>
      <c r="C2107">
        <v>6</v>
      </c>
      <c r="D2107">
        <v>2461.36</v>
      </c>
      <c r="E2107" s="53" t="s">
        <v>348</v>
      </c>
      <c r="F2107" s="84">
        <v>29</v>
      </c>
      <c r="G2107" s="84">
        <v>4</v>
      </c>
      <c r="H2107" s="85" t="str">
        <f t="shared" si="192"/>
        <v>April</v>
      </c>
      <c r="I2107" s="84">
        <v>2018</v>
      </c>
      <c r="J2107" s="85" t="str">
        <f t="shared" si="193"/>
        <v>4/29/2018</v>
      </c>
      <c r="K2107" s="86">
        <f t="shared" si="194"/>
        <v>1</v>
      </c>
      <c r="L2107" t="str">
        <f t="shared" si="195"/>
        <v>Sunday</v>
      </c>
      <c r="M2107">
        <v>2869</v>
      </c>
      <c r="N2107" t="s">
        <v>207</v>
      </c>
      <c r="O2107" t="s">
        <v>208</v>
      </c>
      <c r="P2107">
        <v>99</v>
      </c>
      <c r="Q2107" t="s">
        <v>633</v>
      </c>
      <c r="R2107" t="s">
        <v>270</v>
      </c>
      <c r="S2107" t="s">
        <v>271</v>
      </c>
      <c r="T2107" t="s">
        <v>232</v>
      </c>
      <c r="U2107" t="s">
        <v>691</v>
      </c>
      <c r="V2107" t="s">
        <v>255</v>
      </c>
      <c r="W2107">
        <f t="shared" si="196"/>
        <v>12.879999999999995</v>
      </c>
      <c r="X2107">
        <f t="shared" si="197"/>
        <v>283.3599999999999</v>
      </c>
    </row>
    <row r="2108" spans="1:24" x14ac:dyDescent="0.35">
      <c r="A2108">
        <v>23</v>
      </c>
      <c r="B2108">
        <v>114.87</v>
      </c>
      <c r="C2108">
        <v>1</v>
      </c>
      <c r="D2108">
        <v>2642.01</v>
      </c>
      <c r="E2108" s="53" t="s">
        <v>505</v>
      </c>
      <c r="F2108" s="84">
        <v>27</v>
      </c>
      <c r="G2108" s="84">
        <v>6</v>
      </c>
      <c r="H2108" s="85" t="str">
        <f t="shared" si="192"/>
        <v>June</v>
      </c>
      <c r="I2108" s="84">
        <v>2018</v>
      </c>
      <c r="J2108" s="85" t="str">
        <f t="shared" si="193"/>
        <v>6/27/2018</v>
      </c>
      <c r="K2108" s="86">
        <f t="shared" si="194"/>
        <v>4</v>
      </c>
      <c r="L2108" t="str">
        <f t="shared" si="195"/>
        <v>Wednesday</v>
      </c>
      <c r="M2108">
        <v>2811</v>
      </c>
      <c r="N2108" t="s">
        <v>207</v>
      </c>
      <c r="O2108" t="s">
        <v>208</v>
      </c>
      <c r="P2108">
        <v>99</v>
      </c>
      <c r="Q2108" t="s">
        <v>633</v>
      </c>
      <c r="R2108" t="s">
        <v>296</v>
      </c>
      <c r="S2108" t="s">
        <v>297</v>
      </c>
      <c r="T2108" t="s">
        <v>236</v>
      </c>
      <c r="U2108" t="s">
        <v>704</v>
      </c>
      <c r="V2108" t="s">
        <v>255</v>
      </c>
      <c r="W2108">
        <f t="shared" si="196"/>
        <v>15.870000000000005</v>
      </c>
      <c r="X2108">
        <f t="shared" si="197"/>
        <v>365.0100000000001</v>
      </c>
    </row>
    <row r="2109" spans="1:24" x14ac:dyDescent="0.35">
      <c r="A2109">
        <v>33</v>
      </c>
      <c r="B2109">
        <v>93.9</v>
      </c>
      <c r="C2109">
        <v>12</v>
      </c>
      <c r="D2109">
        <v>3098.7</v>
      </c>
      <c r="E2109" s="53" t="s">
        <v>209</v>
      </c>
      <c r="F2109" s="84">
        <v>25</v>
      </c>
      <c r="G2109" s="84">
        <v>8</v>
      </c>
      <c r="H2109" s="85" t="str">
        <f t="shared" si="192"/>
        <v>August</v>
      </c>
      <c r="I2109" s="84">
        <v>2018</v>
      </c>
      <c r="J2109" s="85" t="str">
        <f t="shared" si="193"/>
        <v>8/25/2018</v>
      </c>
      <c r="K2109" s="86">
        <f t="shared" si="194"/>
        <v>7</v>
      </c>
      <c r="L2109" t="str">
        <f t="shared" si="195"/>
        <v>Saturday</v>
      </c>
      <c r="M2109">
        <v>2753</v>
      </c>
      <c r="N2109" t="s">
        <v>207</v>
      </c>
      <c r="O2109" t="s">
        <v>208</v>
      </c>
      <c r="P2109">
        <v>99</v>
      </c>
      <c r="Q2109" t="s">
        <v>633</v>
      </c>
      <c r="R2109" t="s">
        <v>261</v>
      </c>
      <c r="S2109" t="s">
        <v>262</v>
      </c>
      <c r="T2109" t="s">
        <v>229</v>
      </c>
      <c r="U2109" t="s">
        <v>686</v>
      </c>
      <c r="V2109" t="s">
        <v>260</v>
      </c>
      <c r="W2109">
        <f t="shared" si="196"/>
        <v>-5.0999999999999943</v>
      </c>
      <c r="X2109">
        <f t="shared" si="197"/>
        <v>-168.29999999999981</v>
      </c>
    </row>
    <row r="2110" spans="1:24" x14ac:dyDescent="0.35">
      <c r="A2110">
        <v>28</v>
      </c>
      <c r="B2110">
        <v>115.87</v>
      </c>
      <c r="C2110">
        <v>7</v>
      </c>
      <c r="D2110">
        <v>3244.36</v>
      </c>
      <c r="E2110" s="53" t="s">
        <v>210</v>
      </c>
      <c r="F2110" s="84">
        <v>28</v>
      </c>
      <c r="G2110" s="84">
        <v>10</v>
      </c>
      <c r="H2110" s="85" t="str">
        <f t="shared" si="192"/>
        <v>October</v>
      </c>
      <c r="I2110" s="84">
        <v>2018</v>
      </c>
      <c r="J2110" s="85" t="str">
        <f t="shared" si="193"/>
        <v>10/28/2018</v>
      </c>
      <c r="K2110" s="86">
        <f t="shared" si="194"/>
        <v>1</v>
      </c>
      <c r="L2110" t="str">
        <f t="shared" si="195"/>
        <v>Sunday</v>
      </c>
      <c r="M2110">
        <v>2690</v>
      </c>
      <c r="N2110" t="s">
        <v>207</v>
      </c>
      <c r="O2110" t="s">
        <v>208</v>
      </c>
      <c r="P2110">
        <v>99</v>
      </c>
      <c r="Q2110" t="s">
        <v>633</v>
      </c>
      <c r="R2110" t="s">
        <v>263</v>
      </c>
      <c r="S2110" t="s">
        <v>264</v>
      </c>
      <c r="T2110" t="s">
        <v>229</v>
      </c>
      <c r="U2110" t="s">
        <v>687</v>
      </c>
      <c r="V2110" t="s">
        <v>260</v>
      </c>
      <c r="W2110">
        <f t="shared" si="196"/>
        <v>16.870000000000005</v>
      </c>
      <c r="X2110">
        <f t="shared" si="197"/>
        <v>472.36000000000013</v>
      </c>
    </row>
    <row r="2111" spans="1:24" x14ac:dyDescent="0.35">
      <c r="A2111">
        <v>44</v>
      </c>
      <c r="B2111">
        <v>98.89</v>
      </c>
      <c r="C2111">
        <v>7</v>
      </c>
      <c r="D2111">
        <v>4351.16</v>
      </c>
      <c r="E2111" s="53" t="s">
        <v>211</v>
      </c>
      <c r="F2111" s="84">
        <v>18</v>
      </c>
      <c r="G2111" s="84">
        <v>11</v>
      </c>
      <c r="H2111" s="85" t="str">
        <f t="shared" si="192"/>
        <v>November</v>
      </c>
      <c r="I2111" s="84">
        <v>2018</v>
      </c>
      <c r="J2111" s="85" t="str">
        <f t="shared" si="193"/>
        <v>11/18/2018</v>
      </c>
      <c r="K2111" s="86">
        <f t="shared" si="194"/>
        <v>1</v>
      </c>
      <c r="L2111" t="str">
        <f t="shared" si="195"/>
        <v>Sunday</v>
      </c>
      <c r="M2111">
        <v>2670</v>
      </c>
      <c r="N2111" t="s">
        <v>207</v>
      </c>
      <c r="O2111" t="s">
        <v>208</v>
      </c>
      <c r="P2111">
        <v>99</v>
      </c>
      <c r="Q2111" t="s">
        <v>633</v>
      </c>
      <c r="R2111" t="s">
        <v>267</v>
      </c>
      <c r="S2111" t="s">
        <v>268</v>
      </c>
      <c r="T2111" t="s">
        <v>231</v>
      </c>
      <c r="U2111" t="s">
        <v>689</v>
      </c>
      <c r="V2111" t="s">
        <v>260</v>
      </c>
      <c r="W2111">
        <f t="shared" si="196"/>
        <v>-0.10999999999999943</v>
      </c>
      <c r="X2111">
        <f t="shared" si="197"/>
        <v>-4.839999999999975</v>
      </c>
    </row>
    <row r="2112" spans="1:24" x14ac:dyDescent="0.35">
      <c r="A2112">
        <v>46</v>
      </c>
      <c r="B2112">
        <v>79.91</v>
      </c>
      <c r="C2112">
        <v>5</v>
      </c>
      <c r="D2112">
        <v>3675.86</v>
      </c>
      <c r="E2112" s="53">
        <v>43800</v>
      </c>
      <c r="F2112" s="84">
        <v>12</v>
      </c>
      <c r="G2112" s="84">
        <v>1</v>
      </c>
      <c r="H2112" s="85" t="str">
        <f t="shared" si="192"/>
        <v>January</v>
      </c>
      <c r="I2112" s="84">
        <v>2019</v>
      </c>
      <c r="J2112" s="85" t="str">
        <f t="shared" si="193"/>
        <v>1/12/2019</v>
      </c>
      <c r="K2112" s="86">
        <f t="shared" si="194"/>
        <v>7</v>
      </c>
      <c r="L2112" t="str">
        <f t="shared" si="195"/>
        <v>Saturday</v>
      </c>
      <c r="M2112">
        <v>2616</v>
      </c>
      <c r="N2112" t="s">
        <v>207</v>
      </c>
      <c r="O2112" t="s">
        <v>208</v>
      </c>
      <c r="P2112">
        <v>99</v>
      </c>
      <c r="Q2112" t="s">
        <v>633</v>
      </c>
      <c r="R2112" t="s">
        <v>349</v>
      </c>
      <c r="S2112" t="s">
        <v>350</v>
      </c>
      <c r="T2112" t="s">
        <v>241</v>
      </c>
      <c r="U2112" t="s">
        <v>725</v>
      </c>
      <c r="V2112" t="s">
        <v>260</v>
      </c>
      <c r="W2112">
        <f t="shared" si="196"/>
        <v>-19.090000000000003</v>
      </c>
      <c r="X2112">
        <f t="shared" si="197"/>
        <v>-878.1400000000001</v>
      </c>
    </row>
    <row r="2113" spans="1:24" x14ac:dyDescent="0.35">
      <c r="A2113">
        <v>21</v>
      </c>
      <c r="B2113">
        <v>117.87</v>
      </c>
      <c r="C2113">
        <v>7</v>
      </c>
      <c r="D2113">
        <v>2475.27</v>
      </c>
      <c r="E2113" s="53" t="s">
        <v>213</v>
      </c>
      <c r="F2113" s="84">
        <v>20</v>
      </c>
      <c r="G2113" s="84">
        <v>2</v>
      </c>
      <c r="H2113" s="85" t="str">
        <f t="shared" si="192"/>
        <v>Febuary</v>
      </c>
      <c r="I2113" s="84">
        <v>2019</v>
      </c>
      <c r="J2113" s="85" t="str">
        <f t="shared" si="193"/>
        <v>2/20/2019</v>
      </c>
      <c r="K2113" s="86">
        <f t="shared" si="194"/>
        <v>4</v>
      </c>
      <c r="L2113" t="str">
        <f t="shared" si="195"/>
        <v>Wednesday</v>
      </c>
      <c r="M2113">
        <v>2578</v>
      </c>
      <c r="N2113" t="s">
        <v>207</v>
      </c>
      <c r="O2113" t="s">
        <v>208</v>
      </c>
      <c r="P2113">
        <v>99</v>
      </c>
      <c r="Q2113" t="s">
        <v>633</v>
      </c>
      <c r="R2113" t="s">
        <v>270</v>
      </c>
      <c r="S2113" t="s">
        <v>271</v>
      </c>
      <c r="T2113" t="s">
        <v>232</v>
      </c>
      <c r="U2113" t="s">
        <v>691</v>
      </c>
      <c r="V2113" t="s">
        <v>255</v>
      </c>
      <c r="W2113">
        <f t="shared" si="196"/>
        <v>18.870000000000005</v>
      </c>
      <c r="X2113">
        <f t="shared" si="197"/>
        <v>396.2700000000001</v>
      </c>
    </row>
    <row r="2114" spans="1:24" x14ac:dyDescent="0.35">
      <c r="A2114">
        <v>41</v>
      </c>
      <c r="B2114">
        <v>101.89</v>
      </c>
      <c r="C2114">
        <v>1</v>
      </c>
      <c r="D2114">
        <v>4177.49</v>
      </c>
      <c r="E2114" s="53">
        <v>43500</v>
      </c>
      <c r="F2114" s="84">
        <v>2</v>
      </c>
      <c r="G2114" s="84">
        <v>4</v>
      </c>
      <c r="H2114" s="85" t="str">
        <f t="shared" si="192"/>
        <v>April</v>
      </c>
      <c r="I2114" s="84">
        <v>2019</v>
      </c>
      <c r="J2114" s="85" t="str">
        <f t="shared" si="193"/>
        <v>4/2/2019</v>
      </c>
      <c r="K2114" s="86">
        <f t="shared" si="194"/>
        <v>3</v>
      </c>
      <c r="L2114" t="str">
        <f t="shared" si="195"/>
        <v>Tuesday</v>
      </c>
      <c r="M2114">
        <v>2538</v>
      </c>
      <c r="N2114" t="s">
        <v>207</v>
      </c>
      <c r="O2114" t="s">
        <v>208</v>
      </c>
      <c r="P2114">
        <v>99</v>
      </c>
      <c r="Q2114" t="s">
        <v>633</v>
      </c>
      <c r="R2114" t="s">
        <v>379</v>
      </c>
      <c r="S2114" t="s">
        <v>380</v>
      </c>
      <c r="T2114" t="s">
        <v>240</v>
      </c>
      <c r="U2114" t="s">
        <v>737</v>
      </c>
      <c r="V2114" t="s">
        <v>260</v>
      </c>
      <c r="W2114">
        <f t="shared" si="196"/>
        <v>2.8900000000000006</v>
      </c>
      <c r="X2114">
        <f t="shared" si="197"/>
        <v>118.49000000000002</v>
      </c>
    </row>
    <row r="2115" spans="1:24" x14ac:dyDescent="0.35">
      <c r="A2115">
        <v>31</v>
      </c>
      <c r="B2115">
        <v>105.88</v>
      </c>
      <c r="C2115">
        <v>2</v>
      </c>
      <c r="D2115">
        <v>3282.28</v>
      </c>
      <c r="E2115" s="53">
        <v>43774</v>
      </c>
      <c r="F2115" s="84">
        <v>11</v>
      </c>
      <c r="G2115" s="84">
        <v>5</v>
      </c>
      <c r="H2115" s="85" t="str">
        <f t="shared" ref="H2115:H2178" si="198">IF(G2115=1,"January",IF(G2115=2,"Febuary",IF(G2115=3,"March",IF(G2115=4,"April",IF(G2115=5,"May",IF(G2115=6,"June",IF(G2115=7,"July",IF(G2115=8,"August",IF(G2115=9,"September",IF(G2115=10,"October",IF(G2115=11,"November","December")))))))))))</f>
        <v>May</v>
      </c>
      <c r="I2115" s="84">
        <v>2019</v>
      </c>
      <c r="J2115" s="85" t="str">
        <f t="shared" ref="J2115:J2178" si="199">CONCATENATE(G2115,"/",F2115,"/",I2115)</f>
        <v>5/11/2019</v>
      </c>
      <c r="K2115" s="86">
        <f t="shared" ref="K2115:K2178" si="200">WEEKDAY(J2115)</f>
        <v>7</v>
      </c>
      <c r="L2115" t="str">
        <f t="shared" ref="L2115:L2178" si="201">IF(K2115=7,"Saturday",IF(K2115=6,"Friday",IF(K2115=5,"Thursday",IF(K2115=4,"Wednesday",IF(K2115=3,"Tuesday",IF(K2115=2,"Monday","Sunday"))))))</f>
        <v>Saturday</v>
      </c>
      <c r="M2115">
        <v>2500</v>
      </c>
      <c r="N2115" t="s">
        <v>207</v>
      </c>
      <c r="O2115" t="s">
        <v>208</v>
      </c>
      <c r="P2115">
        <v>99</v>
      </c>
      <c r="Q2115" t="s">
        <v>633</v>
      </c>
      <c r="R2115" t="s">
        <v>392</v>
      </c>
      <c r="S2115" t="s">
        <v>393</v>
      </c>
      <c r="T2115" t="s">
        <v>229</v>
      </c>
      <c r="U2115" t="s">
        <v>741</v>
      </c>
      <c r="V2115" t="s">
        <v>260</v>
      </c>
      <c r="W2115">
        <f t="shared" ref="W2115:W2178" si="202">B2115-P2115</f>
        <v>6.8799999999999955</v>
      </c>
      <c r="X2115">
        <f t="shared" ref="X2115:X2178" si="203">W2115*A2115</f>
        <v>213.27999999999986</v>
      </c>
    </row>
    <row r="2116" spans="1:24" x14ac:dyDescent="0.35">
      <c r="A2116">
        <v>31</v>
      </c>
      <c r="B2116">
        <v>79.91</v>
      </c>
      <c r="C2116">
        <v>8</v>
      </c>
      <c r="D2116">
        <v>2477.21</v>
      </c>
      <c r="E2116" s="53" t="s">
        <v>215</v>
      </c>
      <c r="F2116" s="84">
        <v>28</v>
      </c>
      <c r="G2116" s="84">
        <v>6</v>
      </c>
      <c r="H2116" s="85" t="str">
        <f t="shared" si="198"/>
        <v>June</v>
      </c>
      <c r="I2116" s="84">
        <v>2019</v>
      </c>
      <c r="J2116" s="85" t="str">
        <f t="shared" si="199"/>
        <v>6/28/2019</v>
      </c>
      <c r="K2116" s="86">
        <f t="shared" si="200"/>
        <v>6</v>
      </c>
      <c r="L2116" t="str">
        <f t="shared" si="201"/>
        <v>Friday</v>
      </c>
      <c r="M2116">
        <v>2453</v>
      </c>
      <c r="N2116" t="s">
        <v>207</v>
      </c>
      <c r="O2116" t="s">
        <v>208</v>
      </c>
      <c r="P2116">
        <v>99</v>
      </c>
      <c r="Q2116" t="s">
        <v>633</v>
      </c>
      <c r="R2116" t="s">
        <v>275</v>
      </c>
      <c r="S2116" t="s">
        <v>276</v>
      </c>
      <c r="T2116" t="s">
        <v>229</v>
      </c>
      <c r="U2116" t="s">
        <v>694</v>
      </c>
      <c r="V2116" t="s">
        <v>255</v>
      </c>
      <c r="W2116">
        <f t="shared" si="202"/>
        <v>-19.090000000000003</v>
      </c>
      <c r="X2116">
        <f t="shared" si="203"/>
        <v>-591.79000000000008</v>
      </c>
    </row>
    <row r="2117" spans="1:24" x14ac:dyDescent="0.35">
      <c r="A2117">
        <v>23</v>
      </c>
      <c r="B2117">
        <v>81.91</v>
      </c>
      <c r="C2117">
        <v>7</v>
      </c>
      <c r="D2117">
        <v>1883.93</v>
      </c>
      <c r="E2117" s="53" t="s">
        <v>216</v>
      </c>
      <c r="F2117" s="84">
        <v>23</v>
      </c>
      <c r="G2117" s="84">
        <v>7</v>
      </c>
      <c r="H2117" s="85" t="str">
        <f t="shared" si="198"/>
        <v>July</v>
      </c>
      <c r="I2117" s="84">
        <v>2019</v>
      </c>
      <c r="J2117" s="85" t="str">
        <f t="shared" si="199"/>
        <v>7/23/2019</v>
      </c>
      <c r="K2117" s="86">
        <f t="shared" si="200"/>
        <v>3</v>
      </c>
      <c r="L2117" t="str">
        <f t="shared" si="201"/>
        <v>Tuesday</v>
      </c>
      <c r="M2117">
        <v>2429</v>
      </c>
      <c r="N2117" t="s">
        <v>207</v>
      </c>
      <c r="O2117" t="s">
        <v>208</v>
      </c>
      <c r="P2117">
        <v>99</v>
      </c>
      <c r="Q2117" t="s">
        <v>633</v>
      </c>
      <c r="R2117" t="s">
        <v>277</v>
      </c>
      <c r="S2117" t="s">
        <v>278</v>
      </c>
      <c r="T2117" t="s">
        <v>230</v>
      </c>
      <c r="U2117" t="s">
        <v>695</v>
      </c>
      <c r="V2117" t="s">
        <v>255</v>
      </c>
      <c r="W2117">
        <f t="shared" si="202"/>
        <v>-17.090000000000003</v>
      </c>
      <c r="X2117">
        <f t="shared" si="203"/>
        <v>-393.07000000000005</v>
      </c>
    </row>
    <row r="2118" spans="1:24" x14ac:dyDescent="0.35">
      <c r="A2118">
        <v>37</v>
      </c>
      <c r="B2118">
        <v>98.89</v>
      </c>
      <c r="C2118">
        <v>12</v>
      </c>
      <c r="D2118">
        <v>3658.93</v>
      </c>
      <c r="E2118" s="53" t="s">
        <v>217</v>
      </c>
      <c r="F2118" s="84">
        <v>27</v>
      </c>
      <c r="G2118" s="84">
        <v>8</v>
      </c>
      <c r="H2118" s="85" t="str">
        <f t="shared" si="198"/>
        <v>August</v>
      </c>
      <c r="I2118" s="84">
        <v>2019</v>
      </c>
      <c r="J2118" s="85" t="str">
        <f t="shared" si="199"/>
        <v>8/27/2019</v>
      </c>
      <c r="K2118" s="86">
        <f t="shared" si="200"/>
        <v>3</v>
      </c>
      <c r="L2118" t="str">
        <f t="shared" si="201"/>
        <v>Tuesday</v>
      </c>
      <c r="M2118">
        <v>2395</v>
      </c>
      <c r="N2118" t="s">
        <v>207</v>
      </c>
      <c r="O2118" t="s">
        <v>208</v>
      </c>
      <c r="P2118">
        <v>99</v>
      </c>
      <c r="Q2118" t="s">
        <v>633</v>
      </c>
      <c r="R2118" t="s">
        <v>279</v>
      </c>
      <c r="S2118" t="s">
        <v>280</v>
      </c>
      <c r="T2118" t="s">
        <v>229</v>
      </c>
      <c r="U2118" t="s">
        <v>696</v>
      </c>
      <c r="V2118" t="s">
        <v>260</v>
      </c>
      <c r="W2118">
        <f t="shared" si="202"/>
        <v>-0.10999999999999943</v>
      </c>
      <c r="X2118">
        <f t="shared" si="203"/>
        <v>-4.069999999999979</v>
      </c>
    </row>
    <row r="2119" spans="1:24" x14ac:dyDescent="0.35">
      <c r="A2119">
        <v>26</v>
      </c>
      <c r="B2119">
        <v>109.88</v>
      </c>
      <c r="C2119">
        <v>2</v>
      </c>
      <c r="D2119">
        <v>2856.88</v>
      </c>
      <c r="E2119" s="53" t="s">
        <v>506</v>
      </c>
      <c r="F2119" s="84">
        <v>16</v>
      </c>
      <c r="G2119" s="84">
        <v>9</v>
      </c>
      <c r="H2119" s="85" t="str">
        <f t="shared" si="198"/>
        <v>September</v>
      </c>
      <c r="I2119" s="84">
        <v>2019</v>
      </c>
      <c r="J2119" s="85" t="str">
        <f t="shared" si="199"/>
        <v>9/16/2019</v>
      </c>
      <c r="K2119" s="86">
        <f t="shared" si="200"/>
        <v>2</v>
      </c>
      <c r="L2119" t="str">
        <f t="shared" si="201"/>
        <v>Monday</v>
      </c>
      <c r="M2119">
        <v>2376</v>
      </c>
      <c r="N2119" t="s">
        <v>207</v>
      </c>
      <c r="O2119" t="s">
        <v>208</v>
      </c>
      <c r="P2119">
        <v>99</v>
      </c>
      <c r="Q2119" t="s">
        <v>633</v>
      </c>
      <c r="R2119" t="s">
        <v>430</v>
      </c>
      <c r="S2119" t="s">
        <v>431</v>
      </c>
      <c r="T2119" t="s">
        <v>245</v>
      </c>
      <c r="U2119" t="s">
        <v>755</v>
      </c>
      <c r="V2119" t="s">
        <v>255</v>
      </c>
      <c r="W2119">
        <f t="shared" si="202"/>
        <v>10.879999999999995</v>
      </c>
      <c r="X2119">
        <f t="shared" si="203"/>
        <v>282.87999999999988</v>
      </c>
    </row>
    <row r="2120" spans="1:24" x14ac:dyDescent="0.35">
      <c r="A2120">
        <v>24</v>
      </c>
      <c r="B2120">
        <v>79.91</v>
      </c>
      <c r="C2120">
        <v>5</v>
      </c>
      <c r="D2120">
        <v>1917.84</v>
      </c>
      <c r="E2120" s="53" t="s">
        <v>219</v>
      </c>
      <c r="F2120" s="84">
        <v>15</v>
      </c>
      <c r="G2120" s="84">
        <v>10</v>
      </c>
      <c r="H2120" s="85" t="str">
        <f t="shared" si="198"/>
        <v>October</v>
      </c>
      <c r="I2120" s="84">
        <v>2019</v>
      </c>
      <c r="J2120" s="85" t="str">
        <f t="shared" si="199"/>
        <v>10/15/2019</v>
      </c>
      <c r="K2120" s="86">
        <f t="shared" si="200"/>
        <v>3</v>
      </c>
      <c r="L2120" t="str">
        <f t="shared" si="201"/>
        <v>Tuesday</v>
      </c>
      <c r="M2120">
        <v>2348</v>
      </c>
      <c r="N2120" t="s">
        <v>207</v>
      </c>
      <c r="O2120" t="s">
        <v>208</v>
      </c>
      <c r="P2120">
        <v>99</v>
      </c>
      <c r="Q2120" t="s">
        <v>633</v>
      </c>
      <c r="R2120" t="s">
        <v>354</v>
      </c>
      <c r="S2120" t="s">
        <v>355</v>
      </c>
      <c r="T2120" t="s">
        <v>229</v>
      </c>
      <c r="U2120" t="s">
        <v>728</v>
      </c>
      <c r="V2120" t="s">
        <v>255</v>
      </c>
      <c r="W2120">
        <f t="shared" si="202"/>
        <v>-19.090000000000003</v>
      </c>
      <c r="X2120">
        <f t="shared" si="203"/>
        <v>-458.16000000000008</v>
      </c>
    </row>
    <row r="2121" spans="1:24" x14ac:dyDescent="0.35">
      <c r="A2121">
        <v>47</v>
      </c>
      <c r="B2121">
        <v>112.88</v>
      </c>
      <c r="C2121">
        <v>7</v>
      </c>
      <c r="D2121">
        <v>5305.36</v>
      </c>
      <c r="E2121" s="53">
        <v>43507</v>
      </c>
      <c r="F2121" s="84">
        <v>2</v>
      </c>
      <c r="G2121" s="84">
        <v>11</v>
      </c>
      <c r="H2121" s="85" t="str">
        <f t="shared" si="198"/>
        <v>November</v>
      </c>
      <c r="I2121" s="84">
        <v>2019</v>
      </c>
      <c r="J2121" s="85" t="str">
        <f t="shared" si="199"/>
        <v>11/2/2019</v>
      </c>
      <c r="K2121" s="86">
        <f t="shared" si="200"/>
        <v>7</v>
      </c>
      <c r="L2121" t="str">
        <f t="shared" si="201"/>
        <v>Saturday</v>
      </c>
      <c r="M2121">
        <v>2331</v>
      </c>
      <c r="N2121" t="s">
        <v>207</v>
      </c>
      <c r="O2121" t="s">
        <v>208</v>
      </c>
      <c r="P2121">
        <v>99</v>
      </c>
      <c r="Q2121" t="s">
        <v>633</v>
      </c>
      <c r="R2121" t="s">
        <v>285</v>
      </c>
      <c r="S2121" t="s">
        <v>286</v>
      </c>
      <c r="T2121" t="s">
        <v>229</v>
      </c>
      <c r="U2121" t="s">
        <v>699</v>
      </c>
      <c r="V2121" t="s">
        <v>260</v>
      </c>
      <c r="W2121">
        <f t="shared" si="202"/>
        <v>13.879999999999995</v>
      </c>
      <c r="X2121">
        <f t="shared" si="203"/>
        <v>652.35999999999979</v>
      </c>
    </row>
    <row r="2122" spans="1:24" x14ac:dyDescent="0.35">
      <c r="A2122">
        <v>45</v>
      </c>
      <c r="B2122">
        <v>63.91</v>
      </c>
      <c r="C2122">
        <v>11</v>
      </c>
      <c r="D2122">
        <v>2875.95</v>
      </c>
      <c r="E2122" s="53" t="s">
        <v>220</v>
      </c>
      <c r="F2122" s="84">
        <v>15</v>
      </c>
      <c r="G2122" s="84">
        <v>11</v>
      </c>
      <c r="H2122" s="85" t="str">
        <f t="shared" si="198"/>
        <v>November</v>
      </c>
      <c r="I2122" s="84">
        <v>2019</v>
      </c>
      <c r="J2122" s="85" t="str">
        <f t="shared" si="199"/>
        <v>11/15/2019</v>
      </c>
      <c r="K2122" s="86">
        <f t="shared" si="200"/>
        <v>6</v>
      </c>
      <c r="L2122" t="str">
        <f t="shared" si="201"/>
        <v>Friday</v>
      </c>
      <c r="M2122">
        <v>2319</v>
      </c>
      <c r="N2122" t="s">
        <v>207</v>
      </c>
      <c r="O2122" t="s">
        <v>208</v>
      </c>
      <c r="P2122">
        <v>99</v>
      </c>
      <c r="Q2122" t="s">
        <v>633</v>
      </c>
      <c r="R2122" t="s">
        <v>253</v>
      </c>
      <c r="S2122" t="s">
        <v>254</v>
      </c>
      <c r="T2122" t="s">
        <v>229</v>
      </c>
      <c r="U2122" t="s">
        <v>683</v>
      </c>
      <c r="V2122" t="s">
        <v>255</v>
      </c>
      <c r="W2122">
        <f t="shared" si="202"/>
        <v>-35.090000000000003</v>
      </c>
      <c r="X2122">
        <f t="shared" si="203"/>
        <v>-1579.0500000000002</v>
      </c>
    </row>
    <row r="2123" spans="1:24" x14ac:dyDescent="0.35">
      <c r="A2123">
        <v>55</v>
      </c>
      <c r="B2123">
        <v>117.87</v>
      </c>
      <c r="C2123">
        <v>2</v>
      </c>
      <c r="D2123">
        <v>6482.85</v>
      </c>
      <c r="E2123" s="53" t="s">
        <v>221</v>
      </c>
      <c r="F2123" s="84">
        <v>24</v>
      </c>
      <c r="G2123" s="84">
        <v>11</v>
      </c>
      <c r="H2123" s="85" t="str">
        <f t="shared" si="198"/>
        <v>November</v>
      </c>
      <c r="I2123" s="84">
        <v>2019</v>
      </c>
      <c r="J2123" s="85" t="str">
        <f t="shared" si="199"/>
        <v>11/24/2019</v>
      </c>
      <c r="K2123" s="86">
        <f t="shared" si="200"/>
        <v>1</v>
      </c>
      <c r="L2123" t="str">
        <f t="shared" si="201"/>
        <v>Sunday</v>
      </c>
      <c r="M2123">
        <v>2311</v>
      </c>
      <c r="N2123" t="s">
        <v>207</v>
      </c>
      <c r="O2123" t="s">
        <v>208</v>
      </c>
      <c r="P2123">
        <v>99</v>
      </c>
      <c r="Q2123" t="s">
        <v>633</v>
      </c>
      <c r="R2123" t="s">
        <v>370</v>
      </c>
      <c r="S2123" t="s">
        <v>247</v>
      </c>
      <c r="T2123" t="s">
        <v>236</v>
      </c>
      <c r="U2123" t="s">
        <v>734</v>
      </c>
      <c r="V2123" t="s">
        <v>260</v>
      </c>
      <c r="W2123">
        <f t="shared" si="202"/>
        <v>18.870000000000005</v>
      </c>
      <c r="X2123">
        <f t="shared" si="203"/>
        <v>1037.8500000000004</v>
      </c>
    </row>
    <row r="2124" spans="1:24" x14ac:dyDescent="0.35">
      <c r="A2124">
        <v>46</v>
      </c>
      <c r="B2124">
        <v>81.17</v>
      </c>
      <c r="C2124">
        <v>5</v>
      </c>
      <c r="D2124">
        <v>3733.82</v>
      </c>
      <c r="E2124" s="53">
        <v>43567</v>
      </c>
      <c r="F2124" s="84">
        <v>4</v>
      </c>
      <c r="G2124" s="84">
        <v>12</v>
      </c>
      <c r="H2124" s="85" t="str">
        <f t="shared" si="198"/>
        <v>December</v>
      </c>
      <c r="I2124" s="84">
        <v>2019</v>
      </c>
      <c r="J2124" s="85" t="str">
        <f t="shared" si="199"/>
        <v>12/4/2019</v>
      </c>
      <c r="K2124" s="86">
        <f t="shared" si="200"/>
        <v>4</v>
      </c>
      <c r="L2124" t="str">
        <f t="shared" si="201"/>
        <v>Wednesday</v>
      </c>
      <c r="M2124">
        <v>2302</v>
      </c>
      <c r="N2124" t="s">
        <v>207</v>
      </c>
      <c r="O2124" t="s">
        <v>208</v>
      </c>
      <c r="P2124">
        <v>99</v>
      </c>
      <c r="Q2124" t="s">
        <v>633</v>
      </c>
      <c r="R2124" t="s">
        <v>488</v>
      </c>
      <c r="S2124" t="s">
        <v>451</v>
      </c>
      <c r="T2124" t="s">
        <v>229</v>
      </c>
      <c r="U2124" t="s">
        <v>768</v>
      </c>
      <c r="V2124" t="s">
        <v>260</v>
      </c>
      <c r="W2124">
        <f t="shared" si="202"/>
        <v>-17.829999999999998</v>
      </c>
      <c r="X2124">
        <f t="shared" si="203"/>
        <v>-820.18</v>
      </c>
    </row>
    <row r="2125" spans="1:24" x14ac:dyDescent="0.35">
      <c r="A2125">
        <v>50</v>
      </c>
      <c r="B2125">
        <v>131.53</v>
      </c>
      <c r="C2125">
        <v>2</v>
      </c>
      <c r="D2125">
        <v>6576.5</v>
      </c>
      <c r="E2125" s="53">
        <v>43983</v>
      </c>
      <c r="F2125" s="84">
        <v>6</v>
      </c>
      <c r="G2125" s="84">
        <v>1</v>
      </c>
      <c r="H2125" s="85" t="str">
        <f t="shared" si="198"/>
        <v>January</v>
      </c>
      <c r="I2125" s="84">
        <v>2020</v>
      </c>
      <c r="J2125" s="85" t="str">
        <f t="shared" si="199"/>
        <v>1/6/2020</v>
      </c>
      <c r="K2125" s="86">
        <f t="shared" si="200"/>
        <v>2</v>
      </c>
      <c r="L2125" t="str">
        <f t="shared" si="201"/>
        <v>Monday</v>
      </c>
      <c r="M2125">
        <v>2270</v>
      </c>
      <c r="N2125" t="s">
        <v>207</v>
      </c>
      <c r="O2125" t="s">
        <v>208</v>
      </c>
      <c r="P2125">
        <v>99</v>
      </c>
      <c r="Q2125" t="s">
        <v>633</v>
      </c>
      <c r="R2125" t="s">
        <v>423</v>
      </c>
      <c r="S2125" t="s">
        <v>424</v>
      </c>
      <c r="T2125" t="s">
        <v>233</v>
      </c>
      <c r="U2125" t="s">
        <v>753</v>
      </c>
      <c r="V2125" t="s">
        <v>260</v>
      </c>
      <c r="W2125">
        <f t="shared" si="202"/>
        <v>32.53</v>
      </c>
      <c r="X2125">
        <f t="shared" si="203"/>
        <v>1626.5</v>
      </c>
    </row>
    <row r="2126" spans="1:24" x14ac:dyDescent="0.35">
      <c r="A2126">
        <v>37</v>
      </c>
      <c r="B2126">
        <v>171.71</v>
      </c>
      <c r="C2126">
        <v>3</v>
      </c>
      <c r="D2126">
        <v>6353.27</v>
      </c>
      <c r="E2126" s="53">
        <v>43892</v>
      </c>
      <c r="F2126" s="84">
        <v>3</v>
      </c>
      <c r="G2126" s="84">
        <v>2</v>
      </c>
      <c r="H2126" s="85" t="str">
        <f t="shared" si="198"/>
        <v>Febuary</v>
      </c>
      <c r="I2126" s="84">
        <v>2020</v>
      </c>
      <c r="J2126" s="85" t="str">
        <f t="shared" si="199"/>
        <v>2/3/2020</v>
      </c>
      <c r="K2126" s="86">
        <f t="shared" si="200"/>
        <v>2</v>
      </c>
      <c r="L2126" t="str">
        <f t="shared" si="201"/>
        <v>Monday</v>
      </c>
      <c r="M2126">
        <v>2243</v>
      </c>
      <c r="N2126" t="s">
        <v>207</v>
      </c>
      <c r="O2126" t="s">
        <v>208</v>
      </c>
      <c r="P2126">
        <v>99</v>
      </c>
      <c r="Q2126" t="s">
        <v>633</v>
      </c>
      <c r="R2126" t="s">
        <v>277</v>
      </c>
      <c r="S2126" t="s">
        <v>278</v>
      </c>
      <c r="T2126" t="s">
        <v>230</v>
      </c>
      <c r="U2126" t="s">
        <v>695</v>
      </c>
      <c r="V2126" t="s">
        <v>260</v>
      </c>
      <c r="W2126">
        <f t="shared" si="202"/>
        <v>72.710000000000008</v>
      </c>
      <c r="X2126">
        <f t="shared" si="203"/>
        <v>2690.2700000000004</v>
      </c>
    </row>
    <row r="2127" spans="1:24" x14ac:dyDescent="0.35">
      <c r="A2127">
        <v>44</v>
      </c>
      <c r="B2127">
        <v>94.9</v>
      </c>
      <c r="C2127">
        <v>1</v>
      </c>
      <c r="D2127">
        <v>4175.6000000000004</v>
      </c>
      <c r="E2127" s="53">
        <v>43864</v>
      </c>
      <c r="F2127" s="84">
        <v>2</v>
      </c>
      <c r="G2127" s="84">
        <v>3</v>
      </c>
      <c r="H2127" s="85" t="str">
        <f t="shared" si="198"/>
        <v>March</v>
      </c>
      <c r="I2127" s="84">
        <v>2020</v>
      </c>
      <c r="J2127" s="85" t="str">
        <f t="shared" si="199"/>
        <v>3/2/2020</v>
      </c>
      <c r="K2127" s="86">
        <f t="shared" si="200"/>
        <v>2</v>
      </c>
      <c r="L2127" t="str">
        <f t="shared" si="201"/>
        <v>Monday</v>
      </c>
      <c r="M2127">
        <v>2216</v>
      </c>
      <c r="N2127" t="s">
        <v>207</v>
      </c>
      <c r="O2127" t="s">
        <v>208</v>
      </c>
      <c r="P2127">
        <v>99</v>
      </c>
      <c r="Q2127" t="s">
        <v>633</v>
      </c>
      <c r="R2127" t="s">
        <v>304</v>
      </c>
      <c r="S2127" t="s">
        <v>249</v>
      </c>
      <c r="T2127" t="s">
        <v>249</v>
      </c>
      <c r="U2127" t="s">
        <v>707</v>
      </c>
      <c r="V2127" t="s">
        <v>260</v>
      </c>
      <c r="W2127">
        <f t="shared" si="202"/>
        <v>-4.0999999999999943</v>
      </c>
      <c r="X2127">
        <f t="shared" si="203"/>
        <v>-180.39999999999975</v>
      </c>
    </row>
    <row r="2128" spans="1:24" x14ac:dyDescent="0.35">
      <c r="A2128">
        <v>49</v>
      </c>
      <c r="B2128">
        <v>101.89</v>
      </c>
      <c r="C2128">
        <v>1</v>
      </c>
      <c r="D2128">
        <v>4992.6099999999997</v>
      </c>
      <c r="E2128" s="53">
        <v>43894</v>
      </c>
      <c r="F2128" s="84">
        <v>3</v>
      </c>
      <c r="G2128" s="84">
        <v>4</v>
      </c>
      <c r="H2128" s="85" t="str">
        <f t="shared" si="198"/>
        <v>April</v>
      </c>
      <c r="I2128" s="84">
        <v>2020</v>
      </c>
      <c r="J2128" s="85" t="str">
        <f t="shared" si="199"/>
        <v>4/3/2020</v>
      </c>
      <c r="K2128" s="86">
        <f t="shared" si="200"/>
        <v>6</v>
      </c>
      <c r="L2128" t="str">
        <f t="shared" si="201"/>
        <v>Friday</v>
      </c>
      <c r="M2128">
        <v>2185</v>
      </c>
      <c r="N2128" t="s">
        <v>394</v>
      </c>
      <c r="O2128" t="s">
        <v>208</v>
      </c>
      <c r="P2128">
        <v>99</v>
      </c>
      <c r="Q2128" t="s">
        <v>633</v>
      </c>
      <c r="R2128" t="s">
        <v>273</v>
      </c>
      <c r="S2128" t="s">
        <v>274</v>
      </c>
      <c r="T2128" t="s">
        <v>229</v>
      </c>
      <c r="U2128" t="s">
        <v>693</v>
      </c>
      <c r="V2128" t="s">
        <v>260</v>
      </c>
      <c r="W2128">
        <f t="shared" si="202"/>
        <v>2.8900000000000006</v>
      </c>
      <c r="X2128">
        <f t="shared" si="203"/>
        <v>141.61000000000001</v>
      </c>
    </row>
    <row r="2129" spans="1:24" x14ac:dyDescent="0.35">
      <c r="A2129">
        <v>45</v>
      </c>
      <c r="B2129">
        <v>105.88</v>
      </c>
      <c r="C2129">
        <v>2</v>
      </c>
      <c r="D2129">
        <v>4764.6000000000004</v>
      </c>
      <c r="E2129" s="53">
        <v>44109</v>
      </c>
      <c r="F2129" s="84">
        <v>10</v>
      </c>
      <c r="G2129" s="84">
        <v>5</v>
      </c>
      <c r="H2129" s="85" t="str">
        <f t="shared" si="198"/>
        <v>May</v>
      </c>
      <c r="I2129" s="84">
        <v>2020</v>
      </c>
      <c r="J2129" s="85" t="str">
        <f t="shared" si="199"/>
        <v>5/10/2020</v>
      </c>
      <c r="K2129" s="86">
        <f t="shared" si="200"/>
        <v>1</v>
      </c>
      <c r="L2129" t="str">
        <f t="shared" si="201"/>
        <v>Sunday</v>
      </c>
      <c r="M2129">
        <v>2149</v>
      </c>
      <c r="N2129" t="s">
        <v>207</v>
      </c>
      <c r="O2129" t="s">
        <v>208</v>
      </c>
      <c r="P2129">
        <v>99</v>
      </c>
      <c r="Q2129" t="s">
        <v>633</v>
      </c>
      <c r="R2129" t="s">
        <v>416</v>
      </c>
      <c r="S2129" t="s">
        <v>417</v>
      </c>
      <c r="T2129" t="s">
        <v>239</v>
      </c>
      <c r="U2129" t="s">
        <v>750</v>
      </c>
      <c r="V2129" t="s">
        <v>260</v>
      </c>
      <c r="W2129">
        <f t="shared" si="202"/>
        <v>6.8799999999999955</v>
      </c>
      <c r="X2129">
        <f t="shared" si="203"/>
        <v>309.5999999999998</v>
      </c>
    </row>
    <row r="2130" spans="1:24" x14ac:dyDescent="0.35">
      <c r="A2130">
        <v>27</v>
      </c>
      <c r="B2130">
        <v>43.45</v>
      </c>
      <c r="C2130">
        <v>13</v>
      </c>
      <c r="D2130">
        <v>1173.1500000000001</v>
      </c>
      <c r="E2130" s="53">
        <v>43162</v>
      </c>
      <c r="F2130" s="84">
        <v>3</v>
      </c>
      <c r="G2130" s="84">
        <v>3</v>
      </c>
      <c r="H2130" s="85" t="str">
        <f t="shared" si="198"/>
        <v>March</v>
      </c>
      <c r="I2130" s="84">
        <v>2018</v>
      </c>
      <c r="J2130" s="85" t="str">
        <f t="shared" si="199"/>
        <v>3/3/2018</v>
      </c>
      <c r="K2130" s="86">
        <f t="shared" si="200"/>
        <v>7</v>
      </c>
      <c r="L2130" t="str">
        <f t="shared" si="201"/>
        <v>Saturday</v>
      </c>
      <c r="M2130">
        <v>2949</v>
      </c>
      <c r="N2130" t="s">
        <v>207</v>
      </c>
      <c r="O2130" t="s">
        <v>208</v>
      </c>
      <c r="P2130">
        <v>40</v>
      </c>
      <c r="Q2130" t="s">
        <v>634</v>
      </c>
      <c r="R2130" t="s">
        <v>406</v>
      </c>
      <c r="S2130" t="s">
        <v>407</v>
      </c>
      <c r="T2130" t="s">
        <v>246</v>
      </c>
      <c r="U2130" t="s">
        <v>746</v>
      </c>
      <c r="V2130" t="s">
        <v>255</v>
      </c>
      <c r="W2130">
        <f t="shared" si="202"/>
        <v>3.4500000000000028</v>
      </c>
      <c r="X2130">
        <f t="shared" si="203"/>
        <v>93.150000000000077</v>
      </c>
    </row>
    <row r="2131" spans="1:24" x14ac:dyDescent="0.35">
      <c r="A2131">
        <v>31</v>
      </c>
      <c r="B2131">
        <v>44.66</v>
      </c>
      <c r="C2131">
        <v>17</v>
      </c>
      <c r="D2131">
        <v>1384.46</v>
      </c>
      <c r="E2131" s="53">
        <v>43317</v>
      </c>
      <c r="F2131" s="84">
        <v>8</v>
      </c>
      <c r="G2131" s="84">
        <v>5</v>
      </c>
      <c r="H2131" s="85" t="str">
        <f t="shared" si="198"/>
        <v>May</v>
      </c>
      <c r="I2131" s="84">
        <v>2018</v>
      </c>
      <c r="J2131" s="85" t="str">
        <f t="shared" si="199"/>
        <v>5/8/2018</v>
      </c>
      <c r="K2131" s="86">
        <f t="shared" si="200"/>
        <v>3</v>
      </c>
      <c r="L2131" t="str">
        <f t="shared" si="201"/>
        <v>Tuesday</v>
      </c>
      <c r="M2131">
        <v>2884</v>
      </c>
      <c r="N2131" t="s">
        <v>207</v>
      </c>
      <c r="O2131" t="s">
        <v>208</v>
      </c>
      <c r="P2131">
        <v>40</v>
      </c>
      <c r="Q2131" t="s">
        <v>634</v>
      </c>
      <c r="R2131" t="s">
        <v>408</v>
      </c>
      <c r="S2131" t="s">
        <v>409</v>
      </c>
      <c r="T2131" t="s">
        <v>230</v>
      </c>
      <c r="U2131" t="s">
        <v>747</v>
      </c>
      <c r="V2131" t="s">
        <v>255</v>
      </c>
      <c r="W2131">
        <f t="shared" si="202"/>
        <v>4.6599999999999966</v>
      </c>
      <c r="X2131">
        <f t="shared" si="203"/>
        <v>144.45999999999989</v>
      </c>
    </row>
    <row r="2132" spans="1:24" x14ac:dyDescent="0.35">
      <c r="A2132">
        <v>33</v>
      </c>
      <c r="B2132">
        <v>40.229999999999997</v>
      </c>
      <c r="C2132">
        <v>14</v>
      </c>
      <c r="D2132">
        <v>1327.59</v>
      </c>
      <c r="E2132" s="53">
        <v>43138</v>
      </c>
      <c r="F2132" s="84">
        <v>2</v>
      </c>
      <c r="G2132" s="84">
        <v>7</v>
      </c>
      <c r="H2132" s="85" t="str">
        <f t="shared" si="198"/>
        <v>July</v>
      </c>
      <c r="I2132" s="84">
        <v>2018</v>
      </c>
      <c r="J2132" s="85" t="str">
        <f t="shared" si="199"/>
        <v>7/2/2018</v>
      </c>
      <c r="K2132" s="86">
        <f t="shared" si="200"/>
        <v>2</v>
      </c>
      <c r="L2132" t="str">
        <f t="shared" si="201"/>
        <v>Monday</v>
      </c>
      <c r="M2132">
        <v>2830</v>
      </c>
      <c r="N2132" t="s">
        <v>207</v>
      </c>
      <c r="O2132" t="s">
        <v>208</v>
      </c>
      <c r="P2132">
        <v>40</v>
      </c>
      <c r="Q2132" t="s">
        <v>634</v>
      </c>
      <c r="R2132" t="s">
        <v>335</v>
      </c>
      <c r="S2132" t="s">
        <v>336</v>
      </c>
      <c r="T2132" t="s">
        <v>229</v>
      </c>
      <c r="U2132" t="s">
        <v>720</v>
      </c>
      <c r="V2132" t="s">
        <v>255</v>
      </c>
      <c r="W2132">
        <f t="shared" si="202"/>
        <v>0.22999999999999687</v>
      </c>
      <c r="X2132">
        <f t="shared" si="203"/>
        <v>7.5899999999998968</v>
      </c>
    </row>
    <row r="2133" spans="1:24" x14ac:dyDescent="0.35">
      <c r="A2133">
        <v>31</v>
      </c>
      <c r="B2133">
        <v>35.799999999999997</v>
      </c>
      <c r="C2133">
        <v>1</v>
      </c>
      <c r="D2133">
        <v>1109.8</v>
      </c>
      <c r="E2133" s="53" t="s">
        <v>209</v>
      </c>
      <c r="F2133" s="84">
        <v>25</v>
      </c>
      <c r="G2133" s="84">
        <v>8</v>
      </c>
      <c r="H2133" s="85" t="str">
        <f t="shared" si="198"/>
        <v>August</v>
      </c>
      <c r="I2133" s="84">
        <v>2018</v>
      </c>
      <c r="J2133" s="85" t="str">
        <f t="shared" si="199"/>
        <v>8/25/2018</v>
      </c>
      <c r="K2133" s="86">
        <f t="shared" si="200"/>
        <v>7</v>
      </c>
      <c r="L2133" t="str">
        <f t="shared" si="201"/>
        <v>Saturday</v>
      </c>
      <c r="M2133">
        <v>2777</v>
      </c>
      <c r="N2133" t="s">
        <v>207</v>
      </c>
      <c r="O2133" t="s">
        <v>208</v>
      </c>
      <c r="P2133">
        <v>40</v>
      </c>
      <c r="Q2133" t="s">
        <v>634</v>
      </c>
      <c r="R2133" t="s">
        <v>261</v>
      </c>
      <c r="S2133" t="s">
        <v>262</v>
      </c>
      <c r="T2133" t="s">
        <v>229</v>
      </c>
      <c r="U2133" t="s">
        <v>686</v>
      </c>
      <c r="V2133" t="s">
        <v>255</v>
      </c>
      <c r="W2133">
        <f t="shared" si="202"/>
        <v>-4.2000000000000028</v>
      </c>
      <c r="X2133">
        <f t="shared" si="203"/>
        <v>-130.2000000000001</v>
      </c>
    </row>
    <row r="2134" spans="1:24" x14ac:dyDescent="0.35">
      <c r="A2134">
        <v>26</v>
      </c>
      <c r="B2134">
        <v>39.83</v>
      </c>
      <c r="C2134">
        <v>9</v>
      </c>
      <c r="D2134">
        <v>1035.58</v>
      </c>
      <c r="E2134" s="53">
        <v>43201</v>
      </c>
      <c r="F2134" s="84">
        <v>4</v>
      </c>
      <c r="G2134" s="84">
        <v>11</v>
      </c>
      <c r="H2134" s="85" t="str">
        <f t="shared" si="198"/>
        <v>November</v>
      </c>
      <c r="I2134" s="84">
        <v>2018</v>
      </c>
      <c r="J2134" s="85" t="str">
        <f t="shared" si="199"/>
        <v>11/4/2018</v>
      </c>
      <c r="K2134" s="86">
        <f t="shared" si="200"/>
        <v>1</v>
      </c>
      <c r="L2134" t="str">
        <f t="shared" si="201"/>
        <v>Sunday</v>
      </c>
      <c r="M2134">
        <v>2707</v>
      </c>
      <c r="N2134" t="s">
        <v>207</v>
      </c>
      <c r="O2134" t="s">
        <v>208</v>
      </c>
      <c r="P2134">
        <v>40</v>
      </c>
      <c r="Q2134" t="s">
        <v>634</v>
      </c>
      <c r="R2134" t="s">
        <v>343</v>
      </c>
      <c r="S2134" t="s">
        <v>344</v>
      </c>
      <c r="T2134" t="s">
        <v>232</v>
      </c>
      <c r="U2134" t="s">
        <v>723</v>
      </c>
      <c r="V2134" t="s">
        <v>255</v>
      </c>
      <c r="W2134">
        <f t="shared" si="202"/>
        <v>-0.17000000000000171</v>
      </c>
      <c r="X2134">
        <f t="shared" si="203"/>
        <v>-4.4200000000000443</v>
      </c>
    </row>
    <row r="2135" spans="1:24" x14ac:dyDescent="0.35">
      <c r="A2135">
        <v>34</v>
      </c>
      <c r="B2135">
        <v>45.46</v>
      </c>
      <c r="C2135">
        <v>4</v>
      </c>
      <c r="D2135">
        <v>1545.64</v>
      </c>
      <c r="E2135" s="53">
        <v>43415</v>
      </c>
      <c r="F2135" s="84">
        <v>11</v>
      </c>
      <c r="G2135" s="84">
        <v>11</v>
      </c>
      <c r="H2135" s="85" t="str">
        <f t="shared" si="198"/>
        <v>November</v>
      </c>
      <c r="I2135" s="84">
        <v>2018</v>
      </c>
      <c r="J2135" s="85" t="str">
        <f t="shared" si="199"/>
        <v>11/11/2018</v>
      </c>
      <c r="K2135" s="86">
        <f t="shared" si="200"/>
        <v>1</v>
      </c>
      <c r="L2135" t="str">
        <f t="shared" si="201"/>
        <v>Sunday</v>
      </c>
      <c r="M2135">
        <v>2701</v>
      </c>
      <c r="N2135" t="s">
        <v>207</v>
      </c>
      <c r="O2135" t="s">
        <v>208</v>
      </c>
      <c r="P2135">
        <v>40</v>
      </c>
      <c r="Q2135" t="s">
        <v>634</v>
      </c>
      <c r="R2135" t="s">
        <v>265</v>
      </c>
      <c r="S2135" t="s">
        <v>266</v>
      </c>
      <c r="T2135" t="s">
        <v>230</v>
      </c>
      <c r="U2135" t="s">
        <v>688</v>
      </c>
      <c r="V2135" t="s">
        <v>255</v>
      </c>
      <c r="W2135">
        <f t="shared" si="202"/>
        <v>5.4600000000000009</v>
      </c>
      <c r="X2135">
        <f t="shared" si="203"/>
        <v>185.64000000000004</v>
      </c>
    </row>
    <row r="2136" spans="1:24" x14ac:dyDescent="0.35">
      <c r="A2136">
        <v>46</v>
      </c>
      <c r="B2136">
        <v>32.99</v>
      </c>
      <c r="C2136">
        <v>1</v>
      </c>
      <c r="D2136">
        <v>1517.54</v>
      </c>
      <c r="E2136" s="53" t="s">
        <v>522</v>
      </c>
      <c r="F2136" s="84">
        <v>19</v>
      </c>
      <c r="G2136" s="84">
        <v>11</v>
      </c>
      <c r="H2136" s="85" t="str">
        <f t="shared" si="198"/>
        <v>November</v>
      </c>
      <c r="I2136" s="84">
        <v>2018</v>
      </c>
      <c r="J2136" s="85" t="str">
        <f t="shared" si="199"/>
        <v>11/19/2018</v>
      </c>
      <c r="K2136" s="86">
        <f t="shared" si="200"/>
        <v>2</v>
      </c>
      <c r="L2136" t="str">
        <f t="shared" si="201"/>
        <v>Monday</v>
      </c>
      <c r="M2136">
        <v>2694</v>
      </c>
      <c r="N2136" t="s">
        <v>207</v>
      </c>
      <c r="O2136" t="s">
        <v>208</v>
      </c>
      <c r="P2136">
        <v>40</v>
      </c>
      <c r="Q2136" t="s">
        <v>634</v>
      </c>
      <c r="R2136" t="s">
        <v>296</v>
      </c>
      <c r="S2136" t="s">
        <v>297</v>
      </c>
      <c r="T2136" t="s">
        <v>236</v>
      </c>
      <c r="U2136" t="s">
        <v>704</v>
      </c>
      <c r="V2136" t="s">
        <v>255</v>
      </c>
      <c r="W2136">
        <f t="shared" si="202"/>
        <v>-7.009999999999998</v>
      </c>
      <c r="X2136">
        <f t="shared" si="203"/>
        <v>-322.45999999999992</v>
      </c>
    </row>
    <row r="2137" spans="1:24" x14ac:dyDescent="0.35">
      <c r="A2137">
        <v>41</v>
      </c>
      <c r="B2137">
        <v>42.24</v>
      </c>
      <c r="C2137">
        <v>9</v>
      </c>
      <c r="D2137">
        <v>1731.84</v>
      </c>
      <c r="E2137" s="53" t="s">
        <v>212</v>
      </c>
      <c r="F2137" s="84">
        <v>15</v>
      </c>
      <c r="G2137" s="84">
        <v>1</v>
      </c>
      <c r="H2137" s="85" t="str">
        <f t="shared" si="198"/>
        <v>January</v>
      </c>
      <c r="I2137" s="84">
        <v>2019</v>
      </c>
      <c r="J2137" s="85" t="str">
        <f t="shared" si="199"/>
        <v>1/15/2019</v>
      </c>
      <c r="K2137" s="86">
        <f t="shared" si="200"/>
        <v>3</v>
      </c>
      <c r="L2137" t="str">
        <f t="shared" si="201"/>
        <v>Tuesday</v>
      </c>
      <c r="M2137">
        <v>2638</v>
      </c>
      <c r="N2137" t="s">
        <v>207</v>
      </c>
      <c r="O2137" t="s">
        <v>208</v>
      </c>
      <c r="P2137">
        <v>40</v>
      </c>
      <c r="Q2137" t="s">
        <v>634</v>
      </c>
      <c r="R2137" t="s">
        <v>269</v>
      </c>
      <c r="S2137" t="s">
        <v>259</v>
      </c>
      <c r="T2137" t="s">
        <v>230</v>
      </c>
      <c r="U2137" t="s">
        <v>690</v>
      </c>
      <c r="V2137" t="s">
        <v>255</v>
      </c>
      <c r="W2137">
        <f t="shared" si="202"/>
        <v>2.240000000000002</v>
      </c>
      <c r="X2137">
        <f t="shared" si="203"/>
        <v>91.840000000000089</v>
      </c>
    </row>
    <row r="2138" spans="1:24" x14ac:dyDescent="0.35">
      <c r="A2138">
        <v>43</v>
      </c>
      <c r="B2138">
        <v>39.43</v>
      </c>
      <c r="C2138">
        <v>2</v>
      </c>
      <c r="D2138">
        <v>1695.49</v>
      </c>
      <c r="E2138" s="53" t="s">
        <v>444</v>
      </c>
      <c r="F2138" s="84">
        <v>21</v>
      </c>
      <c r="G2138" s="84">
        <v>2</v>
      </c>
      <c r="H2138" s="85" t="str">
        <f t="shared" si="198"/>
        <v>Febuary</v>
      </c>
      <c r="I2138" s="84">
        <v>2019</v>
      </c>
      <c r="J2138" s="85" t="str">
        <f t="shared" si="199"/>
        <v>2/21/2019</v>
      </c>
      <c r="K2138" s="86">
        <f t="shared" si="200"/>
        <v>5</v>
      </c>
      <c r="L2138" t="str">
        <f t="shared" si="201"/>
        <v>Thursday</v>
      </c>
      <c r="M2138">
        <v>2602</v>
      </c>
      <c r="N2138" t="s">
        <v>207</v>
      </c>
      <c r="O2138" t="s">
        <v>208</v>
      </c>
      <c r="P2138">
        <v>40</v>
      </c>
      <c r="Q2138" t="s">
        <v>634</v>
      </c>
      <c r="R2138" t="s">
        <v>265</v>
      </c>
      <c r="S2138" t="s">
        <v>266</v>
      </c>
      <c r="T2138" t="s">
        <v>230</v>
      </c>
      <c r="U2138" t="s">
        <v>688</v>
      </c>
      <c r="V2138" t="s">
        <v>255</v>
      </c>
      <c r="W2138">
        <f t="shared" si="202"/>
        <v>-0.57000000000000028</v>
      </c>
      <c r="X2138">
        <f t="shared" si="203"/>
        <v>-24.510000000000012</v>
      </c>
    </row>
    <row r="2139" spans="1:24" x14ac:dyDescent="0.35">
      <c r="A2139">
        <v>26</v>
      </c>
      <c r="B2139">
        <v>40.229999999999997</v>
      </c>
      <c r="C2139">
        <v>2</v>
      </c>
      <c r="D2139">
        <v>1045.98</v>
      </c>
      <c r="E2139" s="53">
        <v>43589</v>
      </c>
      <c r="F2139" s="84">
        <v>5</v>
      </c>
      <c r="G2139" s="84">
        <v>4</v>
      </c>
      <c r="H2139" s="85" t="str">
        <f t="shared" si="198"/>
        <v>April</v>
      </c>
      <c r="I2139" s="84">
        <v>2019</v>
      </c>
      <c r="J2139" s="85" t="str">
        <f t="shared" si="199"/>
        <v>4/5/2019</v>
      </c>
      <c r="K2139" s="86">
        <f t="shared" si="200"/>
        <v>6</v>
      </c>
      <c r="L2139" t="str">
        <f t="shared" si="201"/>
        <v>Friday</v>
      </c>
      <c r="M2139">
        <v>2560</v>
      </c>
      <c r="N2139" t="s">
        <v>207</v>
      </c>
      <c r="O2139" t="s">
        <v>208</v>
      </c>
      <c r="P2139">
        <v>40</v>
      </c>
      <c r="Q2139" t="s">
        <v>634</v>
      </c>
      <c r="R2139" t="s">
        <v>272</v>
      </c>
      <c r="S2139" t="s">
        <v>254</v>
      </c>
      <c r="T2139" t="s">
        <v>229</v>
      </c>
      <c r="U2139" t="s">
        <v>692</v>
      </c>
      <c r="V2139" t="s">
        <v>255</v>
      </c>
      <c r="W2139">
        <f t="shared" si="202"/>
        <v>0.22999999999999687</v>
      </c>
      <c r="X2139">
        <f t="shared" si="203"/>
        <v>5.9799999999999187</v>
      </c>
    </row>
    <row r="2140" spans="1:24" x14ac:dyDescent="0.35">
      <c r="A2140">
        <v>36</v>
      </c>
      <c r="B2140">
        <v>48.28</v>
      </c>
      <c r="C2140">
        <v>6</v>
      </c>
      <c r="D2140">
        <v>1738.08</v>
      </c>
      <c r="E2140" s="53" t="s">
        <v>515</v>
      </c>
      <c r="F2140" s="84">
        <v>26</v>
      </c>
      <c r="G2140" s="84">
        <v>5</v>
      </c>
      <c r="H2140" s="85" t="str">
        <f t="shared" si="198"/>
        <v>May</v>
      </c>
      <c r="I2140" s="84">
        <v>2019</v>
      </c>
      <c r="J2140" s="85" t="str">
        <f t="shared" si="199"/>
        <v>5/26/2019</v>
      </c>
      <c r="K2140" s="86">
        <f t="shared" si="200"/>
        <v>1</v>
      </c>
      <c r="L2140" t="str">
        <f t="shared" si="201"/>
        <v>Sunday</v>
      </c>
      <c r="M2140">
        <v>2510</v>
      </c>
      <c r="N2140" t="s">
        <v>207</v>
      </c>
      <c r="O2140" t="s">
        <v>208</v>
      </c>
      <c r="P2140">
        <v>40</v>
      </c>
      <c r="Q2140" t="s">
        <v>634</v>
      </c>
      <c r="R2140" t="s">
        <v>269</v>
      </c>
      <c r="S2140" t="s">
        <v>259</v>
      </c>
      <c r="T2140" t="s">
        <v>230</v>
      </c>
      <c r="U2140" t="s">
        <v>690</v>
      </c>
      <c r="V2140" t="s">
        <v>255</v>
      </c>
      <c r="W2140">
        <f t="shared" si="202"/>
        <v>8.2800000000000011</v>
      </c>
      <c r="X2140">
        <f t="shared" si="203"/>
        <v>298.08000000000004</v>
      </c>
    </row>
    <row r="2141" spans="1:24" x14ac:dyDescent="0.35">
      <c r="A2141">
        <v>20</v>
      </c>
      <c r="B2141">
        <v>32.590000000000003</v>
      </c>
      <c r="C2141">
        <v>4</v>
      </c>
      <c r="D2141">
        <v>651.79999999999995</v>
      </c>
      <c r="E2141" s="53" t="s">
        <v>517</v>
      </c>
      <c r="F2141" s="84">
        <v>30</v>
      </c>
      <c r="G2141" s="84">
        <v>6</v>
      </c>
      <c r="H2141" s="85" t="str">
        <f t="shared" si="198"/>
        <v>June</v>
      </c>
      <c r="I2141" s="84">
        <v>2019</v>
      </c>
      <c r="J2141" s="85" t="str">
        <f t="shared" si="199"/>
        <v>6/30/2019</v>
      </c>
      <c r="K2141" s="86">
        <f t="shared" si="200"/>
        <v>1</v>
      </c>
      <c r="L2141" t="str">
        <f t="shared" si="201"/>
        <v>Sunday</v>
      </c>
      <c r="M2141">
        <v>2476</v>
      </c>
      <c r="N2141" t="s">
        <v>207</v>
      </c>
      <c r="O2141" t="s">
        <v>208</v>
      </c>
      <c r="P2141">
        <v>40</v>
      </c>
      <c r="Q2141" t="s">
        <v>634</v>
      </c>
      <c r="R2141" t="s">
        <v>381</v>
      </c>
      <c r="S2141" t="s">
        <v>382</v>
      </c>
      <c r="T2141" t="s">
        <v>229</v>
      </c>
      <c r="U2141" t="s">
        <v>738</v>
      </c>
      <c r="V2141" t="s">
        <v>255</v>
      </c>
      <c r="W2141">
        <f t="shared" si="202"/>
        <v>-7.4099999999999966</v>
      </c>
      <c r="X2141">
        <f t="shared" si="203"/>
        <v>-148.19999999999993</v>
      </c>
    </row>
    <row r="2142" spans="1:24" x14ac:dyDescent="0.35">
      <c r="A2142">
        <v>27</v>
      </c>
      <c r="B2142">
        <v>36.61</v>
      </c>
      <c r="C2142">
        <v>10</v>
      </c>
      <c r="D2142">
        <v>988.47</v>
      </c>
      <c r="E2142" s="53">
        <v>43504</v>
      </c>
      <c r="F2142" s="84">
        <v>2</v>
      </c>
      <c r="G2142" s="84">
        <v>8</v>
      </c>
      <c r="H2142" s="85" t="str">
        <f t="shared" si="198"/>
        <v>August</v>
      </c>
      <c r="I2142" s="84">
        <v>2019</v>
      </c>
      <c r="J2142" s="85" t="str">
        <f t="shared" si="199"/>
        <v>8/2/2019</v>
      </c>
      <c r="K2142" s="86">
        <f t="shared" si="200"/>
        <v>6</v>
      </c>
      <c r="L2142" t="str">
        <f t="shared" si="201"/>
        <v>Friday</v>
      </c>
      <c r="M2142">
        <v>2444</v>
      </c>
      <c r="N2142" t="s">
        <v>207</v>
      </c>
      <c r="O2142" t="s">
        <v>208</v>
      </c>
      <c r="P2142">
        <v>40</v>
      </c>
      <c r="Q2142" t="s">
        <v>634</v>
      </c>
      <c r="R2142" t="s">
        <v>418</v>
      </c>
      <c r="S2142" t="s">
        <v>342</v>
      </c>
      <c r="T2142" t="s">
        <v>229</v>
      </c>
      <c r="U2142" t="s">
        <v>751</v>
      </c>
      <c r="V2142" t="s">
        <v>255</v>
      </c>
      <c r="W2142">
        <f t="shared" si="202"/>
        <v>-3.3900000000000006</v>
      </c>
      <c r="X2142">
        <f t="shared" si="203"/>
        <v>-91.530000000000015</v>
      </c>
    </row>
    <row r="2143" spans="1:24" x14ac:dyDescent="0.35">
      <c r="A2143">
        <v>37</v>
      </c>
      <c r="B2143">
        <v>41.03</v>
      </c>
      <c r="C2143">
        <v>1</v>
      </c>
      <c r="D2143">
        <v>1518.11</v>
      </c>
      <c r="E2143" s="53" t="s">
        <v>217</v>
      </c>
      <c r="F2143" s="84">
        <v>27</v>
      </c>
      <c r="G2143" s="84">
        <v>8</v>
      </c>
      <c r="H2143" s="85" t="str">
        <f t="shared" si="198"/>
        <v>August</v>
      </c>
      <c r="I2143" s="84">
        <v>2019</v>
      </c>
      <c r="J2143" s="85" t="str">
        <f t="shared" si="199"/>
        <v>8/27/2019</v>
      </c>
      <c r="K2143" s="86">
        <f t="shared" si="200"/>
        <v>3</v>
      </c>
      <c r="L2143" t="str">
        <f t="shared" si="201"/>
        <v>Tuesday</v>
      </c>
      <c r="M2143">
        <v>2420</v>
      </c>
      <c r="N2143" t="s">
        <v>207</v>
      </c>
      <c r="O2143" t="s">
        <v>208</v>
      </c>
      <c r="P2143">
        <v>40</v>
      </c>
      <c r="Q2143" t="s">
        <v>634</v>
      </c>
      <c r="R2143" t="s">
        <v>279</v>
      </c>
      <c r="S2143" t="s">
        <v>280</v>
      </c>
      <c r="T2143" t="s">
        <v>229</v>
      </c>
      <c r="U2143" t="s">
        <v>696</v>
      </c>
      <c r="V2143" t="s">
        <v>255</v>
      </c>
      <c r="W2143">
        <f t="shared" si="202"/>
        <v>1.0300000000000011</v>
      </c>
      <c r="X2143">
        <f t="shared" si="203"/>
        <v>38.110000000000042</v>
      </c>
    </row>
    <row r="2144" spans="1:24" x14ac:dyDescent="0.35">
      <c r="A2144">
        <v>24</v>
      </c>
      <c r="B2144">
        <v>42.24</v>
      </c>
      <c r="C2144">
        <v>4</v>
      </c>
      <c r="D2144">
        <v>1013.76</v>
      </c>
      <c r="E2144" s="53" t="s">
        <v>218</v>
      </c>
      <c r="F2144" s="84">
        <v>30</v>
      </c>
      <c r="G2144" s="84">
        <v>9</v>
      </c>
      <c r="H2144" s="85" t="str">
        <f t="shared" si="198"/>
        <v>September</v>
      </c>
      <c r="I2144" s="84">
        <v>2019</v>
      </c>
      <c r="J2144" s="85" t="str">
        <f t="shared" si="199"/>
        <v>9/30/2019</v>
      </c>
      <c r="K2144" s="86">
        <f t="shared" si="200"/>
        <v>2</v>
      </c>
      <c r="L2144" t="str">
        <f t="shared" si="201"/>
        <v>Monday</v>
      </c>
      <c r="M2144">
        <v>2387</v>
      </c>
      <c r="N2144" t="s">
        <v>207</v>
      </c>
      <c r="O2144" t="s">
        <v>208</v>
      </c>
      <c r="P2144">
        <v>40</v>
      </c>
      <c r="Q2144" t="s">
        <v>634</v>
      </c>
      <c r="R2144" t="s">
        <v>281</v>
      </c>
      <c r="S2144" t="s">
        <v>282</v>
      </c>
      <c r="T2144" t="s">
        <v>233</v>
      </c>
      <c r="U2144" t="s">
        <v>697</v>
      </c>
      <c r="V2144" t="s">
        <v>255</v>
      </c>
      <c r="W2144">
        <f t="shared" si="202"/>
        <v>2.240000000000002</v>
      </c>
      <c r="X2144">
        <f t="shared" si="203"/>
        <v>53.760000000000048</v>
      </c>
    </row>
    <row r="2145" spans="1:24" x14ac:dyDescent="0.35">
      <c r="A2145">
        <v>36</v>
      </c>
      <c r="B2145">
        <v>43.05</v>
      </c>
      <c r="C2145">
        <v>17</v>
      </c>
      <c r="D2145">
        <v>1549.8</v>
      </c>
      <c r="E2145" s="53" t="s">
        <v>422</v>
      </c>
      <c r="F2145" s="84">
        <v>16</v>
      </c>
      <c r="G2145" s="84">
        <v>10</v>
      </c>
      <c r="H2145" s="85" t="str">
        <f t="shared" si="198"/>
        <v>October</v>
      </c>
      <c r="I2145" s="84">
        <v>2019</v>
      </c>
      <c r="J2145" s="85" t="str">
        <f t="shared" si="199"/>
        <v>10/16/2019</v>
      </c>
      <c r="K2145" s="86">
        <f t="shared" si="200"/>
        <v>4</v>
      </c>
      <c r="L2145" t="str">
        <f t="shared" si="201"/>
        <v>Wednesday</v>
      </c>
      <c r="M2145">
        <v>2372</v>
      </c>
      <c r="N2145" t="s">
        <v>207</v>
      </c>
      <c r="O2145" t="s">
        <v>208</v>
      </c>
      <c r="P2145">
        <v>40</v>
      </c>
      <c r="Q2145" t="s">
        <v>634</v>
      </c>
      <c r="R2145" t="s">
        <v>411</v>
      </c>
      <c r="S2145" t="s">
        <v>412</v>
      </c>
      <c r="T2145" t="s">
        <v>248</v>
      </c>
      <c r="U2145" t="s">
        <v>748</v>
      </c>
      <c r="V2145" t="s">
        <v>255</v>
      </c>
      <c r="W2145">
        <f t="shared" si="202"/>
        <v>3.0499999999999972</v>
      </c>
      <c r="X2145">
        <f t="shared" si="203"/>
        <v>109.7999999999999</v>
      </c>
    </row>
    <row r="2146" spans="1:24" x14ac:dyDescent="0.35">
      <c r="A2146">
        <v>29</v>
      </c>
      <c r="B2146">
        <v>38.22</v>
      </c>
      <c r="C2146">
        <v>5</v>
      </c>
      <c r="D2146">
        <v>1108.3800000000001</v>
      </c>
      <c r="E2146" s="53">
        <v>43535</v>
      </c>
      <c r="F2146" s="84">
        <v>3</v>
      </c>
      <c r="G2146" s="84">
        <v>11</v>
      </c>
      <c r="H2146" s="85" t="str">
        <f t="shared" si="198"/>
        <v>November</v>
      </c>
      <c r="I2146" s="84">
        <v>2019</v>
      </c>
      <c r="J2146" s="85" t="str">
        <f t="shared" si="199"/>
        <v>11/3/2019</v>
      </c>
      <c r="K2146" s="86">
        <f t="shared" si="200"/>
        <v>1</v>
      </c>
      <c r="L2146" t="str">
        <f t="shared" si="201"/>
        <v>Sunday</v>
      </c>
      <c r="M2146">
        <v>2355</v>
      </c>
      <c r="N2146" t="s">
        <v>207</v>
      </c>
      <c r="O2146" t="s">
        <v>208</v>
      </c>
      <c r="P2146">
        <v>40</v>
      </c>
      <c r="Q2146" t="s">
        <v>634</v>
      </c>
      <c r="R2146" t="s">
        <v>445</v>
      </c>
      <c r="S2146" t="s">
        <v>254</v>
      </c>
      <c r="T2146" t="s">
        <v>229</v>
      </c>
      <c r="U2146" t="s">
        <v>759</v>
      </c>
      <c r="V2146" t="s">
        <v>255</v>
      </c>
      <c r="W2146">
        <f t="shared" si="202"/>
        <v>-1.7800000000000011</v>
      </c>
      <c r="X2146">
        <f t="shared" si="203"/>
        <v>-51.620000000000033</v>
      </c>
    </row>
    <row r="2147" spans="1:24" x14ac:dyDescent="0.35">
      <c r="A2147">
        <v>28</v>
      </c>
      <c r="B2147">
        <v>146.52000000000001</v>
      </c>
      <c r="C2147">
        <v>3</v>
      </c>
      <c r="D2147">
        <v>4102.5600000000004</v>
      </c>
      <c r="E2147" s="53" t="s">
        <v>468</v>
      </c>
      <c r="F2147" s="84">
        <v>17</v>
      </c>
      <c r="G2147" s="84">
        <v>11</v>
      </c>
      <c r="H2147" s="85" t="str">
        <f t="shared" si="198"/>
        <v>November</v>
      </c>
      <c r="I2147" s="84">
        <v>2019</v>
      </c>
      <c r="J2147" s="85" t="str">
        <f t="shared" si="199"/>
        <v>11/17/2019</v>
      </c>
      <c r="K2147" s="86">
        <f t="shared" si="200"/>
        <v>1</v>
      </c>
      <c r="L2147" t="str">
        <f t="shared" si="201"/>
        <v>Sunday</v>
      </c>
      <c r="M2147">
        <v>2342</v>
      </c>
      <c r="N2147" t="s">
        <v>207</v>
      </c>
      <c r="O2147" t="s">
        <v>208</v>
      </c>
      <c r="P2147">
        <v>40</v>
      </c>
      <c r="Q2147" t="s">
        <v>634</v>
      </c>
      <c r="R2147" t="s">
        <v>351</v>
      </c>
      <c r="S2147" t="s">
        <v>311</v>
      </c>
      <c r="T2147" t="s">
        <v>229</v>
      </c>
      <c r="U2147" t="s">
        <v>726</v>
      </c>
      <c r="V2147" t="s">
        <v>260</v>
      </c>
      <c r="W2147">
        <f t="shared" si="202"/>
        <v>106.52000000000001</v>
      </c>
      <c r="X2147">
        <f t="shared" si="203"/>
        <v>2982.5600000000004</v>
      </c>
    </row>
    <row r="2148" spans="1:24" x14ac:dyDescent="0.35">
      <c r="A2148">
        <v>29</v>
      </c>
      <c r="B2148">
        <v>128.04</v>
      </c>
      <c r="C2148">
        <v>5</v>
      </c>
      <c r="D2148">
        <v>3713.16</v>
      </c>
      <c r="E2148" s="53" t="s">
        <v>221</v>
      </c>
      <c r="F2148" s="84">
        <v>24</v>
      </c>
      <c r="G2148" s="84">
        <v>11</v>
      </c>
      <c r="H2148" s="85" t="str">
        <f t="shared" si="198"/>
        <v>November</v>
      </c>
      <c r="I2148" s="84">
        <v>2019</v>
      </c>
      <c r="J2148" s="85" t="str">
        <f t="shared" si="199"/>
        <v>11/24/2019</v>
      </c>
      <c r="K2148" s="86">
        <f t="shared" si="200"/>
        <v>1</v>
      </c>
      <c r="L2148" t="str">
        <f t="shared" si="201"/>
        <v>Sunday</v>
      </c>
      <c r="M2148">
        <v>2336</v>
      </c>
      <c r="N2148" t="s">
        <v>207</v>
      </c>
      <c r="O2148" t="s">
        <v>208</v>
      </c>
      <c r="P2148">
        <v>40</v>
      </c>
      <c r="Q2148" t="s">
        <v>634</v>
      </c>
      <c r="R2148" t="s">
        <v>256</v>
      </c>
      <c r="S2148" t="s">
        <v>257</v>
      </c>
      <c r="T2148" t="s">
        <v>230</v>
      </c>
      <c r="U2148" t="s">
        <v>684</v>
      </c>
      <c r="V2148" t="s">
        <v>260</v>
      </c>
      <c r="W2148">
        <f t="shared" si="202"/>
        <v>88.039999999999992</v>
      </c>
      <c r="X2148">
        <f t="shared" si="203"/>
        <v>2553.16</v>
      </c>
    </row>
    <row r="2149" spans="1:24" x14ac:dyDescent="0.35">
      <c r="A2149">
        <v>38</v>
      </c>
      <c r="B2149">
        <v>39.83</v>
      </c>
      <c r="C2149">
        <v>10</v>
      </c>
      <c r="D2149">
        <v>1513.54</v>
      </c>
      <c r="E2149" s="53">
        <v>43658</v>
      </c>
      <c r="F2149" s="84">
        <v>7</v>
      </c>
      <c r="G2149" s="84">
        <v>12</v>
      </c>
      <c r="H2149" s="85" t="str">
        <f t="shared" si="198"/>
        <v>December</v>
      </c>
      <c r="I2149" s="84">
        <v>2019</v>
      </c>
      <c r="J2149" s="85" t="str">
        <f t="shared" si="199"/>
        <v>12/7/2019</v>
      </c>
      <c r="K2149" s="86">
        <f t="shared" si="200"/>
        <v>7</v>
      </c>
      <c r="L2149" t="str">
        <f t="shared" si="201"/>
        <v>Saturday</v>
      </c>
      <c r="M2149">
        <v>2324</v>
      </c>
      <c r="N2149" t="s">
        <v>207</v>
      </c>
      <c r="O2149" t="s">
        <v>208</v>
      </c>
      <c r="P2149">
        <v>40</v>
      </c>
      <c r="Q2149" t="s">
        <v>634</v>
      </c>
      <c r="R2149" t="s">
        <v>296</v>
      </c>
      <c r="S2149" t="s">
        <v>297</v>
      </c>
      <c r="T2149" t="s">
        <v>236</v>
      </c>
      <c r="U2149" t="s">
        <v>704</v>
      </c>
      <c r="V2149" t="s">
        <v>255</v>
      </c>
      <c r="W2149">
        <f t="shared" si="202"/>
        <v>-0.17000000000000171</v>
      </c>
      <c r="X2149">
        <f t="shared" si="203"/>
        <v>-6.4600000000000648</v>
      </c>
    </row>
    <row r="2150" spans="1:24" x14ac:dyDescent="0.35">
      <c r="A2150">
        <v>48</v>
      </c>
      <c r="B2150">
        <v>48.28</v>
      </c>
      <c r="C2150">
        <v>1</v>
      </c>
      <c r="D2150">
        <v>2317.44</v>
      </c>
      <c r="E2150" s="53">
        <v>43983</v>
      </c>
      <c r="F2150" s="84">
        <v>6</v>
      </c>
      <c r="G2150" s="84">
        <v>1</v>
      </c>
      <c r="H2150" s="85" t="str">
        <f t="shared" si="198"/>
        <v>January</v>
      </c>
      <c r="I2150" s="84">
        <v>2020</v>
      </c>
      <c r="J2150" s="85" t="str">
        <f t="shared" si="199"/>
        <v>1/6/2020</v>
      </c>
      <c r="K2150" s="86">
        <f t="shared" si="200"/>
        <v>2</v>
      </c>
      <c r="L2150" t="str">
        <f t="shared" si="201"/>
        <v>Monday</v>
      </c>
      <c r="M2150">
        <v>2295</v>
      </c>
      <c r="N2150" t="s">
        <v>207</v>
      </c>
      <c r="O2150" t="s">
        <v>208</v>
      </c>
      <c r="P2150">
        <v>40</v>
      </c>
      <c r="Q2150" t="s">
        <v>634</v>
      </c>
      <c r="R2150" t="s">
        <v>408</v>
      </c>
      <c r="S2150" t="s">
        <v>409</v>
      </c>
      <c r="T2150" t="s">
        <v>230</v>
      </c>
      <c r="U2150" t="s">
        <v>747</v>
      </c>
      <c r="V2150" t="s">
        <v>255</v>
      </c>
      <c r="W2150">
        <f t="shared" si="202"/>
        <v>8.2800000000000011</v>
      </c>
      <c r="X2150">
        <f t="shared" si="203"/>
        <v>397.44000000000005</v>
      </c>
    </row>
    <row r="2151" spans="1:24" x14ac:dyDescent="0.35">
      <c r="A2151">
        <v>40</v>
      </c>
      <c r="B2151">
        <v>82.46</v>
      </c>
      <c r="C2151">
        <v>1</v>
      </c>
      <c r="D2151">
        <v>3298.4</v>
      </c>
      <c r="E2151" s="53">
        <v>44106</v>
      </c>
      <c r="F2151" s="84">
        <v>10</v>
      </c>
      <c r="G2151" s="84">
        <v>2</v>
      </c>
      <c r="H2151" s="85" t="str">
        <f t="shared" si="198"/>
        <v>Febuary</v>
      </c>
      <c r="I2151" s="84">
        <v>2020</v>
      </c>
      <c r="J2151" s="85" t="str">
        <f t="shared" si="199"/>
        <v>2/10/2020</v>
      </c>
      <c r="K2151" s="86">
        <f t="shared" si="200"/>
        <v>2</v>
      </c>
      <c r="L2151" t="str">
        <f t="shared" si="201"/>
        <v>Monday</v>
      </c>
      <c r="M2151">
        <v>2261</v>
      </c>
      <c r="N2151" t="s">
        <v>207</v>
      </c>
      <c r="O2151" t="s">
        <v>208</v>
      </c>
      <c r="P2151">
        <v>40</v>
      </c>
      <c r="Q2151" t="s">
        <v>634</v>
      </c>
      <c r="R2151" t="s">
        <v>296</v>
      </c>
      <c r="S2151" t="s">
        <v>297</v>
      </c>
      <c r="T2151" t="s">
        <v>236</v>
      </c>
      <c r="U2151" t="s">
        <v>704</v>
      </c>
      <c r="V2151" t="s">
        <v>260</v>
      </c>
      <c r="W2151">
        <f t="shared" si="202"/>
        <v>42.459999999999994</v>
      </c>
      <c r="X2151">
        <f t="shared" si="203"/>
        <v>1698.3999999999996</v>
      </c>
    </row>
    <row r="2152" spans="1:24" x14ac:dyDescent="0.35">
      <c r="A2152">
        <v>41</v>
      </c>
      <c r="B2152">
        <v>44.56</v>
      </c>
      <c r="C2152">
        <v>11</v>
      </c>
      <c r="D2152">
        <v>1826.96</v>
      </c>
      <c r="E2152" s="53">
        <v>43924</v>
      </c>
      <c r="F2152" s="84">
        <v>4</v>
      </c>
      <c r="G2152" s="84">
        <v>3</v>
      </c>
      <c r="H2152" s="85" t="str">
        <f t="shared" si="198"/>
        <v>March</v>
      </c>
      <c r="I2152" s="84">
        <v>2020</v>
      </c>
      <c r="J2152" s="85" t="str">
        <f t="shared" si="199"/>
        <v>3/4/2020</v>
      </c>
      <c r="K2152" s="86">
        <f t="shared" si="200"/>
        <v>4</v>
      </c>
      <c r="L2152" t="str">
        <f t="shared" si="201"/>
        <v>Wednesday</v>
      </c>
      <c r="M2152">
        <v>2239</v>
      </c>
      <c r="N2152" t="s">
        <v>207</v>
      </c>
      <c r="O2152" t="s">
        <v>208</v>
      </c>
      <c r="P2152">
        <v>40</v>
      </c>
      <c r="Q2152" t="s">
        <v>634</v>
      </c>
      <c r="R2152" t="s">
        <v>335</v>
      </c>
      <c r="S2152" t="s">
        <v>336</v>
      </c>
      <c r="T2152" t="s">
        <v>229</v>
      </c>
      <c r="U2152" t="s">
        <v>720</v>
      </c>
      <c r="V2152" t="s">
        <v>255</v>
      </c>
      <c r="W2152">
        <f t="shared" si="202"/>
        <v>4.5600000000000023</v>
      </c>
      <c r="X2152">
        <f t="shared" si="203"/>
        <v>186.96000000000009</v>
      </c>
    </row>
    <row r="2153" spans="1:24" x14ac:dyDescent="0.35">
      <c r="A2153">
        <v>30</v>
      </c>
      <c r="B2153">
        <v>40.229999999999997</v>
      </c>
      <c r="C2153">
        <v>2</v>
      </c>
      <c r="D2153">
        <v>1206.9000000000001</v>
      </c>
      <c r="E2153" s="53">
        <v>44047</v>
      </c>
      <c r="F2153" s="84">
        <v>8</v>
      </c>
      <c r="G2153" s="84">
        <v>4</v>
      </c>
      <c r="H2153" s="85" t="str">
        <f t="shared" si="198"/>
        <v>April</v>
      </c>
      <c r="I2153" s="84">
        <v>2020</v>
      </c>
      <c r="J2153" s="85" t="str">
        <f t="shared" si="199"/>
        <v>4/8/2020</v>
      </c>
      <c r="K2153" s="86">
        <f t="shared" si="200"/>
        <v>4</v>
      </c>
      <c r="L2153" t="str">
        <f t="shared" si="201"/>
        <v>Wednesday</v>
      </c>
      <c r="M2153">
        <v>2205</v>
      </c>
      <c r="N2153" t="s">
        <v>207</v>
      </c>
      <c r="O2153" t="s">
        <v>208</v>
      </c>
      <c r="P2153">
        <v>40</v>
      </c>
      <c r="Q2153" t="s">
        <v>634</v>
      </c>
      <c r="R2153" t="s">
        <v>294</v>
      </c>
      <c r="S2153" t="s">
        <v>295</v>
      </c>
      <c r="T2153" t="s">
        <v>235</v>
      </c>
      <c r="U2153" t="s">
        <v>703</v>
      </c>
      <c r="V2153" t="s">
        <v>255</v>
      </c>
      <c r="W2153">
        <f t="shared" si="202"/>
        <v>0.22999999999999687</v>
      </c>
      <c r="X2153">
        <f t="shared" si="203"/>
        <v>6.8999999999999062</v>
      </c>
    </row>
    <row r="2154" spans="1:24" x14ac:dyDescent="0.35">
      <c r="A2154">
        <v>35</v>
      </c>
      <c r="B2154">
        <v>47.62</v>
      </c>
      <c r="C2154">
        <v>11</v>
      </c>
      <c r="D2154">
        <v>1666.7</v>
      </c>
      <c r="E2154" s="53" t="s">
        <v>446</v>
      </c>
      <c r="F2154" s="84">
        <v>31</v>
      </c>
      <c r="G2154" s="84">
        <v>1</v>
      </c>
      <c r="H2154" s="85" t="str">
        <f t="shared" si="198"/>
        <v>January</v>
      </c>
      <c r="I2154" s="84">
        <v>2018</v>
      </c>
      <c r="J2154" s="85" t="str">
        <f t="shared" si="199"/>
        <v>1/31/2018</v>
      </c>
      <c r="K2154" s="86">
        <f t="shared" si="200"/>
        <v>4</v>
      </c>
      <c r="L2154" t="str">
        <f t="shared" si="201"/>
        <v>Wednesday</v>
      </c>
      <c r="M2154">
        <v>3004</v>
      </c>
      <c r="N2154" t="s">
        <v>207</v>
      </c>
      <c r="O2154" t="s">
        <v>442</v>
      </c>
      <c r="P2154">
        <v>54</v>
      </c>
      <c r="Q2154" t="s">
        <v>635</v>
      </c>
      <c r="R2154" t="s">
        <v>296</v>
      </c>
      <c r="S2154" t="s">
        <v>297</v>
      </c>
      <c r="T2154" t="s">
        <v>236</v>
      </c>
      <c r="U2154" t="s">
        <v>704</v>
      </c>
      <c r="V2154" t="s">
        <v>255</v>
      </c>
      <c r="W2154">
        <f t="shared" si="202"/>
        <v>-6.3800000000000026</v>
      </c>
      <c r="X2154">
        <f t="shared" si="203"/>
        <v>-223.3000000000001</v>
      </c>
    </row>
    <row r="2155" spans="1:24" x14ac:dyDescent="0.35">
      <c r="A2155">
        <v>28</v>
      </c>
      <c r="B2155">
        <v>55.73</v>
      </c>
      <c r="C2155">
        <v>2</v>
      </c>
      <c r="D2155">
        <v>1560.44</v>
      </c>
      <c r="E2155" s="53">
        <v>43104</v>
      </c>
      <c r="F2155" s="84">
        <v>1</v>
      </c>
      <c r="G2155" s="84">
        <v>4</v>
      </c>
      <c r="H2155" s="85" t="str">
        <f t="shared" si="198"/>
        <v>April</v>
      </c>
      <c r="I2155" s="84">
        <v>2018</v>
      </c>
      <c r="J2155" s="85" t="str">
        <f t="shared" si="199"/>
        <v>4/1/2018</v>
      </c>
      <c r="K2155" s="86">
        <f t="shared" si="200"/>
        <v>1</v>
      </c>
      <c r="L2155" t="str">
        <f t="shared" si="201"/>
        <v>Sunday</v>
      </c>
      <c r="M2155">
        <v>2945</v>
      </c>
      <c r="N2155" t="s">
        <v>207</v>
      </c>
      <c r="O2155" t="s">
        <v>442</v>
      </c>
      <c r="P2155">
        <v>54</v>
      </c>
      <c r="Q2155" t="s">
        <v>635</v>
      </c>
      <c r="R2155" t="s">
        <v>395</v>
      </c>
      <c r="S2155" t="s">
        <v>259</v>
      </c>
      <c r="T2155" t="s">
        <v>230</v>
      </c>
      <c r="U2155" t="s">
        <v>742</v>
      </c>
      <c r="V2155" t="s">
        <v>255</v>
      </c>
      <c r="W2155">
        <f t="shared" si="202"/>
        <v>1.7299999999999969</v>
      </c>
      <c r="X2155">
        <f t="shared" si="203"/>
        <v>48.439999999999912</v>
      </c>
    </row>
    <row r="2156" spans="1:24" x14ac:dyDescent="0.35">
      <c r="A2156">
        <v>45</v>
      </c>
      <c r="B2156">
        <v>51.95</v>
      </c>
      <c r="C2156">
        <v>13</v>
      </c>
      <c r="D2156">
        <v>2337.75</v>
      </c>
      <c r="E2156" s="53">
        <v>43165</v>
      </c>
      <c r="F2156" s="84">
        <v>3</v>
      </c>
      <c r="G2156" s="84">
        <v>6</v>
      </c>
      <c r="H2156" s="85" t="str">
        <f t="shared" si="198"/>
        <v>June</v>
      </c>
      <c r="I2156" s="84">
        <v>2018</v>
      </c>
      <c r="J2156" s="85" t="str">
        <f t="shared" si="199"/>
        <v>6/3/2018</v>
      </c>
      <c r="K2156" s="86">
        <f t="shared" si="200"/>
        <v>1</v>
      </c>
      <c r="L2156" t="str">
        <f t="shared" si="201"/>
        <v>Sunday</v>
      </c>
      <c r="M2156">
        <v>2883</v>
      </c>
      <c r="N2156" t="s">
        <v>207</v>
      </c>
      <c r="O2156" t="s">
        <v>442</v>
      </c>
      <c r="P2156">
        <v>54</v>
      </c>
      <c r="Q2156" t="s">
        <v>635</v>
      </c>
      <c r="R2156" t="s">
        <v>427</v>
      </c>
      <c r="S2156" t="s">
        <v>254</v>
      </c>
      <c r="T2156" t="s">
        <v>229</v>
      </c>
      <c r="U2156" t="s">
        <v>754</v>
      </c>
      <c r="V2156" t="s">
        <v>255</v>
      </c>
      <c r="W2156">
        <f t="shared" si="202"/>
        <v>-2.0499999999999972</v>
      </c>
      <c r="X2156">
        <f t="shared" si="203"/>
        <v>-92.249999999999872</v>
      </c>
    </row>
    <row r="2157" spans="1:24" x14ac:dyDescent="0.35">
      <c r="A2157">
        <v>24</v>
      </c>
      <c r="B2157">
        <v>45.99</v>
      </c>
      <c r="C2157">
        <v>7</v>
      </c>
      <c r="D2157">
        <v>1103.76</v>
      </c>
      <c r="E2157" s="53">
        <v>43108</v>
      </c>
      <c r="F2157" s="84">
        <v>1</v>
      </c>
      <c r="G2157" s="84">
        <v>8</v>
      </c>
      <c r="H2157" s="85" t="str">
        <f t="shared" si="198"/>
        <v>August</v>
      </c>
      <c r="I2157" s="84">
        <v>2018</v>
      </c>
      <c r="J2157" s="85" t="str">
        <f t="shared" si="199"/>
        <v>8/1/2018</v>
      </c>
      <c r="K2157" s="86">
        <f t="shared" si="200"/>
        <v>4</v>
      </c>
      <c r="L2157" t="str">
        <f t="shared" si="201"/>
        <v>Wednesday</v>
      </c>
      <c r="M2157">
        <v>2825</v>
      </c>
      <c r="N2157" t="s">
        <v>207</v>
      </c>
      <c r="O2157" t="s">
        <v>442</v>
      </c>
      <c r="P2157">
        <v>54</v>
      </c>
      <c r="Q2157" t="s">
        <v>635</v>
      </c>
      <c r="R2157" t="s">
        <v>423</v>
      </c>
      <c r="S2157" t="s">
        <v>424</v>
      </c>
      <c r="T2157" t="s">
        <v>233</v>
      </c>
      <c r="U2157" t="s">
        <v>753</v>
      </c>
      <c r="V2157" t="s">
        <v>255</v>
      </c>
      <c r="W2157">
        <f t="shared" si="202"/>
        <v>-8.009999999999998</v>
      </c>
      <c r="X2157">
        <f t="shared" si="203"/>
        <v>-192.23999999999995</v>
      </c>
    </row>
    <row r="2158" spans="1:24" x14ac:dyDescent="0.35">
      <c r="A2158">
        <v>41</v>
      </c>
      <c r="B2158">
        <v>63.85</v>
      </c>
      <c r="C2158">
        <v>5</v>
      </c>
      <c r="D2158">
        <v>2617.85</v>
      </c>
      <c r="E2158" s="53" t="s">
        <v>453</v>
      </c>
      <c r="F2158" s="84">
        <v>21</v>
      </c>
      <c r="G2158" s="84">
        <v>9</v>
      </c>
      <c r="H2158" s="85" t="str">
        <f t="shared" si="198"/>
        <v>September</v>
      </c>
      <c r="I2158" s="84">
        <v>2018</v>
      </c>
      <c r="J2158" s="85" t="str">
        <f t="shared" si="199"/>
        <v>9/21/2018</v>
      </c>
      <c r="K2158" s="86">
        <f t="shared" si="200"/>
        <v>6</v>
      </c>
      <c r="L2158" t="str">
        <f t="shared" si="201"/>
        <v>Friday</v>
      </c>
      <c r="M2158">
        <v>2775</v>
      </c>
      <c r="N2158" t="s">
        <v>207</v>
      </c>
      <c r="O2158" t="s">
        <v>442</v>
      </c>
      <c r="P2158">
        <v>54</v>
      </c>
      <c r="Q2158" t="s">
        <v>635</v>
      </c>
      <c r="R2158" t="s">
        <v>389</v>
      </c>
      <c r="S2158" t="s">
        <v>390</v>
      </c>
      <c r="T2158" t="s">
        <v>233</v>
      </c>
      <c r="U2158" t="s">
        <v>740</v>
      </c>
      <c r="V2158" t="s">
        <v>255</v>
      </c>
      <c r="W2158">
        <f t="shared" si="202"/>
        <v>9.8500000000000014</v>
      </c>
      <c r="X2158">
        <f t="shared" si="203"/>
        <v>403.85000000000008</v>
      </c>
    </row>
    <row r="2159" spans="1:24" x14ac:dyDescent="0.35">
      <c r="A2159">
        <v>48</v>
      </c>
      <c r="B2159">
        <v>45.99</v>
      </c>
      <c r="C2159">
        <v>14</v>
      </c>
      <c r="D2159">
        <v>2207.52</v>
      </c>
      <c r="E2159" s="53" t="s">
        <v>429</v>
      </c>
      <c r="F2159" s="84">
        <v>22</v>
      </c>
      <c r="G2159" s="84">
        <v>10</v>
      </c>
      <c r="H2159" s="85" t="str">
        <f t="shared" si="198"/>
        <v>October</v>
      </c>
      <c r="I2159" s="84">
        <v>2018</v>
      </c>
      <c r="J2159" s="85" t="str">
        <f t="shared" si="199"/>
        <v>10/22/2018</v>
      </c>
      <c r="K2159" s="86">
        <f t="shared" si="200"/>
        <v>2</v>
      </c>
      <c r="L2159" t="str">
        <f t="shared" si="201"/>
        <v>Monday</v>
      </c>
      <c r="M2159">
        <v>2745</v>
      </c>
      <c r="N2159" t="s">
        <v>207</v>
      </c>
      <c r="O2159" t="s">
        <v>442</v>
      </c>
      <c r="P2159">
        <v>54</v>
      </c>
      <c r="Q2159" t="s">
        <v>635</v>
      </c>
      <c r="R2159" t="s">
        <v>304</v>
      </c>
      <c r="S2159" t="s">
        <v>249</v>
      </c>
      <c r="T2159" t="s">
        <v>249</v>
      </c>
      <c r="U2159" t="s">
        <v>707</v>
      </c>
      <c r="V2159" t="s">
        <v>255</v>
      </c>
      <c r="W2159">
        <f t="shared" si="202"/>
        <v>-8.009999999999998</v>
      </c>
      <c r="X2159">
        <f t="shared" si="203"/>
        <v>-384.4799999999999</v>
      </c>
    </row>
    <row r="2160" spans="1:24" x14ac:dyDescent="0.35">
      <c r="A2160">
        <v>50</v>
      </c>
      <c r="B2160">
        <v>63.31</v>
      </c>
      <c r="C2160">
        <v>3</v>
      </c>
      <c r="D2160">
        <v>3165.5</v>
      </c>
      <c r="E2160" s="53">
        <v>43262</v>
      </c>
      <c r="F2160" s="84">
        <v>6</v>
      </c>
      <c r="G2160" s="84">
        <v>11</v>
      </c>
      <c r="H2160" s="85" t="str">
        <f t="shared" si="198"/>
        <v>November</v>
      </c>
      <c r="I2160" s="84">
        <v>2018</v>
      </c>
      <c r="J2160" s="85" t="str">
        <f t="shared" si="199"/>
        <v>11/6/2018</v>
      </c>
      <c r="K2160" s="86">
        <f t="shared" si="200"/>
        <v>3</v>
      </c>
      <c r="L2160" t="str">
        <f t="shared" si="201"/>
        <v>Tuesday</v>
      </c>
      <c r="M2160">
        <v>2731</v>
      </c>
      <c r="N2160" t="s">
        <v>207</v>
      </c>
      <c r="O2160" t="s">
        <v>442</v>
      </c>
      <c r="P2160">
        <v>54</v>
      </c>
      <c r="Q2160" t="s">
        <v>635</v>
      </c>
      <c r="R2160" t="s">
        <v>360</v>
      </c>
      <c r="S2160" t="s">
        <v>361</v>
      </c>
      <c r="T2160" t="s">
        <v>235</v>
      </c>
      <c r="U2160" t="s">
        <v>730</v>
      </c>
      <c r="V2160" t="s">
        <v>260</v>
      </c>
      <c r="W2160">
        <f t="shared" si="202"/>
        <v>9.3100000000000023</v>
      </c>
      <c r="X2160">
        <f t="shared" si="203"/>
        <v>465.50000000000011</v>
      </c>
    </row>
    <row r="2161" spans="1:24" x14ac:dyDescent="0.35">
      <c r="A2161">
        <v>33</v>
      </c>
      <c r="B2161">
        <v>62.77</v>
      </c>
      <c r="C2161">
        <v>8</v>
      </c>
      <c r="D2161">
        <v>2071.41</v>
      </c>
      <c r="E2161" s="53" t="s">
        <v>367</v>
      </c>
      <c r="F2161" s="84">
        <v>14</v>
      </c>
      <c r="G2161" s="84">
        <v>11</v>
      </c>
      <c r="H2161" s="85" t="str">
        <f t="shared" si="198"/>
        <v>November</v>
      </c>
      <c r="I2161" s="84">
        <v>2018</v>
      </c>
      <c r="J2161" s="85" t="str">
        <f t="shared" si="199"/>
        <v>11/14/2018</v>
      </c>
      <c r="K2161" s="86">
        <f t="shared" si="200"/>
        <v>4</v>
      </c>
      <c r="L2161" t="str">
        <f t="shared" si="201"/>
        <v>Wednesday</v>
      </c>
      <c r="M2161">
        <v>2724</v>
      </c>
      <c r="N2161" t="s">
        <v>207</v>
      </c>
      <c r="O2161" t="s">
        <v>442</v>
      </c>
      <c r="P2161">
        <v>54</v>
      </c>
      <c r="Q2161" t="s">
        <v>635</v>
      </c>
      <c r="R2161" t="s">
        <v>454</v>
      </c>
      <c r="S2161" t="s">
        <v>455</v>
      </c>
      <c r="T2161" t="s">
        <v>236</v>
      </c>
      <c r="U2161" t="s">
        <v>761</v>
      </c>
      <c r="V2161" t="s">
        <v>255</v>
      </c>
      <c r="W2161">
        <f t="shared" si="202"/>
        <v>8.7700000000000031</v>
      </c>
      <c r="X2161">
        <f t="shared" si="203"/>
        <v>289.41000000000008</v>
      </c>
    </row>
    <row r="2162" spans="1:24" x14ac:dyDescent="0.35">
      <c r="A2162">
        <v>32</v>
      </c>
      <c r="B2162">
        <v>43.29</v>
      </c>
      <c r="C2162">
        <v>8</v>
      </c>
      <c r="D2162">
        <v>1385.28</v>
      </c>
      <c r="E2162" s="53" t="s">
        <v>312</v>
      </c>
      <c r="F2162" s="84">
        <v>25</v>
      </c>
      <c r="G2162" s="84">
        <v>11</v>
      </c>
      <c r="H2162" s="85" t="str">
        <f t="shared" si="198"/>
        <v>November</v>
      </c>
      <c r="I2162" s="84">
        <v>2018</v>
      </c>
      <c r="J2162" s="85" t="str">
        <f t="shared" si="199"/>
        <v>11/25/2018</v>
      </c>
      <c r="K2162" s="86">
        <f t="shared" si="200"/>
        <v>1</v>
      </c>
      <c r="L2162" t="str">
        <f t="shared" si="201"/>
        <v>Sunday</v>
      </c>
      <c r="M2162">
        <v>2714</v>
      </c>
      <c r="N2162" t="s">
        <v>207</v>
      </c>
      <c r="O2162" t="s">
        <v>442</v>
      </c>
      <c r="P2162">
        <v>54</v>
      </c>
      <c r="Q2162" t="s">
        <v>635</v>
      </c>
      <c r="R2162" t="s">
        <v>354</v>
      </c>
      <c r="S2162" t="s">
        <v>355</v>
      </c>
      <c r="T2162" t="s">
        <v>229</v>
      </c>
      <c r="U2162" t="s">
        <v>728</v>
      </c>
      <c r="V2162" t="s">
        <v>255</v>
      </c>
      <c r="W2162">
        <f t="shared" si="202"/>
        <v>-10.71</v>
      </c>
      <c r="X2162">
        <f t="shared" si="203"/>
        <v>-342.72</v>
      </c>
    </row>
    <row r="2163" spans="1:24" x14ac:dyDescent="0.35">
      <c r="A2163">
        <v>27</v>
      </c>
      <c r="B2163">
        <v>60.06</v>
      </c>
      <c r="C2163">
        <v>9</v>
      </c>
      <c r="D2163">
        <v>1621.62</v>
      </c>
      <c r="E2163" s="53">
        <v>43355</v>
      </c>
      <c r="F2163" s="84">
        <v>9</v>
      </c>
      <c r="G2163" s="84">
        <v>12</v>
      </c>
      <c r="H2163" s="85" t="str">
        <f t="shared" si="198"/>
        <v>December</v>
      </c>
      <c r="I2163" s="84">
        <v>2018</v>
      </c>
      <c r="J2163" s="85" t="str">
        <f t="shared" si="199"/>
        <v>12/9/2018</v>
      </c>
      <c r="K2163" s="86">
        <f t="shared" si="200"/>
        <v>1</v>
      </c>
      <c r="L2163" t="str">
        <f t="shared" si="201"/>
        <v>Sunday</v>
      </c>
      <c r="M2163">
        <v>2701</v>
      </c>
      <c r="N2163" t="s">
        <v>207</v>
      </c>
      <c r="O2163" t="s">
        <v>442</v>
      </c>
      <c r="P2163">
        <v>54</v>
      </c>
      <c r="Q2163" t="s">
        <v>635</v>
      </c>
      <c r="R2163" t="s">
        <v>400</v>
      </c>
      <c r="S2163" t="s">
        <v>382</v>
      </c>
      <c r="T2163" t="s">
        <v>229</v>
      </c>
      <c r="U2163" t="s">
        <v>744</v>
      </c>
      <c r="V2163" t="s">
        <v>255</v>
      </c>
      <c r="W2163">
        <f t="shared" si="202"/>
        <v>6.0600000000000023</v>
      </c>
      <c r="X2163">
        <f t="shared" si="203"/>
        <v>163.62000000000006</v>
      </c>
    </row>
    <row r="2164" spans="1:24" x14ac:dyDescent="0.35">
      <c r="A2164">
        <v>35</v>
      </c>
      <c r="B2164">
        <v>55.19</v>
      </c>
      <c r="C2164">
        <v>4</v>
      </c>
      <c r="D2164">
        <v>1931.65</v>
      </c>
      <c r="E2164" s="53">
        <v>43740</v>
      </c>
      <c r="F2164" s="84">
        <v>10</v>
      </c>
      <c r="G2164" s="84">
        <v>2</v>
      </c>
      <c r="H2164" s="85" t="str">
        <f t="shared" si="198"/>
        <v>Febuary</v>
      </c>
      <c r="I2164" s="84">
        <v>2019</v>
      </c>
      <c r="J2164" s="85" t="str">
        <f t="shared" si="199"/>
        <v>2/10/2019</v>
      </c>
      <c r="K2164" s="86">
        <f t="shared" si="200"/>
        <v>1</v>
      </c>
      <c r="L2164" t="str">
        <f t="shared" si="201"/>
        <v>Sunday</v>
      </c>
      <c r="M2164">
        <v>2639</v>
      </c>
      <c r="N2164" t="s">
        <v>207</v>
      </c>
      <c r="O2164" t="s">
        <v>442</v>
      </c>
      <c r="P2164">
        <v>54</v>
      </c>
      <c r="Q2164" t="s">
        <v>635</v>
      </c>
      <c r="R2164" t="s">
        <v>456</v>
      </c>
      <c r="S2164" t="s">
        <v>457</v>
      </c>
      <c r="T2164" t="s">
        <v>229</v>
      </c>
      <c r="U2164" t="s">
        <v>762</v>
      </c>
      <c r="V2164" t="s">
        <v>255</v>
      </c>
      <c r="W2164">
        <f t="shared" si="202"/>
        <v>1.1899999999999977</v>
      </c>
      <c r="X2164">
        <f t="shared" si="203"/>
        <v>41.64999999999992</v>
      </c>
    </row>
    <row r="2165" spans="1:24" x14ac:dyDescent="0.35">
      <c r="A2165">
        <v>23</v>
      </c>
      <c r="B2165">
        <v>54.11</v>
      </c>
      <c r="C2165">
        <v>3</v>
      </c>
      <c r="D2165">
        <v>1244.53</v>
      </c>
      <c r="E2165" s="53">
        <v>43772</v>
      </c>
      <c r="F2165" s="84">
        <v>11</v>
      </c>
      <c r="G2165" s="84">
        <v>3</v>
      </c>
      <c r="H2165" s="85" t="str">
        <f t="shared" si="198"/>
        <v>March</v>
      </c>
      <c r="I2165" s="84">
        <v>2019</v>
      </c>
      <c r="J2165" s="85" t="str">
        <f t="shared" si="199"/>
        <v>3/11/2019</v>
      </c>
      <c r="K2165" s="86">
        <f t="shared" si="200"/>
        <v>2</v>
      </c>
      <c r="L2165" t="str">
        <f t="shared" si="201"/>
        <v>Monday</v>
      </c>
      <c r="M2165">
        <v>2611</v>
      </c>
      <c r="N2165" t="s">
        <v>207</v>
      </c>
      <c r="O2165" t="s">
        <v>442</v>
      </c>
      <c r="P2165">
        <v>54</v>
      </c>
      <c r="Q2165" t="s">
        <v>635</v>
      </c>
      <c r="R2165" t="s">
        <v>335</v>
      </c>
      <c r="S2165" t="s">
        <v>336</v>
      </c>
      <c r="T2165" t="s">
        <v>229</v>
      </c>
      <c r="U2165" t="s">
        <v>720</v>
      </c>
      <c r="V2165" t="s">
        <v>255</v>
      </c>
      <c r="W2165">
        <f t="shared" si="202"/>
        <v>0.10999999999999943</v>
      </c>
      <c r="X2165">
        <f t="shared" si="203"/>
        <v>2.5299999999999869</v>
      </c>
    </row>
    <row r="2166" spans="1:24" x14ac:dyDescent="0.35">
      <c r="A2166">
        <v>35</v>
      </c>
      <c r="B2166">
        <v>48.7</v>
      </c>
      <c r="C2166">
        <v>7</v>
      </c>
      <c r="D2166">
        <v>1704.5</v>
      </c>
      <c r="E2166" s="53">
        <v>43590</v>
      </c>
      <c r="F2166" s="84">
        <v>5</v>
      </c>
      <c r="G2166" s="84">
        <v>5</v>
      </c>
      <c r="H2166" s="85" t="str">
        <f t="shared" si="198"/>
        <v>May</v>
      </c>
      <c r="I2166" s="84">
        <v>2019</v>
      </c>
      <c r="J2166" s="85" t="str">
        <f t="shared" si="199"/>
        <v>5/5/2019</v>
      </c>
      <c r="K2166" s="86">
        <f t="shared" si="200"/>
        <v>1</v>
      </c>
      <c r="L2166" t="str">
        <f t="shared" si="201"/>
        <v>Sunday</v>
      </c>
      <c r="M2166">
        <v>2557</v>
      </c>
      <c r="N2166" t="s">
        <v>207</v>
      </c>
      <c r="O2166" t="s">
        <v>442</v>
      </c>
      <c r="P2166">
        <v>54</v>
      </c>
      <c r="Q2166" t="s">
        <v>635</v>
      </c>
      <c r="R2166" t="s">
        <v>296</v>
      </c>
      <c r="S2166" t="s">
        <v>297</v>
      </c>
      <c r="T2166" t="s">
        <v>236</v>
      </c>
      <c r="U2166" t="s">
        <v>704</v>
      </c>
      <c r="V2166" t="s">
        <v>255</v>
      </c>
      <c r="W2166">
        <f t="shared" si="202"/>
        <v>-5.2999999999999972</v>
      </c>
      <c r="X2166">
        <f t="shared" si="203"/>
        <v>-185.49999999999989</v>
      </c>
    </row>
    <row r="2167" spans="1:24" x14ac:dyDescent="0.35">
      <c r="A2167">
        <v>40</v>
      </c>
      <c r="B2167">
        <v>43.83</v>
      </c>
      <c r="C2167">
        <v>6</v>
      </c>
      <c r="D2167">
        <v>1753.2</v>
      </c>
      <c r="E2167" s="53" t="s">
        <v>323</v>
      </c>
      <c r="F2167" s="84">
        <v>15</v>
      </c>
      <c r="G2167" s="84">
        <v>6</v>
      </c>
      <c r="H2167" s="85" t="str">
        <f t="shared" si="198"/>
        <v>June</v>
      </c>
      <c r="I2167" s="84">
        <v>2019</v>
      </c>
      <c r="J2167" s="85" t="str">
        <f t="shared" si="199"/>
        <v>6/15/2019</v>
      </c>
      <c r="K2167" s="86">
        <f t="shared" si="200"/>
        <v>7</v>
      </c>
      <c r="L2167" t="str">
        <f t="shared" si="201"/>
        <v>Saturday</v>
      </c>
      <c r="M2167">
        <v>2517</v>
      </c>
      <c r="N2167" t="s">
        <v>207</v>
      </c>
      <c r="O2167" t="s">
        <v>442</v>
      </c>
      <c r="P2167">
        <v>54</v>
      </c>
      <c r="Q2167" t="s">
        <v>635</v>
      </c>
      <c r="R2167" t="s">
        <v>401</v>
      </c>
      <c r="S2167" t="s">
        <v>249</v>
      </c>
      <c r="T2167" t="s">
        <v>249</v>
      </c>
      <c r="U2167" t="s">
        <v>745</v>
      </c>
      <c r="V2167" t="s">
        <v>255</v>
      </c>
      <c r="W2167">
        <f t="shared" si="202"/>
        <v>-10.170000000000002</v>
      </c>
      <c r="X2167">
        <f t="shared" si="203"/>
        <v>-406.80000000000007</v>
      </c>
    </row>
    <row r="2168" spans="1:24" x14ac:dyDescent="0.35">
      <c r="A2168">
        <v>35</v>
      </c>
      <c r="B2168">
        <v>47.62</v>
      </c>
      <c r="C2168">
        <v>7</v>
      </c>
      <c r="D2168">
        <v>1666.7</v>
      </c>
      <c r="E2168" s="53" t="s">
        <v>434</v>
      </c>
      <c r="F2168" s="84">
        <v>20</v>
      </c>
      <c r="G2168" s="84">
        <v>7</v>
      </c>
      <c r="H2168" s="85" t="str">
        <f t="shared" si="198"/>
        <v>July</v>
      </c>
      <c r="I2168" s="84">
        <v>2019</v>
      </c>
      <c r="J2168" s="85" t="str">
        <f t="shared" si="199"/>
        <v>7/20/2019</v>
      </c>
      <c r="K2168" s="86">
        <f t="shared" si="200"/>
        <v>7</v>
      </c>
      <c r="L2168" t="str">
        <f t="shared" si="201"/>
        <v>Saturday</v>
      </c>
      <c r="M2168">
        <v>2483</v>
      </c>
      <c r="N2168" t="s">
        <v>207</v>
      </c>
      <c r="O2168" t="s">
        <v>442</v>
      </c>
      <c r="P2168">
        <v>54</v>
      </c>
      <c r="Q2168" t="s">
        <v>635</v>
      </c>
      <c r="R2168" t="s">
        <v>335</v>
      </c>
      <c r="S2168" t="s">
        <v>336</v>
      </c>
      <c r="T2168" t="s">
        <v>229</v>
      </c>
      <c r="U2168" t="s">
        <v>720</v>
      </c>
      <c r="V2168" t="s">
        <v>255</v>
      </c>
      <c r="W2168">
        <f t="shared" si="202"/>
        <v>-6.3800000000000026</v>
      </c>
      <c r="X2168">
        <f t="shared" si="203"/>
        <v>-223.3000000000001</v>
      </c>
    </row>
    <row r="2169" spans="1:24" x14ac:dyDescent="0.35">
      <c r="A2169">
        <v>31</v>
      </c>
      <c r="B2169">
        <v>55.19</v>
      </c>
      <c r="C2169">
        <v>3</v>
      </c>
      <c r="D2169">
        <v>1710.89</v>
      </c>
      <c r="E2169" s="53" t="s">
        <v>402</v>
      </c>
      <c r="F2169" s="84">
        <v>19</v>
      </c>
      <c r="G2169" s="84">
        <v>8</v>
      </c>
      <c r="H2169" s="85" t="str">
        <f t="shared" si="198"/>
        <v>August</v>
      </c>
      <c r="I2169" s="84">
        <v>2019</v>
      </c>
      <c r="J2169" s="85" t="str">
        <f t="shared" si="199"/>
        <v>8/19/2019</v>
      </c>
      <c r="K2169" s="86">
        <f t="shared" si="200"/>
        <v>2</v>
      </c>
      <c r="L2169" t="str">
        <f t="shared" si="201"/>
        <v>Monday</v>
      </c>
      <c r="M2169">
        <v>2454</v>
      </c>
      <c r="N2169" t="s">
        <v>207</v>
      </c>
      <c r="O2169" t="s">
        <v>442</v>
      </c>
      <c r="P2169">
        <v>54</v>
      </c>
      <c r="Q2169" t="s">
        <v>635</v>
      </c>
      <c r="R2169" t="s">
        <v>285</v>
      </c>
      <c r="S2169" t="s">
        <v>286</v>
      </c>
      <c r="T2169" t="s">
        <v>229</v>
      </c>
      <c r="U2169" t="s">
        <v>699</v>
      </c>
      <c r="V2169" t="s">
        <v>255</v>
      </c>
      <c r="W2169">
        <f t="shared" si="202"/>
        <v>1.1899999999999977</v>
      </c>
      <c r="X2169">
        <f t="shared" si="203"/>
        <v>36.88999999999993</v>
      </c>
    </row>
    <row r="2170" spans="1:24" x14ac:dyDescent="0.35">
      <c r="A2170">
        <v>50</v>
      </c>
      <c r="B2170">
        <v>46.53</v>
      </c>
      <c r="C2170">
        <v>10</v>
      </c>
      <c r="D2170">
        <v>2326.5</v>
      </c>
      <c r="E2170" s="53">
        <v>43686</v>
      </c>
      <c r="F2170" s="84">
        <v>8</v>
      </c>
      <c r="G2170" s="84">
        <v>9</v>
      </c>
      <c r="H2170" s="85" t="str">
        <f t="shared" si="198"/>
        <v>September</v>
      </c>
      <c r="I2170" s="84">
        <v>2019</v>
      </c>
      <c r="J2170" s="85" t="str">
        <f t="shared" si="199"/>
        <v>9/8/2019</v>
      </c>
      <c r="K2170" s="86">
        <f t="shared" si="200"/>
        <v>1</v>
      </c>
      <c r="L2170" t="str">
        <f t="shared" si="201"/>
        <v>Sunday</v>
      </c>
      <c r="M2170">
        <v>2435</v>
      </c>
      <c r="N2170" t="s">
        <v>207</v>
      </c>
      <c r="O2170" t="s">
        <v>442</v>
      </c>
      <c r="P2170">
        <v>54</v>
      </c>
      <c r="Q2170" t="s">
        <v>635</v>
      </c>
      <c r="R2170" t="s">
        <v>253</v>
      </c>
      <c r="S2170" t="s">
        <v>254</v>
      </c>
      <c r="T2170" t="s">
        <v>229</v>
      </c>
      <c r="U2170" t="s">
        <v>683</v>
      </c>
      <c r="V2170" t="s">
        <v>255</v>
      </c>
      <c r="W2170">
        <f t="shared" si="202"/>
        <v>-7.4699999999999989</v>
      </c>
      <c r="X2170">
        <f t="shared" si="203"/>
        <v>-373.49999999999994</v>
      </c>
    </row>
    <row r="2171" spans="1:24" x14ac:dyDescent="0.35">
      <c r="A2171">
        <v>40</v>
      </c>
      <c r="B2171">
        <v>57.9</v>
      </c>
      <c r="C2171">
        <v>7</v>
      </c>
      <c r="D2171">
        <v>2316</v>
      </c>
      <c r="E2171" s="53" t="s">
        <v>403</v>
      </c>
      <c r="F2171" s="84">
        <v>13</v>
      </c>
      <c r="G2171" s="84">
        <v>10</v>
      </c>
      <c r="H2171" s="85" t="str">
        <f t="shared" si="198"/>
        <v>October</v>
      </c>
      <c r="I2171" s="84">
        <v>2019</v>
      </c>
      <c r="J2171" s="85" t="str">
        <f t="shared" si="199"/>
        <v>10/13/2019</v>
      </c>
      <c r="K2171" s="86">
        <f t="shared" si="200"/>
        <v>1</v>
      </c>
      <c r="L2171" t="str">
        <f t="shared" si="201"/>
        <v>Sunday</v>
      </c>
      <c r="M2171">
        <v>2401</v>
      </c>
      <c r="N2171" t="s">
        <v>207</v>
      </c>
      <c r="O2171" t="s">
        <v>442</v>
      </c>
      <c r="P2171">
        <v>54</v>
      </c>
      <c r="Q2171" t="s">
        <v>635</v>
      </c>
      <c r="R2171" t="s">
        <v>279</v>
      </c>
      <c r="S2171" t="s">
        <v>280</v>
      </c>
      <c r="T2171" t="s">
        <v>229</v>
      </c>
      <c r="U2171" t="s">
        <v>696</v>
      </c>
      <c r="V2171" t="s">
        <v>255</v>
      </c>
      <c r="W2171">
        <f t="shared" si="202"/>
        <v>3.8999999999999986</v>
      </c>
      <c r="X2171">
        <f t="shared" si="203"/>
        <v>155.99999999999994</v>
      </c>
    </row>
    <row r="2172" spans="1:24" x14ac:dyDescent="0.35">
      <c r="A2172">
        <v>38</v>
      </c>
      <c r="B2172">
        <v>45.45</v>
      </c>
      <c r="C2172">
        <v>1</v>
      </c>
      <c r="D2172">
        <v>1727.1</v>
      </c>
      <c r="E2172" s="53" t="s">
        <v>404</v>
      </c>
      <c r="F2172" s="84">
        <v>22</v>
      </c>
      <c r="G2172" s="84">
        <v>10</v>
      </c>
      <c r="H2172" s="85" t="str">
        <f t="shared" si="198"/>
        <v>October</v>
      </c>
      <c r="I2172" s="84">
        <v>2019</v>
      </c>
      <c r="J2172" s="85" t="str">
        <f t="shared" si="199"/>
        <v>10/22/2019</v>
      </c>
      <c r="K2172" s="86">
        <f t="shared" si="200"/>
        <v>3</v>
      </c>
      <c r="L2172" t="str">
        <f t="shared" si="201"/>
        <v>Tuesday</v>
      </c>
      <c r="M2172">
        <v>2393</v>
      </c>
      <c r="N2172" t="s">
        <v>207</v>
      </c>
      <c r="O2172" t="s">
        <v>442</v>
      </c>
      <c r="P2172">
        <v>54</v>
      </c>
      <c r="Q2172" t="s">
        <v>635</v>
      </c>
      <c r="R2172" t="s">
        <v>315</v>
      </c>
      <c r="S2172" t="s">
        <v>316</v>
      </c>
      <c r="T2172" t="s">
        <v>240</v>
      </c>
      <c r="U2172" t="s">
        <v>712</v>
      </c>
      <c r="V2172" t="s">
        <v>255</v>
      </c>
      <c r="W2172">
        <f t="shared" si="202"/>
        <v>-8.5499999999999972</v>
      </c>
      <c r="X2172">
        <f t="shared" si="203"/>
        <v>-324.89999999999986</v>
      </c>
    </row>
    <row r="2173" spans="1:24" x14ac:dyDescent="0.35">
      <c r="A2173">
        <v>38</v>
      </c>
      <c r="B2173">
        <v>232.74</v>
      </c>
      <c r="C2173">
        <v>3</v>
      </c>
      <c r="D2173">
        <v>8844.1200000000008</v>
      </c>
      <c r="E2173" s="53">
        <v>43596</v>
      </c>
      <c r="F2173" s="84">
        <v>5</v>
      </c>
      <c r="G2173" s="84">
        <v>11</v>
      </c>
      <c r="H2173" s="85" t="str">
        <f t="shared" si="198"/>
        <v>November</v>
      </c>
      <c r="I2173" s="84">
        <v>2019</v>
      </c>
      <c r="J2173" s="85" t="str">
        <f t="shared" si="199"/>
        <v>11/5/2019</v>
      </c>
      <c r="K2173" s="86">
        <f t="shared" si="200"/>
        <v>3</v>
      </c>
      <c r="L2173" t="str">
        <f t="shared" si="201"/>
        <v>Tuesday</v>
      </c>
      <c r="M2173">
        <v>2380</v>
      </c>
      <c r="N2173" t="s">
        <v>207</v>
      </c>
      <c r="O2173" t="s">
        <v>442</v>
      </c>
      <c r="P2173">
        <v>54</v>
      </c>
      <c r="Q2173" t="s">
        <v>635</v>
      </c>
      <c r="R2173" t="s">
        <v>283</v>
      </c>
      <c r="S2173" t="s">
        <v>284</v>
      </c>
      <c r="T2173" t="s">
        <v>231</v>
      </c>
      <c r="U2173" t="s">
        <v>698</v>
      </c>
      <c r="V2173" t="s">
        <v>289</v>
      </c>
      <c r="W2173">
        <f t="shared" si="202"/>
        <v>178.74</v>
      </c>
      <c r="X2173">
        <f t="shared" si="203"/>
        <v>6792.1200000000008</v>
      </c>
    </row>
    <row r="2174" spans="1:24" x14ac:dyDescent="0.35">
      <c r="A2174">
        <v>40</v>
      </c>
      <c r="B2174">
        <v>60.6</v>
      </c>
      <c r="C2174">
        <v>3</v>
      </c>
      <c r="D2174">
        <v>2424</v>
      </c>
      <c r="E2174" s="53" t="s">
        <v>405</v>
      </c>
      <c r="F2174" s="84">
        <v>19</v>
      </c>
      <c r="G2174" s="84">
        <v>11</v>
      </c>
      <c r="H2174" s="85" t="str">
        <f t="shared" si="198"/>
        <v>November</v>
      </c>
      <c r="I2174" s="84">
        <v>2019</v>
      </c>
      <c r="J2174" s="85" t="str">
        <f t="shared" si="199"/>
        <v>11/19/2019</v>
      </c>
      <c r="K2174" s="86">
        <f t="shared" si="200"/>
        <v>3</v>
      </c>
      <c r="L2174" t="str">
        <f t="shared" si="201"/>
        <v>Tuesday</v>
      </c>
      <c r="M2174">
        <v>2367</v>
      </c>
      <c r="N2174" t="s">
        <v>207</v>
      </c>
      <c r="O2174" t="s">
        <v>442</v>
      </c>
      <c r="P2174">
        <v>54</v>
      </c>
      <c r="Q2174" t="s">
        <v>635</v>
      </c>
      <c r="R2174" t="s">
        <v>335</v>
      </c>
      <c r="S2174" t="s">
        <v>336</v>
      </c>
      <c r="T2174" t="s">
        <v>229</v>
      </c>
      <c r="U2174" t="s">
        <v>720</v>
      </c>
      <c r="V2174" t="s">
        <v>255</v>
      </c>
      <c r="W2174">
        <f t="shared" si="202"/>
        <v>6.6000000000000014</v>
      </c>
      <c r="X2174">
        <f t="shared" si="203"/>
        <v>264.00000000000006</v>
      </c>
    </row>
    <row r="2175" spans="1:24" x14ac:dyDescent="0.35">
      <c r="A2175">
        <v>33</v>
      </c>
      <c r="B2175">
        <v>46.53</v>
      </c>
      <c r="C2175">
        <v>1</v>
      </c>
      <c r="D2175">
        <v>1535.49</v>
      </c>
      <c r="E2175" s="53">
        <v>43477</v>
      </c>
      <c r="F2175" s="84">
        <v>1</v>
      </c>
      <c r="G2175" s="84">
        <v>12</v>
      </c>
      <c r="H2175" s="85" t="str">
        <f t="shared" si="198"/>
        <v>December</v>
      </c>
      <c r="I2175" s="84">
        <v>2019</v>
      </c>
      <c r="J2175" s="85" t="str">
        <f t="shared" si="199"/>
        <v>12/1/2019</v>
      </c>
      <c r="K2175" s="86">
        <f t="shared" si="200"/>
        <v>1</v>
      </c>
      <c r="L2175" t="str">
        <f t="shared" si="201"/>
        <v>Sunday</v>
      </c>
      <c r="M2175">
        <v>2356</v>
      </c>
      <c r="N2175" t="s">
        <v>207</v>
      </c>
      <c r="O2175" t="s">
        <v>442</v>
      </c>
      <c r="P2175">
        <v>54</v>
      </c>
      <c r="Q2175" t="s">
        <v>635</v>
      </c>
      <c r="R2175" t="s">
        <v>427</v>
      </c>
      <c r="S2175" t="s">
        <v>254</v>
      </c>
      <c r="T2175" t="s">
        <v>229</v>
      </c>
      <c r="U2175" t="s">
        <v>754</v>
      </c>
      <c r="V2175" t="s">
        <v>255</v>
      </c>
      <c r="W2175">
        <f t="shared" si="202"/>
        <v>-7.4699999999999989</v>
      </c>
      <c r="X2175">
        <f t="shared" si="203"/>
        <v>-246.50999999999996</v>
      </c>
    </row>
    <row r="2176" spans="1:24" x14ac:dyDescent="0.35">
      <c r="A2176">
        <v>36</v>
      </c>
      <c r="B2176">
        <v>176.63</v>
      </c>
      <c r="C2176">
        <v>3</v>
      </c>
      <c r="D2176">
        <v>6358.68</v>
      </c>
      <c r="E2176" s="53" t="s">
        <v>387</v>
      </c>
      <c r="F2176" s="84">
        <v>15</v>
      </c>
      <c r="G2176" s="84">
        <v>12</v>
      </c>
      <c r="H2176" s="85" t="str">
        <f t="shared" si="198"/>
        <v>December</v>
      </c>
      <c r="I2176" s="84">
        <v>2019</v>
      </c>
      <c r="J2176" s="85" t="str">
        <f t="shared" si="199"/>
        <v>12/15/2019</v>
      </c>
      <c r="K2176" s="86">
        <f t="shared" si="200"/>
        <v>1</v>
      </c>
      <c r="L2176" t="str">
        <f t="shared" si="201"/>
        <v>Sunday</v>
      </c>
      <c r="M2176">
        <v>2343</v>
      </c>
      <c r="N2176" t="s">
        <v>207</v>
      </c>
      <c r="O2176" t="s">
        <v>442</v>
      </c>
      <c r="P2176">
        <v>54</v>
      </c>
      <c r="Q2176" t="s">
        <v>635</v>
      </c>
      <c r="R2176" t="s">
        <v>256</v>
      </c>
      <c r="S2176" t="s">
        <v>257</v>
      </c>
      <c r="T2176" t="s">
        <v>230</v>
      </c>
      <c r="U2176" t="s">
        <v>684</v>
      </c>
      <c r="V2176" t="s">
        <v>260</v>
      </c>
      <c r="W2176">
        <f t="shared" si="202"/>
        <v>122.63</v>
      </c>
      <c r="X2176">
        <f t="shared" si="203"/>
        <v>4414.68</v>
      </c>
    </row>
    <row r="2177" spans="1:24" x14ac:dyDescent="0.35">
      <c r="A2177">
        <v>20</v>
      </c>
      <c r="B2177">
        <v>66.47</v>
      </c>
      <c r="C2177">
        <v>2</v>
      </c>
      <c r="D2177">
        <v>1329.4</v>
      </c>
      <c r="E2177" s="53" t="s">
        <v>440</v>
      </c>
      <c r="F2177" s="84">
        <v>23</v>
      </c>
      <c r="G2177" s="84">
        <v>1</v>
      </c>
      <c r="H2177" s="85" t="str">
        <f t="shared" si="198"/>
        <v>January</v>
      </c>
      <c r="I2177" s="84">
        <v>2020</v>
      </c>
      <c r="J2177" s="85" t="str">
        <f t="shared" si="199"/>
        <v>1/23/2020</v>
      </c>
      <c r="K2177" s="86">
        <f t="shared" si="200"/>
        <v>5</v>
      </c>
      <c r="L2177" t="str">
        <f t="shared" si="201"/>
        <v>Thursday</v>
      </c>
      <c r="M2177">
        <v>2305</v>
      </c>
      <c r="N2177" t="s">
        <v>207</v>
      </c>
      <c r="O2177" t="s">
        <v>442</v>
      </c>
      <c r="P2177">
        <v>54</v>
      </c>
      <c r="Q2177" t="s">
        <v>635</v>
      </c>
      <c r="R2177" t="s">
        <v>335</v>
      </c>
      <c r="S2177" t="s">
        <v>336</v>
      </c>
      <c r="T2177" t="s">
        <v>229</v>
      </c>
      <c r="U2177" t="s">
        <v>720</v>
      </c>
      <c r="V2177" t="s">
        <v>255</v>
      </c>
      <c r="W2177">
        <f t="shared" si="202"/>
        <v>12.469999999999999</v>
      </c>
      <c r="X2177">
        <f t="shared" si="203"/>
        <v>249.39999999999998</v>
      </c>
    </row>
    <row r="2178" spans="1:24" x14ac:dyDescent="0.35">
      <c r="A2178">
        <v>32</v>
      </c>
      <c r="B2178">
        <v>53.18</v>
      </c>
      <c r="C2178">
        <v>5</v>
      </c>
      <c r="D2178">
        <v>1701.76</v>
      </c>
      <c r="E2178" s="53" t="s">
        <v>502</v>
      </c>
      <c r="F2178" s="84">
        <v>22</v>
      </c>
      <c r="G2178" s="84">
        <v>2</v>
      </c>
      <c r="H2178" s="85" t="str">
        <f t="shared" si="198"/>
        <v>Febuary</v>
      </c>
      <c r="I2178" s="84">
        <v>2020</v>
      </c>
      <c r="J2178" s="85" t="str">
        <f t="shared" si="199"/>
        <v>2/22/2020</v>
      </c>
      <c r="K2178" s="86">
        <f t="shared" si="200"/>
        <v>7</v>
      </c>
      <c r="L2178" t="str">
        <f t="shared" si="201"/>
        <v>Saturday</v>
      </c>
      <c r="M2178">
        <v>2276</v>
      </c>
      <c r="N2178" t="s">
        <v>207</v>
      </c>
      <c r="O2178" t="s">
        <v>442</v>
      </c>
      <c r="P2178">
        <v>54</v>
      </c>
      <c r="Q2178" t="s">
        <v>635</v>
      </c>
      <c r="R2178" t="s">
        <v>296</v>
      </c>
      <c r="S2178" t="s">
        <v>297</v>
      </c>
      <c r="T2178" t="s">
        <v>236</v>
      </c>
      <c r="U2178" t="s">
        <v>704</v>
      </c>
      <c r="V2178" t="s">
        <v>255</v>
      </c>
      <c r="W2178">
        <f t="shared" si="202"/>
        <v>-0.82000000000000028</v>
      </c>
      <c r="X2178">
        <f t="shared" si="203"/>
        <v>-26.240000000000009</v>
      </c>
    </row>
    <row r="2179" spans="1:24" x14ac:dyDescent="0.35">
      <c r="A2179">
        <v>36</v>
      </c>
      <c r="B2179">
        <v>62.77</v>
      </c>
      <c r="C2179">
        <v>3</v>
      </c>
      <c r="D2179">
        <v>2259.7199999999998</v>
      </c>
      <c r="E2179" s="53" t="s">
        <v>513</v>
      </c>
      <c r="F2179" s="84">
        <v>15</v>
      </c>
      <c r="G2179" s="84">
        <v>3</v>
      </c>
      <c r="H2179" s="85" t="str">
        <f t="shared" ref="H2179:H2242" si="204">IF(G2179=1,"January",IF(G2179=2,"Febuary",IF(G2179=3,"March",IF(G2179=4,"April",IF(G2179=5,"May",IF(G2179=6,"June",IF(G2179=7,"July",IF(G2179=8,"August",IF(G2179=9,"September",IF(G2179=10,"October",IF(G2179=11,"November","December")))))))))))</f>
        <v>March</v>
      </c>
      <c r="I2179" s="84">
        <v>2020</v>
      </c>
      <c r="J2179" s="85" t="str">
        <f t="shared" ref="J2179:J2242" si="205">CONCATENATE(G2179,"/",F2179,"/",I2179)</f>
        <v>3/15/2020</v>
      </c>
      <c r="K2179" s="86">
        <f t="shared" ref="K2179:K2242" si="206">WEEKDAY(J2179)</f>
        <v>1</v>
      </c>
      <c r="L2179" t="str">
        <f t="shared" ref="L2179:L2242" si="207">IF(K2179=7,"Saturday",IF(K2179=6,"Friday",IF(K2179=5,"Thursday",IF(K2179=4,"Wednesday",IF(K2179=3,"Tuesday",IF(K2179=2,"Monday","Sunday"))))))</f>
        <v>Sunday</v>
      </c>
      <c r="M2179">
        <v>2255</v>
      </c>
      <c r="N2179" t="s">
        <v>207</v>
      </c>
      <c r="O2179" t="s">
        <v>442</v>
      </c>
      <c r="P2179">
        <v>54</v>
      </c>
      <c r="Q2179" t="s">
        <v>635</v>
      </c>
      <c r="R2179" t="s">
        <v>296</v>
      </c>
      <c r="S2179" t="s">
        <v>297</v>
      </c>
      <c r="T2179" t="s">
        <v>236</v>
      </c>
      <c r="U2179" t="s">
        <v>704</v>
      </c>
      <c r="V2179" t="s">
        <v>255</v>
      </c>
      <c r="W2179">
        <f t="shared" ref="W2179:W2242" si="208">B2179-P2179</f>
        <v>8.7700000000000031</v>
      </c>
      <c r="X2179">
        <f t="shared" ref="X2179:X2242" si="209">W2179*A2179</f>
        <v>315.72000000000014</v>
      </c>
    </row>
    <row r="2180" spans="1:24" x14ac:dyDescent="0.35">
      <c r="A2180">
        <v>19</v>
      </c>
      <c r="B2180">
        <v>48.7</v>
      </c>
      <c r="C2180">
        <v>7</v>
      </c>
      <c r="D2180">
        <v>925.3</v>
      </c>
      <c r="E2180" s="53">
        <v>43895</v>
      </c>
      <c r="F2180" s="84">
        <v>3</v>
      </c>
      <c r="G2180" s="84">
        <v>5</v>
      </c>
      <c r="H2180" s="85" t="str">
        <f t="shared" si="204"/>
        <v>May</v>
      </c>
      <c r="I2180" s="84">
        <v>2020</v>
      </c>
      <c r="J2180" s="85" t="str">
        <f t="shared" si="205"/>
        <v>5/3/2020</v>
      </c>
      <c r="K2180" s="86">
        <f t="shared" si="206"/>
        <v>1</v>
      </c>
      <c r="L2180" t="str">
        <f t="shared" si="207"/>
        <v>Sunday</v>
      </c>
      <c r="M2180">
        <v>2207</v>
      </c>
      <c r="N2180" t="s">
        <v>207</v>
      </c>
      <c r="O2180" t="s">
        <v>442</v>
      </c>
      <c r="P2180">
        <v>54</v>
      </c>
      <c r="Q2180" t="s">
        <v>635</v>
      </c>
      <c r="R2180" t="s">
        <v>296</v>
      </c>
      <c r="S2180" t="s">
        <v>297</v>
      </c>
      <c r="T2180" t="s">
        <v>236</v>
      </c>
      <c r="U2180" t="s">
        <v>704</v>
      </c>
      <c r="V2180" t="s">
        <v>255</v>
      </c>
      <c r="W2180">
        <f t="shared" si="208"/>
        <v>-5.2999999999999972</v>
      </c>
      <c r="X2180">
        <f t="shared" si="209"/>
        <v>-100.69999999999995</v>
      </c>
    </row>
    <row r="2181" spans="1:24" x14ac:dyDescent="0.35">
      <c r="A2181">
        <v>11</v>
      </c>
      <c r="B2181">
        <v>43.83</v>
      </c>
      <c r="C2181">
        <v>6</v>
      </c>
      <c r="D2181">
        <v>482.13</v>
      </c>
      <c r="E2181" s="53" t="s">
        <v>346</v>
      </c>
      <c r="F2181" s="84">
        <v>31</v>
      </c>
      <c r="G2181" s="84">
        <v>5</v>
      </c>
      <c r="H2181" s="85" t="str">
        <f t="shared" si="204"/>
        <v>May</v>
      </c>
      <c r="I2181" s="84">
        <v>2020</v>
      </c>
      <c r="J2181" s="85" t="str">
        <f t="shared" si="205"/>
        <v>5/31/2020</v>
      </c>
      <c r="K2181" s="86">
        <f t="shared" si="206"/>
        <v>1</v>
      </c>
      <c r="L2181" t="str">
        <f t="shared" si="207"/>
        <v>Sunday</v>
      </c>
      <c r="M2181">
        <v>2180</v>
      </c>
      <c r="N2181" t="s">
        <v>347</v>
      </c>
      <c r="O2181" t="s">
        <v>442</v>
      </c>
      <c r="P2181">
        <v>54</v>
      </c>
      <c r="Q2181" t="s">
        <v>635</v>
      </c>
      <c r="R2181" t="s">
        <v>277</v>
      </c>
      <c r="S2181" t="s">
        <v>278</v>
      </c>
      <c r="T2181" t="s">
        <v>230</v>
      </c>
      <c r="U2181" t="s">
        <v>695</v>
      </c>
      <c r="V2181" t="s">
        <v>255</v>
      </c>
      <c r="W2181">
        <f t="shared" si="208"/>
        <v>-10.170000000000002</v>
      </c>
      <c r="X2181">
        <f t="shared" si="209"/>
        <v>-111.87000000000002</v>
      </c>
    </row>
    <row r="2182" spans="1:24" x14ac:dyDescent="0.35">
      <c r="A2182">
        <v>49</v>
      </c>
      <c r="B2182">
        <v>65.87</v>
      </c>
      <c r="C2182">
        <v>4</v>
      </c>
      <c r="D2182">
        <v>3227.63</v>
      </c>
      <c r="E2182" s="53" t="s">
        <v>446</v>
      </c>
      <c r="F2182" s="84">
        <v>31</v>
      </c>
      <c r="G2182" s="84">
        <v>1</v>
      </c>
      <c r="H2182" s="85" t="str">
        <f t="shared" si="204"/>
        <v>January</v>
      </c>
      <c r="I2182" s="84">
        <v>2018</v>
      </c>
      <c r="J2182" s="85" t="str">
        <f t="shared" si="205"/>
        <v>1/31/2018</v>
      </c>
      <c r="K2182" s="86">
        <f t="shared" si="206"/>
        <v>4</v>
      </c>
      <c r="L2182" t="str">
        <f t="shared" si="207"/>
        <v>Wednesday</v>
      </c>
      <c r="M2182">
        <v>3032</v>
      </c>
      <c r="N2182" t="s">
        <v>207</v>
      </c>
      <c r="O2182" t="s">
        <v>514</v>
      </c>
      <c r="P2182">
        <v>62</v>
      </c>
      <c r="Q2182" t="s">
        <v>636</v>
      </c>
      <c r="R2182" t="s">
        <v>296</v>
      </c>
      <c r="S2182" t="s">
        <v>297</v>
      </c>
      <c r="T2182" t="s">
        <v>236</v>
      </c>
      <c r="U2182" t="s">
        <v>704</v>
      </c>
      <c r="V2182" t="s">
        <v>260</v>
      </c>
      <c r="W2182">
        <f t="shared" si="208"/>
        <v>3.8700000000000045</v>
      </c>
      <c r="X2182">
        <f t="shared" si="209"/>
        <v>189.63000000000022</v>
      </c>
    </row>
    <row r="2183" spans="1:24" x14ac:dyDescent="0.35">
      <c r="A2183">
        <v>27</v>
      </c>
      <c r="B2183">
        <v>63.38</v>
      </c>
      <c r="C2183">
        <v>1</v>
      </c>
      <c r="D2183">
        <v>1711.26</v>
      </c>
      <c r="E2183" s="53">
        <v>43408</v>
      </c>
      <c r="F2183" s="84">
        <v>11</v>
      </c>
      <c r="G2183" s="84">
        <v>4</v>
      </c>
      <c r="H2183" s="85" t="str">
        <f t="shared" si="204"/>
        <v>April</v>
      </c>
      <c r="I2183" s="84">
        <v>2018</v>
      </c>
      <c r="J2183" s="85" t="str">
        <f t="shared" si="205"/>
        <v>4/11/2018</v>
      </c>
      <c r="K2183" s="86">
        <f t="shared" si="206"/>
        <v>4</v>
      </c>
      <c r="L2183" t="str">
        <f t="shared" si="207"/>
        <v>Wednesday</v>
      </c>
      <c r="M2183">
        <v>2963</v>
      </c>
      <c r="N2183" t="s">
        <v>207</v>
      </c>
      <c r="O2183" t="s">
        <v>514</v>
      </c>
      <c r="P2183">
        <v>62</v>
      </c>
      <c r="Q2183" t="s">
        <v>636</v>
      </c>
      <c r="R2183" t="s">
        <v>496</v>
      </c>
      <c r="S2183" t="s">
        <v>497</v>
      </c>
      <c r="T2183" t="s">
        <v>242</v>
      </c>
      <c r="U2183" t="s">
        <v>770</v>
      </c>
      <c r="V2183" t="s">
        <v>255</v>
      </c>
      <c r="W2183">
        <f t="shared" si="208"/>
        <v>1.3800000000000026</v>
      </c>
      <c r="X2183">
        <f t="shared" si="209"/>
        <v>37.260000000000069</v>
      </c>
    </row>
    <row r="2184" spans="1:24" x14ac:dyDescent="0.35">
      <c r="A2184">
        <v>29</v>
      </c>
      <c r="B2184">
        <v>70.84</v>
      </c>
      <c r="C2184">
        <v>6</v>
      </c>
      <c r="D2184">
        <v>2054.36</v>
      </c>
      <c r="E2184" s="53">
        <v>43165</v>
      </c>
      <c r="F2184" s="84">
        <v>3</v>
      </c>
      <c r="G2184" s="84">
        <v>6</v>
      </c>
      <c r="H2184" s="85" t="str">
        <f t="shared" si="204"/>
        <v>June</v>
      </c>
      <c r="I2184" s="84">
        <v>2018</v>
      </c>
      <c r="J2184" s="85" t="str">
        <f t="shared" si="205"/>
        <v>6/3/2018</v>
      </c>
      <c r="K2184" s="86">
        <f t="shared" si="206"/>
        <v>1</v>
      </c>
      <c r="L2184" t="str">
        <f t="shared" si="207"/>
        <v>Sunday</v>
      </c>
      <c r="M2184">
        <v>2911</v>
      </c>
      <c r="N2184" t="s">
        <v>207</v>
      </c>
      <c r="O2184" t="s">
        <v>514</v>
      </c>
      <c r="P2184">
        <v>62</v>
      </c>
      <c r="Q2184" t="s">
        <v>636</v>
      </c>
      <c r="R2184" t="s">
        <v>427</v>
      </c>
      <c r="S2184" t="s">
        <v>254</v>
      </c>
      <c r="T2184" t="s">
        <v>229</v>
      </c>
      <c r="U2184" t="s">
        <v>754</v>
      </c>
      <c r="V2184" t="s">
        <v>255</v>
      </c>
      <c r="W2184">
        <f t="shared" si="208"/>
        <v>8.8400000000000034</v>
      </c>
      <c r="X2184">
        <f t="shared" si="209"/>
        <v>256.36000000000013</v>
      </c>
    </row>
    <row r="2185" spans="1:24" x14ac:dyDescent="0.35">
      <c r="A2185">
        <v>42</v>
      </c>
      <c r="B2185">
        <v>74.569999999999993</v>
      </c>
      <c r="C2185">
        <v>16</v>
      </c>
      <c r="D2185">
        <v>3131.94</v>
      </c>
      <c r="E2185" s="53">
        <v>43320</v>
      </c>
      <c r="F2185" s="84">
        <v>8</v>
      </c>
      <c r="G2185" s="84">
        <v>8</v>
      </c>
      <c r="H2185" s="85" t="str">
        <f t="shared" si="204"/>
        <v>August</v>
      </c>
      <c r="I2185" s="84">
        <v>2018</v>
      </c>
      <c r="J2185" s="85" t="str">
        <f t="shared" si="205"/>
        <v>8/8/2018</v>
      </c>
      <c r="K2185" s="86">
        <f t="shared" si="206"/>
        <v>4</v>
      </c>
      <c r="L2185" t="str">
        <f t="shared" si="207"/>
        <v>Wednesday</v>
      </c>
      <c r="M2185">
        <v>2846</v>
      </c>
      <c r="N2185" t="s">
        <v>207</v>
      </c>
      <c r="O2185" t="s">
        <v>514</v>
      </c>
      <c r="P2185">
        <v>62</v>
      </c>
      <c r="Q2185" t="s">
        <v>636</v>
      </c>
      <c r="R2185" t="s">
        <v>335</v>
      </c>
      <c r="S2185" t="s">
        <v>336</v>
      </c>
      <c r="T2185" t="s">
        <v>229</v>
      </c>
      <c r="U2185" t="s">
        <v>720</v>
      </c>
      <c r="V2185" t="s">
        <v>260</v>
      </c>
      <c r="W2185">
        <f t="shared" si="208"/>
        <v>12.569999999999993</v>
      </c>
      <c r="X2185">
        <f t="shared" si="209"/>
        <v>527.93999999999971</v>
      </c>
    </row>
    <row r="2186" spans="1:24" x14ac:dyDescent="0.35">
      <c r="A2186">
        <v>33</v>
      </c>
      <c r="B2186">
        <v>50.95</v>
      </c>
      <c r="C2186">
        <v>2</v>
      </c>
      <c r="D2186">
        <v>1681.35</v>
      </c>
      <c r="E2186" s="53" t="s">
        <v>519</v>
      </c>
      <c r="F2186" s="84">
        <v>25</v>
      </c>
      <c r="G2186" s="84">
        <v>9</v>
      </c>
      <c r="H2186" s="85" t="str">
        <f t="shared" si="204"/>
        <v>September</v>
      </c>
      <c r="I2186" s="84">
        <v>2018</v>
      </c>
      <c r="J2186" s="85" t="str">
        <f t="shared" si="205"/>
        <v>9/25/2018</v>
      </c>
      <c r="K2186" s="86">
        <f t="shared" si="206"/>
        <v>3</v>
      </c>
      <c r="L2186" t="str">
        <f t="shared" si="207"/>
        <v>Tuesday</v>
      </c>
      <c r="M2186">
        <v>2799</v>
      </c>
      <c r="N2186" t="s">
        <v>207</v>
      </c>
      <c r="O2186" t="s">
        <v>514</v>
      </c>
      <c r="P2186">
        <v>62</v>
      </c>
      <c r="Q2186" t="s">
        <v>636</v>
      </c>
      <c r="R2186" t="s">
        <v>307</v>
      </c>
      <c r="S2186" t="s">
        <v>308</v>
      </c>
      <c r="T2186" t="s">
        <v>232</v>
      </c>
      <c r="U2186" t="s">
        <v>709</v>
      </c>
      <c r="V2186" t="s">
        <v>255</v>
      </c>
      <c r="W2186">
        <f t="shared" si="208"/>
        <v>-11.049999999999997</v>
      </c>
      <c r="X2186">
        <f t="shared" si="209"/>
        <v>-364.64999999999992</v>
      </c>
    </row>
    <row r="2187" spans="1:24" x14ac:dyDescent="0.35">
      <c r="A2187">
        <v>44</v>
      </c>
      <c r="B2187">
        <v>53.44</v>
      </c>
      <c r="C2187">
        <v>7</v>
      </c>
      <c r="D2187">
        <v>2351.36</v>
      </c>
      <c r="E2187" s="53" t="s">
        <v>429</v>
      </c>
      <c r="F2187" s="84">
        <v>22</v>
      </c>
      <c r="G2187" s="84">
        <v>10</v>
      </c>
      <c r="H2187" s="85" t="str">
        <f t="shared" si="204"/>
        <v>October</v>
      </c>
      <c r="I2187" s="84">
        <v>2018</v>
      </c>
      <c r="J2187" s="85" t="str">
        <f t="shared" si="205"/>
        <v>10/22/2018</v>
      </c>
      <c r="K2187" s="86">
        <f t="shared" si="206"/>
        <v>2</v>
      </c>
      <c r="L2187" t="str">
        <f t="shared" si="207"/>
        <v>Monday</v>
      </c>
      <c r="M2187">
        <v>2773</v>
      </c>
      <c r="N2187" t="s">
        <v>207</v>
      </c>
      <c r="O2187" t="s">
        <v>514</v>
      </c>
      <c r="P2187">
        <v>62</v>
      </c>
      <c r="Q2187" t="s">
        <v>636</v>
      </c>
      <c r="R2187" t="s">
        <v>304</v>
      </c>
      <c r="S2187" t="s">
        <v>249</v>
      </c>
      <c r="T2187" t="s">
        <v>249</v>
      </c>
      <c r="U2187" t="s">
        <v>707</v>
      </c>
      <c r="V2187" t="s">
        <v>255</v>
      </c>
      <c r="W2187">
        <f t="shared" si="208"/>
        <v>-8.5600000000000023</v>
      </c>
      <c r="X2187">
        <f t="shared" si="209"/>
        <v>-376.6400000000001</v>
      </c>
    </row>
    <row r="2188" spans="1:24" x14ac:dyDescent="0.35">
      <c r="A2188">
        <v>22</v>
      </c>
      <c r="B2188">
        <v>64</v>
      </c>
      <c r="C2188">
        <v>6</v>
      </c>
      <c r="D2188">
        <v>1408</v>
      </c>
      <c r="E2188" s="53">
        <v>43262</v>
      </c>
      <c r="F2188" s="84">
        <v>6</v>
      </c>
      <c r="G2188" s="84">
        <v>11</v>
      </c>
      <c r="H2188" s="85" t="str">
        <f t="shared" si="204"/>
        <v>November</v>
      </c>
      <c r="I2188" s="84">
        <v>2018</v>
      </c>
      <c r="J2188" s="85" t="str">
        <f t="shared" si="205"/>
        <v>11/6/2018</v>
      </c>
      <c r="K2188" s="86">
        <f t="shared" si="206"/>
        <v>3</v>
      </c>
      <c r="L2188" t="str">
        <f t="shared" si="207"/>
        <v>Tuesday</v>
      </c>
      <c r="M2188">
        <v>2759</v>
      </c>
      <c r="N2188" t="s">
        <v>207</v>
      </c>
      <c r="O2188" t="s">
        <v>514</v>
      </c>
      <c r="P2188">
        <v>62</v>
      </c>
      <c r="Q2188" t="s">
        <v>636</v>
      </c>
      <c r="R2188" t="s">
        <v>416</v>
      </c>
      <c r="S2188" t="s">
        <v>417</v>
      </c>
      <c r="T2188" t="s">
        <v>239</v>
      </c>
      <c r="U2188" t="s">
        <v>750</v>
      </c>
      <c r="V2188" t="s">
        <v>255</v>
      </c>
      <c r="W2188">
        <f t="shared" si="208"/>
        <v>2</v>
      </c>
      <c r="X2188">
        <f t="shared" si="209"/>
        <v>44</v>
      </c>
    </row>
    <row r="2189" spans="1:24" x14ac:dyDescent="0.35">
      <c r="A2189">
        <v>48</v>
      </c>
      <c r="B2189">
        <v>50.95</v>
      </c>
      <c r="C2189">
        <v>1</v>
      </c>
      <c r="D2189">
        <v>2445.6</v>
      </c>
      <c r="E2189" s="53" t="s">
        <v>367</v>
      </c>
      <c r="F2189" s="84">
        <v>14</v>
      </c>
      <c r="G2189" s="84">
        <v>11</v>
      </c>
      <c r="H2189" s="85" t="str">
        <f t="shared" si="204"/>
        <v>November</v>
      </c>
      <c r="I2189" s="84">
        <v>2018</v>
      </c>
      <c r="J2189" s="85" t="str">
        <f t="shared" si="205"/>
        <v>11/14/2018</v>
      </c>
      <c r="K2189" s="86">
        <f t="shared" si="206"/>
        <v>4</v>
      </c>
      <c r="L2189" t="str">
        <f t="shared" si="207"/>
        <v>Wednesday</v>
      </c>
      <c r="M2189">
        <v>2752</v>
      </c>
      <c r="N2189" t="s">
        <v>207</v>
      </c>
      <c r="O2189" t="s">
        <v>514</v>
      </c>
      <c r="P2189">
        <v>62</v>
      </c>
      <c r="Q2189" t="s">
        <v>636</v>
      </c>
      <c r="R2189" t="s">
        <v>454</v>
      </c>
      <c r="S2189" t="s">
        <v>455</v>
      </c>
      <c r="T2189" t="s">
        <v>236</v>
      </c>
      <c r="U2189" t="s">
        <v>761</v>
      </c>
      <c r="V2189" t="s">
        <v>255</v>
      </c>
      <c r="W2189">
        <f t="shared" si="208"/>
        <v>-11.049999999999997</v>
      </c>
      <c r="X2189">
        <f t="shared" si="209"/>
        <v>-530.39999999999986</v>
      </c>
    </row>
    <row r="2190" spans="1:24" x14ac:dyDescent="0.35">
      <c r="A2190">
        <v>33</v>
      </c>
      <c r="B2190">
        <v>54.68</v>
      </c>
      <c r="C2190">
        <v>1</v>
      </c>
      <c r="D2190">
        <v>1804.44</v>
      </c>
      <c r="E2190" s="53" t="s">
        <v>312</v>
      </c>
      <c r="F2190" s="84">
        <v>25</v>
      </c>
      <c r="G2190" s="84">
        <v>11</v>
      </c>
      <c r="H2190" s="85" t="str">
        <f t="shared" si="204"/>
        <v>November</v>
      </c>
      <c r="I2190" s="84">
        <v>2018</v>
      </c>
      <c r="J2190" s="85" t="str">
        <f t="shared" si="205"/>
        <v>11/25/2018</v>
      </c>
      <c r="K2190" s="86">
        <f t="shared" si="206"/>
        <v>1</v>
      </c>
      <c r="L2190" t="str">
        <f t="shared" si="207"/>
        <v>Sunday</v>
      </c>
      <c r="M2190">
        <v>2742</v>
      </c>
      <c r="N2190" t="s">
        <v>207</v>
      </c>
      <c r="O2190" t="s">
        <v>514</v>
      </c>
      <c r="P2190">
        <v>62</v>
      </c>
      <c r="Q2190" t="s">
        <v>636</v>
      </c>
      <c r="R2190" t="s">
        <v>354</v>
      </c>
      <c r="S2190" t="s">
        <v>355</v>
      </c>
      <c r="T2190" t="s">
        <v>229</v>
      </c>
      <c r="U2190" t="s">
        <v>728</v>
      </c>
      <c r="V2190" t="s">
        <v>255</v>
      </c>
      <c r="W2190">
        <f t="shared" si="208"/>
        <v>-7.32</v>
      </c>
      <c r="X2190">
        <f t="shared" si="209"/>
        <v>-241.56</v>
      </c>
    </row>
    <row r="2191" spans="1:24" x14ac:dyDescent="0.35">
      <c r="A2191">
        <v>45</v>
      </c>
      <c r="B2191">
        <v>56.55</v>
      </c>
      <c r="C2191">
        <v>2</v>
      </c>
      <c r="D2191">
        <v>2544.75</v>
      </c>
      <c r="E2191" s="53">
        <v>43355</v>
      </c>
      <c r="F2191" s="84">
        <v>9</v>
      </c>
      <c r="G2191" s="84">
        <v>12</v>
      </c>
      <c r="H2191" s="85" t="str">
        <f t="shared" si="204"/>
        <v>December</v>
      </c>
      <c r="I2191" s="84">
        <v>2018</v>
      </c>
      <c r="J2191" s="85" t="str">
        <f t="shared" si="205"/>
        <v>12/9/2018</v>
      </c>
      <c r="K2191" s="86">
        <f t="shared" si="206"/>
        <v>1</v>
      </c>
      <c r="L2191" t="str">
        <f t="shared" si="207"/>
        <v>Sunday</v>
      </c>
      <c r="M2191">
        <v>2729</v>
      </c>
      <c r="N2191" t="s">
        <v>207</v>
      </c>
      <c r="O2191" t="s">
        <v>514</v>
      </c>
      <c r="P2191">
        <v>62</v>
      </c>
      <c r="Q2191" t="s">
        <v>636</v>
      </c>
      <c r="R2191" t="s">
        <v>400</v>
      </c>
      <c r="S2191" t="s">
        <v>382</v>
      </c>
      <c r="T2191" t="s">
        <v>229</v>
      </c>
      <c r="U2191" t="s">
        <v>744</v>
      </c>
      <c r="V2191" t="s">
        <v>255</v>
      </c>
      <c r="W2191">
        <f t="shared" si="208"/>
        <v>-5.4500000000000028</v>
      </c>
      <c r="X2191">
        <f t="shared" si="209"/>
        <v>-245.25000000000011</v>
      </c>
    </row>
    <row r="2192" spans="1:24" x14ac:dyDescent="0.35">
      <c r="A2192">
        <v>20</v>
      </c>
      <c r="B2192">
        <v>52.82</v>
      </c>
      <c r="C2192">
        <v>6</v>
      </c>
      <c r="D2192">
        <v>1056.4000000000001</v>
      </c>
      <c r="E2192" s="53">
        <v>43801</v>
      </c>
      <c r="F2192" s="84">
        <v>12</v>
      </c>
      <c r="G2192" s="84">
        <v>2</v>
      </c>
      <c r="H2192" s="85" t="str">
        <f t="shared" si="204"/>
        <v>Febuary</v>
      </c>
      <c r="I2192" s="84">
        <v>2019</v>
      </c>
      <c r="J2192" s="85" t="str">
        <f t="shared" si="205"/>
        <v>2/12/2019</v>
      </c>
      <c r="K2192" s="86">
        <f t="shared" si="206"/>
        <v>3</v>
      </c>
      <c r="L2192" t="str">
        <f t="shared" si="207"/>
        <v>Tuesday</v>
      </c>
      <c r="M2192">
        <v>2665</v>
      </c>
      <c r="N2192" t="s">
        <v>207</v>
      </c>
      <c r="O2192" t="s">
        <v>514</v>
      </c>
      <c r="P2192">
        <v>62</v>
      </c>
      <c r="Q2192" t="s">
        <v>636</v>
      </c>
      <c r="R2192" t="s">
        <v>430</v>
      </c>
      <c r="S2192" t="s">
        <v>431</v>
      </c>
      <c r="T2192" t="s">
        <v>245</v>
      </c>
      <c r="U2192" t="s">
        <v>755</v>
      </c>
      <c r="V2192" t="s">
        <v>255</v>
      </c>
      <c r="W2192">
        <f t="shared" si="208"/>
        <v>-9.18</v>
      </c>
      <c r="X2192">
        <f t="shared" si="209"/>
        <v>-183.6</v>
      </c>
    </row>
    <row r="2193" spans="1:24" x14ac:dyDescent="0.35">
      <c r="A2193">
        <v>46</v>
      </c>
      <c r="B2193">
        <v>60.9</v>
      </c>
      <c r="C2193">
        <v>4</v>
      </c>
      <c r="D2193">
        <v>2801.4</v>
      </c>
      <c r="E2193" s="53" t="s">
        <v>447</v>
      </c>
      <c r="F2193" s="84">
        <v>15</v>
      </c>
      <c r="G2193" s="84">
        <v>3</v>
      </c>
      <c r="H2193" s="85" t="str">
        <f t="shared" si="204"/>
        <v>March</v>
      </c>
      <c r="I2193" s="84">
        <v>2019</v>
      </c>
      <c r="J2193" s="85" t="str">
        <f t="shared" si="205"/>
        <v>3/15/2019</v>
      </c>
      <c r="K2193" s="86">
        <f t="shared" si="206"/>
        <v>6</v>
      </c>
      <c r="L2193" t="str">
        <f t="shared" si="207"/>
        <v>Friday</v>
      </c>
      <c r="M2193">
        <v>2635</v>
      </c>
      <c r="N2193" t="s">
        <v>207</v>
      </c>
      <c r="O2193" t="s">
        <v>514</v>
      </c>
      <c r="P2193">
        <v>62</v>
      </c>
      <c r="Q2193" t="s">
        <v>636</v>
      </c>
      <c r="R2193" t="s">
        <v>420</v>
      </c>
      <c r="S2193" t="s">
        <v>421</v>
      </c>
      <c r="T2193" t="s">
        <v>248</v>
      </c>
      <c r="U2193" t="s">
        <v>752</v>
      </c>
      <c r="V2193" t="s">
        <v>255</v>
      </c>
      <c r="W2193">
        <f t="shared" si="208"/>
        <v>-1.1000000000000014</v>
      </c>
      <c r="X2193">
        <f t="shared" si="209"/>
        <v>-50.600000000000065</v>
      </c>
    </row>
    <row r="2194" spans="1:24" x14ac:dyDescent="0.35">
      <c r="A2194">
        <v>40</v>
      </c>
      <c r="B2194">
        <v>49.71</v>
      </c>
      <c r="C2194">
        <v>6</v>
      </c>
      <c r="D2194">
        <v>1988.4</v>
      </c>
      <c r="E2194" s="53">
        <v>43590</v>
      </c>
      <c r="F2194" s="84">
        <v>5</v>
      </c>
      <c r="G2194" s="84">
        <v>5</v>
      </c>
      <c r="H2194" s="85" t="str">
        <f t="shared" si="204"/>
        <v>May</v>
      </c>
      <c r="I2194" s="84">
        <v>2019</v>
      </c>
      <c r="J2194" s="85" t="str">
        <f t="shared" si="205"/>
        <v>5/5/2019</v>
      </c>
      <c r="K2194" s="86">
        <f t="shared" si="206"/>
        <v>1</v>
      </c>
      <c r="L2194" t="str">
        <f t="shared" si="207"/>
        <v>Sunday</v>
      </c>
      <c r="M2194">
        <v>2585</v>
      </c>
      <c r="N2194" t="s">
        <v>207</v>
      </c>
      <c r="O2194" t="s">
        <v>514</v>
      </c>
      <c r="P2194">
        <v>62</v>
      </c>
      <c r="Q2194" t="s">
        <v>636</v>
      </c>
      <c r="R2194" t="s">
        <v>423</v>
      </c>
      <c r="S2194" t="s">
        <v>424</v>
      </c>
      <c r="T2194" t="s">
        <v>233</v>
      </c>
      <c r="U2194" t="s">
        <v>753</v>
      </c>
      <c r="V2194" t="s">
        <v>255</v>
      </c>
      <c r="W2194">
        <f t="shared" si="208"/>
        <v>-12.29</v>
      </c>
      <c r="X2194">
        <f t="shared" si="209"/>
        <v>-491.59999999999997</v>
      </c>
    </row>
    <row r="2195" spans="1:24" x14ac:dyDescent="0.35">
      <c r="A2195">
        <v>45</v>
      </c>
      <c r="B2195">
        <v>64.63</v>
      </c>
      <c r="C2195">
        <v>6</v>
      </c>
      <c r="D2195">
        <v>2908.35</v>
      </c>
      <c r="E2195" s="53" t="s">
        <v>434</v>
      </c>
      <c r="F2195" s="84">
        <v>20</v>
      </c>
      <c r="G2195" s="84">
        <v>7</v>
      </c>
      <c r="H2195" s="85" t="str">
        <f t="shared" si="204"/>
        <v>July</v>
      </c>
      <c r="I2195" s="84">
        <v>2019</v>
      </c>
      <c r="J2195" s="85" t="str">
        <f t="shared" si="205"/>
        <v>7/20/2019</v>
      </c>
      <c r="K2195" s="86">
        <f t="shared" si="206"/>
        <v>7</v>
      </c>
      <c r="L2195" t="str">
        <f t="shared" si="207"/>
        <v>Saturday</v>
      </c>
      <c r="M2195">
        <v>2510</v>
      </c>
      <c r="N2195" t="s">
        <v>207</v>
      </c>
      <c r="O2195" t="s">
        <v>514</v>
      </c>
      <c r="P2195">
        <v>62</v>
      </c>
      <c r="Q2195" t="s">
        <v>636</v>
      </c>
      <c r="R2195" t="s">
        <v>285</v>
      </c>
      <c r="S2195" t="s">
        <v>286</v>
      </c>
      <c r="T2195" t="s">
        <v>229</v>
      </c>
      <c r="U2195" t="s">
        <v>699</v>
      </c>
      <c r="V2195" t="s">
        <v>255</v>
      </c>
      <c r="W2195">
        <f t="shared" si="208"/>
        <v>2.6299999999999955</v>
      </c>
      <c r="X2195">
        <f t="shared" si="209"/>
        <v>118.3499999999998</v>
      </c>
    </row>
    <row r="2196" spans="1:24" x14ac:dyDescent="0.35">
      <c r="A2196">
        <v>36</v>
      </c>
      <c r="B2196">
        <v>59.65</v>
      </c>
      <c r="C2196">
        <v>9</v>
      </c>
      <c r="D2196">
        <v>2147.4</v>
      </c>
      <c r="E2196" s="53" t="s">
        <v>378</v>
      </c>
      <c r="F2196" s="84">
        <v>20</v>
      </c>
      <c r="G2196" s="84">
        <v>8</v>
      </c>
      <c r="H2196" s="85" t="str">
        <f t="shared" si="204"/>
        <v>August</v>
      </c>
      <c r="I2196" s="84">
        <v>2019</v>
      </c>
      <c r="J2196" s="85" t="str">
        <f t="shared" si="205"/>
        <v>8/20/2019</v>
      </c>
      <c r="K2196" s="86">
        <f t="shared" si="206"/>
        <v>3</v>
      </c>
      <c r="L2196" t="str">
        <f t="shared" si="207"/>
        <v>Tuesday</v>
      </c>
      <c r="M2196">
        <v>2480</v>
      </c>
      <c r="N2196" t="s">
        <v>207</v>
      </c>
      <c r="O2196" t="s">
        <v>514</v>
      </c>
      <c r="P2196">
        <v>62</v>
      </c>
      <c r="Q2196" t="s">
        <v>636</v>
      </c>
      <c r="R2196" t="s">
        <v>335</v>
      </c>
      <c r="S2196" t="s">
        <v>336</v>
      </c>
      <c r="T2196" t="s">
        <v>229</v>
      </c>
      <c r="U2196" t="s">
        <v>720</v>
      </c>
      <c r="V2196" t="s">
        <v>255</v>
      </c>
      <c r="W2196">
        <f t="shared" si="208"/>
        <v>-2.3500000000000014</v>
      </c>
      <c r="X2196">
        <f t="shared" si="209"/>
        <v>-84.600000000000051</v>
      </c>
    </row>
    <row r="2197" spans="1:24" x14ac:dyDescent="0.35">
      <c r="A2197">
        <v>31</v>
      </c>
      <c r="B2197">
        <v>67.73</v>
      </c>
      <c r="C2197">
        <v>3</v>
      </c>
      <c r="D2197">
        <v>2099.63</v>
      </c>
      <c r="E2197" s="53">
        <v>43686</v>
      </c>
      <c r="F2197" s="84">
        <v>8</v>
      </c>
      <c r="G2197" s="84">
        <v>9</v>
      </c>
      <c r="H2197" s="85" t="str">
        <f t="shared" si="204"/>
        <v>September</v>
      </c>
      <c r="I2197" s="84">
        <v>2019</v>
      </c>
      <c r="J2197" s="85" t="str">
        <f t="shared" si="205"/>
        <v>9/8/2019</v>
      </c>
      <c r="K2197" s="86">
        <f t="shared" si="206"/>
        <v>1</v>
      </c>
      <c r="L2197" t="str">
        <f t="shared" si="207"/>
        <v>Sunday</v>
      </c>
      <c r="M2197">
        <v>2462</v>
      </c>
      <c r="N2197" t="s">
        <v>207</v>
      </c>
      <c r="O2197" t="s">
        <v>514</v>
      </c>
      <c r="P2197">
        <v>62</v>
      </c>
      <c r="Q2197" t="s">
        <v>636</v>
      </c>
      <c r="R2197" t="s">
        <v>253</v>
      </c>
      <c r="S2197" t="s">
        <v>254</v>
      </c>
      <c r="T2197" t="s">
        <v>229</v>
      </c>
      <c r="U2197" t="s">
        <v>683</v>
      </c>
      <c r="V2197" t="s">
        <v>255</v>
      </c>
      <c r="W2197">
        <f t="shared" si="208"/>
        <v>5.730000000000004</v>
      </c>
      <c r="X2197">
        <f t="shared" si="209"/>
        <v>177.63000000000011</v>
      </c>
    </row>
    <row r="2198" spans="1:24" x14ac:dyDescent="0.35">
      <c r="A2198">
        <v>46</v>
      </c>
      <c r="B2198">
        <v>50.33</v>
      </c>
      <c r="C2198">
        <v>17</v>
      </c>
      <c r="D2198">
        <v>2315.1799999999998</v>
      </c>
      <c r="E2198" s="53" t="s">
        <v>383</v>
      </c>
      <c r="F2198" s="84">
        <v>14</v>
      </c>
      <c r="G2198" s="84">
        <v>10</v>
      </c>
      <c r="H2198" s="85" t="str">
        <f t="shared" si="204"/>
        <v>October</v>
      </c>
      <c r="I2198" s="84">
        <v>2019</v>
      </c>
      <c r="J2198" s="85" t="str">
        <f t="shared" si="205"/>
        <v>10/14/2019</v>
      </c>
      <c r="K2198" s="86">
        <f t="shared" si="206"/>
        <v>2</v>
      </c>
      <c r="L2198" t="str">
        <f t="shared" si="207"/>
        <v>Monday</v>
      </c>
      <c r="M2198">
        <v>2427</v>
      </c>
      <c r="N2198" t="s">
        <v>207</v>
      </c>
      <c r="O2198" t="s">
        <v>514</v>
      </c>
      <c r="P2198">
        <v>62</v>
      </c>
      <c r="Q2198" t="s">
        <v>636</v>
      </c>
      <c r="R2198" t="s">
        <v>435</v>
      </c>
      <c r="S2198" t="s">
        <v>436</v>
      </c>
      <c r="T2198" t="s">
        <v>235</v>
      </c>
      <c r="U2198" t="s">
        <v>757</v>
      </c>
      <c r="V2198" t="s">
        <v>255</v>
      </c>
      <c r="W2198">
        <f t="shared" si="208"/>
        <v>-11.670000000000002</v>
      </c>
      <c r="X2198">
        <f t="shared" si="209"/>
        <v>-536.82000000000005</v>
      </c>
    </row>
    <row r="2199" spans="1:24" x14ac:dyDescent="0.35">
      <c r="A2199">
        <v>35</v>
      </c>
      <c r="B2199">
        <v>66.489999999999995</v>
      </c>
      <c r="C2199">
        <v>9</v>
      </c>
      <c r="D2199">
        <v>2327.15</v>
      </c>
      <c r="E2199" s="53" t="s">
        <v>404</v>
      </c>
      <c r="F2199" s="84">
        <v>22</v>
      </c>
      <c r="G2199" s="84">
        <v>10</v>
      </c>
      <c r="H2199" s="85" t="str">
        <f t="shared" si="204"/>
        <v>October</v>
      </c>
      <c r="I2199" s="84">
        <v>2019</v>
      </c>
      <c r="J2199" s="85" t="str">
        <f t="shared" si="205"/>
        <v>10/22/2019</v>
      </c>
      <c r="K2199" s="86">
        <f t="shared" si="206"/>
        <v>3</v>
      </c>
      <c r="L2199" t="str">
        <f t="shared" si="207"/>
        <v>Tuesday</v>
      </c>
      <c r="M2199">
        <v>2420</v>
      </c>
      <c r="N2199" t="s">
        <v>207</v>
      </c>
      <c r="O2199" t="s">
        <v>514</v>
      </c>
      <c r="P2199">
        <v>62</v>
      </c>
      <c r="Q2199" t="s">
        <v>636</v>
      </c>
      <c r="R2199" t="s">
        <v>437</v>
      </c>
      <c r="S2199" t="s">
        <v>438</v>
      </c>
      <c r="T2199" t="s">
        <v>243</v>
      </c>
      <c r="U2199" t="s">
        <v>758</v>
      </c>
      <c r="V2199" t="s">
        <v>255</v>
      </c>
      <c r="W2199">
        <f t="shared" si="208"/>
        <v>4.4899999999999949</v>
      </c>
      <c r="X2199">
        <f t="shared" si="209"/>
        <v>157.14999999999981</v>
      </c>
    </row>
    <row r="2200" spans="1:24" x14ac:dyDescent="0.35">
      <c r="A2200">
        <v>28</v>
      </c>
      <c r="B2200">
        <v>192.05</v>
      </c>
      <c r="C2200">
        <v>2</v>
      </c>
      <c r="D2200">
        <v>5377.4</v>
      </c>
      <c r="E2200" s="53">
        <v>43596</v>
      </c>
      <c r="F2200" s="84">
        <v>5</v>
      </c>
      <c r="G2200" s="84">
        <v>11</v>
      </c>
      <c r="H2200" s="85" t="str">
        <f t="shared" si="204"/>
        <v>November</v>
      </c>
      <c r="I2200" s="84">
        <v>2019</v>
      </c>
      <c r="J2200" s="85" t="str">
        <f t="shared" si="205"/>
        <v>11/5/2019</v>
      </c>
      <c r="K2200" s="86">
        <f t="shared" si="206"/>
        <v>3</v>
      </c>
      <c r="L2200" t="str">
        <f t="shared" si="207"/>
        <v>Tuesday</v>
      </c>
      <c r="M2200">
        <v>2407</v>
      </c>
      <c r="N2200" t="s">
        <v>207</v>
      </c>
      <c r="O2200" t="s">
        <v>514</v>
      </c>
      <c r="P2200">
        <v>62</v>
      </c>
      <c r="Q2200" t="s">
        <v>636</v>
      </c>
      <c r="R2200" t="s">
        <v>283</v>
      </c>
      <c r="S2200" t="s">
        <v>284</v>
      </c>
      <c r="T2200" t="s">
        <v>231</v>
      </c>
      <c r="U2200" t="s">
        <v>698</v>
      </c>
      <c r="V2200" t="s">
        <v>260</v>
      </c>
      <c r="W2200">
        <f t="shared" si="208"/>
        <v>130.05000000000001</v>
      </c>
      <c r="X2200">
        <f t="shared" si="209"/>
        <v>3641.4000000000005</v>
      </c>
    </row>
    <row r="2201" spans="1:24" x14ac:dyDescent="0.35">
      <c r="A2201">
        <v>31</v>
      </c>
      <c r="B2201">
        <v>84.71</v>
      </c>
      <c r="C2201">
        <v>9</v>
      </c>
      <c r="D2201">
        <v>2626.01</v>
      </c>
      <c r="E2201" s="53" t="s">
        <v>439</v>
      </c>
      <c r="F2201" s="84">
        <v>20</v>
      </c>
      <c r="G2201" s="84">
        <v>11</v>
      </c>
      <c r="H2201" s="85" t="str">
        <f t="shared" si="204"/>
        <v>November</v>
      </c>
      <c r="I2201" s="84">
        <v>2019</v>
      </c>
      <c r="J2201" s="85" t="str">
        <f t="shared" si="205"/>
        <v>11/20/2019</v>
      </c>
      <c r="K2201" s="86">
        <f t="shared" si="206"/>
        <v>4</v>
      </c>
      <c r="L2201" t="str">
        <f t="shared" si="207"/>
        <v>Wednesday</v>
      </c>
      <c r="M2201">
        <v>2393</v>
      </c>
      <c r="N2201" t="s">
        <v>207</v>
      </c>
      <c r="O2201" t="s">
        <v>514</v>
      </c>
      <c r="P2201">
        <v>62</v>
      </c>
      <c r="Q2201" t="s">
        <v>636</v>
      </c>
      <c r="R2201" t="s">
        <v>395</v>
      </c>
      <c r="S2201" t="s">
        <v>259</v>
      </c>
      <c r="T2201" t="s">
        <v>230</v>
      </c>
      <c r="U2201" t="s">
        <v>742</v>
      </c>
      <c r="V2201" t="s">
        <v>255</v>
      </c>
      <c r="W2201">
        <f t="shared" si="208"/>
        <v>22.709999999999994</v>
      </c>
      <c r="X2201">
        <f t="shared" si="209"/>
        <v>704.00999999999976</v>
      </c>
    </row>
    <row r="2202" spans="1:24" x14ac:dyDescent="0.35">
      <c r="A2202">
        <v>27</v>
      </c>
      <c r="B2202">
        <v>163.19999999999999</v>
      </c>
      <c r="C2202">
        <v>14</v>
      </c>
      <c r="D2202">
        <v>4406.3999999999996</v>
      </c>
      <c r="E2202" s="53">
        <v>43508</v>
      </c>
      <c r="F2202" s="84">
        <v>2</v>
      </c>
      <c r="G2202" s="84">
        <v>12</v>
      </c>
      <c r="H2202" s="85" t="str">
        <f t="shared" si="204"/>
        <v>December</v>
      </c>
      <c r="I2202" s="84">
        <v>2019</v>
      </c>
      <c r="J2202" s="85" t="str">
        <f t="shared" si="205"/>
        <v>12/2/2019</v>
      </c>
      <c r="K2202" s="86">
        <f t="shared" si="206"/>
        <v>2</v>
      </c>
      <c r="L2202" t="str">
        <f t="shared" si="207"/>
        <v>Monday</v>
      </c>
      <c r="M2202">
        <v>2382</v>
      </c>
      <c r="N2202" t="s">
        <v>207</v>
      </c>
      <c r="O2202" t="s">
        <v>514</v>
      </c>
      <c r="P2202">
        <v>62</v>
      </c>
      <c r="Q2202" t="s">
        <v>636</v>
      </c>
      <c r="R2202" t="s">
        <v>296</v>
      </c>
      <c r="S2202" t="s">
        <v>297</v>
      </c>
      <c r="T2202" t="s">
        <v>236</v>
      </c>
      <c r="U2202" t="s">
        <v>704</v>
      </c>
      <c r="V2202" t="s">
        <v>260</v>
      </c>
      <c r="W2202">
        <f t="shared" si="208"/>
        <v>101.19999999999999</v>
      </c>
      <c r="X2202">
        <f t="shared" si="209"/>
        <v>2732.3999999999996</v>
      </c>
    </row>
    <row r="2203" spans="1:24" x14ac:dyDescent="0.35">
      <c r="A2203">
        <v>22</v>
      </c>
      <c r="B2203">
        <v>195.51</v>
      </c>
      <c r="C2203">
        <v>1</v>
      </c>
      <c r="D2203">
        <v>4301.22</v>
      </c>
      <c r="E2203" s="53" t="s">
        <v>387</v>
      </c>
      <c r="F2203" s="84">
        <v>15</v>
      </c>
      <c r="G2203" s="84">
        <v>12</v>
      </c>
      <c r="H2203" s="85" t="str">
        <f t="shared" si="204"/>
        <v>December</v>
      </c>
      <c r="I2203" s="84">
        <v>2019</v>
      </c>
      <c r="J2203" s="85" t="str">
        <f t="shared" si="205"/>
        <v>12/15/2019</v>
      </c>
      <c r="K2203" s="86">
        <f t="shared" si="206"/>
        <v>1</v>
      </c>
      <c r="L2203" t="str">
        <f t="shared" si="207"/>
        <v>Sunday</v>
      </c>
      <c r="M2203">
        <v>2370</v>
      </c>
      <c r="N2203" t="s">
        <v>207</v>
      </c>
      <c r="O2203" t="s">
        <v>514</v>
      </c>
      <c r="P2203">
        <v>62</v>
      </c>
      <c r="Q2203" t="s">
        <v>636</v>
      </c>
      <c r="R2203" t="s">
        <v>256</v>
      </c>
      <c r="S2203" t="s">
        <v>257</v>
      </c>
      <c r="T2203" t="s">
        <v>230</v>
      </c>
      <c r="U2203" t="s">
        <v>684</v>
      </c>
      <c r="V2203" t="s">
        <v>260</v>
      </c>
      <c r="W2203">
        <f t="shared" si="208"/>
        <v>133.51</v>
      </c>
      <c r="X2203">
        <f t="shared" si="209"/>
        <v>2937.22</v>
      </c>
    </row>
    <row r="2204" spans="1:24" x14ac:dyDescent="0.35">
      <c r="A2204">
        <v>30</v>
      </c>
      <c r="B2204">
        <v>99.55</v>
      </c>
      <c r="C2204">
        <v>11</v>
      </c>
      <c r="D2204">
        <v>2986.5</v>
      </c>
      <c r="E2204" s="53" t="s">
        <v>440</v>
      </c>
      <c r="F2204" s="84">
        <v>23</v>
      </c>
      <c r="G2204" s="84">
        <v>1</v>
      </c>
      <c r="H2204" s="85" t="str">
        <f t="shared" si="204"/>
        <v>January</v>
      </c>
      <c r="I2204" s="84">
        <v>2020</v>
      </c>
      <c r="J2204" s="85" t="str">
        <f t="shared" si="205"/>
        <v>1/23/2020</v>
      </c>
      <c r="K2204" s="86">
        <f t="shared" si="206"/>
        <v>5</v>
      </c>
      <c r="L2204" t="str">
        <f t="shared" si="207"/>
        <v>Thursday</v>
      </c>
      <c r="M2204">
        <v>2332</v>
      </c>
      <c r="N2204" t="s">
        <v>207</v>
      </c>
      <c r="O2204" t="s">
        <v>514</v>
      </c>
      <c r="P2204">
        <v>62</v>
      </c>
      <c r="Q2204" t="s">
        <v>636</v>
      </c>
      <c r="R2204" t="s">
        <v>335</v>
      </c>
      <c r="S2204" t="s">
        <v>336</v>
      </c>
      <c r="T2204" t="s">
        <v>229</v>
      </c>
      <c r="U2204" t="s">
        <v>720</v>
      </c>
      <c r="V2204" t="s">
        <v>255</v>
      </c>
      <c r="W2204">
        <f t="shared" si="208"/>
        <v>37.549999999999997</v>
      </c>
      <c r="X2204">
        <f t="shared" si="209"/>
        <v>1126.5</v>
      </c>
    </row>
    <row r="2205" spans="1:24" x14ac:dyDescent="0.35">
      <c r="A2205">
        <v>44</v>
      </c>
      <c r="B2205">
        <v>36.07</v>
      </c>
      <c r="C2205">
        <v>8</v>
      </c>
      <c r="D2205">
        <v>1587.08</v>
      </c>
      <c r="E2205" s="53" t="s">
        <v>502</v>
      </c>
      <c r="F2205" s="84">
        <v>22</v>
      </c>
      <c r="G2205" s="84">
        <v>2</v>
      </c>
      <c r="H2205" s="85" t="str">
        <f t="shared" si="204"/>
        <v>Febuary</v>
      </c>
      <c r="I2205" s="84">
        <v>2020</v>
      </c>
      <c r="J2205" s="85" t="str">
        <f t="shared" si="205"/>
        <v>2/22/2020</v>
      </c>
      <c r="K2205" s="86">
        <f t="shared" si="206"/>
        <v>7</v>
      </c>
      <c r="L2205" t="str">
        <f t="shared" si="207"/>
        <v>Saturday</v>
      </c>
      <c r="M2205">
        <v>2303</v>
      </c>
      <c r="N2205" t="s">
        <v>207</v>
      </c>
      <c r="O2205" t="s">
        <v>514</v>
      </c>
      <c r="P2205">
        <v>62</v>
      </c>
      <c r="Q2205" t="s">
        <v>636</v>
      </c>
      <c r="R2205" t="s">
        <v>296</v>
      </c>
      <c r="S2205" t="s">
        <v>297</v>
      </c>
      <c r="T2205" t="s">
        <v>236</v>
      </c>
      <c r="U2205" t="s">
        <v>704</v>
      </c>
      <c r="V2205" t="s">
        <v>255</v>
      </c>
      <c r="W2205">
        <f t="shared" si="208"/>
        <v>-25.93</v>
      </c>
      <c r="X2205">
        <f t="shared" si="209"/>
        <v>-1140.92</v>
      </c>
    </row>
    <row r="2206" spans="1:24" x14ac:dyDescent="0.35">
      <c r="A2206">
        <v>30</v>
      </c>
      <c r="B2206">
        <v>60.28</v>
      </c>
      <c r="C2206">
        <v>4</v>
      </c>
      <c r="D2206">
        <v>1808.4</v>
      </c>
      <c r="E2206" s="53" t="s">
        <v>513</v>
      </c>
      <c r="F2206" s="84">
        <v>15</v>
      </c>
      <c r="G2206" s="84">
        <v>3</v>
      </c>
      <c r="H2206" s="85" t="str">
        <f t="shared" si="204"/>
        <v>March</v>
      </c>
      <c r="I2206" s="84">
        <v>2020</v>
      </c>
      <c r="J2206" s="85" t="str">
        <f t="shared" si="205"/>
        <v>3/15/2020</v>
      </c>
      <c r="K2206" s="86">
        <f t="shared" si="206"/>
        <v>1</v>
      </c>
      <c r="L2206" t="str">
        <f t="shared" si="207"/>
        <v>Sunday</v>
      </c>
      <c r="M2206">
        <v>2282</v>
      </c>
      <c r="N2206" t="s">
        <v>207</v>
      </c>
      <c r="O2206" t="s">
        <v>514</v>
      </c>
      <c r="P2206">
        <v>62</v>
      </c>
      <c r="Q2206" t="s">
        <v>636</v>
      </c>
      <c r="R2206" t="s">
        <v>296</v>
      </c>
      <c r="S2206" t="s">
        <v>297</v>
      </c>
      <c r="T2206" t="s">
        <v>236</v>
      </c>
      <c r="U2206" t="s">
        <v>704</v>
      </c>
      <c r="V2206" t="s">
        <v>255</v>
      </c>
      <c r="W2206">
        <f t="shared" si="208"/>
        <v>-1.7199999999999989</v>
      </c>
      <c r="X2206">
        <f t="shared" si="209"/>
        <v>-51.599999999999966</v>
      </c>
    </row>
    <row r="2207" spans="1:24" x14ac:dyDescent="0.35">
      <c r="A2207">
        <v>24</v>
      </c>
      <c r="B2207">
        <v>49.71</v>
      </c>
      <c r="C2207">
        <v>6</v>
      </c>
      <c r="D2207">
        <v>1193.04</v>
      </c>
      <c r="E2207" s="53">
        <v>43956</v>
      </c>
      <c r="F2207" s="84">
        <v>5</v>
      </c>
      <c r="G2207" s="84">
        <v>5</v>
      </c>
      <c r="H2207" s="85" t="str">
        <f t="shared" si="204"/>
        <v>May</v>
      </c>
      <c r="I2207" s="84">
        <v>2020</v>
      </c>
      <c r="J2207" s="85" t="str">
        <f t="shared" si="205"/>
        <v>5/5/2020</v>
      </c>
      <c r="K2207" s="86">
        <f t="shared" si="206"/>
        <v>3</v>
      </c>
      <c r="L2207" t="str">
        <f t="shared" si="207"/>
        <v>Tuesday</v>
      </c>
      <c r="M2207">
        <v>2232</v>
      </c>
      <c r="N2207" t="s">
        <v>207</v>
      </c>
      <c r="O2207" t="s">
        <v>514</v>
      </c>
      <c r="P2207">
        <v>62</v>
      </c>
      <c r="Q2207" t="s">
        <v>636</v>
      </c>
      <c r="R2207" t="s">
        <v>275</v>
      </c>
      <c r="S2207" t="s">
        <v>276</v>
      </c>
      <c r="T2207" t="s">
        <v>229</v>
      </c>
      <c r="U2207" t="s">
        <v>694</v>
      </c>
      <c r="V2207" t="s">
        <v>255</v>
      </c>
      <c r="W2207">
        <f t="shared" si="208"/>
        <v>-12.29</v>
      </c>
      <c r="X2207">
        <f t="shared" si="209"/>
        <v>-294.95999999999998</v>
      </c>
    </row>
    <row r="2208" spans="1:24" x14ac:dyDescent="0.35">
      <c r="A2208">
        <v>45</v>
      </c>
      <c r="B2208">
        <v>75.63</v>
      </c>
      <c r="C2208">
        <v>7</v>
      </c>
      <c r="D2208">
        <v>3403.35</v>
      </c>
      <c r="E2208" s="53" t="s">
        <v>225</v>
      </c>
      <c r="F2208" s="84">
        <v>29</v>
      </c>
      <c r="G2208" s="84">
        <v>1</v>
      </c>
      <c r="H2208" s="85" t="str">
        <f t="shared" si="204"/>
        <v>January</v>
      </c>
      <c r="I2208" s="84">
        <v>2018</v>
      </c>
      <c r="J2208" s="85" t="str">
        <f t="shared" si="205"/>
        <v>1/29/2018</v>
      </c>
      <c r="K2208" s="86">
        <f t="shared" si="206"/>
        <v>2</v>
      </c>
      <c r="L2208" t="str">
        <f t="shared" si="207"/>
        <v>Monday</v>
      </c>
      <c r="M2208">
        <v>3060</v>
      </c>
      <c r="N2208" t="s">
        <v>207</v>
      </c>
      <c r="O2208" t="s">
        <v>442</v>
      </c>
      <c r="P2208">
        <v>64</v>
      </c>
      <c r="Q2208" t="s">
        <v>637</v>
      </c>
      <c r="R2208" t="s">
        <v>283</v>
      </c>
      <c r="S2208" t="s">
        <v>284</v>
      </c>
      <c r="T2208" t="s">
        <v>231</v>
      </c>
      <c r="U2208" t="s">
        <v>698</v>
      </c>
      <c r="V2208" t="s">
        <v>260</v>
      </c>
      <c r="W2208">
        <f t="shared" si="208"/>
        <v>11.629999999999995</v>
      </c>
      <c r="X2208">
        <f t="shared" si="209"/>
        <v>523.3499999999998</v>
      </c>
    </row>
    <row r="2209" spans="1:24" x14ac:dyDescent="0.35">
      <c r="A2209">
        <v>23</v>
      </c>
      <c r="B2209">
        <v>68.52</v>
      </c>
      <c r="C2209">
        <v>1</v>
      </c>
      <c r="D2209">
        <v>1575.96</v>
      </c>
      <c r="E2209" s="53" t="s">
        <v>443</v>
      </c>
      <c r="F2209" s="84">
        <v>26</v>
      </c>
      <c r="G2209" s="84">
        <v>3</v>
      </c>
      <c r="H2209" s="85" t="str">
        <f t="shared" si="204"/>
        <v>March</v>
      </c>
      <c r="I2209" s="84">
        <v>2018</v>
      </c>
      <c r="J2209" s="85" t="str">
        <f t="shared" si="205"/>
        <v>3/26/2018</v>
      </c>
      <c r="K2209" s="86">
        <f t="shared" si="206"/>
        <v>2</v>
      </c>
      <c r="L2209" t="str">
        <f t="shared" si="207"/>
        <v>Monday</v>
      </c>
      <c r="M2209">
        <v>3005</v>
      </c>
      <c r="N2209" t="s">
        <v>207</v>
      </c>
      <c r="O2209" t="s">
        <v>442</v>
      </c>
      <c r="P2209">
        <v>64</v>
      </c>
      <c r="Q2209" t="s">
        <v>637</v>
      </c>
      <c r="R2209" t="s">
        <v>335</v>
      </c>
      <c r="S2209" t="s">
        <v>336</v>
      </c>
      <c r="T2209" t="s">
        <v>229</v>
      </c>
      <c r="U2209" t="s">
        <v>720</v>
      </c>
      <c r="V2209" t="s">
        <v>255</v>
      </c>
      <c r="W2209">
        <f t="shared" si="208"/>
        <v>4.519999999999996</v>
      </c>
      <c r="X2209">
        <f t="shared" si="209"/>
        <v>103.95999999999991</v>
      </c>
    </row>
    <row r="2210" spans="1:24" x14ac:dyDescent="0.35">
      <c r="A2210">
        <v>26</v>
      </c>
      <c r="B2210">
        <v>62.7</v>
      </c>
      <c r="C2210">
        <v>7</v>
      </c>
      <c r="D2210">
        <v>1630.2</v>
      </c>
      <c r="E2210" s="53" t="s">
        <v>300</v>
      </c>
      <c r="F2210" s="84">
        <v>28</v>
      </c>
      <c r="G2210" s="84">
        <v>5</v>
      </c>
      <c r="H2210" s="85" t="str">
        <f t="shared" si="204"/>
        <v>May</v>
      </c>
      <c r="I2210" s="84">
        <v>2018</v>
      </c>
      <c r="J2210" s="85" t="str">
        <f t="shared" si="205"/>
        <v>5/28/2018</v>
      </c>
      <c r="K2210" s="86">
        <f t="shared" si="206"/>
        <v>2</v>
      </c>
      <c r="L2210" t="str">
        <f t="shared" si="207"/>
        <v>Monday</v>
      </c>
      <c r="M2210">
        <v>2943</v>
      </c>
      <c r="N2210" t="s">
        <v>207</v>
      </c>
      <c r="O2210" t="s">
        <v>442</v>
      </c>
      <c r="P2210">
        <v>64</v>
      </c>
      <c r="Q2210" t="s">
        <v>637</v>
      </c>
      <c r="R2210" t="s">
        <v>301</v>
      </c>
      <c r="S2210" t="s">
        <v>297</v>
      </c>
      <c r="T2210" t="s">
        <v>236</v>
      </c>
      <c r="U2210" t="s">
        <v>706</v>
      </c>
      <c r="V2210" t="s">
        <v>255</v>
      </c>
      <c r="W2210">
        <f t="shared" si="208"/>
        <v>-1.2999999999999972</v>
      </c>
      <c r="X2210">
        <f t="shared" si="209"/>
        <v>-33.799999999999926</v>
      </c>
    </row>
    <row r="2211" spans="1:24" x14ac:dyDescent="0.35">
      <c r="A2211">
        <v>28</v>
      </c>
      <c r="B2211">
        <v>60.76</v>
      </c>
      <c r="C2211">
        <v>7</v>
      </c>
      <c r="D2211">
        <v>1701.28</v>
      </c>
      <c r="E2211" s="53" t="s">
        <v>302</v>
      </c>
      <c r="F2211" s="84">
        <v>24</v>
      </c>
      <c r="G2211" s="84">
        <v>7</v>
      </c>
      <c r="H2211" s="85" t="str">
        <f t="shared" si="204"/>
        <v>July</v>
      </c>
      <c r="I2211" s="84">
        <v>2018</v>
      </c>
      <c r="J2211" s="85" t="str">
        <f t="shared" si="205"/>
        <v>7/24/2018</v>
      </c>
      <c r="K2211" s="86">
        <f t="shared" si="206"/>
        <v>3</v>
      </c>
      <c r="L2211" t="str">
        <f t="shared" si="207"/>
        <v>Tuesday</v>
      </c>
      <c r="M2211">
        <v>2887</v>
      </c>
      <c r="N2211" t="s">
        <v>207</v>
      </c>
      <c r="O2211" t="s">
        <v>442</v>
      </c>
      <c r="P2211">
        <v>64</v>
      </c>
      <c r="Q2211" t="s">
        <v>637</v>
      </c>
      <c r="R2211" t="s">
        <v>263</v>
      </c>
      <c r="S2211" t="s">
        <v>264</v>
      </c>
      <c r="T2211" t="s">
        <v>229</v>
      </c>
      <c r="U2211" t="s">
        <v>687</v>
      </c>
      <c r="V2211" t="s">
        <v>255</v>
      </c>
      <c r="W2211">
        <f t="shared" si="208"/>
        <v>-3.240000000000002</v>
      </c>
      <c r="X2211">
        <f t="shared" si="209"/>
        <v>-90.720000000000056</v>
      </c>
    </row>
    <row r="2212" spans="1:24" x14ac:dyDescent="0.35">
      <c r="A2212">
        <v>49</v>
      </c>
      <c r="B2212">
        <v>58.18</v>
      </c>
      <c r="C2212">
        <v>4</v>
      </c>
      <c r="D2212">
        <v>2850.82</v>
      </c>
      <c r="E2212" s="53" t="s">
        <v>303</v>
      </c>
      <c r="F2212" s="84">
        <v>19</v>
      </c>
      <c r="G2212" s="84">
        <v>9</v>
      </c>
      <c r="H2212" s="85" t="str">
        <f t="shared" si="204"/>
        <v>September</v>
      </c>
      <c r="I2212" s="84">
        <v>2018</v>
      </c>
      <c r="J2212" s="85" t="str">
        <f t="shared" si="205"/>
        <v>9/19/2018</v>
      </c>
      <c r="K2212" s="86">
        <f t="shared" si="206"/>
        <v>4</v>
      </c>
      <c r="L2212" t="str">
        <f t="shared" si="207"/>
        <v>Wednesday</v>
      </c>
      <c r="M2212">
        <v>2831</v>
      </c>
      <c r="N2212" t="s">
        <v>207</v>
      </c>
      <c r="O2212" t="s">
        <v>442</v>
      </c>
      <c r="P2212">
        <v>64</v>
      </c>
      <c r="Q2212" t="s">
        <v>637</v>
      </c>
      <c r="R2212" t="s">
        <v>304</v>
      </c>
      <c r="S2212" t="s">
        <v>249</v>
      </c>
      <c r="T2212" t="s">
        <v>249</v>
      </c>
      <c r="U2212" t="s">
        <v>707</v>
      </c>
      <c r="V2212" t="s">
        <v>255</v>
      </c>
      <c r="W2212">
        <f t="shared" si="208"/>
        <v>-5.82</v>
      </c>
      <c r="X2212">
        <f t="shared" si="209"/>
        <v>-285.18</v>
      </c>
    </row>
    <row r="2213" spans="1:24" x14ac:dyDescent="0.35">
      <c r="A2213">
        <v>49</v>
      </c>
      <c r="B2213">
        <v>54.94</v>
      </c>
      <c r="C2213">
        <v>5</v>
      </c>
      <c r="D2213">
        <v>2692.06</v>
      </c>
      <c r="E2213" s="53" t="s">
        <v>396</v>
      </c>
      <c r="F2213" s="84">
        <v>21</v>
      </c>
      <c r="G2213" s="84">
        <v>10</v>
      </c>
      <c r="H2213" s="85" t="str">
        <f t="shared" si="204"/>
        <v>October</v>
      </c>
      <c r="I2213" s="84">
        <v>2018</v>
      </c>
      <c r="J2213" s="85" t="str">
        <f t="shared" si="205"/>
        <v>10/21/2018</v>
      </c>
      <c r="K2213" s="86">
        <f t="shared" si="206"/>
        <v>1</v>
      </c>
      <c r="L2213" t="str">
        <f t="shared" si="207"/>
        <v>Sunday</v>
      </c>
      <c r="M2213">
        <v>2800</v>
      </c>
      <c r="N2213" t="s">
        <v>397</v>
      </c>
      <c r="O2213" t="s">
        <v>442</v>
      </c>
      <c r="P2213">
        <v>64</v>
      </c>
      <c r="Q2213" t="s">
        <v>637</v>
      </c>
      <c r="R2213" t="s">
        <v>398</v>
      </c>
      <c r="S2213" t="s">
        <v>399</v>
      </c>
      <c r="T2213" t="s">
        <v>234</v>
      </c>
      <c r="U2213" t="s">
        <v>743</v>
      </c>
      <c r="V2213" t="s">
        <v>255</v>
      </c>
      <c r="W2213">
        <f t="shared" si="208"/>
        <v>-9.0600000000000023</v>
      </c>
      <c r="X2213">
        <f t="shared" si="209"/>
        <v>-443.94000000000011</v>
      </c>
    </row>
    <row r="2214" spans="1:24" x14ac:dyDescent="0.35">
      <c r="A2214">
        <v>29</v>
      </c>
      <c r="B2214">
        <v>74.98</v>
      </c>
      <c r="C2214">
        <v>12</v>
      </c>
      <c r="D2214">
        <v>2174.42</v>
      </c>
      <c r="E2214" s="53">
        <v>43262</v>
      </c>
      <c r="F2214" s="84">
        <v>6</v>
      </c>
      <c r="G2214" s="84">
        <v>11</v>
      </c>
      <c r="H2214" s="85" t="str">
        <f t="shared" si="204"/>
        <v>November</v>
      </c>
      <c r="I2214" s="84">
        <v>2018</v>
      </c>
      <c r="J2214" s="85" t="str">
        <f t="shared" si="205"/>
        <v>11/6/2018</v>
      </c>
      <c r="K2214" s="86">
        <f t="shared" si="206"/>
        <v>3</v>
      </c>
      <c r="L2214" t="str">
        <f t="shared" si="207"/>
        <v>Tuesday</v>
      </c>
      <c r="M2214">
        <v>2785</v>
      </c>
      <c r="N2214" t="s">
        <v>207</v>
      </c>
      <c r="O2214" t="s">
        <v>442</v>
      </c>
      <c r="P2214">
        <v>64</v>
      </c>
      <c r="Q2214" t="s">
        <v>637</v>
      </c>
      <c r="R2214" t="s">
        <v>360</v>
      </c>
      <c r="S2214" t="s">
        <v>361</v>
      </c>
      <c r="T2214" t="s">
        <v>235</v>
      </c>
      <c r="U2214" t="s">
        <v>730</v>
      </c>
      <c r="V2214" t="s">
        <v>255</v>
      </c>
      <c r="W2214">
        <f t="shared" si="208"/>
        <v>10.980000000000004</v>
      </c>
      <c r="X2214">
        <f t="shared" si="209"/>
        <v>318.42000000000013</v>
      </c>
    </row>
    <row r="2215" spans="1:24" x14ac:dyDescent="0.35">
      <c r="A2215">
        <v>49</v>
      </c>
      <c r="B2215">
        <v>64.64</v>
      </c>
      <c r="C2215">
        <v>4</v>
      </c>
      <c r="D2215">
        <v>3167.36</v>
      </c>
      <c r="E2215" s="53" t="s">
        <v>309</v>
      </c>
      <c r="F2215" s="84">
        <v>13</v>
      </c>
      <c r="G2215" s="84">
        <v>11</v>
      </c>
      <c r="H2215" s="85" t="str">
        <f t="shared" si="204"/>
        <v>November</v>
      </c>
      <c r="I2215" s="84">
        <v>2018</v>
      </c>
      <c r="J2215" s="85" t="str">
        <f t="shared" si="205"/>
        <v>11/13/2018</v>
      </c>
      <c r="K2215" s="86">
        <f t="shared" si="206"/>
        <v>3</v>
      </c>
      <c r="L2215" t="str">
        <f t="shared" si="207"/>
        <v>Tuesday</v>
      </c>
      <c r="M2215">
        <v>2779</v>
      </c>
      <c r="N2215" t="s">
        <v>207</v>
      </c>
      <c r="O2215" t="s">
        <v>442</v>
      </c>
      <c r="P2215">
        <v>64</v>
      </c>
      <c r="Q2215" t="s">
        <v>637</v>
      </c>
      <c r="R2215" t="s">
        <v>310</v>
      </c>
      <c r="S2215" t="s">
        <v>311</v>
      </c>
      <c r="T2215" t="s">
        <v>229</v>
      </c>
      <c r="U2215" t="s">
        <v>710</v>
      </c>
      <c r="V2215" t="s">
        <v>260</v>
      </c>
      <c r="W2215">
        <f t="shared" si="208"/>
        <v>0.64000000000000057</v>
      </c>
      <c r="X2215">
        <f t="shared" si="209"/>
        <v>31.360000000000028</v>
      </c>
    </row>
    <row r="2216" spans="1:24" x14ac:dyDescent="0.35">
      <c r="A2216">
        <v>39</v>
      </c>
      <c r="B2216">
        <v>54.94</v>
      </c>
      <c r="C2216">
        <v>7</v>
      </c>
      <c r="D2216">
        <v>2142.66</v>
      </c>
      <c r="E2216" s="53" t="s">
        <v>312</v>
      </c>
      <c r="F2216" s="84">
        <v>25</v>
      </c>
      <c r="G2216" s="84">
        <v>11</v>
      </c>
      <c r="H2216" s="85" t="str">
        <f t="shared" si="204"/>
        <v>November</v>
      </c>
      <c r="I2216" s="84">
        <v>2018</v>
      </c>
      <c r="J2216" s="85" t="str">
        <f t="shared" si="205"/>
        <v>11/25/2018</v>
      </c>
      <c r="K2216" s="86">
        <f t="shared" si="206"/>
        <v>1</v>
      </c>
      <c r="L2216" t="str">
        <f t="shared" si="207"/>
        <v>Sunday</v>
      </c>
      <c r="M2216">
        <v>2768</v>
      </c>
      <c r="N2216" t="s">
        <v>207</v>
      </c>
      <c r="O2216" t="s">
        <v>442</v>
      </c>
      <c r="P2216">
        <v>64</v>
      </c>
      <c r="Q2216" t="s">
        <v>637</v>
      </c>
      <c r="R2216" t="s">
        <v>313</v>
      </c>
      <c r="S2216" t="s">
        <v>314</v>
      </c>
      <c r="T2216" t="s">
        <v>230</v>
      </c>
      <c r="U2216" t="s">
        <v>711</v>
      </c>
      <c r="V2216" t="s">
        <v>255</v>
      </c>
      <c r="W2216">
        <f t="shared" si="208"/>
        <v>-9.0600000000000023</v>
      </c>
      <c r="X2216">
        <f t="shared" si="209"/>
        <v>-353.34000000000009</v>
      </c>
    </row>
    <row r="2217" spans="1:24" x14ac:dyDescent="0.35">
      <c r="A2217">
        <v>36</v>
      </c>
      <c r="B2217">
        <v>58.82</v>
      </c>
      <c r="C2217">
        <v>2</v>
      </c>
      <c r="D2217">
        <v>2117.52</v>
      </c>
      <c r="E2217" s="53">
        <v>43232</v>
      </c>
      <c r="F2217" s="84">
        <v>5</v>
      </c>
      <c r="G2217" s="84">
        <v>12</v>
      </c>
      <c r="H2217" s="85" t="str">
        <f t="shared" si="204"/>
        <v>December</v>
      </c>
      <c r="I2217" s="84">
        <v>2018</v>
      </c>
      <c r="J2217" s="85" t="str">
        <f t="shared" si="205"/>
        <v>12/5/2018</v>
      </c>
      <c r="K2217" s="86">
        <f t="shared" si="206"/>
        <v>4</v>
      </c>
      <c r="L2217" t="str">
        <f t="shared" si="207"/>
        <v>Wednesday</v>
      </c>
      <c r="M2217">
        <v>2759</v>
      </c>
      <c r="N2217" t="s">
        <v>207</v>
      </c>
      <c r="O2217" t="s">
        <v>442</v>
      </c>
      <c r="P2217">
        <v>64</v>
      </c>
      <c r="Q2217" t="s">
        <v>637</v>
      </c>
      <c r="R2217" t="s">
        <v>315</v>
      </c>
      <c r="S2217" t="s">
        <v>316</v>
      </c>
      <c r="T2217" t="s">
        <v>240</v>
      </c>
      <c r="U2217" t="s">
        <v>712</v>
      </c>
      <c r="V2217" t="s">
        <v>255</v>
      </c>
      <c r="W2217">
        <f t="shared" si="208"/>
        <v>-5.18</v>
      </c>
      <c r="X2217">
        <f t="shared" si="209"/>
        <v>-186.48</v>
      </c>
    </row>
    <row r="2218" spans="1:24" x14ac:dyDescent="0.35">
      <c r="A2218">
        <v>39</v>
      </c>
      <c r="B2218">
        <v>62.05</v>
      </c>
      <c r="C2218">
        <v>7</v>
      </c>
      <c r="D2218">
        <v>2419.9499999999998</v>
      </c>
      <c r="E2218" s="53">
        <v>43557</v>
      </c>
      <c r="F2218" s="84">
        <v>4</v>
      </c>
      <c r="G2218" s="84">
        <v>2</v>
      </c>
      <c r="H2218" s="85" t="str">
        <f t="shared" si="204"/>
        <v>Febuary</v>
      </c>
      <c r="I2218" s="84">
        <v>2019</v>
      </c>
      <c r="J2218" s="85" t="str">
        <f t="shared" si="205"/>
        <v>2/4/2019</v>
      </c>
      <c r="K2218" s="86">
        <f t="shared" si="206"/>
        <v>2</v>
      </c>
      <c r="L2218" t="str">
        <f t="shared" si="207"/>
        <v>Monday</v>
      </c>
      <c r="M2218">
        <v>2699</v>
      </c>
      <c r="N2218" t="s">
        <v>207</v>
      </c>
      <c r="O2218" t="s">
        <v>442</v>
      </c>
      <c r="P2218">
        <v>64</v>
      </c>
      <c r="Q2218" t="s">
        <v>637</v>
      </c>
      <c r="R2218" t="s">
        <v>401</v>
      </c>
      <c r="S2218" t="s">
        <v>249</v>
      </c>
      <c r="T2218" t="s">
        <v>249</v>
      </c>
      <c r="U2218" t="s">
        <v>745</v>
      </c>
      <c r="V2218" t="s">
        <v>255</v>
      </c>
      <c r="W2218">
        <f t="shared" si="208"/>
        <v>-1.9500000000000028</v>
      </c>
      <c r="X2218">
        <f t="shared" si="209"/>
        <v>-76.050000000000111</v>
      </c>
    </row>
    <row r="2219" spans="1:24" x14ac:dyDescent="0.35">
      <c r="A2219">
        <v>30</v>
      </c>
      <c r="B2219">
        <v>73.040000000000006</v>
      </c>
      <c r="C2219">
        <v>12</v>
      </c>
      <c r="D2219">
        <v>2191.1999999999998</v>
      </c>
      <c r="E2219" s="53">
        <v>43772</v>
      </c>
      <c r="F2219" s="84">
        <v>11</v>
      </c>
      <c r="G2219" s="84">
        <v>3</v>
      </c>
      <c r="H2219" s="85" t="str">
        <f t="shared" si="204"/>
        <v>March</v>
      </c>
      <c r="I2219" s="84">
        <v>2019</v>
      </c>
      <c r="J2219" s="85" t="str">
        <f t="shared" si="205"/>
        <v>3/11/2019</v>
      </c>
      <c r="K2219" s="86">
        <f t="shared" si="206"/>
        <v>2</v>
      </c>
      <c r="L2219" t="str">
        <f t="shared" si="207"/>
        <v>Monday</v>
      </c>
      <c r="M2219">
        <v>2665</v>
      </c>
      <c r="N2219" t="s">
        <v>207</v>
      </c>
      <c r="O2219" t="s">
        <v>442</v>
      </c>
      <c r="P2219">
        <v>64</v>
      </c>
      <c r="Q2219" t="s">
        <v>637</v>
      </c>
      <c r="R2219" t="s">
        <v>335</v>
      </c>
      <c r="S2219" t="s">
        <v>336</v>
      </c>
      <c r="T2219" t="s">
        <v>229</v>
      </c>
      <c r="U2219" t="s">
        <v>720</v>
      </c>
      <c r="V2219" t="s">
        <v>255</v>
      </c>
      <c r="W2219">
        <f t="shared" si="208"/>
        <v>9.0400000000000063</v>
      </c>
      <c r="X2219">
        <f t="shared" si="209"/>
        <v>271.20000000000016</v>
      </c>
    </row>
    <row r="2220" spans="1:24" x14ac:dyDescent="0.35">
      <c r="A2220">
        <v>44</v>
      </c>
      <c r="B2220">
        <v>69.16</v>
      </c>
      <c r="C2220">
        <v>5</v>
      </c>
      <c r="D2220">
        <v>3043.04</v>
      </c>
      <c r="E2220" s="53">
        <v>43560</v>
      </c>
      <c r="F2220" s="84">
        <v>4</v>
      </c>
      <c r="G2220" s="84">
        <v>5</v>
      </c>
      <c r="H2220" s="85" t="str">
        <f t="shared" si="204"/>
        <v>May</v>
      </c>
      <c r="I2220" s="84">
        <v>2019</v>
      </c>
      <c r="J2220" s="85" t="str">
        <f t="shared" si="205"/>
        <v>5/4/2019</v>
      </c>
      <c r="K2220" s="86">
        <f t="shared" si="206"/>
        <v>7</v>
      </c>
      <c r="L2220" t="str">
        <f t="shared" si="207"/>
        <v>Saturday</v>
      </c>
      <c r="M2220">
        <v>2612</v>
      </c>
      <c r="N2220" t="s">
        <v>207</v>
      </c>
      <c r="O2220" t="s">
        <v>442</v>
      </c>
      <c r="P2220">
        <v>64</v>
      </c>
      <c r="Q2220" t="s">
        <v>637</v>
      </c>
      <c r="R2220" t="s">
        <v>321</v>
      </c>
      <c r="S2220" t="s">
        <v>322</v>
      </c>
      <c r="T2220" t="s">
        <v>229</v>
      </c>
      <c r="U2220" t="s">
        <v>715</v>
      </c>
      <c r="V2220" t="s">
        <v>260</v>
      </c>
      <c r="W2220">
        <f t="shared" si="208"/>
        <v>5.1599999999999966</v>
      </c>
      <c r="X2220">
        <f t="shared" si="209"/>
        <v>227.03999999999985</v>
      </c>
    </row>
    <row r="2221" spans="1:24" x14ac:dyDescent="0.35">
      <c r="A2221">
        <v>20</v>
      </c>
      <c r="B2221">
        <v>61.41</v>
      </c>
      <c r="C2221">
        <v>2</v>
      </c>
      <c r="D2221">
        <v>1228.2</v>
      </c>
      <c r="E2221" s="53" t="s">
        <v>323</v>
      </c>
      <c r="F2221" s="84">
        <v>15</v>
      </c>
      <c r="G2221" s="84">
        <v>6</v>
      </c>
      <c r="H2221" s="85" t="str">
        <f t="shared" si="204"/>
        <v>June</v>
      </c>
      <c r="I2221" s="84">
        <v>2019</v>
      </c>
      <c r="J2221" s="85" t="str">
        <f t="shared" si="205"/>
        <v>6/15/2019</v>
      </c>
      <c r="K2221" s="86">
        <f t="shared" si="206"/>
        <v>7</v>
      </c>
      <c r="L2221" t="str">
        <f t="shared" si="207"/>
        <v>Saturday</v>
      </c>
      <c r="M2221">
        <v>2571</v>
      </c>
      <c r="N2221" t="s">
        <v>207</v>
      </c>
      <c r="O2221" t="s">
        <v>442</v>
      </c>
      <c r="P2221">
        <v>64</v>
      </c>
      <c r="Q2221" t="s">
        <v>637</v>
      </c>
      <c r="R2221" t="s">
        <v>324</v>
      </c>
      <c r="S2221" t="s">
        <v>325</v>
      </c>
      <c r="T2221" t="s">
        <v>241</v>
      </c>
      <c r="U2221" t="s">
        <v>716</v>
      </c>
      <c r="V2221" t="s">
        <v>255</v>
      </c>
      <c r="W2221">
        <f t="shared" si="208"/>
        <v>-2.5900000000000034</v>
      </c>
      <c r="X2221">
        <f t="shared" si="209"/>
        <v>-51.800000000000068</v>
      </c>
    </row>
    <row r="2222" spans="1:24" x14ac:dyDescent="0.35">
      <c r="A2222">
        <v>21</v>
      </c>
      <c r="B2222">
        <v>63.35</v>
      </c>
      <c r="C2222">
        <v>5</v>
      </c>
      <c r="D2222">
        <v>1330.35</v>
      </c>
      <c r="E2222" s="53" t="s">
        <v>326</v>
      </c>
      <c r="F2222" s="84">
        <v>19</v>
      </c>
      <c r="G2222" s="84">
        <v>7</v>
      </c>
      <c r="H2222" s="85" t="str">
        <f t="shared" si="204"/>
        <v>July</v>
      </c>
      <c r="I2222" s="84">
        <v>2019</v>
      </c>
      <c r="J2222" s="85" t="str">
        <f t="shared" si="205"/>
        <v>7/19/2019</v>
      </c>
      <c r="K2222" s="86">
        <f t="shared" si="206"/>
        <v>6</v>
      </c>
      <c r="L2222" t="str">
        <f t="shared" si="207"/>
        <v>Friday</v>
      </c>
      <c r="M2222">
        <v>2538</v>
      </c>
      <c r="N2222" t="s">
        <v>207</v>
      </c>
      <c r="O2222" t="s">
        <v>442</v>
      </c>
      <c r="P2222">
        <v>64</v>
      </c>
      <c r="Q2222" t="s">
        <v>637</v>
      </c>
      <c r="R2222" t="s">
        <v>290</v>
      </c>
      <c r="S2222" t="s">
        <v>291</v>
      </c>
      <c r="T2222" t="s">
        <v>232</v>
      </c>
      <c r="U2222" t="s">
        <v>701</v>
      </c>
      <c r="V2222" t="s">
        <v>255</v>
      </c>
      <c r="W2222">
        <f t="shared" si="208"/>
        <v>-0.64999999999999858</v>
      </c>
      <c r="X2222">
        <f t="shared" si="209"/>
        <v>-13.64999999999997</v>
      </c>
    </row>
    <row r="2223" spans="1:24" x14ac:dyDescent="0.35">
      <c r="A2223">
        <v>36</v>
      </c>
      <c r="B2223">
        <v>77.569999999999993</v>
      </c>
      <c r="C2223">
        <v>12</v>
      </c>
      <c r="D2223">
        <v>2792.52</v>
      </c>
      <c r="E2223" s="53" t="s">
        <v>402</v>
      </c>
      <c r="F2223" s="84">
        <v>19</v>
      </c>
      <c r="G2223" s="84">
        <v>8</v>
      </c>
      <c r="H2223" s="85" t="str">
        <f t="shared" si="204"/>
        <v>August</v>
      </c>
      <c r="I2223" s="84">
        <v>2019</v>
      </c>
      <c r="J2223" s="85" t="str">
        <f t="shared" si="205"/>
        <v>8/19/2019</v>
      </c>
      <c r="K2223" s="86">
        <f t="shared" si="206"/>
        <v>2</v>
      </c>
      <c r="L2223" t="str">
        <f t="shared" si="207"/>
        <v>Monday</v>
      </c>
      <c r="M2223">
        <v>2508</v>
      </c>
      <c r="N2223" t="s">
        <v>207</v>
      </c>
      <c r="O2223" t="s">
        <v>442</v>
      </c>
      <c r="P2223">
        <v>64</v>
      </c>
      <c r="Q2223" t="s">
        <v>637</v>
      </c>
      <c r="R2223" t="s">
        <v>285</v>
      </c>
      <c r="S2223" t="s">
        <v>286</v>
      </c>
      <c r="T2223" t="s">
        <v>229</v>
      </c>
      <c r="U2223" t="s">
        <v>699</v>
      </c>
      <c r="V2223" t="s">
        <v>255</v>
      </c>
      <c r="W2223">
        <f t="shared" si="208"/>
        <v>13.569999999999993</v>
      </c>
      <c r="X2223">
        <f t="shared" si="209"/>
        <v>488.51999999999975</v>
      </c>
    </row>
    <row r="2224" spans="1:24" x14ac:dyDescent="0.35">
      <c r="A2224">
        <v>32</v>
      </c>
      <c r="B2224">
        <v>71.75</v>
      </c>
      <c r="C2224">
        <v>7</v>
      </c>
      <c r="D2224">
        <v>2296</v>
      </c>
      <c r="E2224" s="53">
        <v>43686</v>
      </c>
      <c r="F2224" s="84">
        <v>8</v>
      </c>
      <c r="G2224" s="84">
        <v>9</v>
      </c>
      <c r="H2224" s="85" t="str">
        <f t="shared" si="204"/>
        <v>September</v>
      </c>
      <c r="I2224" s="84">
        <v>2019</v>
      </c>
      <c r="J2224" s="85" t="str">
        <f t="shared" si="205"/>
        <v>9/8/2019</v>
      </c>
      <c r="K2224" s="86">
        <f t="shared" si="206"/>
        <v>1</v>
      </c>
      <c r="L2224" t="str">
        <f t="shared" si="207"/>
        <v>Sunday</v>
      </c>
      <c r="M2224">
        <v>2489</v>
      </c>
      <c r="N2224" t="s">
        <v>207</v>
      </c>
      <c r="O2224" t="s">
        <v>442</v>
      </c>
      <c r="P2224">
        <v>64</v>
      </c>
      <c r="Q2224" t="s">
        <v>637</v>
      </c>
      <c r="R2224" t="s">
        <v>330</v>
      </c>
      <c r="S2224" t="s">
        <v>331</v>
      </c>
      <c r="T2224" t="s">
        <v>237</v>
      </c>
      <c r="U2224" t="s">
        <v>718</v>
      </c>
      <c r="V2224" t="s">
        <v>255</v>
      </c>
      <c r="W2224">
        <f t="shared" si="208"/>
        <v>7.75</v>
      </c>
      <c r="X2224">
        <f t="shared" si="209"/>
        <v>248</v>
      </c>
    </row>
    <row r="2225" spans="1:24" x14ac:dyDescent="0.35">
      <c r="A2225">
        <v>36</v>
      </c>
      <c r="B2225">
        <v>73.040000000000006</v>
      </c>
      <c r="C2225">
        <v>2</v>
      </c>
      <c r="D2225">
        <v>2629.44</v>
      </c>
      <c r="E2225" s="53">
        <v>43779</v>
      </c>
      <c r="F2225" s="84">
        <v>11</v>
      </c>
      <c r="G2225" s="84">
        <v>10</v>
      </c>
      <c r="H2225" s="85" t="str">
        <f t="shared" si="204"/>
        <v>October</v>
      </c>
      <c r="I2225" s="84">
        <v>2019</v>
      </c>
      <c r="J2225" s="85" t="str">
        <f t="shared" si="205"/>
        <v>10/11/2019</v>
      </c>
      <c r="K2225" s="86">
        <f t="shared" si="206"/>
        <v>6</v>
      </c>
      <c r="L2225" t="str">
        <f t="shared" si="207"/>
        <v>Friday</v>
      </c>
      <c r="M2225">
        <v>2457</v>
      </c>
      <c r="N2225" t="s">
        <v>207</v>
      </c>
      <c r="O2225" t="s">
        <v>442</v>
      </c>
      <c r="P2225">
        <v>64</v>
      </c>
      <c r="Q2225" t="s">
        <v>637</v>
      </c>
      <c r="R2225" t="s">
        <v>332</v>
      </c>
      <c r="S2225" t="s">
        <v>333</v>
      </c>
      <c r="T2225" t="s">
        <v>230</v>
      </c>
      <c r="U2225" t="s">
        <v>719</v>
      </c>
      <c r="V2225" t="s">
        <v>255</v>
      </c>
      <c r="W2225">
        <f t="shared" si="208"/>
        <v>9.0400000000000063</v>
      </c>
      <c r="X2225">
        <f t="shared" si="209"/>
        <v>325.44000000000023</v>
      </c>
    </row>
    <row r="2226" spans="1:24" x14ac:dyDescent="0.35">
      <c r="A2226">
        <v>34</v>
      </c>
      <c r="B2226">
        <v>56.24</v>
      </c>
      <c r="C2226">
        <v>10</v>
      </c>
      <c r="D2226">
        <v>1912.16</v>
      </c>
      <c r="E2226" s="53" t="s">
        <v>404</v>
      </c>
      <c r="F2226" s="84">
        <v>22</v>
      </c>
      <c r="G2226" s="84">
        <v>10</v>
      </c>
      <c r="H2226" s="85" t="str">
        <f t="shared" si="204"/>
        <v>October</v>
      </c>
      <c r="I2226" s="84">
        <v>2019</v>
      </c>
      <c r="J2226" s="85" t="str">
        <f t="shared" si="205"/>
        <v>10/22/2019</v>
      </c>
      <c r="K2226" s="86">
        <f t="shared" si="206"/>
        <v>3</v>
      </c>
      <c r="L2226" t="str">
        <f t="shared" si="207"/>
        <v>Tuesday</v>
      </c>
      <c r="M2226">
        <v>2447</v>
      </c>
      <c r="N2226" t="s">
        <v>207</v>
      </c>
      <c r="O2226" t="s">
        <v>442</v>
      </c>
      <c r="P2226">
        <v>64</v>
      </c>
      <c r="Q2226" t="s">
        <v>637</v>
      </c>
      <c r="R2226" t="s">
        <v>315</v>
      </c>
      <c r="S2226" t="s">
        <v>316</v>
      </c>
      <c r="T2226" t="s">
        <v>240</v>
      </c>
      <c r="U2226" t="s">
        <v>712</v>
      </c>
      <c r="V2226" t="s">
        <v>255</v>
      </c>
      <c r="W2226">
        <f t="shared" si="208"/>
        <v>-7.759999999999998</v>
      </c>
      <c r="X2226">
        <f t="shared" si="209"/>
        <v>-263.83999999999992</v>
      </c>
    </row>
    <row r="2227" spans="1:24" x14ac:dyDescent="0.35">
      <c r="A2227">
        <v>48</v>
      </c>
      <c r="B2227">
        <v>171.03</v>
      </c>
      <c r="C2227">
        <v>4</v>
      </c>
      <c r="D2227">
        <v>8209.44</v>
      </c>
      <c r="E2227" s="53">
        <v>43596</v>
      </c>
      <c r="F2227" s="84">
        <v>5</v>
      </c>
      <c r="G2227" s="84">
        <v>11</v>
      </c>
      <c r="H2227" s="85" t="str">
        <f t="shared" si="204"/>
        <v>November</v>
      </c>
      <c r="I2227" s="84">
        <v>2019</v>
      </c>
      <c r="J2227" s="85" t="str">
        <f t="shared" si="205"/>
        <v>11/5/2019</v>
      </c>
      <c r="K2227" s="86">
        <f t="shared" si="206"/>
        <v>3</v>
      </c>
      <c r="L2227" t="str">
        <f t="shared" si="207"/>
        <v>Tuesday</v>
      </c>
      <c r="M2227">
        <v>2434</v>
      </c>
      <c r="N2227" t="s">
        <v>207</v>
      </c>
      <c r="O2227" t="s">
        <v>442</v>
      </c>
      <c r="P2227">
        <v>64</v>
      </c>
      <c r="Q2227" t="s">
        <v>637</v>
      </c>
      <c r="R2227" t="s">
        <v>272</v>
      </c>
      <c r="S2227" t="s">
        <v>254</v>
      </c>
      <c r="T2227" t="s">
        <v>229</v>
      </c>
      <c r="U2227" t="s">
        <v>692</v>
      </c>
      <c r="V2227" t="s">
        <v>289</v>
      </c>
      <c r="W2227">
        <f t="shared" si="208"/>
        <v>107.03</v>
      </c>
      <c r="X2227">
        <f t="shared" si="209"/>
        <v>5137.4400000000005</v>
      </c>
    </row>
    <row r="2228" spans="1:24" x14ac:dyDescent="0.35">
      <c r="A2228">
        <v>31</v>
      </c>
      <c r="B2228">
        <v>101.29</v>
      </c>
      <c r="C2228">
        <v>5</v>
      </c>
      <c r="D2228">
        <v>3139.99</v>
      </c>
      <c r="E2228" s="53">
        <v>43476</v>
      </c>
      <c r="F2228" s="84">
        <v>1</v>
      </c>
      <c r="G2228" s="84">
        <v>11</v>
      </c>
      <c r="H2228" s="85" t="str">
        <f t="shared" si="204"/>
        <v>November</v>
      </c>
      <c r="I2228" s="84">
        <v>2019</v>
      </c>
      <c r="J2228" s="85" t="str">
        <f t="shared" si="205"/>
        <v>11/1/2019</v>
      </c>
      <c r="K2228" s="86">
        <f t="shared" si="206"/>
        <v>6</v>
      </c>
      <c r="L2228" t="str">
        <f t="shared" si="207"/>
        <v>Friday</v>
      </c>
      <c r="M2228">
        <v>2439</v>
      </c>
      <c r="N2228" t="s">
        <v>207</v>
      </c>
      <c r="O2228" t="s">
        <v>442</v>
      </c>
      <c r="P2228">
        <v>64</v>
      </c>
      <c r="Q2228" t="s">
        <v>637</v>
      </c>
      <c r="R2228" t="s">
        <v>301</v>
      </c>
      <c r="S2228" t="s">
        <v>297</v>
      </c>
      <c r="T2228" t="s">
        <v>236</v>
      </c>
      <c r="U2228" t="s">
        <v>706</v>
      </c>
      <c r="V2228" t="s">
        <v>260</v>
      </c>
      <c r="W2228">
        <f t="shared" si="208"/>
        <v>37.290000000000006</v>
      </c>
      <c r="X2228">
        <f t="shared" si="209"/>
        <v>1155.9900000000002</v>
      </c>
    </row>
    <row r="2229" spans="1:24" x14ac:dyDescent="0.35">
      <c r="A2229">
        <v>36</v>
      </c>
      <c r="B2229">
        <v>157.49</v>
      </c>
      <c r="C2229">
        <v>2</v>
      </c>
      <c r="D2229">
        <v>5669.64</v>
      </c>
      <c r="E2229" s="53">
        <v>43750</v>
      </c>
      <c r="F2229" s="84">
        <v>10</v>
      </c>
      <c r="G2229" s="84">
        <v>12</v>
      </c>
      <c r="H2229" s="85" t="str">
        <f t="shared" si="204"/>
        <v>December</v>
      </c>
      <c r="I2229" s="84">
        <v>2019</v>
      </c>
      <c r="J2229" s="85" t="str">
        <f t="shared" si="205"/>
        <v>12/10/2019</v>
      </c>
      <c r="K2229" s="86">
        <f t="shared" si="206"/>
        <v>3</v>
      </c>
      <c r="L2229" t="str">
        <f t="shared" si="207"/>
        <v>Tuesday</v>
      </c>
      <c r="M2229">
        <v>2401</v>
      </c>
      <c r="N2229" t="s">
        <v>207</v>
      </c>
      <c r="O2229" t="s">
        <v>442</v>
      </c>
      <c r="P2229">
        <v>64</v>
      </c>
      <c r="Q2229" t="s">
        <v>637</v>
      </c>
      <c r="R2229" t="s">
        <v>296</v>
      </c>
      <c r="S2229" t="s">
        <v>297</v>
      </c>
      <c r="T2229" t="s">
        <v>236</v>
      </c>
      <c r="U2229" t="s">
        <v>704</v>
      </c>
      <c r="V2229" t="s">
        <v>260</v>
      </c>
      <c r="W2229">
        <f t="shared" si="208"/>
        <v>93.490000000000009</v>
      </c>
      <c r="X2229">
        <f t="shared" si="209"/>
        <v>3365.6400000000003</v>
      </c>
    </row>
    <row r="2230" spans="1:24" x14ac:dyDescent="0.35">
      <c r="A2230">
        <v>25</v>
      </c>
      <c r="B2230">
        <v>126.41</v>
      </c>
      <c r="C2230">
        <v>3</v>
      </c>
      <c r="D2230">
        <v>3160.25</v>
      </c>
      <c r="E2230" s="53" t="s">
        <v>340</v>
      </c>
      <c r="F2230" s="84">
        <v>20</v>
      </c>
      <c r="G2230" s="84">
        <v>1</v>
      </c>
      <c r="H2230" s="85" t="str">
        <f t="shared" si="204"/>
        <v>January</v>
      </c>
      <c r="I2230" s="84">
        <v>2020</v>
      </c>
      <c r="J2230" s="85" t="str">
        <f t="shared" si="205"/>
        <v>1/20/2020</v>
      </c>
      <c r="K2230" s="86">
        <f t="shared" si="206"/>
        <v>2</v>
      </c>
      <c r="L2230" t="str">
        <f t="shared" si="207"/>
        <v>Monday</v>
      </c>
      <c r="M2230">
        <v>2361</v>
      </c>
      <c r="N2230" t="s">
        <v>207</v>
      </c>
      <c r="O2230" t="s">
        <v>442</v>
      </c>
      <c r="P2230">
        <v>64</v>
      </c>
      <c r="Q2230" t="s">
        <v>637</v>
      </c>
      <c r="R2230" t="s">
        <v>343</v>
      </c>
      <c r="S2230" t="s">
        <v>344</v>
      </c>
      <c r="T2230" t="s">
        <v>232</v>
      </c>
      <c r="U2230" t="s">
        <v>723</v>
      </c>
      <c r="V2230" t="s">
        <v>260</v>
      </c>
      <c r="W2230">
        <f t="shared" si="208"/>
        <v>62.41</v>
      </c>
      <c r="X2230">
        <f t="shared" si="209"/>
        <v>1560.25</v>
      </c>
    </row>
    <row r="2231" spans="1:24" x14ac:dyDescent="0.35">
      <c r="A2231">
        <v>48</v>
      </c>
      <c r="B2231">
        <v>141.66</v>
      </c>
      <c r="C2231">
        <v>8</v>
      </c>
      <c r="D2231">
        <v>6799.68</v>
      </c>
      <c r="E2231" s="53" t="s">
        <v>441</v>
      </c>
      <c r="F2231" s="84">
        <v>17</v>
      </c>
      <c r="G2231" s="84">
        <v>2</v>
      </c>
      <c r="H2231" s="85" t="str">
        <f t="shared" si="204"/>
        <v>Febuary</v>
      </c>
      <c r="I2231" s="84">
        <v>2020</v>
      </c>
      <c r="J2231" s="85" t="str">
        <f t="shared" si="205"/>
        <v>2/17/2020</v>
      </c>
      <c r="K2231" s="86">
        <f t="shared" si="206"/>
        <v>2</v>
      </c>
      <c r="L2231" t="str">
        <f t="shared" si="207"/>
        <v>Monday</v>
      </c>
      <c r="M2231">
        <v>2334</v>
      </c>
      <c r="N2231" t="s">
        <v>207</v>
      </c>
      <c r="O2231" t="s">
        <v>442</v>
      </c>
      <c r="P2231">
        <v>64</v>
      </c>
      <c r="Q2231" t="s">
        <v>637</v>
      </c>
      <c r="R2231" t="s">
        <v>335</v>
      </c>
      <c r="S2231" t="s">
        <v>336</v>
      </c>
      <c r="T2231" t="s">
        <v>229</v>
      </c>
      <c r="U2231" t="s">
        <v>720</v>
      </c>
      <c r="V2231" t="s">
        <v>260</v>
      </c>
      <c r="W2231">
        <f t="shared" si="208"/>
        <v>77.66</v>
      </c>
      <c r="X2231">
        <f t="shared" si="209"/>
        <v>3727.68</v>
      </c>
    </row>
    <row r="2232" spans="1:24" x14ac:dyDescent="0.35">
      <c r="A2232">
        <v>27</v>
      </c>
      <c r="B2232">
        <v>69.16</v>
      </c>
      <c r="C2232">
        <v>5</v>
      </c>
      <c r="D2232">
        <v>1867.32</v>
      </c>
      <c r="E2232" s="53">
        <v>43835</v>
      </c>
      <c r="F2232" s="84">
        <v>1</v>
      </c>
      <c r="G2232" s="84">
        <v>5</v>
      </c>
      <c r="H2232" s="85" t="str">
        <f t="shared" si="204"/>
        <v>May</v>
      </c>
      <c r="I2232" s="84">
        <v>2020</v>
      </c>
      <c r="J2232" s="85" t="str">
        <f t="shared" si="205"/>
        <v>5/1/2020</v>
      </c>
      <c r="K2232" s="86">
        <f t="shared" si="206"/>
        <v>6</v>
      </c>
      <c r="L2232" t="str">
        <f t="shared" si="207"/>
        <v>Friday</v>
      </c>
      <c r="M2232">
        <v>2261</v>
      </c>
      <c r="N2232" t="s">
        <v>207</v>
      </c>
      <c r="O2232" t="s">
        <v>442</v>
      </c>
      <c r="P2232">
        <v>64</v>
      </c>
      <c r="Q2232" t="s">
        <v>637</v>
      </c>
      <c r="R2232" t="s">
        <v>345</v>
      </c>
      <c r="S2232" t="s">
        <v>238</v>
      </c>
      <c r="T2232" t="s">
        <v>240</v>
      </c>
      <c r="U2232" t="s">
        <v>724</v>
      </c>
      <c r="V2232" t="s">
        <v>255</v>
      </c>
      <c r="W2232">
        <f t="shared" si="208"/>
        <v>5.1599999999999966</v>
      </c>
      <c r="X2232">
        <f t="shared" si="209"/>
        <v>139.31999999999991</v>
      </c>
    </row>
    <row r="2233" spans="1:24" x14ac:dyDescent="0.35">
      <c r="A2233">
        <v>44</v>
      </c>
      <c r="B2233">
        <v>61.41</v>
      </c>
      <c r="C2233">
        <v>2</v>
      </c>
      <c r="D2233">
        <v>2702.04</v>
      </c>
      <c r="E2233" s="53" t="s">
        <v>346</v>
      </c>
      <c r="F2233" s="84">
        <v>31</v>
      </c>
      <c r="G2233" s="84">
        <v>5</v>
      </c>
      <c r="H2233" s="85" t="str">
        <f t="shared" si="204"/>
        <v>May</v>
      </c>
      <c r="I2233" s="84">
        <v>2020</v>
      </c>
      <c r="J2233" s="85" t="str">
        <f t="shared" si="205"/>
        <v>5/31/2020</v>
      </c>
      <c r="K2233" s="86">
        <f t="shared" si="206"/>
        <v>1</v>
      </c>
      <c r="L2233" t="str">
        <f t="shared" si="207"/>
        <v>Sunday</v>
      </c>
      <c r="M2233">
        <v>2232</v>
      </c>
      <c r="N2233" t="s">
        <v>347</v>
      </c>
      <c r="O2233" t="s">
        <v>442</v>
      </c>
      <c r="P2233">
        <v>64</v>
      </c>
      <c r="Q2233" t="s">
        <v>637</v>
      </c>
      <c r="R2233" t="s">
        <v>296</v>
      </c>
      <c r="S2233" t="s">
        <v>297</v>
      </c>
      <c r="T2233" t="s">
        <v>236</v>
      </c>
      <c r="U2233" t="s">
        <v>704</v>
      </c>
      <c r="V2233" t="s">
        <v>255</v>
      </c>
      <c r="W2233">
        <f t="shared" si="208"/>
        <v>-2.5900000000000034</v>
      </c>
      <c r="X2233">
        <f t="shared" si="209"/>
        <v>-113.96000000000015</v>
      </c>
    </row>
    <row r="2234" spans="1:24" x14ac:dyDescent="0.35">
      <c r="A2234">
        <v>33</v>
      </c>
      <c r="B2234">
        <v>72.92</v>
      </c>
      <c r="C2234">
        <v>5</v>
      </c>
      <c r="D2234">
        <v>2406.36</v>
      </c>
      <c r="E2234" s="53" t="s">
        <v>485</v>
      </c>
      <c r="F2234" s="84">
        <v>17</v>
      </c>
      <c r="G2234" s="84">
        <v>2</v>
      </c>
      <c r="H2234" s="85" t="str">
        <f t="shared" si="204"/>
        <v>Febuary</v>
      </c>
      <c r="I2234" s="84">
        <v>2018</v>
      </c>
      <c r="J2234" s="85" t="str">
        <f t="shared" si="205"/>
        <v>2/17/2018</v>
      </c>
      <c r="K2234" s="86">
        <f t="shared" si="206"/>
        <v>7</v>
      </c>
      <c r="L2234" t="str">
        <f t="shared" si="207"/>
        <v>Saturday</v>
      </c>
      <c r="M2234">
        <v>3067</v>
      </c>
      <c r="N2234" t="s">
        <v>207</v>
      </c>
      <c r="O2234" t="s">
        <v>470</v>
      </c>
      <c r="P2234">
        <v>68</v>
      </c>
      <c r="Q2234" t="s">
        <v>638</v>
      </c>
      <c r="R2234" t="s">
        <v>473</v>
      </c>
      <c r="S2234" t="s">
        <v>474</v>
      </c>
      <c r="T2234" t="s">
        <v>239</v>
      </c>
      <c r="U2234" t="s">
        <v>766</v>
      </c>
      <c r="V2234" t="s">
        <v>255</v>
      </c>
      <c r="W2234">
        <f t="shared" si="208"/>
        <v>4.9200000000000017</v>
      </c>
      <c r="X2234">
        <f t="shared" si="209"/>
        <v>162.36000000000007</v>
      </c>
    </row>
    <row r="2235" spans="1:24" x14ac:dyDescent="0.35">
      <c r="A2235">
        <v>29</v>
      </c>
      <c r="B2235">
        <v>72.23</v>
      </c>
      <c r="C2235">
        <v>11</v>
      </c>
      <c r="D2235">
        <v>2094.67</v>
      </c>
      <c r="E2235" s="53" t="s">
        <v>348</v>
      </c>
      <c r="F2235" s="84">
        <v>29</v>
      </c>
      <c r="G2235" s="84">
        <v>4</v>
      </c>
      <c r="H2235" s="85" t="str">
        <f t="shared" si="204"/>
        <v>April</v>
      </c>
      <c r="I2235" s="84">
        <v>2018</v>
      </c>
      <c r="J2235" s="85" t="str">
        <f t="shared" si="205"/>
        <v>4/29/2018</v>
      </c>
      <c r="K2235" s="86">
        <f t="shared" si="206"/>
        <v>1</v>
      </c>
      <c r="L2235" t="str">
        <f t="shared" si="207"/>
        <v>Sunday</v>
      </c>
      <c r="M2235">
        <v>2997</v>
      </c>
      <c r="N2235" t="s">
        <v>207</v>
      </c>
      <c r="O2235" t="s">
        <v>470</v>
      </c>
      <c r="P2235">
        <v>68</v>
      </c>
      <c r="Q2235" t="s">
        <v>638</v>
      </c>
      <c r="R2235" t="s">
        <v>270</v>
      </c>
      <c r="S2235" t="s">
        <v>271</v>
      </c>
      <c r="T2235" t="s">
        <v>232</v>
      </c>
      <c r="U2235" t="s">
        <v>691</v>
      </c>
      <c r="V2235" t="s">
        <v>255</v>
      </c>
      <c r="W2235">
        <f t="shared" si="208"/>
        <v>4.230000000000004</v>
      </c>
      <c r="X2235">
        <f t="shared" si="209"/>
        <v>122.67000000000012</v>
      </c>
    </row>
    <row r="2236" spans="1:24" x14ac:dyDescent="0.35">
      <c r="A2236">
        <v>49</v>
      </c>
      <c r="B2236">
        <v>57.1</v>
      </c>
      <c r="C2236">
        <v>6</v>
      </c>
      <c r="D2236">
        <v>2797.9</v>
      </c>
      <c r="E2236" s="53" t="s">
        <v>505</v>
      </c>
      <c r="F2236" s="84">
        <v>27</v>
      </c>
      <c r="G2236" s="84">
        <v>6</v>
      </c>
      <c r="H2236" s="85" t="str">
        <f t="shared" si="204"/>
        <v>June</v>
      </c>
      <c r="I2236" s="84">
        <v>2018</v>
      </c>
      <c r="J2236" s="85" t="str">
        <f t="shared" si="205"/>
        <v>6/27/2018</v>
      </c>
      <c r="K2236" s="86">
        <f t="shared" si="206"/>
        <v>4</v>
      </c>
      <c r="L2236" t="str">
        <f t="shared" si="207"/>
        <v>Wednesday</v>
      </c>
      <c r="M2236">
        <v>2939</v>
      </c>
      <c r="N2236" t="s">
        <v>207</v>
      </c>
      <c r="O2236" t="s">
        <v>470</v>
      </c>
      <c r="P2236">
        <v>68</v>
      </c>
      <c r="Q2236" t="s">
        <v>638</v>
      </c>
      <c r="R2236" t="s">
        <v>296</v>
      </c>
      <c r="S2236" t="s">
        <v>297</v>
      </c>
      <c r="T2236" t="s">
        <v>236</v>
      </c>
      <c r="U2236" t="s">
        <v>704</v>
      </c>
      <c r="V2236" t="s">
        <v>255</v>
      </c>
      <c r="W2236">
        <f t="shared" si="208"/>
        <v>-10.899999999999999</v>
      </c>
      <c r="X2236">
        <f t="shared" si="209"/>
        <v>-534.09999999999991</v>
      </c>
    </row>
    <row r="2237" spans="1:24" x14ac:dyDescent="0.35">
      <c r="A2237">
        <v>20</v>
      </c>
      <c r="B2237">
        <v>81.86</v>
      </c>
      <c r="C2237">
        <v>1</v>
      </c>
      <c r="D2237">
        <v>1637.2</v>
      </c>
      <c r="E2237" s="53" t="s">
        <v>527</v>
      </c>
      <c r="F2237" s="84">
        <v>13</v>
      </c>
      <c r="G2237" s="84">
        <v>8</v>
      </c>
      <c r="H2237" s="85" t="str">
        <f t="shared" si="204"/>
        <v>August</v>
      </c>
      <c r="I2237" s="84">
        <v>2018</v>
      </c>
      <c r="J2237" s="85" t="str">
        <f t="shared" si="205"/>
        <v>8/13/2018</v>
      </c>
      <c r="K2237" s="86">
        <f t="shared" si="206"/>
        <v>2</v>
      </c>
      <c r="L2237" t="str">
        <f t="shared" si="207"/>
        <v>Monday</v>
      </c>
      <c r="M2237">
        <v>2893</v>
      </c>
      <c r="N2237" t="s">
        <v>207</v>
      </c>
      <c r="O2237" t="s">
        <v>470</v>
      </c>
      <c r="P2237">
        <v>68</v>
      </c>
      <c r="Q2237" t="s">
        <v>638</v>
      </c>
      <c r="R2237" t="s">
        <v>496</v>
      </c>
      <c r="S2237" t="s">
        <v>497</v>
      </c>
      <c r="T2237" t="s">
        <v>242</v>
      </c>
      <c r="U2237" t="s">
        <v>770</v>
      </c>
      <c r="V2237" t="s">
        <v>255</v>
      </c>
      <c r="W2237">
        <f t="shared" si="208"/>
        <v>13.86</v>
      </c>
      <c r="X2237">
        <f t="shared" si="209"/>
        <v>277.2</v>
      </c>
    </row>
    <row r="2238" spans="1:24" x14ac:dyDescent="0.35">
      <c r="A2238">
        <v>31</v>
      </c>
      <c r="B2238">
        <v>73.61</v>
      </c>
      <c r="C2238">
        <v>12</v>
      </c>
      <c r="D2238">
        <v>2281.91</v>
      </c>
      <c r="E2238" s="53" t="s">
        <v>210</v>
      </c>
      <c r="F2238" s="84">
        <v>28</v>
      </c>
      <c r="G2238" s="84">
        <v>10</v>
      </c>
      <c r="H2238" s="85" t="str">
        <f t="shared" si="204"/>
        <v>October</v>
      </c>
      <c r="I2238" s="84">
        <v>2018</v>
      </c>
      <c r="J2238" s="85" t="str">
        <f t="shared" si="205"/>
        <v>10/28/2018</v>
      </c>
      <c r="K2238" s="86">
        <f t="shared" si="206"/>
        <v>1</v>
      </c>
      <c r="L2238" t="str">
        <f t="shared" si="207"/>
        <v>Sunday</v>
      </c>
      <c r="M2238">
        <v>2818</v>
      </c>
      <c r="N2238" t="s">
        <v>207</v>
      </c>
      <c r="O2238" t="s">
        <v>470</v>
      </c>
      <c r="P2238">
        <v>68</v>
      </c>
      <c r="Q2238" t="s">
        <v>638</v>
      </c>
      <c r="R2238" t="s">
        <v>263</v>
      </c>
      <c r="S2238" t="s">
        <v>264</v>
      </c>
      <c r="T2238" t="s">
        <v>229</v>
      </c>
      <c r="U2238" t="s">
        <v>687</v>
      </c>
      <c r="V2238" t="s">
        <v>255</v>
      </c>
      <c r="W2238">
        <f t="shared" si="208"/>
        <v>5.6099999999999994</v>
      </c>
      <c r="X2238">
        <f t="shared" si="209"/>
        <v>173.90999999999997</v>
      </c>
    </row>
    <row r="2239" spans="1:24" x14ac:dyDescent="0.35">
      <c r="A2239">
        <v>39</v>
      </c>
      <c r="B2239">
        <v>59.16</v>
      </c>
      <c r="C2239">
        <v>10</v>
      </c>
      <c r="D2239">
        <v>2307.2399999999998</v>
      </c>
      <c r="E2239" s="53">
        <v>43800</v>
      </c>
      <c r="F2239" s="84">
        <v>12</v>
      </c>
      <c r="G2239" s="84">
        <v>1</v>
      </c>
      <c r="H2239" s="85" t="str">
        <f t="shared" si="204"/>
        <v>January</v>
      </c>
      <c r="I2239" s="84">
        <v>2019</v>
      </c>
      <c r="J2239" s="85" t="str">
        <f t="shared" si="205"/>
        <v>1/12/2019</v>
      </c>
      <c r="K2239" s="86">
        <f t="shared" si="206"/>
        <v>7</v>
      </c>
      <c r="L2239" t="str">
        <f t="shared" si="207"/>
        <v>Saturday</v>
      </c>
      <c r="M2239">
        <v>2743</v>
      </c>
      <c r="N2239" t="s">
        <v>207</v>
      </c>
      <c r="O2239" t="s">
        <v>470</v>
      </c>
      <c r="P2239">
        <v>68</v>
      </c>
      <c r="Q2239" t="s">
        <v>638</v>
      </c>
      <c r="R2239" t="s">
        <v>349</v>
      </c>
      <c r="S2239" t="s">
        <v>350</v>
      </c>
      <c r="T2239" t="s">
        <v>241</v>
      </c>
      <c r="U2239" t="s">
        <v>725</v>
      </c>
      <c r="V2239" t="s">
        <v>255</v>
      </c>
      <c r="W2239">
        <f t="shared" si="208"/>
        <v>-8.8400000000000034</v>
      </c>
      <c r="X2239">
        <f t="shared" si="209"/>
        <v>-344.7600000000001</v>
      </c>
    </row>
    <row r="2240" spans="1:24" x14ac:dyDescent="0.35">
      <c r="A2240">
        <v>20</v>
      </c>
      <c r="B2240">
        <v>66.040000000000006</v>
      </c>
      <c r="C2240">
        <v>12</v>
      </c>
      <c r="D2240">
        <v>1320.8</v>
      </c>
      <c r="E2240" s="53" t="s">
        <v>213</v>
      </c>
      <c r="F2240" s="84">
        <v>20</v>
      </c>
      <c r="G2240" s="84">
        <v>2</v>
      </c>
      <c r="H2240" s="85" t="str">
        <f t="shared" si="204"/>
        <v>Febuary</v>
      </c>
      <c r="I2240" s="84">
        <v>2019</v>
      </c>
      <c r="J2240" s="85" t="str">
        <f t="shared" si="205"/>
        <v>2/20/2019</v>
      </c>
      <c r="K2240" s="86">
        <f t="shared" si="206"/>
        <v>4</v>
      </c>
      <c r="L2240" t="str">
        <f t="shared" si="207"/>
        <v>Wednesday</v>
      </c>
      <c r="M2240">
        <v>2705</v>
      </c>
      <c r="N2240" t="s">
        <v>207</v>
      </c>
      <c r="O2240" t="s">
        <v>470</v>
      </c>
      <c r="P2240">
        <v>68</v>
      </c>
      <c r="Q2240" t="s">
        <v>638</v>
      </c>
      <c r="R2240" t="s">
        <v>270</v>
      </c>
      <c r="S2240" t="s">
        <v>271</v>
      </c>
      <c r="T2240" t="s">
        <v>232</v>
      </c>
      <c r="U2240" t="s">
        <v>691</v>
      </c>
      <c r="V2240" t="s">
        <v>255</v>
      </c>
      <c r="W2240">
        <f t="shared" si="208"/>
        <v>-1.9599999999999937</v>
      </c>
      <c r="X2240">
        <f t="shared" si="209"/>
        <v>-39.199999999999875</v>
      </c>
    </row>
    <row r="2241" spans="1:24" x14ac:dyDescent="0.35">
      <c r="A2241">
        <v>34</v>
      </c>
      <c r="B2241">
        <v>77.73</v>
      </c>
      <c r="C2241">
        <v>6</v>
      </c>
      <c r="D2241">
        <v>2642.82</v>
      </c>
      <c r="E2241" s="53">
        <v>43500</v>
      </c>
      <c r="F2241" s="84">
        <v>2</v>
      </c>
      <c r="G2241" s="84">
        <v>4</v>
      </c>
      <c r="H2241" s="85" t="str">
        <f t="shared" si="204"/>
        <v>April</v>
      </c>
      <c r="I2241" s="84">
        <v>2019</v>
      </c>
      <c r="J2241" s="85" t="str">
        <f t="shared" si="205"/>
        <v>4/2/2019</v>
      </c>
      <c r="K2241" s="86">
        <f t="shared" si="206"/>
        <v>3</v>
      </c>
      <c r="L2241" t="str">
        <f t="shared" si="207"/>
        <v>Tuesday</v>
      </c>
      <c r="M2241">
        <v>2665</v>
      </c>
      <c r="N2241" t="s">
        <v>207</v>
      </c>
      <c r="O2241" t="s">
        <v>470</v>
      </c>
      <c r="P2241">
        <v>68</v>
      </c>
      <c r="Q2241" t="s">
        <v>638</v>
      </c>
      <c r="R2241" t="s">
        <v>379</v>
      </c>
      <c r="S2241" t="s">
        <v>380</v>
      </c>
      <c r="T2241" t="s">
        <v>240</v>
      </c>
      <c r="U2241" t="s">
        <v>737</v>
      </c>
      <c r="V2241" t="s">
        <v>255</v>
      </c>
      <c r="W2241">
        <f t="shared" si="208"/>
        <v>9.730000000000004</v>
      </c>
      <c r="X2241">
        <f t="shared" si="209"/>
        <v>330.82000000000016</v>
      </c>
    </row>
    <row r="2242" spans="1:24" x14ac:dyDescent="0.35">
      <c r="A2242">
        <v>50</v>
      </c>
      <c r="B2242">
        <v>61.22</v>
      </c>
      <c r="C2242">
        <v>7</v>
      </c>
      <c r="D2242">
        <v>3061</v>
      </c>
      <c r="E2242" s="53">
        <v>43774</v>
      </c>
      <c r="F2242" s="84">
        <v>11</v>
      </c>
      <c r="G2242" s="84">
        <v>5</v>
      </c>
      <c r="H2242" s="85" t="str">
        <f t="shared" si="204"/>
        <v>May</v>
      </c>
      <c r="I2242" s="84">
        <v>2019</v>
      </c>
      <c r="J2242" s="85" t="str">
        <f t="shared" si="205"/>
        <v>5/11/2019</v>
      </c>
      <c r="K2242" s="86">
        <f t="shared" si="206"/>
        <v>7</v>
      </c>
      <c r="L2242" t="str">
        <f t="shared" si="207"/>
        <v>Saturday</v>
      </c>
      <c r="M2242">
        <v>2627</v>
      </c>
      <c r="N2242" t="s">
        <v>207</v>
      </c>
      <c r="O2242" t="s">
        <v>470</v>
      </c>
      <c r="P2242">
        <v>68</v>
      </c>
      <c r="Q2242" t="s">
        <v>638</v>
      </c>
      <c r="R2242" t="s">
        <v>392</v>
      </c>
      <c r="S2242" t="s">
        <v>393</v>
      </c>
      <c r="T2242" t="s">
        <v>229</v>
      </c>
      <c r="U2242" t="s">
        <v>741</v>
      </c>
      <c r="V2242" t="s">
        <v>260</v>
      </c>
      <c r="W2242">
        <f t="shared" si="208"/>
        <v>-6.7800000000000011</v>
      </c>
      <c r="X2242">
        <f t="shared" si="209"/>
        <v>-339.00000000000006</v>
      </c>
    </row>
    <row r="2243" spans="1:24" x14ac:dyDescent="0.35">
      <c r="A2243">
        <v>40</v>
      </c>
      <c r="B2243">
        <v>79.11</v>
      </c>
      <c r="C2243">
        <v>2</v>
      </c>
      <c r="D2243">
        <v>3164.4</v>
      </c>
      <c r="E2243" s="53" t="s">
        <v>490</v>
      </c>
      <c r="F2243" s="84">
        <v>24</v>
      </c>
      <c r="G2243" s="84">
        <v>6</v>
      </c>
      <c r="H2243" s="85" t="str">
        <f t="shared" ref="H2243:H2306" si="210">IF(G2243=1,"January",IF(G2243=2,"Febuary",IF(G2243=3,"March",IF(G2243=4,"April",IF(G2243=5,"May",IF(G2243=6,"June",IF(G2243=7,"July",IF(G2243=8,"August",IF(G2243=9,"September",IF(G2243=10,"October",IF(G2243=11,"November","December")))))))))))</f>
        <v>June</v>
      </c>
      <c r="I2243" s="84">
        <v>2019</v>
      </c>
      <c r="J2243" s="85" t="str">
        <f t="shared" ref="J2243:J2306" si="211">CONCATENATE(G2243,"/",F2243,"/",I2243)</f>
        <v>6/24/2019</v>
      </c>
      <c r="K2243" s="86">
        <f t="shared" ref="K2243:K2306" si="212">WEEKDAY(J2243)</f>
        <v>2</v>
      </c>
      <c r="L2243" t="str">
        <f t="shared" ref="L2243:L2306" si="213">IF(K2243=7,"Saturday",IF(K2243=6,"Friday",IF(K2243=5,"Thursday",IF(K2243=4,"Wednesday",IF(K2243=3,"Tuesday",IF(K2243=2,"Monday","Sunday"))))))</f>
        <v>Monday</v>
      </c>
      <c r="M2243">
        <v>2584</v>
      </c>
      <c r="N2243" t="s">
        <v>364</v>
      </c>
      <c r="O2243" t="s">
        <v>470</v>
      </c>
      <c r="P2243">
        <v>68</v>
      </c>
      <c r="Q2243" t="s">
        <v>638</v>
      </c>
      <c r="R2243" t="s">
        <v>296</v>
      </c>
      <c r="S2243" t="s">
        <v>297</v>
      </c>
      <c r="T2243" t="s">
        <v>236</v>
      </c>
      <c r="U2243" t="s">
        <v>704</v>
      </c>
      <c r="V2243" t="s">
        <v>260</v>
      </c>
      <c r="W2243">
        <f t="shared" ref="W2243:W2306" si="214">B2243-P2243</f>
        <v>11.11</v>
      </c>
      <c r="X2243">
        <f t="shared" ref="X2243:X2306" si="215">W2243*A2243</f>
        <v>444.4</v>
      </c>
    </row>
    <row r="2244" spans="1:24" x14ac:dyDescent="0.35">
      <c r="A2244">
        <v>28</v>
      </c>
      <c r="B2244">
        <v>63.97</v>
      </c>
      <c r="C2244">
        <v>12</v>
      </c>
      <c r="D2244">
        <v>1791.16</v>
      </c>
      <c r="E2244" s="53" t="s">
        <v>216</v>
      </c>
      <c r="F2244" s="84">
        <v>23</v>
      </c>
      <c r="G2244" s="84">
        <v>7</v>
      </c>
      <c r="H2244" s="85" t="str">
        <f t="shared" si="210"/>
        <v>July</v>
      </c>
      <c r="I2244" s="84">
        <v>2019</v>
      </c>
      <c r="J2244" s="85" t="str">
        <f t="shared" si="211"/>
        <v>7/23/2019</v>
      </c>
      <c r="K2244" s="86">
        <f t="shared" si="212"/>
        <v>3</v>
      </c>
      <c r="L2244" t="str">
        <f t="shared" si="213"/>
        <v>Tuesday</v>
      </c>
      <c r="M2244">
        <v>2556</v>
      </c>
      <c r="N2244" t="s">
        <v>207</v>
      </c>
      <c r="O2244" t="s">
        <v>470</v>
      </c>
      <c r="P2244">
        <v>68</v>
      </c>
      <c r="Q2244" t="s">
        <v>638</v>
      </c>
      <c r="R2244" t="s">
        <v>277</v>
      </c>
      <c r="S2244" t="s">
        <v>278</v>
      </c>
      <c r="T2244" t="s">
        <v>230</v>
      </c>
      <c r="U2244" t="s">
        <v>695</v>
      </c>
      <c r="V2244" t="s">
        <v>255</v>
      </c>
      <c r="W2244">
        <f t="shared" si="214"/>
        <v>-4.0300000000000011</v>
      </c>
      <c r="X2244">
        <f t="shared" si="215"/>
        <v>-112.84000000000003</v>
      </c>
    </row>
    <row r="2245" spans="1:24" x14ac:dyDescent="0.35">
      <c r="A2245">
        <v>50</v>
      </c>
      <c r="B2245">
        <v>81.86</v>
      </c>
      <c r="C2245">
        <v>4</v>
      </c>
      <c r="D2245">
        <v>4093</v>
      </c>
      <c r="E2245" s="53" t="s">
        <v>491</v>
      </c>
      <c r="F2245" s="84">
        <v>21</v>
      </c>
      <c r="G2245" s="84">
        <v>8</v>
      </c>
      <c r="H2245" s="85" t="str">
        <f t="shared" si="210"/>
        <v>August</v>
      </c>
      <c r="I2245" s="84">
        <v>2019</v>
      </c>
      <c r="J2245" s="85" t="str">
        <f t="shared" si="211"/>
        <v>8/21/2019</v>
      </c>
      <c r="K2245" s="86">
        <f t="shared" si="212"/>
        <v>4</v>
      </c>
      <c r="L2245" t="str">
        <f t="shared" si="213"/>
        <v>Wednesday</v>
      </c>
      <c r="M2245">
        <v>2528</v>
      </c>
      <c r="N2245" t="s">
        <v>207</v>
      </c>
      <c r="O2245" t="s">
        <v>470</v>
      </c>
      <c r="P2245">
        <v>68</v>
      </c>
      <c r="Q2245" t="s">
        <v>638</v>
      </c>
      <c r="R2245" t="s">
        <v>465</v>
      </c>
      <c r="S2245" t="s">
        <v>466</v>
      </c>
      <c r="T2245" t="s">
        <v>231</v>
      </c>
      <c r="U2245" t="s">
        <v>765</v>
      </c>
      <c r="V2245" t="s">
        <v>260</v>
      </c>
      <c r="W2245">
        <f t="shared" si="214"/>
        <v>13.86</v>
      </c>
      <c r="X2245">
        <f t="shared" si="215"/>
        <v>693</v>
      </c>
    </row>
    <row r="2246" spans="1:24" x14ac:dyDescent="0.35">
      <c r="A2246">
        <v>28</v>
      </c>
      <c r="B2246">
        <v>79.8</v>
      </c>
      <c r="C2246">
        <v>7</v>
      </c>
      <c r="D2246">
        <v>2234.4</v>
      </c>
      <c r="E2246" s="53" t="s">
        <v>506</v>
      </c>
      <c r="F2246" s="84">
        <v>16</v>
      </c>
      <c r="G2246" s="84">
        <v>9</v>
      </c>
      <c r="H2246" s="85" t="str">
        <f t="shared" si="210"/>
        <v>September</v>
      </c>
      <c r="I2246" s="84">
        <v>2019</v>
      </c>
      <c r="J2246" s="85" t="str">
        <f t="shared" si="211"/>
        <v>9/16/2019</v>
      </c>
      <c r="K2246" s="86">
        <f t="shared" si="212"/>
        <v>2</v>
      </c>
      <c r="L2246" t="str">
        <f t="shared" si="213"/>
        <v>Monday</v>
      </c>
      <c r="M2246">
        <v>2503</v>
      </c>
      <c r="N2246" t="s">
        <v>207</v>
      </c>
      <c r="O2246" t="s">
        <v>470</v>
      </c>
      <c r="P2246">
        <v>68</v>
      </c>
      <c r="Q2246" t="s">
        <v>638</v>
      </c>
      <c r="R2246" t="s">
        <v>430</v>
      </c>
      <c r="S2246" t="s">
        <v>431</v>
      </c>
      <c r="T2246" t="s">
        <v>245</v>
      </c>
      <c r="U2246" t="s">
        <v>755</v>
      </c>
      <c r="V2246" t="s">
        <v>255</v>
      </c>
      <c r="W2246">
        <f t="shared" si="214"/>
        <v>11.799999999999997</v>
      </c>
      <c r="X2246">
        <f t="shared" si="215"/>
        <v>330.39999999999992</v>
      </c>
    </row>
    <row r="2247" spans="1:24" x14ac:dyDescent="0.35">
      <c r="A2247">
        <v>46</v>
      </c>
      <c r="B2247">
        <v>66.040000000000006</v>
      </c>
      <c r="C2247">
        <v>10</v>
      </c>
      <c r="D2247">
        <v>3037.84</v>
      </c>
      <c r="E2247" s="53" t="s">
        <v>219</v>
      </c>
      <c r="F2247" s="84">
        <v>15</v>
      </c>
      <c r="G2247" s="84">
        <v>10</v>
      </c>
      <c r="H2247" s="85" t="str">
        <f t="shared" si="210"/>
        <v>October</v>
      </c>
      <c r="I2247" s="84">
        <v>2019</v>
      </c>
      <c r="J2247" s="85" t="str">
        <f t="shared" si="211"/>
        <v>10/15/2019</v>
      </c>
      <c r="K2247" s="86">
        <f t="shared" si="212"/>
        <v>3</v>
      </c>
      <c r="L2247" t="str">
        <f t="shared" si="213"/>
        <v>Tuesday</v>
      </c>
      <c r="M2247">
        <v>2475</v>
      </c>
      <c r="N2247" t="s">
        <v>207</v>
      </c>
      <c r="O2247" t="s">
        <v>470</v>
      </c>
      <c r="P2247">
        <v>68</v>
      </c>
      <c r="Q2247" t="s">
        <v>638</v>
      </c>
      <c r="R2247" t="s">
        <v>354</v>
      </c>
      <c r="S2247" t="s">
        <v>355</v>
      </c>
      <c r="T2247" t="s">
        <v>229</v>
      </c>
      <c r="U2247" t="s">
        <v>728</v>
      </c>
      <c r="V2247" t="s">
        <v>260</v>
      </c>
      <c r="W2247">
        <f t="shared" si="214"/>
        <v>-1.9599999999999937</v>
      </c>
      <c r="X2247">
        <f t="shared" si="215"/>
        <v>-90.159999999999712</v>
      </c>
    </row>
    <row r="2248" spans="1:24" x14ac:dyDescent="0.35">
      <c r="A2248">
        <v>24</v>
      </c>
      <c r="B2248">
        <v>59.16</v>
      </c>
      <c r="C2248">
        <v>2</v>
      </c>
      <c r="D2248">
        <v>1419.84</v>
      </c>
      <c r="E2248" s="53">
        <v>43476</v>
      </c>
      <c r="F2248" s="84">
        <v>1</v>
      </c>
      <c r="G2248" s="84">
        <v>11</v>
      </c>
      <c r="H2248" s="85" t="str">
        <f t="shared" si="210"/>
        <v>November</v>
      </c>
      <c r="I2248" s="84">
        <v>2019</v>
      </c>
      <c r="J2248" s="85" t="str">
        <f t="shared" si="211"/>
        <v>11/1/2019</v>
      </c>
      <c r="K2248" s="86">
        <f t="shared" si="212"/>
        <v>6</v>
      </c>
      <c r="L2248" t="str">
        <f t="shared" si="213"/>
        <v>Friday</v>
      </c>
      <c r="M2248">
        <v>2459</v>
      </c>
      <c r="N2248" t="s">
        <v>207</v>
      </c>
      <c r="O2248" t="s">
        <v>470</v>
      </c>
      <c r="P2248">
        <v>68</v>
      </c>
      <c r="Q2248" t="s">
        <v>638</v>
      </c>
      <c r="R2248" t="s">
        <v>384</v>
      </c>
      <c r="S2248" t="s">
        <v>385</v>
      </c>
      <c r="T2248" t="s">
        <v>235</v>
      </c>
      <c r="U2248" t="s">
        <v>739</v>
      </c>
      <c r="V2248" t="s">
        <v>255</v>
      </c>
      <c r="W2248">
        <f t="shared" si="214"/>
        <v>-8.8400000000000034</v>
      </c>
      <c r="X2248">
        <f t="shared" si="215"/>
        <v>-212.16000000000008</v>
      </c>
    </row>
    <row r="2249" spans="1:24" x14ac:dyDescent="0.35">
      <c r="A2249">
        <v>24</v>
      </c>
      <c r="B2249">
        <v>81.17</v>
      </c>
      <c r="C2249">
        <v>5</v>
      </c>
      <c r="D2249">
        <v>1948.08</v>
      </c>
      <c r="E2249" s="53">
        <v>43810</v>
      </c>
      <c r="F2249" s="84">
        <v>12</v>
      </c>
      <c r="G2249" s="84">
        <v>11</v>
      </c>
      <c r="H2249" s="85" t="str">
        <f t="shared" si="210"/>
        <v>November</v>
      </c>
      <c r="I2249" s="84">
        <v>2019</v>
      </c>
      <c r="J2249" s="85" t="str">
        <f t="shared" si="211"/>
        <v>11/12/2019</v>
      </c>
      <c r="K2249" s="86">
        <f t="shared" si="212"/>
        <v>3</v>
      </c>
      <c r="L2249" t="str">
        <f t="shared" si="213"/>
        <v>Tuesday</v>
      </c>
      <c r="M2249">
        <v>2449</v>
      </c>
      <c r="N2249" t="s">
        <v>207</v>
      </c>
      <c r="O2249" t="s">
        <v>470</v>
      </c>
      <c r="P2249">
        <v>68</v>
      </c>
      <c r="Q2249" t="s">
        <v>638</v>
      </c>
      <c r="R2249" t="s">
        <v>473</v>
      </c>
      <c r="S2249" t="s">
        <v>474</v>
      </c>
      <c r="T2249" t="s">
        <v>239</v>
      </c>
      <c r="U2249" t="s">
        <v>766</v>
      </c>
      <c r="V2249" t="s">
        <v>255</v>
      </c>
      <c r="W2249">
        <f t="shared" si="214"/>
        <v>13.170000000000002</v>
      </c>
      <c r="X2249">
        <f t="shared" si="215"/>
        <v>316.08000000000004</v>
      </c>
    </row>
    <row r="2250" spans="1:24" x14ac:dyDescent="0.35">
      <c r="A2250">
        <v>39</v>
      </c>
      <c r="B2250">
        <v>59.16</v>
      </c>
      <c r="C2250">
        <v>3</v>
      </c>
      <c r="D2250">
        <v>2307.2399999999998</v>
      </c>
      <c r="E2250" s="53" t="s">
        <v>221</v>
      </c>
      <c r="F2250" s="84">
        <v>24</v>
      </c>
      <c r="G2250" s="84">
        <v>11</v>
      </c>
      <c r="H2250" s="85" t="str">
        <f t="shared" si="210"/>
        <v>November</v>
      </c>
      <c r="I2250" s="84">
        <v>2019</v>
      </c>
      <c r="J2250" s="85" t="str">
        <f t="shared" si="211"/>
        <v>11/24/2019</v>
      </c>
      <c r="K2250" s="86">
        <f t="shared" si="212"/>
        <v>1</v>
      </c>
      <c r="L2250" t="str">
        <f t="shared" si="213"/>
        <v>Sunday</v>
      </c>
      <c r="M2250">
        <v>2438</v>
      </c>
      <c r="N2250" t="s">
        <v>207</v>
      </c>
      <c r="O2250" t="s">
        <v>470</v>
      </c>
      <c r="P2250">
        <v>68</v>
      </c>
      <c r="Q2250" t="s">
        <v>638</v>
      </c>
      <c r="R2250" t="s">
        <v>370</v>
      </c>
      <c r="S2250" t="s">
        <v>247</v>
      </c>
      <c r="T2250" t="s">
        <v>236</v>
      </c>
      <c r="U2250" t="s">
        <v>734</v>
      </c>
      <c r="V2250" t="s">
        <v>255</v>
      </c>
      <c r="W2250">
        <f t="shared" si="214"/>
        <v>-8.8400000000000034</v>
      </c>
      <c r="X2250">
        <f t="shared" si="215"/>
        <v>-344.7600000000001</v>
      </c>
    </row>
    <row r="2251" spans="1:24" x14ac:dyDescent="0.35">
      <c r="A2251">
        <v>40</v>
      </c>
      <c r="B2251">
        <v>44.51</v>
      </c>
      <c r="C2251">
        <v>7</v>
      </c>
      <c r="D2251">
        <v>1780.4</v>
      </c>
      <c r="E2251" s="53">
        <v>43567</v>
      </c>
      <c r="F2251" s="84">
        <v>4</v>
      </c>
      <c r="G2251" s="84">
        <v>12</v>
      </c>
      <c r="H2251" s="85" t="str">
        <f t="shared" si="210"/>
        <v>December</v>
      </c>
      <c r="I2251" s="84">
        <v>2019</v>
      </c>
      <c r="J2251" s="85" t="str">
        <f t="shared" si="211"/>
        <v>12/4/2019</v>
      </c>
      <c r="K2251" s="86">
        <f t="shared" si="212"/>
        <v>4</v>
      </c>
      <c r="L2251" t="str">
        <f t="shared" si="213"/>
        <v>Wednesday</v>
      </c>
      <c r="M2251">
        <v>2429</v>
      </c>
      <c r="N2251" t="s">
        <v>207</v>
      </c>
      <c r="O2251" t="s">
        <v>470</v>
      </c>
      <c r="P2251">
        <v>68</v>
      </c>
      <c r="Q2251" t="s">
        <v>638</v>
      </c>
      <c r="R2251" t="s">
        <v>488</v>
      </c>
      <c r="S2251" t="s">
        <v>451</v>
      </c>
      <c r="T2251" t="s">
        <v>229</v>
      </c>
      <c r="U2251" t="s">
        <v>768</v>
      </c>
      <c r="V2251" t="s">
        <v>255</v>
      </c>
      <c r="W2251">
        <f t="shared" si="214"/>
        <v>-23.490000000000002</v>
      </c>
      <c r="X2251">
        <f t="shared" si="215"/>
        <v>-939.60000000000014</v>
      </c>
    </row>
    <row r="2252" spans="1:24" x14ac:dyDescent="0.35">
      <c r="A2252">
        <v>49</v>
      </c>
      <c r="B2252">
        <v>72.33</v>
      </c>
      <c r="C2252">
        <v>2</v>
      </c>
      <c r="D2252">
        <v>3544.17</v>
      </c>
      <c r="E2252" s="53" t="s">
        <v>222</v>
      </c>
      <c r="F2252" s="84">
        <v>17</v>
      </c>
      <c r="G2252" s="84">
        <v>12</v>
      </c>
      <c r="H2252" s="85" t="str">
        <f t="shared" si="210"/>
        <v>December</v>
      </c>
      <c r="I2252" s="84">
        <v>2019</v>
      </c>
      <c r="J2252" s="85" t="str">
        <f t="shared" si="211"/>
        <v>12/17/2019</v>
      </c>
      <c r="K2252" s="86">
        <f t="shared" si="212"/>
        <v>3</v>
      </c>
      <c r="L2252" t="str">
        <f t="shared" si="213"/>
        <v>Tuesday</v>
      </c>
      <c r="M2252">
        <v>2417</v>
      </c>
      <c r="N2252" t="s">
        <v>207</v>
      </c>
      <c r="O2252" t="s">
        <v>470</v>
      </c>
      <c r="P2252">
        <v>68</v>
      </c>
      <c r="Q2252" t="s">
        <v>638</v>
      </c>
      <c r="R2252" t="s">
        <v>290</v>
      </c>
      <c r="S2252" t="s">
        <v>291</v>
      </c>
      <c r="T2252" t="s">
        <v>232</v>
      </c>
      <c r="U2252" t="s">
        <v>701</v>
      </c>
      <c r="V2252" t="s">
        <v>260</v>
      </c>
      <c r="W2252">
        <f t="shared" si="214"/>
        <v>4.3299999999999983</v>
      </c>
      <c r="X2252">
        <f t="shared" si="215"/>
        <v>212.1699999999999</v>
      </c>
    </row>
    <row r="2253" spans="1:24" x14ac:dyDescent="0.35">
      <c r="A2253">
        <v>44</v>
      </c>
      <c r="B2253">
        <v>82.26</v>
      </c>
      <c r="C2253">
        <v>4</v>
      </c>
      <c r="D2253">
        <v>3619.44</v>
      </c>
      <c r="E2253" s="53">
        <v>43892</v>
      </c>
      <c r="F2253" s="84">
        <v>3</v>
      </c>
      <c r="G2253" s="84">
        <v>2</v>
      </c>
      <c r="H2253" s="85" t="str">
        <f t="shared" si="210"/>
        <v>Febuary</v>
      </c>
      <c r="I2253" s="84">
        <v>2020</v>
      </c>
      <c r="J2253" s="85" t="str">
        <f t="shared" si="211"/>
        <v>2/3/2020</v>
      </c>
      <c r="K2253" s="86">
        <f t="shared" si="212"/>
        <v>2</v>
      </c>
      <c r="L2253" t="str">
        <f t="shared" si="213"/>
        <v>Monday</v>
      </c>
      <c r="M2253">
        <v>2370</v>
      </c>
      <c r="N2253" t="s">
        <v>207</v>
      </c>
      <c r="O2253" t="s">
        <v>470</v>
      </c>
      <c r="P2253">
        <v>68</v>
      </c>
      <c r="Q2253" t="s">
        <v>638</v>
      </c>
      <c r="R2253" t="s">
        <v>277</v>
      </c>
      <c r="S2253" t="s">
        <v>278</v>
      </c>
      <c r="T2253" t="s">
        <v>230</v>
      </c>
      <c r="U2253" t="s">
        <v>695</v>
      </c>
      <c r="V2253" t="s">
        <v>260</v>
      </c>
      <c r="W2253">
        <f t="shared" si="214"/>
        <v>14.260000000000005</v>
      </c>
      <c r="X2253">
        <f t="shared" si="215"/>
        <v>627.44000000000028</v>
      </c>
    </row>
    <row r="2254" spans="1:24" x14ac:dyDescent="0.35">
      <c r="A2254">
        <v>35</v>
      </c>
      <c r="B2254">
        <v>111.97</v>
      </c>
      <c r="C2254">
        <v>8</v>
      </c>
      <c r="D2254">
        <v>3918.95</v>
      </c>
      <c r="E2254" s="53">
        <v>43893</v>
      </c>
      <c r="F2254" s="84">
        <v>3</v>
      </c>
      <c r="G2254" s="84">
        <v>3</v>
      </c>
      <c r="H2254" s="85" t="str">
        <f t="shared" si="210"/>
        <v>March</v>
      </c>
      <c r="I2254" s="84">
        <v>2020</v>
      </c>
      <c r="J2254" s="85" t="str">
        <f t="shared" si="211"/>
        <v>3/3/2020</v>
      </c>
      <c r="K2254" s="86">
        <f t="shared" si="212"/>
        <v>3</v>
      </c>
      <c r="L2254" t="str">
        <f t="shared" si="213"/>
        <v>Tuesday</v>
      </c>
      <c r="M2254">
        <v>2342</v>
      </c>
      <c r="N2254" t="s">
        <v>207</v>
      </c>
      <c r="O2254" t="s">
        <v>470</v>
      </c>
      <c r="P2254">
        <v>68</v>
      </c>
      <c r="Q2254" t="s">
        <v>638</v>
      </c>
      <c r="R2254" t="s">
        <v>292</v>
      </c>
      <c r="S2254" t="s">
        <v>293</v>
      </c>
      <c r="T2254" t="s">
        <v>229</v>
      </c>
      <c r="U2254" t="s">
        <v>702</v>
      </c>
      <c r="V2254" t="s">
        <v>260</v>
      </c>
      <c r="W2254">
        <f t="shared" si="214"/>
        <v>43.97</v>
      </c>
      <c r="X2254">
        <f t="shared" si="215"/>
        <v>1538.95</v>
      </c>
    </row>
    <row r="2255" spans="1:24" x14ac:dyDescent="0.35">
      <c r="A2255">
        <v>22</v>
      </c>
      <c r="B2255">
        <v>67.41</v>
      </c>
      <c r="C2255">
        <v>4</v>
      </c>
      <c r="D2255">
        <v>1483.02</v>
      </c>
      <c r="E2255" s="53" t="s">
        <v>498</v>
      </c>
      <c r="F2255" s="84">
        <v>30</v>
      </c>
      <c r="G2255" s="84">
        <v>3</v>
      </c>
      <c r="H2255" s="85" t="str">
        <f t="shared" si="210"/>
        <v>March</v>
      </c>
      <c r="I2255" s="84">
        <v>2020</v>
      </c>
      <c r="J2255" s="85" t="str">
        <f t="shared" si="211"/>
        <v>3/30/2020</v>
      </c>
      <c r="K2255" s="86">
        <f t="shared" si="212"/>
        <v>2</v>
      </c>
      <c r="L2255" t="str">
        <f t="shared" si="213"/>
        <v>Monday</v>
      </c>
      <c r="M2255">
        <v>2316</v>
      </c>
      <c r="N2255" t="s">
        <v>207</v>
      </c>
      <c r="O2255" t="s">
        <v>470</v>
      </c>
      <c r="P2255">
        <v>68</v>
      </c>
      <c r="Q2255" t="s">
        <v>638</v>
      </c>
      <c r="R2255" t="s">
        <v>256</v>
      </c>
      <c r="S2255" t="s">
        <v>257</v>
      </c>
      <c r="T2255" t="s">
        <v>230</v>
      </c>
      <c r="U2255" t="s">
        <v>684</v>
      </c>
      <c r="V2255" t="s">
        <v>255</v>
      </c>
      <c r="W2255">
        <f t="shared" si="214"/>
        <v>-0.59000000000000341</v>
      </c>
      <c r="X2255">
        <f t="shared" si="215"/>
        <v>-12.980000000000075</v>
      </c>
    </row>
    <row r="2256" spans="1:24" x14ac:dyDescent="0.35">
      <c r="A2256">
        <v>62</v>
      </c>
      <c r="B2256">
        <v>77.73</v>
      </c>
      <c r="C2256">
        <v>6</v>
      </c>
      <c r="D2256">
        <v>4819.26</v>
      </c>
      <c r="E2256" s="53">
        <v>43894</v>
      </c>
      <c r="F2256" s="84">
        <v>3</v>
      </c>
      <c r="G2256" s="84">
        <v>4</v>
      </c>
      <c r="H2256" s="85" t="str">
        <f t="shared" si="210"/>
        <v>April</v>
      </c>
      <c r="I2256" s="84">
        <v>2020</v>
      </c>
      <c r="J2256" s="85" t="str">
        <f t="shared" si="211"/>
        <v>4/3/2020</v>
      </c>
      <c r="K2256" s="86">
        <f t="shared" si="212"/>
        <v>6</v>
      </c>
      <c r="L2256" t="str">
        <f t="shared" si="213"/>
        <v>Friday</v>
      </c>
      <c r="M2256">
        <v>2313</v>
      </c>
      <c r="N2256" t="s">
        <v>394</v>
      </c>
      <c r="O2256" t="s">
        <v>470</v>
      </c>
      <c r="P2256">
        <v>68</v>
      </c>
      <c r="Q2256" t="s">
        <v>638</v>
      </c>
      <c r="R2256" t="s">
        <v>273</v>
      </c>
      <c r="S2256" t="s">
        <v>274</v>
      </c>
      <c r="T2256" t="s">
        <v>229</v>
      </c>
      <c r="U2256" t="s">
        <v>693</v>
      </c>
      <c r="V2256" t="s">
        <v>260</v>
      </c>
      <c r="W2256">
        <f t="shared" si="214"/>
        <v>9.730000000000004</v>
      </c>
      <c r="X2256">
        <f t="shared" si="215"/>
        <v>603.26000000000022</v>
      </c>
    </row>
    <row r="2257" spans="1:24" x14ac:dyDescent="0.35">
      <c r="A2257">
        <v>26</v>
      </c>
      <c r="B2257">
        <v>61.22</v>
      </c>
      <c r="C2257">
        <v>7</v>
      </c>
      <c r="D2257">
        <v>1591.72</v>
      </c>
      <c r="E2257" s="53">
        <v>44109</v>
      </c>
      <c r="F2257" s="84">
        <v>10</v>
      </c>
      <c r="G2257" s="84">
        <v>5</v>
      </c>
      <c r="H2257" s="85" t="str">
        <f t="shared" si="210"/>
        <v>May</v>
      </c>
      <c r="I2257" s="84">
        <v>2020</v>
      </c>
      <c r="J2257" s="85" t="str">
        <f t="shared" si="211"/>
        <v>5/10/2020</v>
      </c>
      <c r="K2257" s="86">
        <f t="shared" si="212"/>
        <v>1</v>
      </c>
      <c r="L2257" t="str">
        <f t="shared" si="213"/>
        <v>Sunday</v>
      </c>
      <c r="M2257">
        <v>2277</v>
      </c>
      <c r="N2257" t="s">
        <v>207</v>
      </c>
      <c r="O2257" t="s">
        <v>470</v>
      </c>
      <c r="P2257">
        <v>68</v>
      </c>
      <c r="Q2257" t="s">
        <v>638</v>
      </c>
      <c r="R2257" t="s">
        <v>416</v>
      </c>
      <c r="S2257" t="s">
        <v>417</v>
      </c>
      <c r="T2257" t="s">
        <v>239</v>
      </c>
      <c r="U2257" t="s">
        <v>750</v>
      </c>
      <c r="V2257" t="s">
        <v>255</v>
      </c>
      <c r="W2257">
        <f t="shared" si="214"/>
        <v>-6.7800000000000011</v>
      </c>
      <c r="X2257">
        <f t="shared" si="215"/>
        <v>-176.28000000000003</v>
      </c>
    </row>
    <row r="2258" spans="1:24" x14ac:dyDescent="0.35">
      <c r="A2258">
        <v>31</v>
      </c>
      <c r="B2258">
        <v>118.38</v>
      </c>
      <c r="C2258">
        <v>16</v>
      </c>
      <c r="D2258">
        <v>3669.78</v>
      </c>
      <c r="E2258" s="53">
        <v>43162</v>
      </c>
      <c r="F2258" s="84">
        <v>3</v>
      </c>
      <c r="G2258" s="84">
        <v>3</v>
      </c>
      <c r="H2258" s="85" t="str">
        <f t="shared" si="210"/>
        <v>March</v>
      </c>
      <c r="I2258" s="84">
        <v>2018</v>
      </c>
      <c r="J2258" s="85" t="str">
        <f t="shared" si="211"/>
        <v>3/3/2018</v>
      </c>
      <c r="K2258" s="86">
        <f t="shared" si="212"/>
        <v>7</v>
      </c>
      <c r="L2258" t="str">
        <f t="shared" si="213"/>
        <v>Saturday</v>
      </c>
      <c r="M2258">
        <v>3077</v>
      </c>
      <c r="N2258" t="s">
        <v>207</v>
      </c>
      <c r="O2258" t="s">
        <v>208</v>
      </c>
      <c r="P2258">
        <v>102</v>
      </c>
      <c r="Q2258" t="s">
        <v>639</v>
      </c>
      <c r="R2258" t="s">
        <v>406</v>
      </c>
      <c r="S2258" t="s">
        <v>407</v>
      </c>
      <c r="T2258" t="s">
        <v>246</v>
      </c>
      <c r="U2258" t="s">
        <v>746</v>
      </c>
      <c r="V2258" t="s">
        <v>260</v>
      </c>
      <c r="W2258">
        <f t="shared" si="214"/>
        <v>16.379999999999995</v>
      </c>
      <c r="X2258">
        <f t="shared" si="215"/>
        <v>507.77999999999986</v>
      </c>
    </row>
    <row r="2259" spans="1:24" x14ac:dyDescent="0.35">
      <c r="A2259">
        <v>25</v>
      </c>
      <c r="B2259">
        <v>86.74</v>
      </c>
      <c r="C2259">
        <v>3</v>
      </c>
      <c r="D2259">
        <v>2168.5</v>
      </c>
      <c r="E2259" s="53">
        <v>43286</v>
      </c>
      <c r="F2259" s="84">
        <v>7</v>
      </c>
      <c r="G2259" s="84">
        <v>5</v>
      </c>
      <c r="H2259" s="85" t="str">
        <f t="shared" si="210"/>
        <v>May</v>
      </c>
      <c r="I2259" s="84">
        <v>2018</v>
      </c>
      <c r="J2259" s="85" t="str">
        <f t="shared" si="211"/>
        <v>5/7/2018</v>
      </c>
      <c r="K2259" s="86">
        <f t="shared" si="212"/>
        <v>2</v>
      </c>
      <c r="L2259" t="str">
        <f t="shared" si="213"/>
        <v>Monday</v>
      </c>
      <c r="M2259">
        <v>3013</v>
      </c>
      <c r="N2259" t="s">
        <v>207</v>
      </c>
      <c r="O2259" t="s">
        <v>208</v>
      </c>
      <c r="P2259">
        <v>102</v>
      </c>
      <c r="Q2259" t="s">
        <v>639</v>
      </c>
      <c r="R2259" t="s">
        <v>256</v>
      </c>
      <c r="S2259" t="s">
        <v>257</v>
      </c>
      <c r="T2259" t="s">
        <v>230</v>
      </c>
      <c r="U2259" t="s">
        <v>684</v>
      </c>
      <c r="V2259" t="s">
        <v>255</v>
      </c>
      <c r="W2259">
        <f t="shared" si="214"/>
        <v>-15.260000000000005</v>
      </c>
      <c r="X2259">
        <f t="shared" si="215"/>
        <v>-381.50000000000011</v>
      </c>
    </row>
    <row r="2260" spans="1:24" x14ac:dyDescent="0.35">
      <c r="A2260">
        <v>30</v>
      </c>
      <c r="B2260">
        <v>89.8</v>
      </c>
      <c r="C2260">
        <v>17</v>
      </c>
      <c r="D2260">
        <v>2694</v>
      </c>
      <c r="E2260" s="53">
        <v>43138</v>
      </c>
      <c r="F2260" s="84">
        <v>2</v>
      </c>
      <c r="G2260" s="84">
        <v>7</v>
      </c>
      <c r="H2260" s="85" t="str">
        <f t="shared" si="210"/>
        <v>July</v>
      </c>
      <c r="I2260" s="84">
        <v>2018</v>
      </c>
      <c r="J2260" s="85" t="str">
        <f t="shared" si="211"/>
        <v>7/2/2018</v>
      </c>
      <c r="K2260" s="86">
        <f t="shared" si="212"/>
        <v>2</v>
      </c>
      <c r="L2260" t="str">
        <f t="shared" si="213"/>
        <v>Monday</v>
      </c>
      <c r="M2260">
        <v>2958</v>
      </c>
      <c r="N2260" t="s">
        <v>207</v>
      </c>
      <c r="O2260" t="s">
        <v>208</v>
      </c>
      <c r="P2260">
        <v>102</v>
      </c>
      <c r="Q2260" t="s">
        <v>639</v>
      </c>
      <c r="R2260" t="s">
        <v>335</v>
      </c>
      <c r="S2260" t="s">
        <v>336</v>
      </c>
      <c r="T2260" t="s">
        <v>229</v>
      </c>
      <c r="U2260" t="s">
        <v>720</v>
      </c>
      <c r="V2260" t="s">
        <v>255</v>
      </c>
      <c r="W2260">
        <f t="shared" si="214"/>
        <v>-12.200000000000003</v>
      </c>
      <c r="X2260">
        <f t="shared" si="215"/>
        <v>-366.00000000000011</v>
      </c>
    </row>
    <row r="2261" spans="1:24" x14ac:dyDescent="0.35">
      <c r="A2261">
        <v>27</v>
      </c>
      <c r="B2261">
        <v>120.42</v>
      </c>
      <c r="C2261">
        <v>4</v>
      </c>
      <c r="D2261">
        <v>3251.34</v>
      </c>
      <c r="E2261" s="53" t="s">
        <v>209</v>
      </c>
      <c r="F2261" s="84">
        <v>25</v>
      </c>
      <c r="G2261" s="84">
        <v>8</v>
      </c>
      <c r="H2261" s="85" t="str">
        <f t="shared" si="210"/>
        <v>August</v>
      </c>
      <c r="I2261" s="84">
        <v>2018</v>
      </c>
      <c r="J2261" s="85" t="str">
        <f t="shared" si="211"/>
        <v>8/25/2018</v>
      </c>
      <c r="K2261" s="86">
        <f t="shared" si="212"/>
        <v>7</v>
      </c>
      <c r="L2261" t="str">
        <f t="shared" si="213"/>
        <v>Saturday</v>
      </c>
      <c r="M2261">
        <v>2905</v>
      </c>
      <c r="N2261" t="s">
        <v>207</v>
      </c>
      <c r="O2261" t="s">
        <v>208</v>
      </c>
      <c r="P2261">
        <v>102</v>
      </c>
      <c r="Q2261" t="s">
        <v>639</v>
      </c>
      <c r="R2261" t="s">
        <v>261</v>
      </c>
      <c r="S2261" t="s">
        <v>262</v>
      </c>
      <c r="T2261" t="s">
        <v>229</v>
      </c>
      <c r="U2261" t="s">
        <v>686</v>
      </c>
      <c r="V2261" t="s">
        <v>260</v>
      </c>
      <c r="W2261">
        <f t="shared" si="214"/>
        <v>18.420000000000002</v>
      </c>
      <c r="X2261">
        <f t="shared" si="215"/>
        <v>497.34000000000003</v>
      </c>
    </row>
    <row r="2262" spans="1:24" x14ac:dyDescent="0.35">
      <c r="A2262">
        <v>34</v>
      </c>
      <c r="B2262">
        <v>115.32</v>
      </c>
      <c r="C2262">
        <v>12</v>
      </c>
      <c r="D2262">
        <v>3920.88</v>
      </c>
      <c r="E2262" s="53">
        <v>43201</v>
      </c>
      <c r="F2262" s="84">
        <v>4</v>
      </c>
      <c r="G2262" s="84">
        <v>11</v>
      </c>
      <c r="H2262" s="85" t="str">
        <f t="shared" si="210"/>
        <v>November</v>
      </c>
      <c r="I2262" s="84">
        <v>2018</v>
      </c>
      <c r="J2262" s="85" t="str">
        <f t="shared" si="211"/>
        <v>11/4/2018</v>
      </c>
      <c r="K2262" s="86">
        <f t="shared" si="212"/>
        <v>1</v>
      </c>
      <c r="L2262" t="str">
        <f t="shared" si="213"/>
        <v>Sunday</v>
      </c>
      <c r="M2262">
        <v>2835</v>
      </c>
      <c r="N2262" t="s">
        <v>207</v>
      </c>
      <c r="O2262" t="s">
        <v>208</v>
      </c>
      <c r="P2262">
        <v>102</v>
      </c>
      <c r="Q2262" t="s">
        <v>639</v>
      </c>
      <c r="R2262" t="s">
        <v>343</v>
      </c>
      <c r="S2262" t="s">
        <v>344</v>
      </c>
      <c r="T2262" t="s">
        <v>232</v>
      </c>
      <c r="U2262" t="s">
        <v>723</v>
      </c>
      <c r="V2262" t="s">
        <v>260</v>
      </c>
      <c r="W2262">
        <f t="shared" si="214"/>
        <v>13.319999999999993</v>
      </c>
      <c r="X2262">
        <f t="shared" si="215"/>
        <v>452.87999999999977</v>
      </c>
    </row>
    <row r="2263" spans="1:24" x14ac:dyDescent="0.35">
      <c r="A2263">
        <v>22</v>
      </c>
      <c r="B2263">
        <v>114.3</v>
      </c>
      <c r="C2263">
        <v>7</v>
      </c>
      <c r="D2263">
        <v>2514.6</v>
      </c>
      <c r="E2263" s="53">
        <v>43415</v>
      </c>
      <c r="F2263" s="84">
        <v>11</v>
      </c>
      <c r="G2263" s="84">
        <v>11</v>
      </c>
      <c r="H2263" s="85" t="str">
        <f t="shared" si="210"/>
        <v>November</v>
      </c>
      <c r="I2263" s="84">
        <v>2018</v>
      </c>
      <c r="J2263" s="85" t="str">
        <f t="shared" si="211"/>
        <v>11/11/2018</v>
      </c>
      <c r="K2263" s="86">
        <f t="shared" si="212"/>
        <v>1</v>
      </c>
      <c r="L2263" t="str">
        <f t="shared" si="213"/>
        <v>Sunday</v>
      </c>
      <c r="M2263">
        <v>2829</v>
      </c>
      <c r="N2263" t="s">
        <v>207</v>
      </c>
      <c r="O2263" t="s">
        <v>208</v>
      </c>
      <c r="P2263">
        <v>102</v>
      </c>
      <c r="Q2263" t="s">
        <v>639</v>
      </c>
      <c r="R2263" t="s">
        <v>265</v>
      </c>
      <c r="S2263" t="s">
        <v>266</v>
      </c>
      <c r="T2263" t="s">
        <v>230</v>
      </c>
      <c r="U2263" t="s">
        <v>688</v>
      </c>
      <c r="V2263" t="s">
        <v>255</v>
      </c>
      <c r="W2263">
        <f t="shared" si="214"/>
        <v>12.299999999999997</v>
      </c>
      <c r="X2263">
        <f t="shared" si="215"/>
        <v>270.59999999999991</v>
      </c>
    </row>
    <row r="2264" spans="1:24" x14ac:dyDescent="0.35">
      <c r="A2264">
        <v>42</v>
      </c>
      <c r="B2264">
        <v>85.72</v>
      </c>
      <c r="C2264">
        <v>4</v>
      </c>
      <c r="D2264">
        <v>3600.24</v>
      </c>
      <c r="E2264" s="53" t="s">
        <v>522</v>
      </c>
      <c r="F2264" s="84">
        <v>19</v>
      </c>
      <c r="G2264" s="84">
        <v>11</v>
      </c>
      <c r="H2264" s="85" t="str">
        <f t="shared" si="210"/>
        <v>November</v>
      </c>
      <c r="I2264" s="84">
        <v>2018</v>
      </c>
      <c r="J2264" s="85" t="str">
        <f t="shared" si="211"/>
        <v>11/19/2018</v>
      </c>
      <c r="K2264" s="86">
        <f t="shared" si="212"/>
        <v>2</v>
      </c>
      <c r="L2264" t="str">
        <f t="shared" si="213"/>
        <v>Monday</v>
      </c>
      <c r="M2264">
        <v>2822</v>
      </c>
      <c r="N2264" t="s">
        <v>207</v>
      </c>
      <c r="O2264" t="s">
        <v>208</v>
      </c>
      <c r="P2264">
        <v>102</v>
      </c>
      <c r="Q2264" t="s">
        <v>639</v>
      </c>
      <c r="R2264" t="s">
        <v>296</v>
      </c>
      <c r="S2264" t="s">
        <v>297</v>
      </c>
      <c r="T2264" t="s">
        <v>236</v>
      </c>
      <c r="U2264" t="s">
        <v>704</v>
      </c>
      <c r="V2264" t="s">
        <v>260</v>
      </c>
      <c r="W2264">
        <f t="shared" si="214"/>
        <v>-16.28</v>
      </c>
      <c r="X2264">
        <f t="shared" si="215"/>
        <v>-683.76</v>
      </c>
    </row>
    <row r="2265" spans="1:24" x14ac:dyDescent="0.35">
      <c r="A2265">
        <v>37</v>
      </c>
      <c r="B2265">
        <v>109.19</v>
      </c>
      <c r="C2265">
        <v>12</v>
      </c>
      <c r="D2265">
        <v>4040.03</v>
      </c>
      <c r="E2265" s="53" t="s">
        <v>212</v>
      </c>
      <c r="F2265" s="84">
        <v>15</v>
      </c>
      <c r="G2265" s="84">
        <v>1</v>
      </c>
      <c r="H2265" s="85" t="str">
        <f t="shared" si="210"/>
        <v>January</v>
      </c>
      <c r="I2265" s="84">
        <v>2019</v>
      </c>
      <c r="J2265" s="85" t="str">
        <f t="shared" si="211"/>
        <v>1/15/2019</v>
      </c>
      <c r="K2265" s="86">
        <f t="shared" si="212"/>
        <v>3</v>
      </c>
      <c r="L2265" t="str">
        <f t="shared" si="213"/>
        <v>Tuesday</v>
      </c>
      <c r="M2265">
        <v>2766</v>
      </c>
      <c r="N2265" t="s">
        <v>207</v>
      </c>
      <c r="O2265" t="s">
        <v>208</v>
      </c>
      <c r="P2265">
        <v>102</v>
      </c>
      <c r="Q2265" t="s">
        <v>639</v>
      </c>
      <c r="R2265" t="s">
        <v>269</v>
      </c>
      <c r="S2265" t="s">
        <v>259</v>
      </c>
      <c r="T2265" t="s">
        <v>230</v>
      </c>
      <c r="U2265" t="s">
        <v>690</v>
      </c>
      <c r="V2265" t="s">
        <v>260</v>
      </c>
      <c r="W2265">
        <f t="shared" si="214"/>
        <v>7.1899999999999977</v>
      </c>
      <c r="X2265">
        <f t="shared" si="215"/>
        <v>266.02999999999992</v>
      </c>
    </row>
    <row r="2266" spans="1:24" x14ac:dyDescent="0.35">
      <c r="A2266">
        <v>30</v>
      </c>
      <c r="B2266">
        <v>111.23</v>
      </c>
      <c r="C2266">
        <v>5</v>
      </c>
      <c r="D2266">
        <v>3336.9</v>
      </c>
      <c r="E2266" s="53" t="s">
        <v>444</v>
      </c>
      <c r="F2266" s="84">
        <v>21</v>
      </c>
      <c r="G2266" s="84">
        <v>2</v>
      </c>
      <c r="H2266" s="85" t="str">
        <f t="shared" si="210"/>
        <v>Febuary</v>
      </c>
      <c r="I2266" s="84">
        <v>2019</v>
      </c>
      <c r="J2266" s="85" t="str">
        <f t="shared" si="211"/>
        <v>2/21/2019</v>
      </c>
      <c r="K2266" s="86">
        <f t="shared" si="212"/>
        <v>5</v>
      </c>
      <c r="L2266" t="str">
        <f t="shared" si="213"/>
        <v>Thursday</v>
      </c>
      <c r="M2266">
        <v>2730</v>
      </c>
      <c r="N2266" t="s">
        <v>207</v>
      </c>
      <c r="O2266" t="s">
        <v>208</v>
      </c>
      <c r="P2266">
        <v>102</v>
      </c>
      <c r="Q2266" t="s">
        <v>639</v>
      </c>
      <c r="R2266" t="s">
        <v>265</v>
      </c>
      <c r="S2266" t="s">
        <v>266</v>
      </c>
      <c r="T2266" t="s">
        <v>230</v>
      </c>
      <c r="U2266" t="s">
        <v>688</v>
      </c>
      <c r="V2266" t="s">
        <v>260</v>
      </c>
      <c r="W2266">
        <f t="shared" si="214"/>
        <v>9.230000000000004</v>
      </c>
      <c r="X2266">
        <f t="shared" si="215"/>
        <v>276.90000000000009</v>
      </c>
    </row>
    <row r="2267" spans="1:24" x14ac:dyDescent="0.35">
      <c r="A2267">
        <v>27</v>
      </c>
      <c r="B2267">
        <v>115.32</v>
      </c>
      <c r="C2267">
        <v>5</v>
      </c>
      <c r="D2267">
        <v>3113.64</v>
      </c>
      <c r="E2267" s="53">
        <v>43589</v>
      </c>
      <c r="F2267" s="84">
        <v>5</v>
      </c>
      <c r="G2267" s="84">
        <v>4</v>
      </c>
      <c r="H2267" s="85" t="str">
        <f t="shared" si="210"/>
        <v>April</v>
      </c>
      <c r="I2267" s="84">
        <v>2019</v>
      </c>
      <c r="J2267" s="85" t="str">
        <f t="shared" si="211"/>
        <v>4/5/2019</v>
      </c>
      <c r="K2267" s="86">
        <f t="shared" si="212"/>
        <v>6</v>
      </c>
      <c r="L2267" t="str">
        <f t="shared" si="213"/>
        <v>Friday</v>
      </c>
      <c r="M2267">
        <v>2688</v>
      </c>
      <c r="N2267" t="s">
        <v>207</v>
      </c>
      <c r="O2267" t="s">
        <v>208</v>
      </c>
      <c r="P2267">
        <v>102</v>
      </c>
      <c r="Q2267" t="s">
        <v>639</v>
      </c>
      <c r="R2267" t="s">
        <v>272</v>
      </c>
      <c r="S2267" t="s">
        <v>254</v>
      </c>
      <c r="T2267" t="s">
        <v>229</v>
      </c>
      <c r="U2267" t="s">
        <v>692</v>
      </c>
      <c r="V2267" t="s">
        <v>260</v>
      </c>
      <c r="W2267">
        <f t="shared" si="214"/>
        <v>13.319999999999993</v>
      </c>
      <c r="X2267">
        <f t="shared" si="215"/>
        <v>359.63999999999982</v>
      </c>
    </row>
    <row r="2268" spans="1:24" x14ac:dyDescent="0.35">
      <c r="A2268">
        <v>25</v>
      </c>
      <c r="B2268">
        <v>113.28</v>
      </c>
      <c r="C2268">
        <v>9</v>
      </c>
      <c r="D2268">
        <v>2832</v>
      </c>
      <c r="E2268" s="53" t="s">
        <v>515</v>
      </c>
      <c r="F2268" s="84">
        <v>26</v>
      </c>
      <c r="G2268" s="84">
        <v>5</v>
      </c>
      <c r="H2268" s="85" t="str">
        <f t="shared" si="210"/>
        <v>May</v>
      </c>
      <c r="I2268" s="84">
        <v>2019</v>
      </c>
      <c r="J2268" s="85" t="str">
        <f t="shared" si="211"/>
        <v>5/26/2019</v>
      </c>
      <c r="K2268" s="86">
        <f t="shared" si="212"/>
        <v>1</v>
      </c>
      <c r="L2268" t="str">
        <f t="shared" si="213"/>
        <v>Sunday</v>
      </c>
      <c r="M2268">
        <v>2638</v>
      </c>
      <c r="N2268" t="s">
        <v>207</v>
      </c>
      <c r="O2268" t="s">
        <v>208</v>
      </c>
      <c r="P2268">
        <v>102</v>
      </c>
      <c r="Q2268" t="s">
        <v>639</v>
      </c>
      <c r="R2268" t="s">
        <v>269</v>
      </c>
      <c r="S2268" t="s">
        <v>259</v>
      </c>
      <c r="T2268" t="s">
        <v>230</v>
      </c>
      <c r="U2268" t="s">
        <v>690</v>
      </c>
      <c r="V2268" t="s">
        <v>255</v>
      </c>
      <c r="W2268">
        <f t="shared" si="214"/>
        <v>11.280000000000001</v>
      </c>
      <c r="X2268">
        <f t="shared" si="215"/>
        <v>282</v>
      </c>
    </row>
    <row r="2269" spans="1:24" x14ac:dyDescent="0.35">
      <c r="A2269">
        <v>34</v>
      </c>
      <c r="B2269">
        <v>97.97</v>
      </c>
      <c r="C2269">
        <v>7</v>
      </c>
      <c r="D2269">
        <v>3330.98</v>
      </c>
      <c r="E2269" s="53" t="s">
        <v>517</v>
      </c>
      <c r="F2269" s="84">
        <v>30</v>
      </c>
      <c r="G2269" s="84">
        <v>6</v>
      </c>
      <c r="H2269" s="85" t="str">
        <f t="shared" si="210"/>
        <v>June</v>
      </c>
      <c r="I2269" s="84">
        <v>2019</v>
      </c>
      <c r="J2269" s="85" t="str">
        <f t="shared" si="211"/>
        <v>6/30/2019</v>
      </c>
      <c r="K2269" s="86">
        <f t="shared" si="212"/>
        <v>1</v>
      </c>
      <c r="L2269" t="str">
        <f t="shared" si="213"/>
        <v>Sunday</v>
      </c>
      <c r="M2269">
        <v>2604</v>
      </c>
      <c r="N2269" t="s">
        <v>207</v>
      </c>
      <c r="O2269" t="s">
        <v>208</v>
      </c>
      <c r="P2269">
        <v>102</v>
      </c>
      <c r="Q2269" t="s">
        <v>639</v>
      </c>
      <c r="R2269" t="s">
        <v>381</v>
      </c>
      <c r="S2269" t="s">
        <v>382</v>
      </c>
      <c r="T2269" t="s">
        <v>229</v>
      </c>
      <c r="U2269" t="s">
        <v>738</v>
      </c>
      <c r="V2269" t="s">
        <v>260</v>
      </c>
      <c r="W2269">
        <f t="shared" si="214"/>
        <v>-4.0300000000000011</v>
      </c>
      <c r="X2269">
        <f t="shared" si="215"/>
        <v>-137.02000000000004</v>
      </c>
    </row>
    <row r="2270" spans="1:24" x14ac:dyDescent="0.35">
      <c r="A2270">
        <v>38</v>
      </c>
      <c r="B2270">
        <v>113.28</v>
      </c>
      <c r="C2270">
        <v>13</v>
      </c>
      <c r="D2270">
        <v>4304.6400000000003</v>
      </c>
      <c r="E2270" s="53">
        <v>43504</v>
      </c>
      <c r="F2270" s="84">
        <v>2</v>
      </c>
      <c r="G2270" s="84">
        <v>8</v>
      </c>
      <c r="H2270" s="85" t="str">
        <f t="shared" si="210"/>
        <v>August</v>
      </c>
      <c r="I2270" s="84">
        <v>2019</v>
      </c>
      <c r="J2270" s="85" t="str">
        <f t="shared" si="211"/>
        <v>8/2/2019</v>
      </c>
      <c r="K2270" s="86">
        <f t="shared" si="212"/>
        <v>6</v>
      </c>
      <c r="L2270" t="str">
        <f t="shared" si="213"/>
        <v>Friday</v>
      </c>
      <c r="M2270">
        <v>2572</v>
      </c>
      <c r="N2270" t="s">
        <v>207</v>
      </c>
      <c r="O2270" t="s">
        <v>208</v>
      </c>
      <c r="P2270">
        <v>102</v>
      </c>
      <c r="Q2270" t="s">
        <v>639</v>
      </c>
      <c r="R2270" t="s">
        <v>418</v>
      </c>
      <c r="S2270" t="s">
        <v>342</v>
      </c>
      <c r="T2270" t="s">
        <v>229</v>
      </c>
      <c r="U2270" t="s">
        <v>751</v>
      </c>
      <c r="V2270" t="s">
        <v>260</v>
      </c>
      <c r="W2270">
        <f t="shared" si="214"/>
        <v>11.280000000000001</v>
      </c>
      <c r="X2270">
        <f t="shared" si="215"/>
        <v>428.64000000000004</v>
      </c>
    </row>
    <row r="2271" spans="1:24" x14ac:dyDescent="0.35">
      <c r="A2271">
        <v>26</v>
      </c>
      <c r="B2271">
        <v>100.01</v>
      </c>
      <c r="C2271">
        <v>4</v>
      </c>
      <c r="D2271">
        <v>2600.2600000000002</v>
      </c>
      <c r="E2271" s="53" t="s">
        <v>217</v>
      </c>
      <c r="F2271" s="84">
        <v>27</v>
      </c>
      <c r="G2271" s="84">
        <v>8</v>
      </c>
      <c r="H2271" s="85" t="str">
        <f t="shared" si="210"/>
        <v>August</v>
      </c>
      <c r="I2271" s="84">
        <v>2019</v>
      </c>
      <c r="J2271" s="85" t="str">
        <f t="shared" si="211"/>
        <v>8/27/2019</v>
      </c>
      <c r="K2271" s="86">
        <f t="shared" si="212"/>
        <v>3</v>
      </c>
      <c r="L2271" t="str">
        <f t="shared" si="213"/>
        <v>Tuesday</v>
      </c>
      <c r="M2271">
        <v>2548</v>
      </c>
      <c r="N2271" t="s">
        <v>207</v>
      </c>
      <c r="O2271" t="s">
        <v>208</v>
      </c>
      <c r="P2271">
        <v>102</v>
      </c>
      <c r="Q2271" t="s">
        <v>639</v>
      </c>
      <c r="R2271" t="s">
        <v>279</v>
      </c>
      <c r="S2271" t="s">
        <v>280</v>
      </c>
      <c r="T2271" t="s">
        <v>229</v>
      </c>
      <c r="U2271" t="s">
        <v>696</v>
      </c>
      <c r="V2271" t="s">
        <v>255</v>
      </c>
      <c r="W2271">
        <f t="shared" si="214"/>
        <v>-1.9899999999999949</v>
      </c>
      <c r="X2271">
        <f t="shared" si="215"/>
        <v>-51.739999999999867</v>
      </c>
    </row>
    <row r="2272" spans="1:24" x14ac:dyDescent="0.35">
      <c r="A2272">
        <v>38</v>
      </c>
      <c r="B2272">
        <v>115.32</v>
      </c>
      <c r="C2272">
        <v>7</v>
      </c>
      <c r="D2272">
        <v>4382.16</v>
      </c>
      <c r="E2272" s="53" t="s">
        <v>218</v>
      </c>
      <c r="F2272" s="84">
        <v>30</v>
      </c>
      <c r="G2272" s="84">
        <v>9</v>
      </c>
      <c r="H2272" s="85" t="str">
        <f t="shared" si="210"/>
        <v>September</v>
      </c>
      <c r="I2272" s="84">
        <v>2019</v>
      </c>
      <c r="J2272" s="85" t="str">
        <f t="shared" si="211"/>
        <v>9/30/2019</v>
      </c>
      <c r="K2272" s="86">
        <f t="shared" si="212"/>
        <v>2</v>
      </c>
      <c r="L2272" t="str">
        <f t="shared" si="213"/>
        <v>Monday</v>
      </c>
      <c r="M2272">
        <v>2515</v>
      </c>
      <c r="N2272" t="s">
        <v>207</v>
      </c>
      <c r="O2272" t="s">
        <v>208</v>
      </c>
      <c r="P2272">
        <v>102</v>
      </c>
      <c r="Q2272" t="s">
        <v>639</v>
      </c>
      <c r="R2272" t="s">
        <v>281</v>
      </c>
      <c r="S2272" t="s">
        <v>282</v>
      </c>
      <c r="T2272" t="s">
        <v>233</v>
      </c>
      <c r="U2272" t="s">
        <v>697</v>
      </c>
      <c r="V2272" t="s">
        <v>260</v>
      </c>
      <c r="W2272">
        <f t="shared" si="214"/>
        <v>13.319999999999993</v>
      </c>
      <c r="X2272">
        <f t="shared" si="215"/>
        <v>506.15999999999974</v>
      </c>
    </row>
    <row r="2273" spans="1:24" x14ac:dyDescent="0.35">
      <c r="A2273">
        <v>50</v>
      </c>
      <c r="B2273">
        <v>84.7</v>
      </c>
      <c r="C2273">
        <v>3</v>
      </c>
      <c r="D2273">
        <v>4235</v>
      </c>
      <c r="E2273" s="53" t="s">
        <v>219</v>
      </c>
      <c r="F2273" s="84">
        <v>15</v>
      </c>
      <c r="G2273" s="84">
        <v>10</v>
      </c>
      <c r="H2273" s="85" t="str">
        <f t="shared" si="210"/>
        <v>October</v>
      </c>
      <c r="I2273" s="84">
        <v>2019</v>
      </c>
      <c r="J2273" s="85" t="str">
        <f t="shared" si="211"/>
        <v>10/15/2019</v>
      </c>
      <c r="K2273" s="86">
        <f t="shared" si="212"/>
        <v>3</v>
      </c>
      <c r="L2273" t="str">
        <f t="shared" si="213"/>
        <v>Tuesday</v>
      </c>
      <c r="M2273">
        <v>2501</v>
      </c>
      <c r="N2273" t="s">
        <v>207</v>
      </c>
      <c r="O2273" t="s">
        <v>208</v>
      </c>
      <c r="P2273">
        <v>102</v>
      </c>
      <c r="Q2273" t="s">
        <v>639</v>
      </c>
      <c r="R2273" t="s">
        <v>283</v>
      </c>
      <c r="S2273" t="s">
        <v>284</v>
      </c>
      <c r="T2273" t="s">
        <v>231</v>
      </c>
      <c r="U2273" t="s">
        <v>698</v>
      </c>
      <c r="V2273" t="s">
        <v>260</v>
      </c>
      <c r="W2273">
        <f t="shared" si="214"/>
        <v>-17.299999999999997</v>
      </c>
      <c r="X2273">
        <f t="shared" si="215"/>
        <v>-864.99999999999989</v>
      </c>
    </row>
    <row r="2274" spans="1:24" x14ac:dyDescent="0.35">
      <c r="A2274">
        <v>22</v>
      </c>
      <c r="B2274">
        <v>119.4</v>
      </c>
      <c r="C2274">
        <v>8</v>
      </c>
      <c r="D2274">
        <v>2626.8</v>
      </c>
      <c r="E2274" s="53">
        <v>43535</v>
      </c>
      <c r="F2274" s="84">
        <v>3</v>
      </c>
      <c r="G2274" s="84">
        <v>11</v>
      </c>
      <c r="H2274" s="85" t="str">
        <f t="shared" si="210"/>
        <v>November</v>
      </c>
      <c r="I2274" s="84">
        <v>2019</v>
      </c>
      <c r="J2274" s="85" t="str">
        <f t="shared" si="211"/>
        <v>11/3/2019</v>
      </c>
      <c r="K2274" s="86">
        <f t="shared" si="212"/>
        <v>1</v>
      </c>
      <c r="L2274" t="str">
        <f t="shared" si="213"/>
        <v>Sunday</v>
      </c>
      <c r="M2274">
        <v>2483</v>
      </c>
      <c r="N2274" t="s">
        <v>207</v>
      </c>
      <c r="O2274" t="s">
        <v>208</v>
      </c>
      <c r="P2274">
        <v>102</v>
      </c>
      <c r="Q2274" t="s">
        <v>639</v>
      </c>
      <c r="R2274" t="s">
        <v>445</v>
      </c>
      <c r="S2274" t="s">
        <v>254</v>
      </c>
      <c r="T2274" t="s">
        <v>229</v>
      </c>
      <c r="U2274" t="s">
        <v>759</v>
      </c>
      <c r="V2274" t="s">
        <v>255</v>
      </c>
      <c r="W2274">
        <f t="shared" si="214"/>
        <v>17.400000000000006</v>
      </c>
      <c r="X2274">
        <f t="shared" si="215"/>
        <v>382.80000000000013</v>
      </c>
    </row>
    <row r="2275" spans="1:24" x14ac:dyDescent="0.35">
      <c r="A2275">
        <v>32</v>
      </c>
      <c r="B2275">
        <v>157.08000000000001</v>
      </c>
      <c r="C2275">
        <v>4</v>
      </c>
      <c r="D2275">
        <v>5026.5600000000004</v>
      </c>
      <c r="E2275" s="53" t="s">
        <v>468</v>
      </c>
      <c r="F2275" s="84">
        <v>17</v>
      </c>
      <c r="G2275" s="84">
        <v>11</v>
      </c>
      <c r="H2275" s="85" t="str">
        <f t="shared" si="210"/>
        <v>November</v>
      </c>
      <c r="I2275" s="84">
        <v>2019</v>
      </c>
      <c r="J2275" s="85" t="str">
        <f t="shared" si="211"/>
        <v>11/17/2019</v>
      </c>
      <c r="K2275" s="86">
        <f t="shared" si="212"/>
        <v>1</v>
      </c>
      <c r="L2275" t="str">
        <f t="shared" si="213"/>
        <v>Sunday</v>
      </c>
      <c r="M2275">
        <v>2470</v>
      </c>
      <c r="N2275" t="s">
        <v>207</v>
      </c>
      <c r="O2275" t="s">
        <v>208</v>
      </c>
      <c r="P2275">
        <v>102</v>
      </c>
      <c r="Q2275" t="s">
        <v>639</v>
      </c>
      <c r="R2275" t="s">
        <v>351</v>
      </c>
      <c r="S2275" t="s">
        <v>311</v>
      </c>
      <c r="T2275" t="s">
        <v>229</v>
      </c>
      <c r="U2275" t="s">
        <v>726</v>
      </c>
      <c r="V2275" t="s">
        <v>260</v>
      </c>
      <c r="W2275">
        <f t="shared" si="214"/>
        <v>55.080000000000013</v>
      </c>
      <c r="X2275">
        <f t="shared" si="215"/>
        <v>1762.5600000000004</v>
      </c>
    </row>
    <row r="2276" spans="1:24" x14ac:dyDescent="0.35">
      <c r="A2276">
        <v>31</v>
      </c>
      <c r="B2276">
        <v>71.02</v>
      </c>
      <c r="C2276">
        <v>4</v>
      </c>
      <c r="D2276">
        <v>2201.62</v>
      </c>
      <c r="E2276" s="53" t="s">
        <v>221</v>
      </c>
      <c r="F2276" s="84">
        <v>24</v>
      </c>
      <c r="G2276" s="84">
        <v>11</v>
      </c>
      <c r="H2276" s="85" t="str">
        <f t="shared" si="210"/>
        <v>November</v>
      </c>
      <c r="I2276" s="84">
        <v>2019</v>
      </c>
      <c r="J2276" s="85" t="str">
        <f t="shared" si="211"/>
        <v>11/24/2019</v>
      </c>
      <c r="K2276" s="86">
        <f t="shared" si="212"/>
        <v>1</v>
      </c>
      <c r="L2276" t="str">
        <f t="shared" si="213"/>
        <v>Sunday</v>
      </c>
      <c r="M2276">
        <v>2464</v>
      </c>
      <c r="N2276" t="s">
        <v>207</v>
      </c>
      <c r="O2276" t="s">
        <v>208</v>
      </c>
      <c r="P2276">
        <v>102</v>
      </c>
      <c r="Q2276" t="s">
        <v>639</v>
      </c>
      <c r="R2276" t="s">
        <v>287</v>
      </c>
      <c r="S2276" t="s">
        <v>288</v>
      </c>
      <c r="T2276" t="s">
        <v>234</v>
      </c>
      <c r="U2276" t="s">
        <v>700</v>
      </c>
      <c r="V2276" t="s">
        <v>255</v>
      </c>
      <c r="W2276">
        <f t="shared" si="214"/>
        <v>-30.980000000000004</v>
      </c>
      <c r="X2276">
        <f t="shared" si="215"/>
        <v>-960.38000000000011</v>
      </c>
    </row>
    <row r="2277" spans="1:24" x14ac:dyDescent="0.35">
      <c r="A2277">
        <v>40</v>
      </c>
      <c r="B2277">
        <v>108.17</v>
      </c>
      <c r="C2277">
        <v>5</v>
      </c>
      <c r="D2277">
        <v>4326.8</v>
      </c>
      <c r="E2277" s="53">
        <v>43658</v>
      </c>
      <c r="F2277" s="84">
        <v>7</v>
      </c>
      <c r="G2277" s="84">
        <v>12</v>
      </c>
      <c r="H2277" s="85" t="str">
        <f t="shared" si="210"/>
        <v>December</v>
      </c>
      <c r="I2277" s="84">
        <v>2019</v>
      </c>
      <c r="J2277" s="85" t="str">
        <f t="shared" si="211"/>
        <v>12/7/2019</v>
      </c>
      <c r="K2277" s="86">
        <f t="shared" si="212"/>
        <v>7</v>
      </c>
      <c r="L2277" t="str">
        <f t="shared" si="213"/>
        <v>Saturday</v>
      </c>
      <c r="M2277">
        <v>2452</v>
      </c>
      <c r="N2277" t="s">
        <v>207</v>
      </c>
      <c r="O2277" t="s">
        <v>208</v>
      </c>
      <c r="P2277">
        <v>102</v>
      </c>
      <c r="Q2277" t="s">
        <v>639</v>
      </c>
      <c r="R2277" t="s">
        <v>296</v>
      </c>
      <c r="S2277" t="s">
        <v>297</v>
      </c>
      <c r="T2277" t="s">
        <v>236</v>
      </c>
      <c r="U2277" t="s">
        <v>704</v>
      </c>
      <c r="V2277" t="s">
        <v>260</v>
      </c>
      <c r="W2277">
        <f t="shared" si="214"/>
        <v>6.1700000000000017</v>
      </c>
      <c r="X2277">
        <f t="shared" si="215"/>
        <v>246.80000000000007</v>
      </c>
    </row>
    <row r="2278" spans="1:24" x14ac:dyDescent="0.35">
      <c r="A2278">
        <v>22</v>
      </c>
      <c r="B2278">
        <v>155.69</v>
      </c>
      <c r="C2278">
        <v>3</v>
      </c>
      <c r="D2278">
        <v>3425.18</v>
      </c>
      <c r="E2278" s="53">
        <v>44013</v>
      </c>
      <c r="F2278" s="84">
        <v>7</v>
      </c>
      <c r="G2278" s="84">
        <v>1</v>
      </c>
      <c r="H2278" s="85" t="str">
        <f t="shared" si="210"/>
        <v>January</v>
      </c>
      <c r="I2278" s="84">
        <v>2020</v>
      </c>
      <c r="J2278" s="85" t="str">
        <f t="shared" si="211"/>
        <v>1/7/2020</v>
      </c>
      <c r="K2278" s="86">
        <f t="shared" si="212"/>
        <v>3</v>
      </c>
      <c r="L2278" t="str">
        <f t="shared" si="213"/>
        <v>Tuesday</v>
      </c>
      <c r="M2278">
        <v>2422</v>
      </c>
      <c r="N2278" t="s">
        <v>207</v>
      </c>
      <c r="O2278" t="s">
        <v>208</v>
      </c>
      <c r="P2278">
        <v>102</v>
      </c>
      <c r="Q2278" t="s">
        <v>639</v>
      </c>
      <c r="R2278" t="s">
        <v>362</v>
      </c>
      <c r="S2278" t="s">
        <v>293</v>
      </c>
      <c r="T2278" t="s">
        <v>229</v>
      </c>
      <c r="U2278" t="s">
        <v>731</v>
      </c>
      <c r="V2278" t="s">
        <v>260</v>
      </c>
      <c r="W2278">
        <f t="shared" si="214"/>
        <v>53.69</v>
      </c>
      <c r="X2278">
        <f t="shared" si="215"/>
        <v>1181.1799999999998</v>
      </c>
    </row>
    <row r="2279" spans="1:24" x14ac:dyDescent="0.35">
      <c r="A2279">
        <v>41</v>
      </c>
      <c r="B2279">
        <v>114.68</v>
      </c>
      <c r="C2279">
        <v>15</v>
      </c>
      <c r="D2279">
        <v>4701.88</v>
      </c>
      <c r="E2279" s="53">
        <v>43892</v>
      </c>
      <c r="F2279" s="84">
        <v>3</v>
      </c>
      <c r="G2279" s="84">
        <v>2</v>
      </c>
      <c r="H2279" s="85" t="str">
        <f t="shared" si="210"/>
        <v>Febuary</v>
      </c>
      <c r="I2279" s="84">
        <v>2020</v>
      </c>
      <c r="J2279" s="85" t="str">
        <f t="shared" si="211"/>
        <v>2/3/2020</v>
      </c>
      <c r="K2279" s="86">
        <f t="shared" si="212"/>
        <v>2</v>
      </c>
      <c r="L2279" t="str">
        <f t="shared" si="213"/>
        <v>Monday</v>
      </c>
      <c r="M2279">
        <v>2396</v>
      </c>
      <c r="N2279" t="s">
        <v>207</v>
      </c>
      <c r="O2279" t="s">
        <v>208</v>
      </c>
      <c r="P2279">
        <v>102</v>
      </c>
      <c r="Q2279" t="s">
        <v>639</v>
      </c>
      <c r="R2279" t="s">
        <v>277</v>
      </c>
      <c r="S2279" t="s">
        <v>278</v>
      </c>
      <c r="T2279" t="s">
        <v>230</v>
      </c>
      <c r="U2279" t="s">
        <v>695</v>
      </c>
      <c r="V2279" t="s">
        <v>260</v>
      </c>
      <c r="W2279">
        <f t="shared" si="214"/>
        <v>12.680000000000007</v>
      </c>
      <c r="X2279">
        <f t="shared" si="215"/>
        <v>519.88000000000034</v>
      </c>
    </row>
    <row r="2280" spans="1:24" x14ac:dyDescent="0.35">
      <c r="A2280">
        <v>45</v>
      </c>
      <c r="B2280">
        <v>48.98</v>
      </c>
      <c r="C2280">
        <v>12</v>
      </c>
      <c r="D2280">
        <v>2204.1</v>
      </c>
      <c r="E2280" s="53">
        <v>43924</v>
      </c>
      <c r="F2280" s="84">
        <v>4</v>
      </c>
      <c r="G2280" s="84">
        <v>3</v>
      </c>
      <c r="H2280" s="85" t="str">
        <f t="shared" si="210"/>
        <v>March</v>
      </c>
      <c r="I2280" s="84">
        <v>2020</v>
      </c>
      <c r="J2280" s="85" t="str">
        <f t="shared" si="211"/>
        <v>3/4/2020</v>
      </c>
      <c r="K2280" s="86">
        <f t="shared" si="212"/>
        <v>4</v>
      </c>
      <c r="L2280" t="str">
        <f t="shared" si="213"/>
        <v>Wednesday</v>
      </c>
      <c r="M2280">
        <v>2367</v>
      </c>
      <c r="N2280" t="s">
        <v>207</v>
      </c>
      <c r="O2280" t="s">
        <v>208</v>
      </c>
      <c r="P2280">
        <v>102</v>
      </c>
      <c r="Q2280" t="s">
        <v>639</v>
      </c>
      <c r="R2280" t="s">
        <v>335</v>
      </c>
      <c r="S2280" t="s">
        <v>336</v>
      </c>
      <c r="T2280" t="s">
        <v>229</v>
      </c>
      <c r="U2280" t="s">
        <v>720</v>
      </c>
      <c r="V2280" t="s">
        <v>255</v>
      </c>
      <c r="W2280">
        <f t="shared" si="214"/>
        <v>-53.02</v>
      </c>
      <c r="X2280">
        <f t="shared" si="215"/>
        <v>-2385.9</v>
      </c>
    </row>
    <row r="2281" spans="1:24" x14ac:dyDescent="0.35">
      <c r="A2281">
        <v>45</v>
      </c>
      <c r="B2281">
        <v>115.32</v>
      </c>
      <c r="C2281">
        <v>5</v>
      </c>
      <c r="D2281">
        <v>5189.3999999999996</v>
      </c>
      <c r="E2281" s="53">
        <v>44047</v>
      </c>
      <c r="F2281" s="84">
        <v>8</v>
      </c>
      <c r="G2281" s="84">
        <v>4</v>
      </c>
      <c r="H2281" s="85" t="str">
        <f t="shared" si="210"/>
        <v>April</v>
      </c>
      <c r="I2281" s="84">
        <v>2020</v>
      </c>
      <c r="J2281" s="85" t="str">
        <f t="shared" si="211"/>
        <v>4/8/2020</v>
      </c>
      <c r="K2281" s="86">
        <f t="shared" si="212"/>
        <v>4</v>
      </c>
      <c r="L2281" t="str">
        <f t="shared" si="213"/>
        <v>Wednesday</v>
      </c>
      <c r="M2281">
        <v>2333</v>
      </c>
      <c r="N2281" t="s">
        <v>207</v>
      </c>
      <c r="O2281" t="s">
        <v>208</v>
      </c>
      <c r="P2281">
        <v>102</v>
      </c>
      <c r="Q2281" t="s">
        <v>639</v>
      </c>
      <c r="R2281" t="s">
        <v>294</v>
      </c>
      <c r="S2281" t="s">
        <v>295</v>
      </c>
      <c r="T2281" t="s">
        <v>235</v>
      </c>
      <c r="U2281" t="s">
        <v>703</v>
      </c>
      <c r="V2281" t="s">
        <v>260</v>
      </c>
      <c r="W2281">
        <f t="shared" si="214"/>
        <v>13.319999999999993</v>
      </c>
      <c r="X2281">
        <f t="shared" si="215"/>
        <v>599.39999999999964</v>
      </c>
    </row>
    <row r="2282" spans="1:24" x14ac:dyDescent="0.35">
      <c r="A2282">
        <v>39</v>
      </c>
      <c r="B2282">
        <v>40.15</v>
      </c>
      <c r="C2282">
        <v>6</v>
      </c>
      <c r="D2282">
        <v>1565.85</v>
      </c>
      <c r="E2282" s="53" t="s">
        <v>485</v>
      </c>
      <c r="F2282" s="84">
        <v>17</v>
      </c>
      <c r="G2282" s="84">
        <v>2</v>
      </c>
      <c r="H2282" s="85" t="str">
        <f t="shared" si="210"/>
        <v>Febuary</v>
      </c>
      <c r="I2282" s="84">
        <v>2018</v>
      </c>
      <c r="J2282" s="85" t="str">
        <f t="shared" si="211"/>
        <v>2/17/2018</v>
      </c>
      <c r="K2282" s="86">
        <f t="shared" si="212"/>
        <v>7</v>
      </c>
      <c r="L2282" t="str">
        <f t="shared" si="213"/>
        <v>Saturday</v>
      </c>
      <c r="M2282">
        <v>3115</v>
      </c>
      <c r="N2282" t="s">
        <v>207</v>
      </c>
      <c r="O2282" t="s">
        <v>470</v>
      </c>
      <c r="P2282">
        <v>43</v>
      </c>
      <c r="Q2282" t="s">
        <v>640</v>
      </c>
      <c r="R2282" t="s">
        <v>473</v>
      </c>
      <c r="S2282" t="s">
        <v>474</v>
      </c>
      <c r="T2282" t="s">
        <v>239</v>
      </c>
      <c r="U2282" t="s">
        <v>766</v>
      </c>
      <c r="V2282" t="s">
        <v>255</v>
      </c>
      <c r="W2282">
        <f t="shared" si="214"/>
        <v>-2.8500000000000014</v>
      </c>
      <c r="X2282">
        <f t="shared" si="215"/>
        <v>-111.15000000000006</v>
      </c>
    </row>
    <row r="2283" spans="1:24" x14ac:dyDescent="0.35">
      <c r="A2283">
        <v>49</v>
      </c>
      <c r="B2283">
        <v>50.62</v>
      </c>
      <c r="C2283">
        <v>12</v>
      </c>
      <c r="D2283">
        <v>2480.38</v>
      </c>
      <c r="E2283" s="53" t="s">
        <v>348</v>
      </c>
      <c r="F2283" s="84">
        <v>29</v>
      </c>
      <c r="G2283" s="84">
        <v>4</v>
      </c>
      <c r="H2283" s="85" t="str">
        <f t="shared" si="210"/>
        <v>April</v>
      </c>
      <c r="I2283" s="84">
        <v>2018</v>
      </c>
      <c r="J2283" s="85" t="str">
        <f t="shared" si="211"/>
        <v>4/29/2018</v>
      </c>
      <c r="K2283" s="86">
        <f t="shared" si="212"/>
        <v>1</v>
      </c>
      <c r="L2283" t="str">
        <f t="shared" si="213"/>
        <v>Sunday</v>
      </c>
      <c r="M2283">
        <v>3045</v>
      </c>
      <c r="N2283" t="s">
        <v>207</v>
      </c>
      <c r="O2283" t="s">
        <v>470</v>
      </c>
      <c r="P2283">
        <v>43</v>
      </c>
      <c r="Q2283" t="s">
        <v>640</v>
      </c>
      <c r="R2283" t="s">
        <v>270</v>
      </c>
      <c r="S2283" t="s">
        <v>271</v>
      </c>
      <c r="T2283" t="s">
        <v>232</v>
      </c>
      <c r="U2283" t="s">
        <v>691</v>
      </c>
      <c r="V2283" t="s">
        <v>255</v>
      </c>
      <c r="W2283">
        <f t="shared" si="214"/>
        <v>7.6199999999999974</v>
      </c>
      <c r="X2283">
        <f t="shared" si="215"/>
        <v>373.37999999999988</v>
      </c>
    </row>
    <row r="2284" spans="1:24" x14ac:dyDescent="0.35">
      <c r="A2284">
        <v>27</v>
      </c>
      <c r="B2284">
        <v>50.19</v>
      </c>
      <c r="C2284">
        <v>7</v>
      </c>
      <c r="D2284">
        <v>1355.13</v>
      </c>
      <c r="E2284" s="53" t="s">
        <v>505</v>
      </c>
      <c r="F2284" s="84">
        <v>27</v>
      </c>
      <c r="G2284" s="84">
        <v>6</v>
      </c>
      <c r="H2284" s="85" t="str">
        <f t="shared" si="210"/>
        <v>June</v>
      </c>
      <c r="I2284" s="84">
        <v>2018</v>
      </c>
      <c r="J2284" s="85" t="str">
        <f t="shared" si="211"/>
        <v>6/27/2018</v>
      </c>
      <c r="K2284" s="86">
        <f t="shared" si="212"/>
        <v>4</v>
      </c>
      <c r="L2284" t="str">
        <f t="shared" si="213"/>
        <v>Wednesday</v>
      </c>
      <c r="M2284">
        <v>2987</v>
      </c>
      <c r="N2284" t="s">
        <v>207</v>
      </c>
      <c r="O2284" t="s">
        <v>470</v>
      </c>
      <c r="P2284">
        <v>43</v>
      </c>
      <c r="Q2284" t="s">
        <v>640</v>
      </c>
      <c r="R2284" t="s">
        <v>296</v>
      </c>
      <c r="S2284" t="s">
        <v>297</v>
      </c>
      <c r="T2284" t="s">
        <v>236</v>
      </c>
      <c r="U2284" t="s">
        <v>704</v>
      </c>
      <c r="V2284" t="s">
        <v>255</v>
      </c>
      <c r="W2284">
        <f t="shared" si="214"/>
        <v>7.1899999999999977</v>
      </c>
      <c r="X2284">
        <f t="shared" si="215"/>
        <v>194.12999999999994</v>
      </c>
    </row>
    <row r="2285" spans="1:24" x14ac:dyDescent="0.35">
      <c r="A2285">
        <v>34</v>
      </c>
      <c r="B2285">
        <v>36.659999999999997</v>
      </c>
      <c r="C2285">
        <v>1</v>
      </c>
      <c r="D2285">
        <v>1246.44</v>
      </c>
      <c r="E2285" s="53">
        <v>43381</v>
      </c>
      <c r="F2285" s="84">
        <v>10</v>
      </c>
      <c r="G2285" s="84">
        <v>8</v>
      </c>
      <c r="H2285" s="85" t="str">
        <f t="shared" si="210"/>
        <v>August</v>
      </c>
      <c r="I2285" s="84">
        <v>2018</v>
      </c>
      <c r="J2285" s="85" t="str">
        <f t="shared" si="211"/>
        <v>8/10/2018</v>
      </c>
      <c r="K2285" s="86">
        <f t="shared" si="212"/>
        <v>6</v>
      </c>
      <c r="L2285" t="str">
        <f t="shared" si="213"/>
        <v>Friday</v>
      </c>
      <c r="M2285">
        <v>2944</v>
      </c>
      <c r="N2285" t="s">
        <v>207</v>
      </c>
      <c r="O2285" t="s">
        <v>470</v>
      </c>
      <c r="P2285">
        <v>43</v>
      </c>
      <c r="Q2285" t="s">
        <v>640</v>
      </c>
      <c r="R2285" t="s">
        <v>362</v>
      </c>
      <c r="S2285" t="s">
        <v>293</v>
      </c>
      <c r="T2285" t="s">
        <v>229</v>
      </c>
      <c r="U2285" t="s">
        <v>731</v>
      </c>
      <c r="V2285" t="s">
        <v>255</v>
      </c>
      <c r="W2285">
        <f t="shared" si="214"/>
        <v>-6.3400000000000034</v>
      </c>
      <c r="X2285">
        <f t="shared" si="215"/>
        <v>-215.56000000000012</v>
      </c>
    </row>
    <row r="2286" spans="1:24" x14ac:dyDescent="0.35">
      <c r="A2286">
        <v>20</v>
      </c>
      <c r="B2286">
        <v>41.02</v>
      </c>
      <c r="C2286">
        <v>1</v>
      </c>
      <c r="D2286">
        <v>820.4</v>
      </c>
      <c r="E2286" s="53">
        <v>43322</v>
      </c>
      <c r="F2286" s="84">
        <v>8</v>
      </c>
      <c r="G2286" s="84">
        <v>10</v>
      </c>
      <c r="H2286" s="85" t="str">
        <f t="shared" si="210"/>
        <v>October</v>
      </c>
      <c r="I2286" s="84">
        <v>2018</v>
      </c>
      <c r="J2286" s="85" t="str">
        <f t="shared" si="211"/>
        <v>10/8/2018</v>
      </c>
      <c r="K2286" s="86">
        <f t="shared" si="212"/>
        <v>2</v>
      </c>
      <c r="L2286" t="str">
        <f t="shared" si="213"/>
        <v>Monday</v>
      </c>
      <c r="M2286">
        <v>2886</v>
      </c>
      <c r="N2286" t="s">
        <v>207</v>
      </c>
      <c r="O2286" t="s">
        <v>470</v>
      </c>
      <c r="P2286">
        <v>43</v>
      </c>
      <c r="Q2286" t="s">
        <v>640</v>
      </c>
      <c r="R2286" t="s">
        <v>296</v>
      </c>
      <c r="S2286" t="s">
        <v>297</v>
      </c>
      <c r="T2286" t="s">
        <v>236</v>
      </c>
      <c r="U2286" t="s">
        <v>704</v>
      </c>
      <c r="V2286" t="s">
        <v>255</v>
      </c>
      <c r="W2286">
        <f t="shared" si="214"/>
        <v>-1.9799999999999969</v>
      </c>
      <c r="X2286">
        <f t="shared" si="215"/>
        <v>-39.599999999999937</v>
      </c>
    </row>
    <row r="2287" spans="1:24" x14ac:dyDescent="0.35">
      <c r="A2287">
        <v>48</v>
      </c>
      <c r="B2287">
        <v>51.93</v>
      </c>
      <c r="C2287">
        <v>13</v>
      </c>
      <c r="D2287">
        <v>2492.64</v>
      </c>
      <c r="E2287" s="53" t="s">
        <v>210</v>
      </c>
      <c r="F2287" s="84">
        <v>28</v>
      </c>
      <c r="G2287" s="84">
        <v>10</v>
      </c>
      <c r="H2287" s="85" t="str">
        <f t="shared" si="210"/>
        <v>October</v>
      </c>
      <c r="I2287" s="84">
        <v>2018</v>
      </c>
      <c r="J2287" s="85" t="str">
        <f t="shared" si="211"/>
        <v>10/28/2018</v>
      </c>
      <c r="K2287" s="86">
        <f t="shared" si="212"/>
        <v>1</v>
      </c>
      <c r="L2287" t="str">
        <f t="shared" si="213"/>
        <v>Sunday</v>
      </c>
      <c r="M2287">
        <v>2867</v>
      </c>
      <c r="N2287" t="s">
        <v>207</v>
      </c>
      <c r="O2287" t="s">
        <v>470</v>
      </c>
      <c r="P2287">
        <v>43</v>
      </c>
      <c r="Q2287" t="s">
        <v>640</v>
      </c>
      <c r="R2287" t="s">
        <v>263</v>
      </c>
      <c r="S2287" t="s">
        <v>264</v>
      </c>
      <c r="T2287" t="s">
        <v>229</v>
      </c>
      <c r="U2287" t="s">
        <v>687</v>
      </c>
      <c r="V2287" t="s">
        <v>255</v>
      </c>
      <c r="W2287">
        <f t="shared" si="214"/>
        <v>8.93</v>
      </c>
      <c r="X2287">
        <f t="shared" si="215"/>
        <v>428.64</v>
      </c>
    </row>
    <row r="2288" spans="1:24" x14ac:dyDescent="0.35">
      <c r="A2288">
        <v>29</v>
      </c>
      <c r="B2288">
        <v>38.4</v>
      </c>
      <c r="C2288">
        <v>1</v>
      </c>
      <c r="D2288">
        <v>1113.5999999999999</v>
      </c>
      <c r="E2288" s="53">
        <v>43112</v>
      </c>
      <c r="F2288" s="84">
        <v>1</v>
      </c>
      <c r="G2288" s="84">
        <v>12</v>
      </c>
      <c r="H2288" s="85" t="str">
        <f t="shared" si="210"/>
        <v>December</v>
      </c>
      <c r="I2288" s="84">
        <v>2018</v>
      </c>
      <c r="J2288" s="85" t="str">
        <f t="shared" si="211"/>
        <v>12/1/2018</v>
      </c>
      <c r="K2288" s="86">
        <f t="shared" si="212"/>
        <v>7</v>
      </c>
      <c r="L2288" t="str">
        <f t="shared" si="213"/>
        <v>Saturday</v>
      </c>
      <c r="M2288">
        <v>2834</v>
      </c>
      <c r="N2288" t="s">
        <v>207</v>
      </c>
      <c r="O2288" t="s">
        <v>470</v>
      </c>
      <c r="P2288">
        <v>43</v>
      </c>
      <c r="Q2288" t="s">
        <v>640</v>
      </c>
      <c r="R2288" t="s">
        <v>318</v>
      </c>
      <c r="S2288" t="s">
        <v>319</v>
      </c>
      <c r="T2288" t="s">
        <v>229</v>
      </c>
      <c r="U2288" t="s">
        <v>713</v>
      </c>
      <c r="V2288" t="s">
        <v>255</v>
      </c>
      <c r="W2288">
        <f t="shared" si="214"/>
        <v>-4.6000000000000014</v>
      </c>
      <c r="X2288">
        <f t="shared" si="215"/>
        <v>-133.40000000000003</v>
      </c>
    </row>
    <row r="2289" spans="1:24" x14ac:dyDescent="0.35">
      <c r="A2289">
        <v>43</v>
      </c>
      <c r="B2289">
        <v>41.02</v>
      </c>
      <c r="C2289">
        <v>11</v>
      </c>
      <c r="D2289">
        <v>1763.86</v>
      </c>
      <c r="E2289" s="53">
        <v>43800</v>
      </c>
      <c r="F2289" s="84">
        <v>12</v>
      </c>
      <c r="G2289" s="84">
        <v>1</v>
      </c>
      <c r="H2289" s="85" t="str">
        <f t="shared" si="210"/>
        <v>January</v>
      </c>
      <c r="I2289" s="84">
        <v>2019</v>
      </c>
      <c r="J2289" s="85" t="str">
        <f t="shared" si="211"/>
        <v>1/12/2019</v>
      </c>
      <c r="K2289" s="86">
        <f t="shared" si="212"/>
        <v>7</v>
      </c>
      <c r="L2289" t="str">
        <f t="shared" si="213"/>
        <v>Saturday</v>
      </c>
      <c r="M2289">
        <v>2793</v>
      </c>
      <c r="N2289" t="s">
        <v>207</v>
      </c>
      <c r="O2289" t="s">
        <v>470</v>
      </c>
      <c r="P2289">
        <v>43</v>
      </c>
      <c r="Q2289" t="s">
        <v>640</v>
      </c>
      <c r="R2289" t="s">
        <v>349</v>
      </c>
      <c r="S2289" t="s">
        <v>350</v>
      </c>
      <c r="T2289" t="s">
        <v>241</v>
      </c>
      <c r="U2289" t="s">
        <v>725</v>
      </c>
      <c r="V2289" t="s">
        <v>255</v>
      </c>
      <c r="W2289">
        <f t="shared" si="214"/>
        <v>-1.9799999999999969</v>
      </c>
      <c r="X2289">
        <f t="shared" si="215"/>
        <v>-85.139999999999873</v>
      </c>
    </row>
    <row r="2290" spans="1:24" x14ac:dyDescent="0.35">
      <c r="A2290">
        <v>41</v>
      </c>
      <c r="B2290">
        <v>46.26</v>
      </c>
      <c r="C2290">
        <v>13</v>
      </c>
      <c r="D2290">
        <v>1896.66</v>
      </c>
      <c r="E2290" s="53" t="s">
        <v>213</v>
      </c>
      <c r="F2290" s="84">
        <v>20</v>
      </c>
      <c r="G2290" s="84">
        <v>2</v>
      </c>
      <c r="H2290" s="85" t="str">
        <f t="shared" si="210"/>
        <v>Febuary</v>
      </c>
      <c r="I2290" s="84">
        <v>2019</v>
      </c>
      <c r="J2290" s="85" t="str">
        <f t="shared" si="211"/>
        <v>2/20/2019</v>
      </c>
      <c r="K2290" s="86">
        <f t="shared" si="212"/>
        <v>4</v>
      </c>
      <c r="L2290" t="str">
        <f t="shared" si="213"/>
        <v>Wednesday</v>
      </c>
      <c r="M2290">
        <v>2755</v>
      </c>
      <c r="N2290" t="s">
        <v>207</v>
      </c>
      <c r="O2290" t="s">
        <v>470</v>
      </c>
      <c r="P2290">
        <v>43</v>
      </c>
      <c r="Q2290" t="s">
        <v>640</v>
      </c>
      <c r="R2290" t="s">
        <v>270</v>
      </c>
      <c r="S2290" t="s">
        <v>271</v>
      </c>
      <c r="T2290" t="s">
        <v>232</v>
      </c>
      <c r="U2290" t="s">
        <v>691</v>
      </c>
      <c r="V2290" t="s">
        <v>255</v>
      </c>
      <c r="W2290">
        <f t="shared" si="214"/>
        <v>3.259999999999998</v>
      </c>
      <c r="X2290">
        <f t="shared" si="215"/>
        <v>133.65999999999991</v>
      </c>
    </row>
    <row r="2291" spans="1:24" x14ac:dyDescent="0.35">
      <c r="A2291">
        <v>41</v>
      </c>
      <c r="B2291">
        <v>35.35</v>
      </c>
      <c r="C2291">
        <v>7</v>
      </c>
      <c r="D2291">
        <v>1449.35</v>
      </c>
      <c r="E2291" s="53">
        <v>43500</v>
      </c>
      <c r="F2291" s="84">
        <v>2</v>
      </c>
      <c r="G2291" s="84">
        <v>4</v>
      </c>
      <c r="H2291" s="85" t="str">
        <f t="shared" si="210"/>
        <v>April</v>
      </c>
      <c r="I2291" s="84">
        <v>2019</v>
      </c>
      <c r="J2291" s="85" t="str">
        <f t="shared" si="211"/>
        <v>4/2/2019</v>
      </c>
      <c r="K2291" s="86">
        <f t="shared" si="212"/>
        <v>3</v>
      </c>
      <c r="L2291" t="str">
        <f t="shared" si="213"/>
        <v>Tuesday</v>
      </c>
      <c r="M2291">
        <v>2715</v>
      </c>
      <c r="N2291" t="s">
        <v>207</v>
      </c>
      <c r="O2291" t="s">
        <v>470</v>
      </c>
      <c r="P2291">
        <v>43</v>
      </c>
      <c r="Q2291" t="s">
        <v>640</v>
      </c>
      <c r="R2291" t="s">
        <v>379</v>
      </c>
      <c r="S2291" t="s">
        <v>380</v>
      </c>
      <c r="T2291" t="s">
        <v>240</v>
      </c>
      <c r="U2291" t="s">
        <v>737</v>
      </c>
      <c r="V2291" t="s">
        <v>255</v>
      </c>
      <c r="W2291">
        <f t="shared" si="214"/>
        <v>-7.6499999999999986</v>
      </c>
      <c r="X2291">
        <f t="shared" si="215"/>
        <v>-313.64999999999992</v>
      </c>
    </row>
    <row r="2292" spans="1:24" x14ac:dyDescent="0.35">
      <c r="A2292">
        <v>36</v>
      </c>
      <c r="B2292">
        <v>51.93</v>
      </c>
      <c r="C2292">
        <v>8</v>
      </c>
      <c r="D2292">
        <v>1869.48</v>
      </c>
      <c r="E2292" s="53">
        <v>43774</v>
      </c>
      <c r="F2292" s="84">
        <v>11</v>
      </c>
      <c r="G2292" s="84">
        <v>5</v>
      </c>
      <c r="H2292" s="85" t="str">
        <f t="shared" si="210"/>
        <v>May</v>
      </c>
      <c r="I2292" s="84">
        <v>2019</v>
      </c>
      <c r="J2292" s="85" t="str">
        <f t="shared" si="211"/>
        <v>5/11/2019</v>
      </c>
      <c r="K2292" s="86">
        <f t="shared" si="212"/>
        <v>7</v>
      </c>
      <c r="L2292" t="str">
        <f t="shared" si="213"/>
        <v>Saturday</v>
      </c>
      <c r="M2292">
        <v>2677</v>
      </c>
      <c r="N2292" t="s">
        <v>207</v>
      </c>
      <c r="O2292" t="s">
        <v>470</v>
      </c>
      <c r="P2292">
        <v>43</v>
      </c>
      <c r="Q2292" t="s">
        <v>640</v>
      </c>
      <c r="R2292" t="s">
        <v>392</v>
      </c>
      <c r="S2292" t="s">
        <v>393</v>
      </c>
      <c r="T2292" t="s">
        <v>229</v>
      </c>
      <c r="U2292" t="s">
        <v>741</v>
      </c>
      <c r="V2292" t="s">
        <v>255</v>
      </c>
      <c r="W2292">
        <f t="shared" si="214"/>
        <v>8.93</v>
      </c>
      <c r="X2292">
        <f t="shared" si="215"/>
        <v>321.48</v>
      </c>
    </row>
    <row r="2293" spans="1:24" x14ac:dyDescent="0.35">
      <c r="A2293">
        <v>49</v>
      </c>
      <c r="B2293">
        <v>37.97</v>
      </c>
      <c r="C2293">
        <v>3</v>
      </c>
      <c r="D2293">
        <v>1860.53</v>
      </c>
      <c r="E2293" s="53" t="s">
        <v>490</v>
      </c>
      <c r="F2293" s="84">
        <v>24</v>
      </c>
      <c r="G2293" s="84">
        <v>6</v>
      </c>
      <c r="H2293" s="85" t="str">
        <f t="shared" si="210"/>
        <v>June</v>
      </c>
      <c r="I2293" s="84">
        <v>2019</v>
      </c>
      <c r="J2293" s="85" t="str">
        <f t="shared" si="211"/>
        <v>6/24/2019</v>
      </c>
      <c r="K2293" s="86">
        <f t="shared" si="212"/>
        <v>2</v>
      </c>
      <c r="L2293" t="str">
        <f t="shared" si="213"/>
        <v>Monday</v>
      </c>
      <c r="M2293">
        <v>2634</v>
      </c>
      <c r="N2293" t="s">
        <v>364</v>
      </c>
      <c r="O2293" t="s">
        <v>470</v>
      </c>
      <c r="P2293">
        <v>43</v>
      </c>
      <c r="Q2293" t="s">
        <v>640</v>
      </c>
      <c r="R2293" t="s">
        <v>296</v>
      </c>
      <c r="S2293" t="s">
        <v>297</v>
      </c>
      <c r="T2293" t="s">
        <v>236</v>
      </c>
      <c r="U2293" t="s">
        <v>704</v>
      </c>
      <c r="V2293" t="s">
        <v>255</v>
      </c>
      <c r="W2293">
        <f t="shared" si="214"/>
        <v>-5.0300000000000011</v>
      </c>
      <c r="X2293">
        <f t="shared" si="215"/>
        <v>-246.47000000000006</v>
      </c>
    </row>
    <row r="2294" spans="1:24" x14ac:dyDescent="0.35">
      <c r="A2294">
        <v>38</v>
      </c>
      <c r="B2294">
        <v>45.39</v>
      </c>
      <c r="C2294">
        <v>13</v>
      </c>
      <c r="D2294">
        <v>1724.82</v>
      </c>
      <c r="E2294" s="53" t="s">
        <v>216</v>
      </c>
      <c r="F2294" s="84">
        <v>23</v>
      </c>
      <c r="G2294" s="84">
        <v>7</v>
      </c>
      <c r="H2294" s="85" t="str">
        <f t="shared" si="210"/>
        <v>July</v>
      </c>
      <c r="I2294" s="84">
        <v>2019</v>
      </c>
      <c r="J2294" s="85" t="str">
        <f t="shared" si="211"/>
        <v>7/23/2019</v>
      </c>
      <c r="K2294" s="86">
        <f t="shared" si="212"/>
        <v>3</v>
      </c>
      <c r="L2294" t="str">
        <f t="shared" si="213"/>
        <v>Tuesday</v>
      </c>
      <c r="M2294">
        <v>2606</v>
      </c>
      <c r="N2294" t="s">
        <v>207</v>
      </c>
      <c r="O2294" t="s">
        <v>470</v>
      </c>
      <c r="P2294">
        <v>43</v>
      </c>
      <c r="Q2294" t="s">
        <v>640</v>
      </c>
      <c r="R2294" t="s">
        <v>277</v>
      </c>
      <c r="S2294" t="s">
        <v>278</v>
      </c>
      <c r="T2294" t="s">
        <v>230</v>
      </c>
      <c r="U2294" t="s">
        <v>695</v>
      </c>
      <c r="V2294" t="s">
        <v>255</v>
      </c>
      <c r="W2294">
        <f t="shared" si="214"/>
        <v>2.3900000000000006</v>
      </c>
      <c r="X2294">
        <f t="shared" si="215"/>
        <v>90.820000000000022</v>
      </c>
    </row>
    <row r="2295" spans="1:24" x14ac:dyDescent="0.35">
      <c r="A2295">
        <v>33</v>
      </c>
      <c r="B2295">
        <v>51.93</v>
      </c>
      <c r="C2295">
        <v>5</v>
      </c>
      <c r="D2295">
        <v>1713.69</v>
      </c>
      <c r="E2295" s="53" t="s">
        <v>491</v>
      </c>
      <c r="F2295" s="84">
        <v>21</v>
      </c>
      <c r="G2295" s="84">
        <v>8</v>
      </c>
      <c r="H2295" s="85" t="str">
        <f t="shared" si="210"/>
        <v>August</v>
      </c>
      <c r="I2295" s="84">
        <v>2019</v>
      </c>
      <c r="J2295" s="85" t="str">
        <f t="shared" si="211"/>
        <v>8/21/2019</v>
      </c>
      <c r="K2295" s="86">
        <f t="shared" si="212"/>
        <v>4</v>
      </c>
      <c r="L2295" t="str">
        <f t="shared" si="213"/>
        <v>Wednesday</v>
      </c>
      <c r="M2295">
        <v>2578</v>
      </c>
      <c r="N2295" t="s">
        <v>207</v>
      </c>
      <c r="O2295" t="s">
        <v>470</v>
      </c>
      <c r="P2295">
        <v>43</v>
      </c>
      <c r="Q2295" t="s">
        <v>640</v>
      </c>
      <c r="R2295" t="s">
        <v>465</v>
      </c>
      <c r="S2295" t="s">
        <v>466</v>
      </c>
      <c r="T2295" t="s">
        <v>231</v>
      </c>
      <c r="U2295" t="s">
        <v>765</v>
      </c>
      <c r="V2295" t="s">
        <v>255</v>
      </c>
      <c r="W2295">
        <f t="shared" si="214"/>
        <v>8.93</v>
      </c>
      <c r="X2295">
        <f t="shared" si="215"/>
        <v>294.69</v>
      </c>
    </row>
    <row r="2296" spans="1:24" x14ac:dyDescent="0.35">
      <c r="A2296">
        <v>26</v>
      </c>
      <c r="B2296">
        <v>48.44</v>
      </c>
      <c r="C2296">
        <v>1</v>
      </c>
      <c r="D2296">
        <v>1259.44</v>
      </c>
      <c r="E2296" s="53" t="s">
        <v>492</v>
      </c>
      <c r="F2296" s="84">
        <v>15</v>
      </c>
      <c r="G2296" s="84">
        <v>9</v>
      </c>
      <c r="H2296" s="85" t="str">
        <f t="shared" si="210"/>
        <v>September</v>
      </c>
      <c r="I2296" s="84">
        <v>2019</v>
      </c>
      <c r="J2296" s="85" t="str">
        <f t="shared" si="211"/>
        <v>9/15/2019</v>
      </c>
      <c r="K2296" s="86">
        <f t="shared" si="212"/>
        <v>1</v>
      </c>
      <c r="L2296" t="str">
        <f t="shared" si="213"/>
        <v>Sunday</v>
      </c>
      <c r="M2296">
        <v>2554</v>
      </c>
      <c r="N2296" t="s">
        <v>207</v>
      </c>
      <c r="O2296" t="s">
        <v>470</v>
      </c>
      <c r="P2296">
        <v>43</v>
      </c>
      <c r="Q2296" t="s">
        <v>640</v>
      </c>
      <c r="R2296" t="s">
        <v>493</v>
      </c>
      <c r="S2296" t="s">
        <v>494</v>
      </c>
      <c r="T2296" t="s">
        <v>248</v>
      </c>
      <c r="U2296" t="s">
        <v>769</v>
      </c>
      <c r="V2296" t="s">
        <v>255</v>
      </c>
      <c r="W2296">
        <f t="shared" si="214"/>
        <v>5.4399999999999977</v>
      </c>
      <c r="X2296">
        <f t="shared" si="215"/>
        <v>141.43999999999994</v>
      </c>
    </row>
    <row r="2297" spans="1:24" x14ac:dyDescent="0.35">
      <c r="A2297">
        <v>47</v>
      </c>
      <c r="B2297">
        <v>43.64</v>
      </c>
      <c r="C2297">
        <v>11</v>
      </c>
      <c r="D2297">
        <v>2051.08</v>
      </c>
      <c r="E2297" s="53" t="s">
        <v>219</v>
      </c>
      <c r="F2297" s="84">
        <v>15</v>
      </c>
      <c r="G2297" s="84">
        <v>10</v>
      </c>
      <c r="H2297" s="85" t="str">
        <f t="shared" si="210"/>
        <v>October</v>
      </c>
      <c r="I2297" s="84">
        <v>2019</v>
      </c>
      <c r="J2297" s="85" t="str">
        <f t="shared" si="211"/>
        <v>10/15/2019</v>
      </c>
      <c r="K2297" s="86">
        <f t="shared" si="212"/>
        <v>3</v>
      </c>
      <c r="L2297" t="str">
        <f t="shared" si="213"/>
        <v>Tuesday</v>
      </c>
      <c r="M2297">
        <v>2525</v>
      </c>
      <c r="N2297" t="s">
        <v>207</v>
      </c>
      <c r="O2297" t="s">
        <v>470</v>
      </c>
      <c r="P2297">
        <v>43</v>
      </c>
      <c r="Q2297" t="s">
        <v>640</v>
      </c>
      <c r="R2297" t="s">
        <v>354</v>
      </c>
      <c r="S2297" t="s">
        <v>355</v>
      </c>
      <c r="T2297" t="s">
        <v>229</v>
      </c>
      <c r="U2297" t="s">
        <v>728</v>
      </c>
      <c r="V2297" t="s">
        <v>255</v>
      </c>
      <c r="W2297">
        <f t="shared" si="214"/>
        <v>0.64000000000000057</v>
      </c>
      <c r="X2297">
        <f t="shared" si="215"/>
        <v>30.080000000000027</v>
      </c>
    </row>
    <row r="2298" spans="1:24" x14ac:dyDescent="0.35">
      <c r="A2298">
        <v>34</v>
      </c>
      <c r="B2298">
        <v>47.57</v>
      </c>
      <c r="C2298">
        <v>3</v>
      </c>
      <c r="D2298">
        <v>1617.38</v>
      </c>
      <c r="E2298" s="53">
        <v>43476</v>
      </c>
      <c r="F2298" s="84">
        <v>1</v>
      </c>
      <c r="G2298" s="84">
        <v>11</v>
      </c>
      <c r="H2298" s="85" t="str">
        <f t="shared" si="210"/>
        <v>November</v>
      </c>
      <c r="I2298" s="84">
        <v>2019</v>
      </c>
      <c r="J2298" s="85" t="str">
        <f t="shared" si="211"/>
        <v>11/1/2019</v>
      </c>
      <c r="K2298" s="86">
        <f t="shared" si="212"/>
        <v>6</v>
      </c>
      <c r="L2298" t="str">
        <f t="shared" si="213"/>
        <v>Friday</v>
      </c>
      <c r="M2298">
        <v>2509</v>
      </c>
      <c r="N2298" t="s">
        <v>207</v>
      </c>
      <c r="O2298" t="s">
        <v>470</v>
      </c>
      <c r="P2298">
        <v>43</v>
      </c>
      <c r="Q2298" t="s">
        <v>640</v>
      </c>
      <c r="R2298" t="s">
        <v>384</v>
      </c>
      <c r="S2298" t="s">
        <v>385</v>
      </c>
      <c r="T2298" t="s">
        <v>235</v>
      </c>
      <c r="U2298" t="s">
        <v>739</v>
      </c>
      <c r="V2298" t="s">
        <v>255</v>
      </c>
      <c r="W2298">
        <f t="shared" si="214"/>
        <v>4.57</v>
      </c>
      <c r="X2298">
        <f t="shared" si="215"/>
        <v>155.38</v>
      </c>
    </row>
    <row r="2299" spans="1:24" x14ac:dyDescent="0.35">
      <c r="A2299">
        <v>34</v>
      </c>
      <c r="B2299">
        <v>51.93</v>
      </c>
      <c r="C2299">
        <v>7</v>
      </c>
      <c r="D2299">
        <v>1765.62</v>
      </c>
      <c r="E2299" s="53">
        <v>43810</v>
      </c>
      <c r="F2299" s="84">
        <v>12</v>
      </c>
      <c r="G2299" s="84">
        <v>11</v>
      </c>
      <c r="H2299" s="85" t="str">
        <f t="shared" si="210"/>
        <v>November</v>
      </c>
      <c r="I2299" s="84">
        <v>2019</v>
      </c>
      <c r="J2299" s="85" t="str">
        <f t="shared" si="211"/>
        <v>11/12/2019</v>
      </c>
      <c r="K2299" s="86">
        <f t="shared" si="212"/>
        <v>3</v>
      </c>
      <c r="L2299" t="str">
        <f t="shared" si="213"/>
        <v>Tuesday</v>
      </c>
      <c r="M2299">
        <v>2499</v>
      </c>
      <c r="N2299" t="s">
        <v>207</v>
      </c>
      <c r="O2299" t="s">
        <v>470</v>
      </c>
      <c r="P2299">
        <v>43</v>
      </c>
      <c r="Q2299" t="s">
        <v>640</v>
      </c>
      <c r="R2299" t="s">
        <v>473</v>
      </c>
      <c r="S2299" t="s">
        <v>474</v>
      </c>
      <c r="T2299" t="s">
        <v>239</v>
      </c>
      <c r="U2299" t="s">
        <v>766</v>
      </c>
      <c r="V2299" t="s">
        <v>255</v>
      </c>
      <c r="W2299">
        <f t="shared" si="214"/>
        <v>8.93</v>
      </c>
      <c r="X2299">
        <f t="shared" si="215"/>
        <v>303.62</v>
      </c>
    </row>
    <row r="2300" spans="1:24" x14ac:dyDescent="0.35">
      <c r="A2300">
        <v>40</v>
      </c>
      <c r="B2300">
        <v>50.62</v>
      </c>
      <c r="C2300">
        <v>4</v>
      </c>
      <c r="D2300">
        <v>2024.8</v>
      </c>
      <c r="E2300" s="53" t="s">
        <v>221</v>
      </c>
      <c r="F2300" s="84">
        <v>24</v>
      </c>
      <c r="G2300" s="84">
        <v>11</v>
      </c>
      <c r="H2300" s="85" t="str">
        <f t="shared" si="210"/>
        <v>November</v>
      </c>
      <c r="I2300" s="84">
        <v>2019</v>
      </c>
      <c r="J2300" s="85" t="str">
        <f t="shared" si="211"/>
        <v>11/24/2019</v>
      </c>
      <c r="K2300" s="86">
        <f t="shared" si="212"/>
        <v>1</v>
      </c>
      <c r="L2300" t="str">
        <f t="shared" si="213"/>
        <v>Sunday</v>
      </c>
      <c r="M2300">
        <v>2488</v>
      </c>
      <c r="N2300" t="s">
        <v>207</v>
      </c>
      <c r="O2300" t="s">
        <v>470</v>
      </c>
      <c r="P2300">
        <v>43</v>
      </c>
      <c r="Q2300" t="s">
        <v>640</v>
      </c>
      <c r="R2300" t="s">
        <v>370</v>
      </c>
      <c r="S2300" t="s">
        <v>247</v>
      </c>
      <c r="T2300" t="s">
        <v>236</v>
      </c>
      <c r="U2300" t="s">
        <v>734</v>
      </c>
      <c r="V2300" t="s">
        <v>255</v>
      </c>
      <c r="W2300">
        <f t="shared" si="214"/>
        <v>7.6199999999999974</v>
      </c>
      <c r="X2300">
        <f t="shared" si="215"/>
        <v>304.7999999999999</v>
      </c>
    </row>
    <row r="2301" spans="1:24" x14ac:dyDescent="0.35">
      <c r="A2301">
        <v>40</v>
      </c>
      <c r="B2301">
        <v>82.21</v>
      </c>
      <c r="C2301">
        <v>8</v>
      </c>
      <c r="D2301">
        <v>3288.4</v>
      </c>
      <c r="E2301" s="53">
        <v>43567</v>
      </c>
      <c r="F2301" s="84">
        <v>4</v>
      </c>
      <c r="G2301" s="84">
        <v>12</v>
      </c>
      <c r="H2301" s="85" t="str">
        <f t="shared" si="210"/>
        <v>December</v>
      </c>
      <c r="I2301" s="84">
        <v>2019</v>
      </c>
      <c r="J2301" s="85" t="str">
        <f t="shared" si="211"/>
        <v>12/4/2019</v>
      </c>
      <c r="K2301" s="86">
        <f t="shared" si="212"/>
        <v>4</v>
      </c>
      <c r="L2301" t="str">
        <f t="shared" si="213"/>
        <v>Wednesday</v>
      </c>
      <c r="M2301">
        <v>2479</v>
      </c>
      <c r="N2301" t="s">
        <v>207</v>
      </c>
      <c r="O2301" t="s">
        <v>470</v>
      </c>
      <c r="P2301">
        <v>43</v>
      </c>
      <c r="Q2301" t="s">
        <v>640</v>
      </c>
      <c r="R2301" t="s">
        <v>488</v>
      </c>
      <c r="S2301" t="s">
        <v>451</v>
      </c>
      <c r="T2301" t="s">
        <v>229</v>
      </c>
      <c r="U2301" t="s">
        <v>768</v>
      </c>
      <c r="V2301" t="s">
        <v>260</v>
      </c>
      <c r="W2301">
        <f t="shared" si="214"/>
        <v>39.209999999999994</v>
      </c>
      <c r="X2301">
        <f t="shared" si="215"/>
        <v>1568.3999999999996</v>
      </c>
    </row>
    <row r="2302" spans="1:24" x14ac:dyDescent="0.35">
      <c r="A2302">
        <v>33</v>
      </c>
      <c r="B2302">
        <v>82.59</v>
      </c>
      <c r="C2302">
        <v>3</v>
      </c>
      <c r="D2302">
        <v>2725.47</v>
      </c>
      <c r="E2302" s="53" t="s">
        <v>222</v>
      </c>
      <c r="F2302" s="84">
        <v>17</v>
      </c>
      <c r="G2302" s="84">
        <v>12</v>
      </c>
      <c r="H2302" s="85" t="str">
        <f t="shared" si="210"/>
        <v>December</v>
      </c>
      <c r="I2302" s="84">
        <v>2019</v>
      </c>
      <c r="J2302" s="85" t="str">
        <f t="shared" si="211"/>
        <v>12/17/2019</v>
      </c>
      <c r="K2302" s="86">
        <f t="shared" si="212"/>
        <v>3</v>
      </c>
      <c r="L2302" t="str">
        <f t="shared" si="213"/>
        <v>Tuesday</v>
      </c>
      <c r="M2302">
        <v>2467</v>
      </c>
      <c r="N2302" t="s">
        <v>207</v>
      </c>
      <c r="O2302" t="s">
        <v>470</v>
      </c>
      <c r="P2302">
        <v>43</v>
      </c>
      <c r="Q2302" t="s">
        <v>640</v>
      </c>
      <c r="R2302" t="s">
        <v>290</v>
      </c>
      <c r="S2302" t="s">
        <v>291</v>
      </c>
      <c r="T2302" t="s">
        <v>232</v>
      </c>
      <c r="U2302" t="s">
        <v>701</v>
      </c>
      <c r="V2302" t="s">
        <v>255</v>
      </c>
      <c r="W2302">
        <f t="shared" si="214"/>
        <v>39.590000000000003</v>
      </c>
      <c r="X2302">
        <f t="shared" si="215"/>
        <v>1306.47</v>
      </c>
    </row>
    <row r="2303" spans="1:24" x14ac:dyDescent="0.35">
      <c r="A2303">
        <v>49</v>
      </c>
      <c r="B2303">
        <v>65.8</v>
      </c>
      <c r="C2303">
        <v>5</v>
      </c>
      <c r="D2303">
        <v>3224.2</v>
      </c>
      <c r="E2303" s="53">
        <v>43892</v>
      </c>
      <c r="F2303" s="84">
        <v>3</v>
      </c>
      <c r="G2303" s="84">
        <v>2</v>
      </c>
      <c r="H2303" s="85" t="str">
        <f t="shared" si="210"/>
        <v>Febuary</v>
      </c>
      <c r="I2303" s="84">
        <v>2020</v>
      </c>
      <c r="J2303" s="85" t="str">
        <f t="shared" si="211"/>
        <v>2/3/2020</v>
      </c>
      <c r="K2303" s="86">
        <f t="shared" si="212"/>
        <v>2</v>
      </c>
      <c r="L2303" t="str">
        <f t="shared" si="213"/>
        <v>Monday</v>
      </c>
      <c r="M2303">
        <v>2420</v>
      </c>
      <c r="N2303" t="s">
        <v>207</v>
      </c>
      <c r="O2303" t="s">
        <v>470</v>
      </c>
      <c r="P2303">
        <v>43</v>
      </c>
      <c r="Q2303" t="s">
        <v>640</v>
      </c>
      <c r="R2303" t="s">
        <v>277</v>
      </c>
      <c r="S2303" t="s">
        <v>278</v>
      </c>
      <c r="T2303" t="s">
        <v>230</v>
      </c>
      <c r="U2303" t="s">
        <v>695</v>
      </c>
      <c r="V2303" t="s">
        <v>260</v>
      </c>
      <c r="W2303">
        <f t="shared" si="214"/>
        <v>22.799999999999997</v>
      </c>
      <c r="X2303">
        <f t="shared" si="215"/>
        <v>1117.1999999999998</v>
      </c>
    </row>
    <row r="2304" spans="1:24" x14ac:dyDescent="0.35">
      <c r="A2304">
        <v>27</v>
      </c>
      <c r="B2304">
        <v>118.94</v>
      </c>
      <c r="C2304">
        <v>1</v>
      </c>
      <c r="D2304">
        <v>3211.38</v>
      </c>
      <c r="E2304" s="53">
        <v>43893</v>
      </c>
      <c r="F2304" s="84">
        <v>3</v>
      </c>
      <c r="G2304" s="84">
        <v>3</v>
      </c>
      <c r="H2304" s="85" t="str">
        <f t="shared" si="210"/>
        <v>March</v>
      </c>
      <c r="I2304" s="84">
        <v>2020</v>
      </c>
      <c r="J2304" s="85" t="str">
        <f t="shared" si="211"/>
        <v>3/3/2020</v>
      </c>
      <c r="K2304" s="86">
        <f t="shared" si="212"/>
        <v>3</v>
      </c>
      <c r="L2304" t="str">
        <f t="shared" si="213"/>
        <v>Tuesday</v>
      </c>
      <c r="M2304">
        <v>2392</v>
      </c>
      <c r="N2304" t="s">
        <v>207</v>
      </c>
      <c r="O2304" t="s">
        <v>470</v>
      </c>
      <c r="P2304">
        <v>43</v>
      </c>
      <c r="Q2304" t="s">
        <v>640</v>
      </c>
      <c r="R2304" t="s">
        <v>292</v>
      </c>
      <c r="S2304" t="s">
        <v>293</v>
      </c>
      <c r="T2304" t="s">
        <v>229</v>
      </c>
      <c r="U2304" t="s">
        <v>702</v>
      </c>
      <c r="V2304" t="s">
        <v>260</v>
      </c>
      <c r="W2304">
        <f t="shared" si="214"/>
        <v>75.94</v>
      </c>
      <c r="X2304">
        <f t="shared" si="215"/>
        <v>2050.38</v>
      </c>
    </row>
    <row r="2305" spans="1:24" x14ac:dyDescent="0.35">
      <c r="A2305">
        <v>49</v>
      </c>
      <c r="B2305">
        <v>36.659999999999997</v>
      </c>
      <c r="C2305">
        <v>5</v>
      </c>
      <c r="D2305">
        <v>1796.34</v>
      </c>
      <c r="E2305" s="53" t="s">
        <v>498</v>
      </c>
      <c r="F2305" s="84">
        <v>30</v>
      </c>
      <c r="G2305" s="84">
        <v>3</v>
      </c>
      <c r="H2305" s="85" t="str">
        <f t="shared" si="210"/>
        <v>March</v>
      </c>
      <c r="I2305" s="84">
        <v>2020</v>
      </c>
      <c r="J2305" s="85" t="str">
        <f t="shared" si="211"/>
        <v>3/30/2020</v>
      </c>
      <c r="K2305" s="86">
        <f t="shared" si="212"/>
        <v>2</v>
      </c>
      <c r="L2305" t="str">
        <f t="shared" si="213"/>
        <v>Monday</v>
      </c>
      <c r="M2305">
        <v>2366</v>
      </c>
      <c r="N2305" t="s">
        <v>207</v>
      </c>
      <c r="O2305" t="s">
        <v>470</v>
      </c>
      <c r="P2305">
        <v>43</v>
      </c>
      <c r="Q2305" t="s">
        <v>640</v>
      </c>
      <c r="R2305" t="s">
        <v>256</v>
      </c>
      <c r="S2305" t="s">
        <v>257</v>
      </c>
      <c r="T2305" t="s">
        <v>230</v>
      </c>
      <c r="U2305" t="s">
        <v>684</v>
      </c>
      <c r="V2305" t="s">
        <v>255</v>
      </c>
      <c r="W2305">
        <f t="shared" si="214"/>
        <v>-6.3400000000000034</v>
      </c>
      <c r="X2305">
        <f t="shared" si="215"/>
        <v>-310.6600000000002</v>
      </c>
    </row>
    <row r="2306" spans="1:24" x14ac:dyDescent="0.35">
      <c r="A2306">
        <v>56</v>
      </c>
      <c r="B2306">
        <v>35.35</v>
      </c>
      <c r="C2306">
        <v>7</v>
      </c>
      <c r="D2306">
        <v>1979.6</v>
      </c>
      <c r="E2306" s="53">
        <v>43894</v>
      </c>
      <c r="F2306" s="84">
        <v>3</v>
      </c>
      <c r="G2306" s="84">
        <v>4</v>
      </c>
      <c r="H2306" s="85" t="str">
        <f t="shared" si="210"/>
        <v>April</v>
      </c>
      <c r="I2306" s="84">
        <v>2020</v>
      </c>
      <c r="J2306" s="85" t="str">
        <f t="shared" si="211"/>
        <v>4/3/2020</v>
      </c>
      <c r="K2306" s="86">
        <f t="shared" si="212"/>
        <v>6</v>
      </c>
      <c r="L2306" t="str">
        <f t="shared" si="213"/>
        <v>Friday</v>
      </c>
      <c r="M2306">
        <v>2363</v>
      </c>
      <c r="N2306" t="s">
        <v>394</v>
      </c>
      <c r="O2306" t="s">
        <v>470</v>
      </c>
      <c r="P2306">
        <v>43</v>
      </c>
      <c r="Q2306" t="s">
        <v>640</v>
      </c>
      <c r="R2306" t="s">
        <v>273</v>
      </c>
      <c r="S2306" t="s">
        <v>274</v>
      </c>
      <c r="T2306" t="s">
        <v>229</v>
      </c>
      <c r="U2306" t="s">
        <v>693</v>
      </c>
      <c r="V2306" t="s">
        <v>255</v>
      </c>
      <c r="W2306">
        <f t="shared" si="214"/>
        <v>-7.6499999999999986</v>
      </c>
      <c r="X2306">
        <f t="shared" si="215"/>
        <v>-428.39999999999992</v>
      </c>
    </row>
    <row r="2307" spans="1:24" x14ac:dyDescent="0.35">
      <c r="A2307">
        <v>37</v>
      </c>
      <c r="B2307">
        <v>51.93</v>
      </c>
      <c r="C2307">
        <v>8</v>
      </c>
      <c r="D2307">
        <v>1921.41</v>
      </c>
      <c r="E2307" s="53">
        <v>44109</v>
      </c>
      <c r="F2307" s="84">
        <v>10</v>
      </c>
      <c r="G2307" s="84">
        <v>5</v>
      </c>
      <c r="H2307" s="85" t="str">
        <f t="shared" ref="H2307:H2370" si="216">IF(G2307=1,"January",IF(G2307=2,"Febuary",IF(G2307=3,"March",IF(G2307=4,"April",IF(G2307=5,"May",IF(G2307=6,"June",IF(G2307=7,"July",IF(G2307=8,"August",IF(G2307=9,"September",IF(G2307=10,"October",IF(G2307=11,"November","December")))))))))))</f>
        <v>May</v>
      </c>
      <c r="I2307" s="84">
        <v>2020</v>
      </c>
      <c r="J2307" s="85" t="str">
        <f t="shared" ref="J2307:J2370" si="217">CONCATENATE(G2307,"/",F2307,"/",I2307)</f>
        <v>5/10/2020</v>
      </c>
      <c r="K2307" s="86">
        <f t="shared" ref="K2307:K2370" si="218">WEEKDAY(J2307)</f>
        <v>1</v>
      </c>
      <c r="L2307" t="str">
        <f t="shared" ref="L2307:L2370" si="219">IF(K2307=7,"Saturday",IF(K2307=6,"Friday",IF(K2307=5,"Thursday",IF(K2307=4,"Wednesday",IF(K2307=3,"Tuesday",IF(K2307=2,"Monday","Sunday"))))))</f>
        <v>Sunday</v>
      </c>
      <c r="M2307">
        <v>2327</v>
      </c>
      <c r="N2307" t="s">
        <v>207</v>
      </c>
      <c r="O2307" t="s">
        <v>470</v>
      </c>
      <c r="P2307">
        <v>43</v>
      </c>
      <c r="Q2307" t="s">
        <v>640</v>
      </c>
      <c r="R2307" t="s">
        <v>416</v>
      </c>
      <c r="S2307" t="s">
        <v>417</v>
      </c>
      <c r="T2307" t="s">
        <v>239</v>
      </c>
      <c r="U2307" t="s">
        <v>750</v>
      </c>
      <c r="V2307" t="s">
        <v>255</v>
      </c>
      <c r="W2307">
        <f t="shared" ref="W2307:W2370" si="220">B2307-P2307</f>
        <v>8.93</v>
      </c>
      <c r="X2307">
        <f t="shared" ref="X2307:X2370" si="221">W2307*A2307</f>
        <v>330.40999999999997</v>
      </c>
    </row>
    <row r="2308" spans="1:24" x14ac:dyDescent="0.35">
      <c r="A2308">
        <v>33</v>
      </c>
      <c r="B2308">
        <v>112.28</v>
      </c>
      <c r="C2308">
        <v>7</v>
      </c>
      <c r="D2308">
        <v>3705.24</v>
      </c>
      <c r="E2308" s="53" t="s">
        <v>446</v>
      </c>
      <c r="F2308" s="84">
        <v>31</v>
      </c>
      <c r="G2308" s="84">
        <v>1</v>
      </c>
      <c r="H2308" s="85" t="str">
        <f t="shared" si="216"/>
        <v>January</v>
      </c>
      <c r="I2308" s="84">
        <v>2018</v>
      </c>
      <c r="J2308" s="85" t="str">
        <f t="shared" si="217"/>
        <v>1/31/2018</v>
      </c>
      <c r="K2308" s="86">
        <f t="shared" si="218"/>
        <v>4</v>
      </c>
      <c r="L2308" t="str">
        <f t="shared" si="219"/>
        <v>Wednesday</v>
      </c>
      <c r="M2308">
        <v>3158</v>
      </c>
      <c r="N2308" t="s">
        <v>207</v>
      </c>
      <c r="O2308" t="s">
        <v>442</v>
      </c>
      <c r="P2308">
        <v>115</v>
      </c>
      <c r="Q2308" t="s">
        <v>641</v>
      </c>
      <c r="R2308" t="s">
        <v>296</v>
      </c>
      <c r="S2308" t="s">
        <v>297</v>
      </c>
      <c r="T2308" t="s">
        <v>236</v>
      </c>
      <c r="U2308" t="s">
        <v>704</v>
      </c>
      <c r="V2308" t="s">
        <v>260</v>
      </c>
      <c r="W2308">
        <f t="shared" si="220"/>
        <v>-2.7199999999999989</v>
      </c>
      <c r="X2308">
        <f t="shared" si="221"/>
        <v>-89.759999999999962</v>
      </c>
    </row>
    <row r="2309" spans="1:24" x14ac:dyDescent="0.35">
      <c r="A2309">
        <v>27</v>
      </c>
      <c r="B2309">
        <v>105.33</v>
      </c>
      <c r="C2309">
        <v>3</v>
      </c>
      <c r="D2309">
        <v>2843.91</v>
      </c>
      <c r="E2309" s="53">
        <v>43194</v>
      </c>
      <c r="F2309" s="84">
        <v>4</v>
      </c>
      <c r="G2309" s="84">
        <v>4</v>
      </c>
      <c r="H2309" s="85" t="str">
        <f t="shared" si="216"/>
        <v>April</v>
      </c>
      <c r="I2309" s="84">
        <v>2018</v>
      </c>
      <c r="J2309" s="85" t="str">
        <f t="shared" si="217"/>
        <v>4/4/2018</v>
      </c>
      <c r="K2309" s="86">
        <f t="shared" si="218"/>
        <v>4</v>
      </c>
      <c r="L2309" t="str">
        <f t="shared" si="219"/>
        <v>Wednesday</v>
      </c>
      <c r="M2309">
        <v>3096</v>
      </c>
      <c r="N2309" t="s">
        <v>207</v>
      </c>
      <c r="O2309" t="s">
        <v>442</v>
      </c>
      <c r="P2309">
        <v>115</v>
      </c>
      <c r="Q2309" t="s">
        <v>641</v>
      </c>
      <c r="R2309" t="s">
        <v>306</v>
      </c>
      <c r="S2309" t="s">
        <v>254</v>
      </c>
      <c r="T2309" t="s">
        <v>229</v>
      </c>
      <c r="U2309" t="s">
        <v>708</v>
      </c>
      <c r="V2309" t="s">
        <v>255</v>
      </c>
      <c r="W2309">
        <f t="shared" si="220"/>
        <v>-9.6700000000000017</v>
      </c>
      <c r="X2309">
        <f t="shared" si="221"/>
        <v>-261.09000000000003</v>
      </c>
    </row>
    <row r="2310" spans="1:24" x14ac:dyDescent="0.35">
      <c r="A2310">
        <v>46</v>
      </c>
      <c r="B2310">
        <v>134.27000000000001</v>
      </c>
      <c r="C2310">
        <v>9</v>
      </c>
      <c r="D2310">
        <v>6176.42</v>
      </c>
      <c r="E2310" s="53">
        <v>43165</v>
      </c>
      <c r="F2310" s="84">
        <v>3</v>
      </c>
      <c r="G2310" s="84">
        <v>6</v>
      </c>
      <c r="H2310" s="85" t="str">
        <f t="shared" si="216"/>
        <v>June</v>
      </c>
      <c r="I2310" s="84">
        <v>2018</v>
      </c>
      <c r="J2310" s="85" t="str">
        <f t="shared" si="217"/>
        <v>6/3/2018</v>
      </c>
      <c r="K2310" s="86">
        <f t="shared" si="218"/>
        <v>1</v>
      </c>
      <c r="L2310" t="str">
        <f t="shared" si="219"/>
        <v>Sunday</v>
      </c>
      <c r="M2310">
        <v>3037</v>
      </c>
      <c r="N2310" t="s">
        <v>207</v>
      </c>
      <c r="O2310" t="s">
        <v>442</v>
      </c>
      <c r="P2310">
        <v>115</v>
      </c>
      <c r="Q2310" t="s">
        <v>641</v>
      </c>
      <c r="R2310" t="s">
        <v>427</v>
      </c>
      <c r="S2310" t="s">
        <v>254</v>
      </c>
      <c r="T2310" t="s">
        <v>229</v>
      </c>
      <c r="U2310" t="s">
        <v>754</v>
      </c>
      <c r="V2310" t="s">
        <v>260</v>
      </c>
      <c r="W2310">
        <f t="shared" si="220"/>
        <v>19.27000000000001</v>
      </c>
      <c r="X2310">
        <f t="shared" si="221"/>
        <v>886.42000000000053</v>
      </c>
    </row>
    <row r="2311" spans="1:24" x14ac:dyDescent="0.35">
      <c r="A2311">
        <v>44</v>
      </c>
      <c r="B2311">
        <v>125.01</v>
      </c>
      <c r="C2311">
        <v>3</v>
      </c>
      <c r="D2311">
        <v>5500.44</v>
      </c>
      <c r="E2311" s="53">
        <v>43108</v>
      </c>
      <c r="F2311" s="84">
        <v>1</v>
      </c>
      <c r="G2311" s="84">
        <v>8</v>
      </c>
      <c r="H2311" s="85" t="str">
        <f t="shared" si="216"/>
        <v>August</v>
      </c>
      <c r="I2311" s="84">
        <v>2018</v>
      </c>
      <c r="J2311" s="85" t="str">
        <f t="shared" si="217"/>
        <v>8/1/2018</v>
      </c>
      <c r="K2311" s="86">
        <f t="shared" si="218"/>
        <v>4</v>
      </c>
      <c r="L2311" t="str">
        <f t="shared" si="219"/>
        <v>Wednesday</v>
      </c>
      <c r="M2311">
        <v>2979</v>
      </c>
      <c r="N2311" t="s">
        <v>207</v>
      </c>
      <c r="O2311" t="s">
        <v>442</v>
      </c>
      <c r="P2311">
        <v>115</v>
      </c>
      <c r="Q2311" t="s">
        <v>641</v>
      </c>
      <c r="R2311" t="s">
        <v>423</v>
      </c>
      <c r="S2311" t="s">
        <v>424</v>
      </c>
      <c r="T2311" t="s">
        <v>233</v>
      </c>
      <c r="U2311" t="s">
        <v>753</v>
      </c>
      <c r="V2311" t="s">
        <v>260</v>
      </c>
      <c r="W2311">
        <f t="shared" si="220"/>
        <v>10.010000000000005</v>
      </c>
      <c r="X2311">
        <f t="shared" si="221"/>
        <v>440.44000000000023</v>
      </c>
    </row>
    <row r="2312" spans="1:24" x14ac:dyDescent="0.35">
      <c r="A2312">
        <v>26</v>
      </c>
      <c r="B2312">
        <v>123.85</v>
      </c>
      <c r="C2312">
        <v>1</v>
      </c>
      <c r="D2312">
        <v>3220.1</v>
      </c>
      <c r="E2312" s="53" t="s">
        <v>453</v>
      </c>
      <c r="F2312" s="84">
        <v>21</v>
      </c>
      <c r="G2312" s="84">
        <v>9</v>
      </c>
      <c r="H2312" s="85" t="str">
        <f t="shared" si="216"/>
        <v>September</v>
      </c>
      <c r="I2312" s="84">
        <v>2018</v>
      </c>
      <c r="J2312" s="85" t="str">
        <f t="shared" si="217"/>
        <v>9/21/2018</v>
      </c>
      <c r="K2312" s="86">
        <f t="shared" si="218"/>
        <v>6</v>
      </c>
      <c r="L2312" t="str">
        <f t="shared" si="219"/>
        <v>Friday</v>
      </c>
      <c r="M2312">
        <v>2929</v>
      </c>
      <c r="N2312" t="s">
        <v>207</v>
      </c>
      <c r="O2312" t="s">
        <v>442</v>
      </c>
      <c r="P2312">
        <v>115</v>
      </c>
      <c r="Q2312" t="s">
        <v>641</v>
      </c>
      <c r="R2312" t="s">
        <v>389</v>
      </c>
      <c r="S2312" t="s">
        <v>390</v>
      </c>
      <c r="T2312" t="s">
        <v>233</v>
      </c>
      <c r="U2312" t="s">
        <v>740</v>
      </c>
      <c r="V2312" t="s">
        <v>260</v>
      </c>
      <c r="W2312">
        <f t="shared" si="220"/>
        <v>8.8499999999999943</v>
      </c>
      <c r="X2312">
        <f t="shared" si="221"/>
        <v>230.09999999999985</v>
      </c>
    </row>
    <row r="2313" spans="1:24" x14ac:dyDescent="0.35">
      <c r="A2313">
        <v>48</v>
      </c>
      <c r="B2313">
        <v>94.92</v>
      </c>
      <c r="C2313">
        <v>10</v>
      </c>
      <c r="D2313">
        <v>4556.16</v>
      </c>
      <c r="E2313" s="53" t="s">
        <v>429</v>
      </c>
      <c r="F2313" s="84">
        <v>22</v>
      </c>
      <c r="G2313" s="84">
        <v>10</v>
      </c>
      <c r="H2313" s="85" t="str">
        <f t="shared" si="216"/>
        <v>October</v>
      </c>
      <c r="I2313" s="84">
        <v>2018</v>
      </c>
      <c r="J2313" s="85" t="str">
        <f t="shared" si="217"/>
        <v>10/22/2018</v>
      </c>
      <c r="K2313" s="86">
        <f t="shared" si="218"/>
        <v>2</v>
      </c>
      <c r="L2313" t="str">
        <f t="shared" si="219"/>
        <v>Monday</v>
      </c>
      <c r="M2313">
        <v>2899</v>
      </c>
      <c r="N2313" t="s">
        <v>207</v>
      </c>
      <c r="O2313" t="s">
        <v>442</v>
      </c>
      <c r="P2313">
        <v>115</v>
      </c>
      <c r="Q2313" t="s">
        <v>641</v>
      </c>
      <c r="R2313" t="s">
        <v>304</v>
      </c>
      <c r="S2313" t="s">
        <v>249</v>
      </c>
      <c r="T2313" t="s">
        <v>249</v>
      </c>
      <c r="U2313" t="s">
        <v>707</v>
      </c>
      <c r="V2313" t="s">
        <v>260</v>
      </c>
      <c r="W2313">
        <f t="shared" si="220"/>
        <v>-20.079999999999998</v>
      </c>
      <c r="X2313">
        <f t="shared" si="221"/>
        <v>-963.83999999999992</v>
      </c>
    </row>
    <row r="2314" spans="1:24" x14ac:dyDescent="0.35">
      <c r="A2314">
        <v>23</v>
      </c>
      <c r="B2314">
        <v>135.43</v>
      </c>
      <c r="C2314">
        <v>9</v>
      </c>
      <c r="D2314">
        <v>3114.89</v>
      </c>
      <c r="E2314" s="53">
        <v>43262</v>
      </c>
      <c r="F2314" s="84">
        <v>6</v>
      </c>
      <c r="G2314" s="84">
        <v>11</v>
      </c>
      <c r="H2314" s="85" t="str">
        <f t="shared" si="216"/>
        <v>November</v>
      </c>
      <c r="I2314" s="84">
        <v>2018</v>
      </c>
      <c r="J2314" s="85" t="str">
        <f t="shared" si="217"/>
        <v>11/6/2018</v>
      </c>
      <c r="K2314" s="86">
        <f t="shared" si="218"/>
        <v>3</v>
      </c>
      <c r="L2314" t="str">
        <f t="shared" si="219"/>
        <v>Tuesday</v>
      </c>
      <c r="M2314">
        <v>2885</v>
      </c>
      <c r="N2314" t="s">
        <v>207</v>
      </c>
      <c r="O2314" t="s">
        <v>442</v>
      </c>
      <c r="P2314">
        <v>115</v>
      </c>
      <c r="Q2314" t="s">
        <v>641</v>
      </c>
      <c r="R2314" t="s">
        <v>416</v>
      </c>
      <c r="S2314" t="s">
        <v>417</v>
      </c>
      <c r="T2314" t="s">
        <v>239</v>
      </c>
      <c r="U2314" t="s">
        <v>750</v>
      </c>
      <c r="V2314" t="s">
        <v>260</v>
      </c>
      <c r="W2314">
        <f t="shared" si="220"/>
        <v>20.430000000000007</v>
      </c>
      <c r="X2314">
        <f t="shared" si="221"/>
        <v>469.89000000000016</v>
      </c>
    </row>
    <row r="2315" spans="1:24" x14ac:dyDescent="0.35">
      <c r="A2315">
        <v>45</v>
      </c>
      <c r="B2315">
        <v>109.96</v>
      </c>
      <c r="C2315">
        <v>4</v>
      </c>
      <c r="D2315">
        <v>4948.2</v>
      </c>
      <c r="E2315" s="53" t="s">
        <v>367</v>
      </c>
      <c r="F2315" s="84">
        <v>14</v>
      </c>
      <c r="G2315" s="84">
        <v>11</v>
      </c>
      <c r="H2315" s="85" t="str">
        <f t="shared" si="216"/>
        <v>November</v>
      </c>
      <c r="I2315" s="84">
        <v>2018</v>
      </c>
      <c r="J2315" s="85" t="str">
        <f t="shared" si="217"/>
        <v>11/14/2018</v>
      </c>
      <c r="K2315" s="86">
        <f t="shared" si="218"/>
        <v>4</v>
      </c>
      <c r="L2315" t="str">
        <f t="shared" si="219"/>
        <v>Wednesday</v>
      </c>
      <c r="M2315">
        <v>2878</v>
      </c>
      <c r="N2315" t="s">
        <v>207</v>
      </c>
      <c r="O2315" t="s">
        <v>442</v>
      </c>
      <c r="P2315">
        <v>115</v>
      </c>
      <c r="Q2315" t="s">
        <v>641</v>
      </c>
      <c r="R2315" t="s">
        <v>454</v>
      </c>
      <c r="S2315" t="s">
        <v>455</v>
      </c>
      <c r="T2315" t="s">
        <v>236</v>
      </c>
      <c r="U2315" t="s">
        <v>761</v>
      </c>
      <c r="V2315" t="s">
        <v>260</v>
      </c>
      <c r="W2315">
        <f t="shared" si="220"/>
        <v>-5.0400000000000063</v>
      </c>
      <c r="X2315">
        <f t="shared" si="221"/>
        <v>-226.8000000000003</v>
      </c>
    </row>
    <row r="2316" spans="1:24" x14ac:dyDescent="0.35">
      <c r="A2316">
        <v>49</v>
      </c>
      <c r="B2316">
        <v>105.33</v>
      </c>
      <c r="C2316">
        <v>4</v>
      </c>
      <c r="D2316">
        <v>5161.17</v>
      </c>
      <c r="E2316" s="53" t="s">
        <v>312</v>
      </c>
      <c r="F2316" s="84">
        <v>25</v>
      </c>
      <c r="G2316" s="84">
        <v>11</v>
      </c>
      <c r="H2316" s="85" t="str">
        <f t="shared" si="216"/>
        <v>November</v>
      </c>
      <c r="I2316" s="84">
        <v>2018</v>
      </c>
      <c r="J2316" s="85" t="str">
        <f t="shared" si="217"/>
        <v>11/25/2018</v>
      </c>
      <c r="K2316" s="86">
        <f t="shared" si="218"/>
        <v>1</v>
      </c>
      <c r="L2316" t="str">
        <f t="shared" si="219"/>
        <v>Sunday</v>
      </c>
      <c r="M2316">
        <v>2868</v>
      </c>
      <c r="N2316" t="s">
        <v>207</v>
      </c>
      <c r="O2316" t="s">
        <v>442</v>
      </c>
      <c r="P2316">
        <v>115</v>
      </c>
      <c r="Q2316" t="s">
        <v>641</v>
      </c>
      <c r="R2316" t="s">
        <v>354</v>
      </c>
      <c r="S2316" t="s">
        <v>355</v>
      </c>
      <c r="T2316" t="s">
        <v>229</v>
      </c>
      <c r="U2316" t="s">
        <v>728</v>
      </c>
      <c r="V2316" t="s">
        <v>260</v>
      </c>
      <c r="W2316">
        <f t="shared" si="220"/>
        <v>-9.6700000000000017</v>
      </c>
      <c r="X2316">
        <f t="shared" si="221"/>
        <v>-473.8300000000001</v>
      </c>
    </row>
    <row r="2317" spans="1:24" x14ac:dyDescent="0.35">
      <c r="A2317">
        <v>28</v>
      </c>
      <c r="B2317">
        <v>94.92</v>
      </c>
      <c r="C2317">
        <v>5</v>
      </c>
      <c r="D2317">
        <v>2657.76</v>
      </c>
      <c r="E2317" s="53">
        <v>43355</v>
      </c>
      <c r="F2317" s="84">
        <v>9</v>
      </c>
      <c r="G2317" s="84">
        <v>12</v>
      </c>
      <c r="H2317" s="85" t="str">
        <f t="shared" si="216"/>
        <v>December</v>
      </c>
      <c r="I2317" s="84">
        <v>2018</v>
      </c>
      <c r="J2317" s="85" t="str">
        <f t="shared" si="217"/>
        <v>12/9/2018</v>
      </c>
      <c r="K2317" s="86">
        <f t="shared" si="218"/>
        <v>1</v>
      </c>
      <c r="L2317" t="str">
        <f t="shared" si="219"/>
        <v>Sunday</v>
      </c>
      <c r="M2317">
        <v>2855</v>
      </c>
      <c r="N2317" t="s">
        <v>207</v>
      </c>
      <c r="O2317" t="s">
        <v>442</v>
      </c>
      <c r="P2317">
        <v>115</v>
      </c>
      <c r="Q2317" t="s">
        <v>641</v>
      </c>
      <c r="R2317" t="s">
        <v>400</v>
      </c>
      <c r="S2317" t="s">
        <v>382</v>
      </c>
      <c r="T2317" t="s">
        <v>229</v>
      </c>
      <c r="U2317" t="s">
        <v>744</v>
      </c>
      <c r="V2317" t="s">
        <v>255</v>
      </c>
      <c r="W2317">
        <f t="shared" si="220"/>
        <v>-20.079999999999998</v>
      </c>
      <c r="X2317">
        <f t="shared" si="221"/>
        <v>-562.24</v>
      </c>
    </row>
    <row r="2318" spans="1:24" x14ac:dyDescent="0.35">
      <c r="A2318">
        <v>37</v>
      </c>
      <c r="B2318">
        <v>107.65</v>
      </c>
      <c r="C2318">
        <v>9</v>
      </c>
      <c r="D2318">
        <v>3983.05</v>
      </c>
      <c r="E2318" s="53">
        <v>43801</v>
      </c>
      <c r="F2318" s="84">
        <v>12</v>
      </c>
      <c r="G2318" s="84">
        <v>2</v>
      </c>
      <c r="H2318" s="85" t="str">
        <f t="shared" si="216"/>
        <v>Febuary</v>
      </c>
      <c r="I2318" s="84">
        <v>2019</v>
      </c>
      <c r="J2318" s="85" t="str">
        <f t="shared" si="217"/>
        <v>2/12/2019</v>
      </c>
      <c r="K2318" s="86">
        <f t="shared" si="218"/>
        <v>3</v>
      </c>
      <c r="L2318" t="str">
        <f t="shared" si="219"/>
        <v>Tuesday</v>
      </c>
      <c r="M2318">
        <v>2791</v>
      </c>
      <c r="N2318" t="s">
        <v>207</v>
      </c>
      <c r="O2318" t="s">
        <v>442</v>
      </c>
      <c r="P2318">
        <v>115</v>
      </c>
      <c r="Q2318" t="s">
        <v>641</v>
      </c>
      <c r="R2318" t="s">
        <v>430</v>
      </c>
      <c r="S2318" t="s">
        <v>431</v>
      </c>
      <c r="T2318" t="s">
        <v>245</v>
      </c>
      <c r="U2318" t="s">
        <v>755</v>
      </c>
      <c r="V2318" t="s">
        <v>260</v>
      </c>
      <c r="W2318">
        <f t="shared" si="220"/>
        <v>-7.3499999999999943</v>
      </c>
      <c r="X2318">
        <f t="shared" si="221"/>
        <v>-271.94999999999982</v>
      </c>
    </row>
    <row r="2319" spans="1:24" x14ac:dyDescent="0.35">
      <c r="A2319">
        <v>34</v>
      </c>
      <c r="B2319">
        <v>116.91</v>
      </c>
      <c r="C2319">
        <v>7</v>
      </c>
      <c r="D2319">
        <v>3974.94</v>
      </c>
      <c r="E2319" s="53" t="s">
        <v>447</v>
      </c>
      <c r="F2319" s="84">
        <v>15</v>
      </c>
      <c r="G2319" s="84">
        <v>3</v>
      </c>
      <c r="H2319" s="85" t="str">
        <f t="shared" si="216"/>
        <v>March</v>
      </c>
      <c r="I2319" s="84">
        <v>2019</v>
      </c>
      <c r="J2319" s="85" t="str">
        <f t="shared" si="217"/>
        <v>3/15/2019</v>
      </c>
      <c r="K2319" s="86">
        <f t="shared" si="218"/>
        <v>6</v>
      </c>
      <c r="L2319" t="str">
        <f t="shared" si="219"/>
        <v>Friday</v>
      </c>
      <c r="M2319">
        <v>2761</v>
      </c>
      <c r="N2319" t="s">
        <v>207</v>
      </c>
      <c r="O2319" t="s">
        <v>442</v>
      </c>
      <c r="P2319">
        <v>115</v>
      </c>
      <c r="Q2319" t="s">
        <v>641</v>
      </c>
      <c r="R2319" t="s">
        <v>420</v>
      </c>
      <c r="S2319" t="s">
        <v>421</v>
      </c>
      <c r="T2319" t="s">
        <v>248</v>
      </c>
      <c r="U2319" t="s">
        <v>752</v>
      </c>
      <c r="V2319" t="s">
        <v>260</v>
      </c>
      <c r="W2319">
        <f t="shared" si="220"/>
        <v>1.9099999999999966</v>
      </c>
      <c r="X2319">
        <f t="shared" si="221"/>
        <v>64.939999999999884</v>
      </c>
    </row>
    <row r="2320" spans="1:24" x14ac:dyDescent="0.35">
      <c r="A2320">
        <v>22</v>
      </c>
      <c r="B2320">
        <v>133.11000000000001</v>
      </c>
      <c r="C2320">
        <v>3</v>
      </c>
      <c r="D2320">
        <v>2928.42</v>
      </c>
      <c r="E2320" s="53">
        <v>43590</v>
      </c>
      <c r="F2320" s="84">
        <v>5</v>
      </c>
      <c r="G2320" s="84">
        <v>5</v>
      </c>
      <c r="H2320" s="85" t="str">
        <f t="shared" si="216"/>
        <v>May</v>
      </c>
      <c r="I2320" s="84">
        <v>2019</v>
      </c>
      <c r="J2320" s="85" t="str">
        <f t="shared" si="217"/>
        <v>5/5/2019</v>
      </c>
      <c r="K2320" s="86">
        <f t="shared" si="218"/>
        <v>1</v>
      </c>
      <c r="L2320" t="str">
        <f t="shared" si="219"/>
        <v>Sunday</v>
      </c>
      <c r="M2320">
        <v>2711</v>
      </c>
      <c r="N2320" t="s">
        <v>207</v>
      </c>
      <c r="O2320" t="s">
        <v>442</v>
      </c>
      <c r="P2320">
        <v>115</v>
      </c>
      <c r="Q2320" t="s">
        <v>641</v>
      </c>
      <c r="R2320" t="s">
        <v>296</v>
      </c>
      <c r="S2320" t="s">
        <v>297</v>
      </c>
      <c r="T2320" t="s">
        <v>236</v>
      </c>
      <c r="U2320" t="s">
        <v>704</v>
      </c>
      <c r="V2320" t="s">
        <v>255</v>
      </c>
      <c r="W2320">
        <f t="shared" si="220"/>
        <v>18.110000000000014</v>
      </c>
      <c r="X2320">
        <f t="shared" si="221"/>
        <v>398.4200000000003</v>
      </c>
    </row>
    <row r="2321" spans="1:24" x14ac:dyDescent="0.35">
      <c r="A2321">
        <v>29</v>
      </c>
      <c r="B2321">
        <v>105.33</v>
      </c>
      <c r="C2321">
        <v>2</v>
      </c>
      <c r="D2321">
        <v>3054.57</v>
      </c>
      <c r="E2321" s="53" t="s">
        <v>323</v>
      </c>
      <c r="F2321" s="84">
        <v>15</v>
      </c>
      <c r="G2321" s="84">
        <v>6</v>
      </c>
      <c r="H2321" s="85" t="str">
        <f t="shared" si="216"/>
        <v>June</v>
      </c>
      <c r="I2321" s="84">
        <v>2019</v>
      </c>
      <c r="J2321" s="85" t="str">
        <f t="shared" si="217"/>
        <v>6/15/2019</v>
      </c>
      <c r="K2321" s="86">
        <f t="shared" si="218"/>
        <v>7</v>
      </c>
      <c r="L2321" t="str">
        <f t="shared" si="219"/>
        <v>Saturday</v>
      </c>
      <c r="M2321">
        <v>2671</v>
      </c>
      <c r="N2321" t="s">
        <v>207</v>
      </c>
      <c r="O2321" t="s">
        <v>442</v>
      </c>
      <c r="P2321">
        <v>115</v>
      </c>
      <c r="Q2321" t="s">
        <v>641</v>
      </c>
      <c r="R2321" t="s">
        <v>401</v>
      </c>
      <c r="S2321" t="s">
        <v>249</v>
      </c>
      <c r="T2321" t="s">
        <v>249</v>
      </c>
      <c r="U2321" t="s">
        <v>745</v>
      </c>
      <c r="V2321" t="s">
        <v>260</v>
      </c>
      <c r="W2321">
        <f t="shared" si="220"/>
        <v>-9.6700000000000017</v>
      </c>
      <c r="X2321">
        <f t="shared" si="221"/>
        <v>-280.43000000000006</v>
      </c>
    </row>
    <row r="2322" spans="1:24" x14ac:dyDescent="0.35">
      <c r="A2322">
        <v>34</v>
      </c>
      <c r="B2322">
        <v>98.39</v>
      </c>
      <c r="C2322">
        <v>3</v>
      </c>
      <c r="D2322">
        <v>3345.26</v>
      </c>
      <c r="E2322" s="53" t="s">
        <v>434</v>
      </c>
      <c r="F2322" s="84">
        <v>20</v>
      </c>
      <c r="G2322" s="84">
        <v>7</v>
      </c>
      <c r="H2322" s="85" t="str">
        <f t="shared" si="216"/>
        <v>July</v>
      </c>
      <c r="I2322" s="84">
        <v>2019</v>
      </c>
      <c r="J2322" s="85" t="str">
        <f t="shared" si="217"/>
        <v>7/20/2019</v>
      </c>
      <c r="K2322" s="86">
        <f t="shared" si="218"/>
        <v>7</v>
      </c>
      <c r="L2322" t="str">
        <f t="shared" si="219"/>
        <v>Saturday</v>
      </c>
      <c r="M2322">
        <v>2637</v>
      </c>
      <c r="N2322" t="s">
        <v>207</v>
      </c>
      <c r="O2322" t="s">
        <v>442</v>
      </c>
      <c r="P2322">
        <v>115</v>
      </c>
      <c r="Q2322" t="s">
        <v>641</v>
      </c>
      <c r="R2322" t="s">
        <v>335</v>
      </c>
      <c r="S2322" t="s">
        <v>336</v>
      </c>
      <c r="T2322" t="s">
        <v>229</v>
      </c>
      <c r="U2322" t="s">
        <v>720</v>
      </c>
      <c r="V2322" t="s">
        <v>260</v>
      </c>
      <c r="W2322">
        <f t="shared" si="220"/>
        <v>-16.61</v>
      </c>
      <c r="X2322">
        <f t="shared" si="221"/>
        <v>-564.74</v>
      </c>
    </row>
    <row r="2323" spans="1:24" x14ac:dyDescent="0.35">
      <c r="A2323">
        <v>38</v>
      </c>
      <c r="B2323">
        <v>113.44</v>
      </c>
      <c r="C2323">
        <v>12</v>
      </c>
      <c r="D2323">
        <v>4310.72</v>
      </c>
      <c r="E2323" s="53" t="s">
        <v>378</v>
      </c>
      <c r="F2323" s="84">
        <v>20</v>
      </c>
      <c r="G2323" s="84">
        <v>8</v>
      </c>
      <c r="H2323" s="85" t="str">
        <f t="shared" si="216"/>
        <v>August</v>
      </c>
      <c r="I2323" s="84">
        <v>2019</v>
      </c>
      <c r="J2323" s="85" t="str">
        <f t="shared" si="217"/>
        <v>8/20/2019</v>
      </c>
      <c r="K2323" s="86">
        <f t="shared" si="218"/>
        <v>3</v>
      </c>
      <c r="L2323" t="str">
        <f t="shared" si="219"/>
        <v>Tuesday</v>
      </c>
      <c r="M2323">
        <v>2607</v>
      </c>
      <c r="N2323" t="s">
        <v>207</v>
      </c>
      <c r="O2323" t="s">
        <v>442</v>
      </c>
      <c r="P2323">
        <v>115</v>
      </c>
      <c r="Q2323" t="s">
        <v>641</v>
      </c>
      <c r="R2323" t="s">
        <v>335</v>
      </c>
      <c r="S2323" t="s">
        <v>336</v>
      </c>
      <c r="T2323" t="s">
        <v>229</v>
      </c>
      <c r="U2323" t="s">
        <v>720</v>
      </c>
      <c r="V2323" t="s">
        <v>260</v>
      </c>
      <c r="W2323">
        <f t="shared" si="220"/>
        <v>-1.5600000000000023</v>
      </c>
      <c r="X2323">
        <f t="shared" si="221"/>
        <v>-59.280000000000086</v>
      </c>
    </row>
    <row r="2324" spans="1:24" x14ac:dyDescent="0.35">
      <c r="A2324">
        <v>41</v>
      </c>
      <c r="B2324">
        <v>121.54</v>
      </c>
      <c r="C2324">
        <v>6</v>
      </c>
      <c r="D2324">
        <v>4983.1400000000003</v>
      </c>
      <c r="E2324" s="53">
        <v>43686</v>
      </c>
      <c r="F2324" s="84">
        <v>8</v>
      </c>
      <c r="G2324" s="84">
        <v>9</v>
      </c>
      <c r="H2324" s="85" t="str">
        <f t="shared" si="216"/>
        <v>September</v>
      </c>
      <c r="I2324" s="84">
        <v>2019</v>
      </c>
      <c r="J2324" s="85" t="str">
        <f t="shared" si="217"/>
        <v>9/8/2019</v>
      </c>
      <c r="K2324" s="86">
        <f t="shared" si="218"/>
        <v>1</v>
      </c>
      <c r="L2324" t="str">
        <f t="shared" si="219"/>
        <v>Sunday</v>
      </c>
      <c r="M2324">
        <v>2589</v>
      </c>
      <c r="N2324" t="s">
        <v>207</v>
      </c>
      <c r="O2324" t="s">
        <v>442</v>
      </c>
      <c r="P2324">
        <v>115</v>
      </c>
      <c r="Q2324" t="s">
        <v>641</v>
      </c>
      <c r="R2324" t="s">
        <v>253</v>
      </c>
      <c r="S2324" t="s">
        <v>254</v>
      </c>
      <c r="T2324" t="s">
        <v>229</v>
      </c>
      <c r="U2324" t="s">
        <v>683</v>
      </c>
      <c r="V2324" t="s">
        <v>260</v>
      </c>
      <c r="W2324">
        <f t="shared" si="220"/>
        <v>6.5400000000000063</v>
      </c>
      <c r="X2324">
        <f t="shared" si="221"/>
        <v>268.14000000000027</v>
      </c>
    </row>
    <row r="2325" spans="1:24" x14ac:dyDescent="0.35">
      <c r="A2325">
        <v>42</v>
      </c>
      <c r="B2325">
        <v>109.96</v>
      </c>
      <c r="C2325">
        <v>3</v>
      </c>
      <c r="D2325">
        <v>4618.32</v>
      </c>
      <c r="E2325" s="53" t="s">
        <v>403</v>
      </c>
      <c r="F2325" s="84">
        <v>13</v>
      </c>
      <c r="G2325" s="84">
        <v>10</v>
      </c>
      <c r="H2325" s="85" t="str">
        <f t="shared" si="216"/>
        <v>October</v>
      </c>
      <c r="I2325" s="84">
        <v>2019</v>
      </c>
      <c r="J2325" s="85" t="str">
        <f t="shared" si="217"/>
        <v>10/13/2019</v>
      </c>
      <c r="K2325" s="86">
        <f t="shared" si="218"/>
        <v>1</v>
      </c>
      <c r="L2325" t="str">
        <f t="shared" si="219"/>
        <v>Sunday</v>
      </c>
      <c r="M2325">
        <v>2555</v>
      </c>
      <c r="N2325" t="s">
        <v>207</v>
      </c>
      <c r="O2325" t="s">
        <v>442</v>
      </c>
      <c r="P2325">
        <v>115</v>
      </c>
      <c r="Q2325" t="s">
        <v>641</v>
      </c>
      <c r="R2325" t="s">
        <v>279</v>
      </c>
      <c r="S2325" t="s">
        <v>280</v>
      </c>
      <c r="T2325" t="s">
        <v>229</v>
      </c>
      <c r="U2325" t="s">
        <v>696</v>
      </c>
      <c r="V2325" t="s">
        <v>260</v>
      </c>
      <c r="W2325">
        <f t="shared" si="220"/>
        <v>-5.0400000000000063</v>
      </c>
      <c r="X2325">
        <f t="shared" si="221"/>
        <v>-211.68000000000026</v>
      </c>
    </row>
    <row r="2326" spans="1:24" x14ac:dyDescent="0.35">
      <c r="A2326">
        <v>28</v>
      </c>
      <c r="B2326">
        <v>121.54</v>
      </c>
      <c r="C2326">
        <v>12</v>
      </c>
      <c r="D2326">
        <v>3403.12</v>
      </c>
      <c r="E2326" s="53" t="s">
        <v>404</v>
      </c>
      <c r="F2326" s="84">
        <v>22</v>
      </c>
      <c r="G2326" s="84">
        <v>10</v>
      </c>
      <c r="H2326" s="85" t="str">
        <f t="shared" si="216"/>
        <v>October</v>
      </c>
      <c r="I2326" s="84">
        <v>2019</v>
      </c>
      <c r="J2326" s="85" t="str">
        <f t="shared" si="217"/>
        <v>10/22/2019</v>
      </c>
      <c r="K2326" s="86">
        <f t="shared" si="218"/>
        <v>3</v>
      </c>
      <c r="L2326" t="str">
        <f t="shared" si="219"/>
        <v>Tuesday</v>
      </c>
      <c r="M2326">
        <v>2547</v>
      </c>
      <c r="N2326" t="s">
        <v>207</v>
      </c>
      <c r="O2326" t="s">
        <v>442</v>
      </c>
      <c r="P2326">
        <v>115</v>
      </c>
      <c r="Q2326" t="s">
        <v>641</v>
      </c>
      <c r="R2326" t="s">
        <v>437</v>
      </c>
      <c r="S2326" t="s">
        <v>438</v>
      </c>
      <c r="T2326" t="s">
        <v>243</v>
      </c>
      <c r="U2326" t="s">
        <v>758</v>
      </c>
      <c r="V2326" t="s">
        <v>260</v>
      </c>
      <c r="W2326">
        <f t="shared" si="220"/>
        <v>6.5400000000000063</v>
      </c>
      <c r="X2326">
        <f t="shared" si="221"/>
        <v>183.12000000000018</v>
      </c>
    </row>
    <row r="2327" spans="1:24" x14ac:dyDescent="0.35">
      <c r="A2327">
        <v>38</v>
      </c>
      <c r="B2327">
        <v>136.59</v>
      </c>
      <c r="C2327">
        <v>4</v>
      </c>
      <c r="D2327">
        <v>5190.42</v>
      </c>
      <c r="E2327" s="53">
        <v>43596</v>
      </c>
      <c r="F2327" s="84">
        <v>5</v>
      </c>
      <c r="G2327" s="84">
        <v>11</v>
      </c>
      <c r="H2327" s="85" t="str">
        <f t="shared" si="216"/>
        <v>November</v>
      </c>
      <c r="I2327" s="84">
        <v>2019</v>
      </c>
      <c r="J2327" s="85" t="str">
        <f t="shared" si="217"/>
        <v>11/5/2019</v>
      </c>
      <c r="K2327" s="86">
        <f t="shared" si="218"/>
        <v>3</v>
      </c>
      <c r="L2327" t="str">
        <f t="shared" si="219"/>
        <v>Tuesday</v>
      </c>
      <c r="M2327">
        <v>2534</v>
      </c>
      <c r="N2327" t="s">
        <v>207</v>
      </c>
      <c r="O2327" t="s">
        <v>442</v>
      </c>
      <c r="P2327">
        <v>115</v>
      </c>
      <c r="Q2327" t="s">
        <v>641</v>
      </c>
      <c r="R2327" t="s">
        <v>283</v>
      </c>
      <c r="S2327" t="s">
        <v>284</v>
      </c>
      <c r="T2327" t="s">
        <v>231</v>
      </c>
      <c r="U2327" t="s">
        <v>698</v>
      </c>
      <c r="V2327" t="s">
        <v>260</v>
      </c>
      <c r="W2327">
        <f t="shared" si="220"/>
        <v>21.590000000000003</v>
      </c>
      <c r="X2327">
        <f t="shared" si="221"/>
        <v>820.42000000000007</v>
      </c>
    </row>
    <row r="2328" spans="1:24" x14ac:dyDescent="0.35">
      <c r="A2328">
        <v>23</v>
      </c>
      <c r="B2328">
        <v>136.59</v>
      </c>
      <c r="C2328">
        <v>8</v>
      </c>
      <c r="D2328">
        <v>3141.57</v>
      </c>
      <c r="E2328" s="53" t="s">
        <v>439</v>
      </c>
      <c r="F2328" s="84">
        <v>20</v>
      </c>
      <c r="G2328" s="84">
        <v>11</v>
      </c>
      <c r="H2328" s="85" t="str">
        <f t="shared" si="216"/>
        <v>November</v>
      </c>
      <c r="I2328" s="84">
        <v>2019</v>
      </c>
      <c r="J2328" s="85" t="str">
        <f t="shared" si="217"/>
        <v>11/20/2019</v>
      </c>
      <c r="K2328" s="86">
        <f t="shared" si="218"/>
        <v>4</v>
      </c>
      <c r="L2328" t="str">
        <f t="shared" si="219"/>
        <v>Wednesday</v>
      </c>
      <c r="M2328">
        <v>2520</v>
      </c>
      <c r="N2328" t="s">
        <v>207</v>
      </c>
      <c r="O2328" t="s">
        <v>442</v>
      </c>
      <c r="P2328">
        <v>115</v>
      </c>
      <c r="Q2328" t="s">
        <v>641</v>
      </c>
      <c r="R2328" t="s">
        <v>395</v>
      </c>
      <c r="S2328" t="s">
        <v>259</v>
      </c>
      <c r="T2328" t="s">
        <v>230</v>
      </c>
      <c r="U2328" t="s">
        <v>742</v>
      </c>
      <c r="V2328" t="s">
        <v>260</v>
      </c>
      <c r="W2328">
        <f t="shared" si="220"/>
        <v>21.590000000000003</v>
      </c>
      <c r="X2328">
        <f t="shared" si="221"/>
        <v>496.57000000000005</v>
      </c>
    </row>
    <row r="2329" spans="1:24" x14ac:dyDescent="0.35">
      <c r="A2329">
        <v>31</v>
      </c>
      <c r="B2329">
        <v>71.400000000000006</v>
      </c>
      <c r="C2329">
        <v>8</v>
      </c>
      <c r="D2329">
        <v>2213.4</v>
      </c>
      <c r="E2329" s="53">
        <v>43508</v>
      </c>
      <c r="F2329" s="84">
        <v>2</v>
      </c>
      <c r="G2329" s="84">
        <v>12</v>
      </c>
      <c r="H2329" s="85" t="str">
        <f t="shared" si="216"/>
        <v>December</v>
      </c>
      <c r="I2329" s="84">
        <v>2019</v>
      </c>
      <c r="J2329" s="85" t="str">
        <f t="shared" si="217"/>
        <v>12/2/2019</v>
      </c>
      <c r="K2329" s="86">
        <f t="shared" si="218"/>
        <v>2</v>
      </c>
      <c r="L2329" t="str">
        <f t="shared" si="219"/>
        <v>Monday</v>
      </c>
      <c r="M2329">
        <v>2509</v>
      </c>
      <c r="N2329" t="s">
        <v>207</v>
      </c>
      <c r="O2329" t="s">
        <v>442</v>
      </c>
      <c r="P2329">
        <v>115</v>
      </c>
      <c r="Q2329" t="s">
        <v>641</v>
      </c>
      <c r="R2329" t="s">
        <v>296</v>
      </c>
      <c r="S2329" t="s">
        <v>297</v>
      </c>
      <c r="T2329" t="s">
        <v>236</v>
      </c>
      <c r="U2329" t="s">
        <v>704</v>
      </c>
      <c r="V2329" t="s">
        <v>255</v>
      </c>
      <c r="W2329">
        <f t="shared" si="220"/>
        <v>-43.599999999999994</v>
      </c>
      <c r="X2329">
        <f t="shared" si="221"/>
        <v>-1351.6</v>
      </c>
    </row>
    <row r="2330" spans="1:24" x14ac:dyDescent="0.35">
      <c r="A2330">
        <v>46</v>
      </c>
      <c r="B2330">
        <v>106.45</v>
      </c>
      <c r="C2330">
        <v>2</v>
      </c>
      <c r="D2330">
        <v>4896.7</v>
      </c>
      <c r="E2330" s="53" t="s">
        <v>387</v>
      </c>
      <c r="F2330" s="84">
        <v>15</v>
      </c>
      <c r="G2330" s="84">
        <v>12</v>
      </c>
      <c r="H2330" s="85" t="str">
        <f t="shared" si="216"/>
        <v>December</v>
      </c>
      <c r="I2330" s="84">
        <v>2019</v>
      </c>
      <c r="J2330" s="85" t="str">
        <f t="shared" si="217"/>
        <v>12/15/2019</v>
      </c>
      <c r="K2330" s="86">
        <f t="shared" si="218"/>
        <v>1</v>
      </c>
      <c r="L2330" t="str">
        <f t="shared" si="219"/>
        <v>Sunday</v>
      </c>
      <c r="M2330">
        <v>2497</v>
      </c>
      <c r="N2330" t="s">
        <v>207</v>
      </c>
      <c r="O2330" t="s">
        <v>442</v>
      </c>
      <c r="P2330">
        <v>115</v>
      </c>
      <c r="Q2330" t="s">
        <v>641</v>
      </c>
      <c r="R2330" t="s">
        <v>256</v>
      </c>
      <c r="S2330" t="s">
        <v>257</v>
      </c>
      <c r="T2330" t="s">
        <v>230</v>
      </c>
      <c r="U2330" t="s">
        <v>684</v>
      </c>
      <c r="V2330" t="s">
        <v>260</v>
      </c>
      <c r="W2330">
        <f t="shared" si="220"/>
        <v>-8.5499999999999972</v>
      </c>
      <c r="X2330">
        <f t="shared" si="221"/>
        <v>-393.29999999999984</v>
      </c>
    </row>
    <row r="2331" spans="1:24" x14ac:dyDescent="0.35">
      <c r="A2331">
        <v>48</v>
      </c>
      <c r="B2331">
        <v>56.55</v>
      </c>
      <c r="C2331">
        <v>10</v>
      </c>
      <c r="D2331">
        <v>2714.4</v>
      </c>
      <c r="E2331" s="53" t="s">
        <v>440</v>
      </c>
      <c r="F2331" s="84">
        <v>23</v>
      </c>
      <c r="G2331" s="84">
        <v>1</v>
      </c>
      <c r="H2331" s="85" t="str">
        <f t="shared" si="216"/>
        <v>January</v>
      </c>
      <c r="I2331" s="84">
        <v>2020</v>
      </c>
      <c r="J2331" s="85" t="str">
        <f t="shared" si="217"/>
        <v>1/23/2020</v>
      </c>
      <c r="K2331" s="86">
        <f t="shared" si="218"/>
        <v>5</v>
      </c>
      <c r="L2331" t="str">
        <f t="shared" si="219"/>
        <v>Thursday</v>
      </c>
      <c r="M2331">
        <v>2459</v>
      </c>
      <c r="N2331" t="s">
        <v>207</v>
      </c>
      <c r="O2331" t="s">
        <v>442</v>
      </c>
      <c r="P2331">
        <v>115</v>
      </c>
      <c r="Q2331" t="s">
        <v>641</v>
      </c>
      <c r="R2331" t="s">
        <v>335</v>
      </c>
      <c r="S2331" t="s">
        <v>336</v>
      </c>
      <c r="T2331" t="s">
        <v>229</v>
      </c>
      <c r="U2331" t="s">
        <v>720</v>
      </c>
      <c r="V2331" t="s">
        <v>255</v>
      </c>
      <c r="W2331">
        <f t="shared" si="220"/>
        <v>-58.45</v>
      </c>
      <c r="X2331">
        <f t="shared" si="221"/>
        <v>-2805.6000000000004</v>
      </c>
    </row>
    <row r="2332" spans="1:24" x14ac:dyDescent="0.35">
      <c r="A2332">
        <v>29</v>
      </c>
      <c r="B2332">
        <v>106.45</v>
      </c>
      <c r="C2332">
        <v>13</v>
      </c>
      <c r="D2332">
        <v>3087.05</v>
      </c>
      <c r="E2332" s="53" t="s">
        <v>502</v>
      </c>
      <c r="F2332" s="84">
        <v>22</v>
      </c>
      <c r="G2332" s="84">
        <v>2</v>
      </c>
      <c r="H2332" s="85" t="str">
        <f t="shared" si="216"/>
        <v>Febuary</v>
      </c>
      <c r="I2332" s="84">
        <v>2020</v>
      </c>
      <c r="J2332" s="85" t="str">
        <f t="shared" si="217"/>
        <v>2/22/2020</v>
      </c>
      <c r="K2332" s="86">
        <f t="shared" si="218"/>
        <v>7</v>
      </c>
      <c r="L2332" t="str">
        <f t="shared" si="219"/>
        <v>Saturday</v>
      </c>
      <c r="M2332">
        <v>2430</v>
      </c>
      <c r="N2332" t="s">
        <v>207</v>
      </c>
      <c r="O2332" t="s">
        <v>442</v>
      </c>
      <c r="P2332">
        <v>115</v>
      </c>
      <c r="Q2332" t="s">
        <v>641</v>
      </c>
      <c r="R2332" t="s">
        <v>296</v>
      </c>
      <c r="S2332" t="s">
        <v>297</v>
      </c>
      <c r="T2332" t="s">
        <v>236</v>
      </c>
      <c r="U2332" t="s">
        <v>704</v>
      </c>
      <c r="V2332" t="s">
        <v>260</v>
      </c>
      <c r="W2332">
        <f t="shared" si="220"/>
        <v>-8.5499999999999972</v>
      </c>
      <c r="X2332">
        <f t="shared" si="221"/>
        <v>-247.94999999999993</v>
      </c>
    </row>
    <row r="2333" spans="1:24" x14ac:dyDescent="0.35">
      <c r="A2333">
        <v>46</v>
      </c>
      <c r="B2333">
        <v>123.76</v>
      </c>
      <c r="C2333">
        <v>4</v>
      </c>
      <c r="D2333">
        <v>5692.96</v>
      </c>
      <c r="E2333" s="53" t="s">
        <v>391</v>
      </c>
      <c r="F2333" s="84">
        <v>17</v>
      </c>
      <c r="G2333" s="84">
        <v>3</v>
      </c>
      <c r="H2333" s="85" t="str">
        <f t="shared" si="216"/>
        <v>March</v>
      </c>
      <c r="I2333" s="84">
        <v>2020</v>
      </c>
      <c r="J2333" s="85" t="str">
        <f t="shared" si="217"/>
        <v>3/17/2020</v>
      </c>
      <c r="K2333" s="86">
        <f t="shared" si="218"/>
        <v>3</v>
      </c>
      <c r="L2333" t="str">
        <f t="shared" si="219"/>
        <v>Tuesday</v>
      </c>
      <c r="M2333">
        <v>2407</v>
      </c>
      <c r="N2333" t="s">
        <v>207</v>
      </c>
      <c r="O2333" t="s">
        <v>442</v>
      </c>
      <c r="P2333">
        <v>115</v>
      </c>
      <c r="Q2333" t="s">
        <v>641</v>
      </c>
      <c r="R2333" t="s">
        <v>258</v>
      </c>
      <c r="S2333" t="s">
        <v>259</v>
      </c>
      <c r="T2333" t="s">
        <v>230</v>
      </c>
      <c r="U2333" t="s">
        <v>685</v>
      </c>
      <c r="V2333" t="s">
        <v>260</v>
      </c>
      <c r="W2333">
        <f t="shared" si="220"/>
        <v>8.7600000000000051</v>
      </c>
      <c r="X2333">
        <f t="shared" si="221"/>
        <v>402.96000000000026</v>
      </c>
    </row>
    <row r="2334" spans="1:24" x14ac:dyDescent="0.35">
      <c r="A2334">
        <v>26</v>
      </c>
      <c r="B2334">
        <v>133.11000000000001</v>
      </c>
      <c r="C2334">
        <v>3</v>
      </c>
      <c r="D2334">
        <v>3460.86</v>
      </c>
      <c r="E2334" s="53">
        <v>43895</v>
      </c>
      <c r="F2334" s="84">
        <v>3</v>
      </c>
      <c r="G2334" s="84">
        <v>5</v>
      </c>
      <c r="H2334" s="85" t="str">
        <f t="shared" si="216"/>
        <v>May</v>
      </c>
      <c r="I2334" s="84">
        <v>2020</v>
      </c>
      <c r="J2334" s="85" t="str">
        <f t="shared" si="217"/>
        <v>5/3/2020</v>
      </c>
      <c r="K2334" s="86">
        <f t="shared" si="218"/>
        <v>1</v>
      </c>
      <c r="L2334" t="str">
        <f t="shared" si="219"/>
        <v>Sunday</v>
      </c>
      <c r="M2334">
        <v>2361</v>
      </c>
      <c r="N2334" t="s">
        <v>207</v>
      </c>
      <c r="O2334" t="s">
        <v>442</v>
      </c>
      <c r="P2334">
        <v>115</v>
      </c>
      <c r="Q2334" t="s">
        <v>641</v>
      </c>
      <c r="R2334" t="s">
        <v>296</v>
      </c>
      <c r="S2334" t="s">
        <v>297</v>
      </c>
      <c r="T2334" t="s">
        <v>236</v>
      </c>
      <c r="U2334" t="s">
        <v>704</v>
      </c>
      <c r="V2334" t="s">
        <v>260</v>
      </c>
      <c r="W2334">
        <f t="shared" si="220"/>
        <v>18.110000000000014</v>
      </c>
      <c r="X2334">
        <f t="shared" si="221"/>
        <v>470.86000000000035</v>
      </c>
    </row>
    <row r="2335" spans="1:24" x14ac:dyDescent="0.35">
      <c r="A2335">
        <v>18</v>
      </c>
      <c r="B2335">
        <v>105.33</v>
      </c>
      <c r="C2335">
        <v>2</v>
      </c>
      <c r="D2335">
        <v>1895.94</v>
      </c>
      <c r="E2335" s="53" t="s">
        <v>346</v>
      </c>
      <c r="F2335" s="84">
        <v>31</v>
      </c>
      <c r="G2335" s="84">
        <v>5</v>
      </c>
      <c r="H2335" s="85" t="str">
        <f t="shared" si="216"/>
        <v>May</v>
      </c>
      <c r="I2335" s="84">
        <v>2020</v>
      </c>
      <c r="J2335" s="85" t="str">
        <f t="shared" si="217"/>
        <v>5/31/2020</v>
      </c>
      <c r="K2335" s="86">
        <f t="shared" si="218"/>
        <v>1</v>
      </c>
      <c r="L2335" t="str">
        <f t="shared" si="219"/>
        <v>Sunday</v>
      </c>
      <c r="M2335">
        <v>2334</v>
      </c>
      <c r="N2335" t="s">
        <v>347</v>
      </c>
      <c r="O2335" t="s">
        <v>442</v>
      </c>
      <c r="P2335">
        <v>115</v>
      </c>
      <c r="Q2335" t="s">
        <v>641</v>
      </c>
      <c r="R2335" t="s">
        <v>277</v>
      </c>
      <c r="S2335" t="s">
        <v>278</v>
      </c>
      <c r="T2335" t="s">
        <v>230</v>
      </c>
      <c r="U2335" t="s">
        <v>695</v>
      </c>
      <c r="V2335" t="s">
        <v>255</v>
      </c>
      <c r="W2335">
        <f t="shared" si="220"/>
        <v>-9.6700000000000017</v>
      </c>
      <c r="X2335">
        <f t="shared" si="221"/>
        <v>-174.06000000000003</v>
      </c>
    </row>
    <row r="2336" spans="1:24" x14ac:dyDescent="0.35">
      <c r="A2336">
        <v>32</v>
      </c>
      <c r="B2336">
        <v>53.31</v>
      </c>
      <c r="C2336">
        <v>2</v>
      </c>
      <c r="D2336">
        <v>1705.92</v>
      </c>
      <c r="E2336" s="53" t="s">
        <v>446</v>
      </c>
      <c r="F2336" s="84">
        <v>31</v>
      </c>
      <c r="G2336" s="84">
        <v>1</v>
      </c>
      <c r="H2336" s="85" t="str">
        <f t="shared" si="216"/>
        <v>January</v>
      </c>
      <c r="I2336" s="84">
        <v>2018</v>
      </c>
      <c r="J2336" s="85" t="str">
        <f t="shared" si="217"/>
        <v>1/31/2018</v>
      </c>
      <c r="K2336" s="86">
        <f t="shared" si="218"/>
        <v>4</v>
      </c>
      <c r="L2336" t="str">
        <f t="shared" si="219"/>
        <v>Wednesday</v>
      </c>
      <c r="M2336">
        <v>3186</v>
      </c>
      <c r="N2336" t="s">
        <v>207</v>
      </c>
      <c r="O2336" t="s">
        <v>514</v>
      </c>
      <c r="P2336">
        <v>58</v>
      </c>
      <c r="Q2336" t="s">
        <v>642</v>
      </c>
      <c r="R2336" t="s">
        <v>296</v>
      </c>
      <c r="S2336" t="s">
        <v>297</v>
      </c>
      <c r="T2336" t="s">
        <v>236</v>
      </c>
      <c r="U2336" t="s">
        <v>704</v>
      </c>
      <c r="V2336" t="s">
        <v>255</v>
      </c>
      <c r="W2336">
        <f t="shared" si="220"/>
        <v>-4.6899999999999977</v>
      </c>
      <c r="X2336">
        <f t="shared" si="221"/>
        <v>-150.07999999999993</v>
      </c>
    </row>
    <row r="2337" spans="1:24" x14ac:dyDescent="0.35">
      <c r="A2337">
        <v>21</v>
      </c>
      <c r="B2337">
        <v>49.21</v>
      </c>
      <c r="C2337">
        <v>11</v>
      </c>
      <c r="D2337">
        <v>1033.4100000000001</v>
      </c>
      <c r="E2337" s="53" t="s">
        <v>426</v>
      </c>
      <c r="F2337" s="84">
        <v>16</v>
      </c>
      <c r="G2337" s="84">
        <v>4</v>
      </c>
      <c r="H2337" s="85" t="str">
        <f t="shared" si="216"/>
        <v>April</v>
      </c>
      <c r="I2337" s="84">
        <v>2018</v>
      </c>
      <c r="J2337" s="85" t="str">
        <f t="shared" si="217"/>
        <v>4/16/2018</v>
      </c>
      <c r="K2337" s="86">
        <f t="shared" si="218"/>
        <v>2</v>
      </c>
      <c r="L2337" t="str">
        <f t="shared" si="219"/>
        <v>Monday</v>
      </c>
      <c r="M2337">
        <v>3112</v>
      </c>
      <c r="N2337" t="s">
        <v>207</v>
      </c>
      <c r="O2337" t="s">
        <v>514</v>
      </c>
      <c r="P2337">
        <v>58</v>
      </c>
      <c r="Q2337" t="s">
        <v>642</v>
      </c>
      <c r="R2337" t="s">
        <v>304</v>
      </c>
      <c r="S2337" t="s">
        <v>249</v>
      </c>
      <c r="T2337" t="s">
        <v>249</v>
      </c>
      <c r="U2337" t="s">
        <v>707</v>
      </c>
      <c r="V2337" t="s">
        <v>255</v>
      </c>
      <c r="W2337">
        <f t="shared" si="220"/>
        <v>-8.7899999999999991</v>
      </c>
      <c r="X2337">
        <f t="shared" si="221"/>
        <v>-184.58999999999997</v>
      </c>
    </row>
    <row r="2338" spans="1:24" x14ac:dyDescent="0.35">
      <c r="A2338">
        <v>46</v>
      </c>
      <c r="B2338">
        <v>69.12</v>
      </c>
      <c r="C2338">
        <v>4</v>
      </c>
      <c r="D2338">
        <v>3179.52</v>
      </c>
      <c r="E2338" s="53">
        <v>43165</v>
      </c>
      <c r="F2338" s="84">
        <v>3</v>
      </c>
      <c r="G2338" s="84">
        <v>6</v>
      </c>
      <c r="H2338" s="85" t="str">
        <f t="shared" si="216"/>
        <v>June</v>
      </c>
      <c r="I2338" s="84">
        <v>2018</v>
      </c>
      <c r="J2338" s="85" t="str">
        <f t="shared" si="217"/>
        <v>6/3/2018</v>
      </c>
      <c r="K2338" s="86">
        <f t="shared" si="218"/>
        <v>1</v>
      </c>
      <c r="L2338" t="str">
        <f t="shared" si="219"/>
        <v>Sunday</v>
      </c>
      <c r="M2338">
        <v>3065</v>
      </c>
      <c r="N2338" t="s">
        <v>207</v>
      </c>
      <c r="O2338" t="s">
        <v>514</v>
      </c>
      <c r="P2338">
        <v>58</v>
      </c>
      <c r="Q2338" t="s">
        <v>642</v>
      </c>
      <c r="R2338" t="s">
        <v>427</v>
      </c>
      <c r="S2338" t="s">
        <v>254</v>
      </c>
      <c r="T2338" t="s">
        <v>229</v>
      </c>
      <c r="U2338" t="s">
        <v>754</v>
      </c>
      <c r="V2338" t="s">
        <v>260</v>
      </c>
      <c r="W2338">
        <f t="shared" si="220"/>
        <v>11.120000000000005</v>
      </c>
      <c r="X2338">
        <f t="shared" si="221"/>
        <v>511.52000000000021</v>
      </c>
    </row>
    <row r="2339" spans="1:24" x14ac:dyDescent="0.35">
      <c r="A2339">
        <v>42</v>
      </c>
      <c r="B2339">
        <v>49.79</v>
      </c>
      <c r="C2339">
        <v>14</v>
      </c>
      <c r="D2339">
        <v>2091.1799999999998</v>
      </c>
      <c r="E2339" s="53">
        <v>43320</v>
      </c>
      <c r="F2339" s="84">
        <v>8</v>
      </c>
      <c r="G2339" s="84">
        <v>8</v>
      </c>
      <c r="H2339" s="85" t="str">
        <f t="shared" si="216"/>
        <v>August</v>
      </c>
      <c r="I2339" s="84">
        <v>2018</v>
      </c>
      <c r="J2339" s="85" t="str">
        <f t="shared" si="217"/>
        <v>8/8/2018</v>
      </c>
      <c r="K2339" s="86">
        <f t="shared" si="218"/>
        <v>4</v>
      </c>
      <c r="L2339" t="str">
        <f t="shared" si="219"/>
        <v>Wednesday</v>
      </c>
      <c r="M2339">
        <v>3000</v>
      </c>
      <c r="N2339" t="s">
        <v>207</v>
      </c>
      <c r="O2339" t="s">
        <v>514</v>
      </c>
      <c r="P2339">
        <v>58</v>
      </c>
      <c r="Q2339" t="s">
        <v>642</v>
      </c>
      <c r="R2339" t="s">
        <v>335</v>
      </c>
      <c r="S2339" t="s">
        <v>336</v>
      </c>
      <c r="T2339" t="s">
        <v>229</v>
      </c>
      <c r="U2339" t="s">
        <v>720</v>
      </c>
      <c r="V2339" t="s">
        <v>255</v>
      </c>
      <c r="W2339">
        <f t="shared" si="220"/>
        <v>-8.2100000000000009</v>
      </c>
      <c r="X2339">
        <f t="shared" si="221"/>
        <v>-344.82000000000005</v>
      </c>
    </row>
    <row r="2340" spans="1:24" x14ac:dyDescent="0.35">
      <c r="A2340">
        <v>31</v>
      </c>
      <c r="B2340">
        <v>57.41</v>
      </c>
      <c r="C2340">
        <v>13</v>
      </c>
      <c r="D2340">
        <v>1779.71</v>
      </c>
      <c r="E2340" s="53" t="s">
        <v>428</v>
      </c>
      <c r="F2340" s="84">
        <v>28</v>
      </c>
      <c r="G2340" s="84">
        <v>9</v>
      </c>
      <c r="H2340" s="85" t="str">
        <f t="shared" si="216"/>
        <v>September</v>
      </c>
      <c r="I2340" s="84">
        <v>2018</v>
      </c>
      <c r="J2340" s="85" t="str">
        <f t="shared" si="217"/>
        <v>9/28/2018</v>
      </c>
      <c r="K2340" s="86">
        <f t="shared" si="218"/>
        <v>6</v>
      </c>
      <c r="L2340" t="str">
        <f t="shared" si="219"/>
        <v>Friday</v>
      </c>
      <c r="M2340">
        <v>2950</v>
      </c>
      <c r="N2340" t="s">
        <v>207</v>
      </c>
      <c r="O2340" t="s">
        <v>514</v>
      </c>
      <c r="P2340">
        <v>58</v>
      </c>
      <c r="Q2340" t="s">
        <v>642</v>
      </c>
      <c r="R2340" t="s">
        <v>296</v>
      </c>
      <c r="S2340" t="s">
        <v>297</v>
      </c>
      <c r="T2340" t="s">
        <v>236</v>
      </c>
      <c r="U2340" t="s">
        <v>704</v>
      </c>
      <c r="V2340" t="s">
        <v>255</v>
      </c>
      <c r="W2340">
        <f t="shared" si="220"/>
        <v>-0.59000000000000341</v>
      </c>
      <c r="X2340">
        <f t="shared" si="221"/>
        <v>-18.290000000000106</v>
      </c>
    </row>
    <row r="2341" spans="1:24" x14ac:dyDescent="0.35">
      <c r="A2341">
        <v>38</v>
      </c>
      <c r="B2341">
        <v>66.78</v>
      </c>
      <c r="C2341">
        <v>5</v>
      </c>
      <c r="D2341">
        <v>2537.64</v>
      </c>
      <c r="E2341" s="53" t="s">
        <v>429</v>
      </c>
      <c r="F2341" s="84">
        <v>22</v>
      </c>
      <c r="G2341" s="84">
        <v>10</v>
      </c>
      <c r="H2341" s="85" t="str">
        <f t="shared" si="216"/>
        <v>October</v>
      </c>
      <c r="I2341" s="84">
        <v>2018</v>
      </c>
      <c r="J2341" s="85" t="str">
        <f t="shared" si="217"/>
        <v>10/22/2018</v>
      </c>
      <c r="K2341" s="86">
        <f t="shared" si="218"/>
        <v>2</v>
      </c>
      <c r="L2341" t="str">
        <f t="shared" si="219"/>
        <v>Monday</v>
      </c>
      <c r="M2341">
        <v>2927</v>
      </c>
      <c r="N2341" t="s">
        <v>207</v>
      </c>
      <c r="O2341" t="s">
        <v>514</v>
      </c>
      <c r="P2341">
        <v>58</v>
      </c>
      <c r="Q2341" t="s">
        <v>642</v>
      </c>
      <c r="R2341" t="s">
        <v>304</v>
      </c>
      <c r="S2341" t="s">
        <v>249</v>
      </c>
      <c r="T2341" t="s">
        <v>249</v>
      </c>
      <c r="U2341" t="s">
        <v>707</v>
      </c>
      <c r="V2341" t="s">
        <v>255</v>
      </c>
      <c r="W2341">
        <f t="shared" si="220"/>
        <v>8.7800000000000011</v>
      </c>
      <c r="X2341">
        <f t="shared" si="221"/>
        <v>333.64000000000004</v>
      </c>
    </row>
    <row r="2342" spans="1:24" x14ac:dyDescent="0.35">
      <c r="A2342">
        <v>38</v>
      </c>
      <c r="B2342">
        <v>64.44</v>
      </c>
      <c r="C2342">
        <v>4</v>
      </c>
      <c r="D2342">
        <v>2448.7199999999998</v>
      </c>
      <c r="E2342" s="53">
        <v>43262</v>
      </c>
      <c r="F2342" s="84">
        <v>6</v>
      </c>
      <c r="G2342" s="84">
        <v>11</v>
      </c>
      <c r="H2342" s="85" t="str">
        <f t="shared" si="216"/>
        <v>November</v>
      </c>
      <c r="I2342" s="84">
        <v>2018</v>
      </c>
      <c r="J2342" s="85" t="str">
        <f t="shared" si="217"/>
        <v>11/6/2018</v>
      </c>
      <c r="K2342" s="86">
        <f t="shared" si="218"/>
        <v>3</v>
      </c>
      <c r="L2342" t="str">
        <f t="shared" si="219"/>
        <v>Tuesday</v>
      </c>
      <c r="M2342">
        <v>2913</v>
      </c>
      <c r="N2342" t="s">
        <v>207</v>
      </c>
      <c r="O2342" t="s">
        <v>514</v>
      </c>
      <c r="P2342">
        <v>58</v>
      </c>
      <c r="Q2342" t="s">
        <v>642</v>
      </c>
      <c r="R2342" t="s">
        <v>416</v>
      </c>
      <c r="S2342" t="s">
        <v>417</v>
      </c>
      <c r="T2342" t="s">
        <v>239</v>
      </c>
      <c r="U2342" t="s">
        <v>750</v>
      </c>
      <c r="V2342" t="s">
        <v>255</v>
      </c>
      <c r="W2342">
        <f t="shared" si="220"/>
        <v>6.4399999999999977</v>
      </c>
      <c r="X2342">
        <f t="shared" si="221"/>
        <v>244.71999999999991</v>
      </c>
    </row>
    <row r="2343" spans="1:24" x14ac:dyDescent="0.35">
      <c r="A2343">
        <v>20</v>
      </c>
      <c r="B2343">
        <v>48.62</v>
      </c>
      <c r="C2343">
        <v>15</v>
      </c>
      <c r="D2343">
        <v>972.4</v>
      </c>
      <c r="E2343" s="53" t="s">
        <v>367</v>
      </c>
      <c r="F2343" s="84">
        <v>14</v>
      </c>
      <c r="G2343" s="84">
        <v>11</v>
      </c>
      <c r="H2343" s="85" t="str">
        <f t="shared" si="216"/>
        <v>November</v>
      </c>
      <c r="I2343" s="84">
        <v>2018</v>
      </c>
      <c r="J2343" s="85" t="str">
        <f t="shared" si="217"/>
        <v>11/14/2018</v>
      </c>
      <c r="K2343" s="86">
        <f t="shared" si="218"/>
        <v>4</v>
      </c>
      <c r="L2343" t="str">
        <f t="shared" si="219"/>
        <v>Wednesday</v>
      </c>
      <c r="M2343">
        <v>2906</v>
      </c>
      <c r="N2343" t="s">
        <v>207</v>
      </c>
      <c r="O2343" t="s">
        <v>514</v>
      </c>
      <c r="P2343">
        <v>58</v>
      </c>
      <c r="Q2343" t="s">
        <v>642</v>
      </c>
      <c r="R2343" t="s">
        <v>362</v>
      </c>
      <c r="S2343" t="s">
        <v>293</v>
      </c>
      <c r="T2343" t="s">
        <v>229</v>
      </c>
      <c r="U2343" t="s">
        <v>731</v>
      </c>
      <c r="V2343" t="s">
        <v>255</v>
      </c>
      <c r="W2343">
        <f t="shared" si="220"/>
        <v>-9.3800000000000026</v>
      </c>
      <c r="X2343">
        <f t="shared" si="221"/>
        <v>-187.60000000000005</v>
      </c>
    </row>
    <row r="2344" spans="1:24" x14ac:dyDescent="0.35">
      <c r="A2344">
        <v>46</v>
      </c>
      <c r="B2344">
        <v>62.09</v>
      </c>
      <c r="C2344">
        <v>7</v>
      </c>
      <c r="D2344">
        <v>2856.14</v>
      </c>
      <c r="E2344" s="53" t="s">
        <v>369</v>
      </c>
      <c r="F2344" s="84">
        <v>26</v>
      </c>
      <c r="G2344" s="84">
        <v>11</v>
      </c>
      <c r="H2344" s="85" t="str">
        <f t="shared" si="216"/>
        <v>November</v>
      </c>
      <c r="I2344" s="84">
        <v>2018</v>
      </c>
      <c r="J2344" s="85" t="str">
        <f t="shared" si="217"/>
        <v>11/26/2018</v>
      </c>
      <c r="K2344" s="86">
        <f t="shared" si="218"/>
        <v>2</v>
      </c>
      <c r="L2344" t="str">
        <f t="shared" si="219"/>
        <v>Monday</v>
      </c>
      <c r="M2344">
        <v>2895</v>
      </c>
      <c r="N2344" t="s">
        <v>207</v>
      </c>
      <c r="O2344" t="s">
        <v>514</v>
      </c>
      <c r="P2344">
        <v>58</v>
      </c>
      <c r="Q2344" t="s">
        <v>642</v>
      </c>
      <c r="R2344" t="s">
        <v>321</v>
      </c>
      <c r="S2344" t="s">
        <v>322</v>
      </c>
      <c r="T2344" t="s">
        <v>229</v>
      </c>
      <c r="U2344" t="s">
        <v>715</v>
      </c>
      <c r="V2344" t="s">
        <v>255</v>
      </c>
      <c r="W2344">
        <f t="shared" si="220"/>
        <v>4.0900000000000034</v>
      </c>
      <c r="X2344">
        <f t="shared" si="221"/>
        <v>188.14000000000016</v>
      </c>
    </row>
    <row r="2345" spans="1:24" x14ac:dyDescent="0.35">
      <c r="A2345">
        <v>30</v>
      </c>
      <c r="B2345">
        <v>65.61</v>
      </c>
      <c r="C2345">
        <v>15</v>
      </c>
      <c r="D2345">
        <v>1968.3</v>
      </c>
      <c r="E2345" s="53">
        <v>43497</v>
      </c>
      <c r="F2345" s="84">
        <v>2</v>
      </c>
      <c r="G2345" s="84">
        <v>1</v>
      </c>
      <c r="H2345" s="85" t="str">
        <f t="shared" si="216"/>
        <v>January</v>
      </c>
      <c r="I2345" s="84">
        <v>2019</v>
      </c>
      <c r="J2345" s="85" t="str">
        <f t="shared" si="217"/>
        <v>1/2/2019</v>
      </c>
      <c r="K2345" s="86">
        <f t="shared" si="218"/>
        <v>4</v>
      </c>
      <c r="L2345" t="str">
        <f t="shared" si="219"/>
        <v>Wednesday</v>
      </c>
      <c r="M2345">
        <v>2859</v>
      </c>
      <c r="N2345" t="s">
        <v>207</v>
      </c>
      <c r="O2345" t="s">
        <v>514</v>
      </c>
      <c r="P2345">
        <v>58</v>
      </c>
      <c r="Q2345" t="s">
        <v>642</v>
      </c>
      <c r="R2345" t="s">
        <v>313</v>
      </c>
      <c r="S2345" t="s">
        <v>314</v>
      </c>
      <c r="T2345" t="s">
        <v>230</v>
      </c>
      <c r="U2345" t="s">
        <v>711</v>
      </c>
      <c r="V2345" t="s">
        <v>255</v>
      </c>
      <c r="W2345">
        <f t="shared" si="220"/>
        <v>7.6099999999999994</v>
      </c>
      <c r="X2345">
        <f t="shared" si="221"/>
        <v>228.29999999999998</v>
      </c>
    </row>
    <row r="2346" spans="1:24" x14ac:dyDescent="0.35">
      <c r="A2346">
        <v>30</v>
      </c>
      <c r="B2346">
        <v>68.540000000000006</v>
      </c>
      <c r="C2346">
        <v>4</v>
      </c>
      <c r="D2346">
        <v>2056.1999999999998</v>
      </c>
      <c r="E2346" s="53">
        <v>43801</v>
      </c>
      <c r="F2346" s="84">
        <v>12</v>
      </c>
      <c r="G2346" s="84">
        <v>2</v>
      </c>
      <c r="H2346" s="85" t="str">
        <f t="shared" si="216"/>
        <v>Febuary</v>
      </c>
      <c r="I2346" s="84">
        <v>2019</v>
      </c>
      <c r="J2346" s="85" t="str">
        <f t="shared" si="217"/>
        <v>2/12/2019</v>
      </c>
      <c r="K2346" s="86">
        <f t="shared" si="218"/>
        <v>3</v>
      </c>
      <c r="L2346" t="str">
        <f t="shared" si="219"/>
        <v>Tuesday</v>
      </c>
      <c r="M2346">
        <v>2819</v>
      </c>
      <c r="N2346" t="s">
        <v>207</v>
      </c>
      <c r="O2346" t="s">
        <v>514</v>
      </c>
      <c r="P2346">
        <v>58</v>
      </c>
      <c r="Q2346" t="s">
        <v>642</v>
      </c>
      <c r="R2346" t="s">
        <v>430</v>
      </c>
      <c r="S2346" t="s">
        <v>431</v>
      </c>
      <c r="T2346" t="s">
        <v>245</v>
      </c>
      <c r="U2346" t="s">
        <v>755</v>
      </c>
      <c r="V2346" t="s">
        <v>255</v>
      </c>
      <c r="W2346">
        <f t="shared" si="220"/>
        <v>10.540000000000006</v>
      </c>
      <c r="X2346">
        <f t="shared" si="221"/>
        <v>316.20000000000016</v>
      </c>
    </row>
    <row r="2347" spans="1:24" x14ac:dyDescent="0.35">
      <c r="A2347">
        <v>43</v>
      </c>
      <c r="B2347">
        <v>52.14</v>
      </c>
      <c r="C2347">
        <v>2</v>
      </c>
      <c r="D2347">
        <v>2242.02</v>
      </c>
      <c r="E2347" s="53" t="s">
        <v>447</v>
      </c>
      <c r="F2347" s="84">
        <v>15</v>
      </c>
      <c r="G2347" s="84">
        <v>3</v>
      </c>
      <c r="H2347" s="85" t="str">
        <f t="shared" si="216"/>
        <v>March</v>
      </c>
      <c r="I2347" s="84">
        <v>2019</v>
      </c>
      <c r="J2347" s="85" t="str">
        <f t="shared" si="217"/>
        <v>3/15/2019</v>
      </c>
      <c r="K2347" s="86">
        <f t="shared" si="218"/>
        <v>6</v>
      </c>
      <c r="L2347" t="str">
        <f t="shared" si="219"/>
        <v>Friday</v>
      </c>
      <c r="M2347">
        <v>2789</v>
      </c>
      <c r="N2347" t="s">
        <v>207</v>
      </c>
      <c r="O2347" t="s">
        <v>514</v>
      </c>
      <c r="P2347">
        <v>58</v>
      </c>
      <c r="Q2347" t="s">
        <v>642</v>
      </c>
      <c r="R2347" t="s">
        <v>420</v>
      </c>
      <c r="S2347" t="s">
        <v>421</v>
      </c>
      <c r="T2347" t="s">
        <v>248</v>
      </c>
      <c r="U2347" t="s">
        <v>752</v>
      </c>
      <c r="V2347" t="s">
        <v>255</v>
      </c>
      <c r="W2347">
        <f t="shared" si="220"/>
        <v>-5.8599999999999994</v>
      </c>
      <c r="X2347">
        <f t="shared" si="221"/>
        <v>-251.97999999999996</v>
      </c>
    </row>
    <row r="2348" spans="1:24" x14ac:dyDescent="0.35">
      <c r="A2348">
        <v>49</v>
      </c>
      <c r="B2348">
        <v>63.85</v>
      </c>
      <c r="C2348">
        <v>4</v>
      </c>
      <c r="D2348">
        <v>3128.65</v>
      </c>
      <c r="E2348" s="53">
        <v>43590</v>
      </c>
      <c r="F2348" s="84">
        <v>5</v>
      </c>
      <c r="G2348" s="84">
        <v>5</v>
      </c>
      <c r="H2348" s="85" t="str">
        <f t="shared" si="216"/>
        <v>May</v>
      </c>
      <c r="I2348" s="84">
        <v>2019</v>
      </c>
      <c r="J2348" s="85" t="str">
        <f t="shared" si="217"/>
        <v>5/5/2019</v>
      </c>
      <c r="K2348" s="86">
        <f t="shared" si="218"/>
        <v>1</v>
      </c>
      <c r="L2348" t="str">
        <f t="shared" si="219"/>
        <v>Sunday</v>
      </c>
      <c r="M2348">
        <v>2739</v>
      </c>
      <c r="N2348" t="s">
        <v>207</v>
      </c>
      <c r="O2348" t="s">
        <v>514</v>
      </c>
      <c r="P2348">
        <v>58</v>
      </c>
      <c r="Q2348" t="s">
        <v>642</v>
      </c>
      <c r="R2348" t="s">
        <v>423</v>
      </c>
      <c r="S2348" t="s">
        <v>424</v>
      </c>
      <c r="T2348" t="s">
        <v>233</v>
      </c>
      <c r="U2348" t="s">
        <v>753</v>
      </c>
      <c r="V2348" t="s">
        <v>260</v>
      </c>
      <c r="W2348">
        <f t="shared" si="220"/>
        <v>5.8500000000000014</v>
      </c>
      <c r="X2348">
        <f t="shared" si="221"/>
        <v>286.65000000000009</v>
      </c>
    </row>
    <row r="2349" spans="1:24" x14ac:dyDescent="0.35">
      <c r="A2349">
        <v>43</v>
      </c>
      <c r="B2349">
        <v>56.82</v>
      </c>
      <c r="C2349">
        <v>4</v>
      </c>
      <c r="D2349">
        <v>2443.2600000000002</v>
      </c>
      <c r="E2349" s="53" t="s">
        <v>434</v>
      </c>
      <c r="F2349" s="84">
        <v>20</v>
      </c>
      <c r="G2349" s="84">
        <v>7</v>
      </c>
      <c r="H2349" s="85" t="str">
        <f t="shared" si="216"/>
        <v>July</v>
      </c>
      <c r="I2349" s="84">
        <v>2019</v>
      </c>
      <c r="J2349" s="85" t="str">
        <f t="shared" si="217"/>
        <v>7/20/2019</v>
      </c>
      <c r="K2349" s="86">
        <f t="shared" si="218"/>
        <v>7</v>
      </c>
      <c r="L2349" t="str">
        <f t="shared" si="219"/>
        <v>Saturday</v>
      </c>
      <c r="M2349">
        <v>2664</v>
      </c>
      <c r="N2349" t="s">
        <v>207</v>
      </c>
      <c r="O2349" t="s">
        <v>514</v>
      </c>
      <c r="P2349">
        <v>58</v>
      </c>
      <c r="Q2349" t="s">
        <v>642</v>
      </c>
      <c r="R2349" t="s">
        <v>285</v>
      </c>
      <c r="S2349" t="s">
        <v>286</v>
      </c>
      <c r="T2349" t="s">
        <v>229</v>
      </c>
      <c r="U2349" t="s">
        <v>699</v>
      </c>
      <c r="V2349" t="s">
        <v>255</v>
      </c>
      <c r="W2349">
        <f t="shared" si="220"/>
        <v>-1.1799999999999997</v>
      </c>
      <c r="X2349">
        <f t="shared" si="221"/>
        <v>-50.739999999999988</v>
      </c>
    </row>
    <row r="2350" spans="1:24" x14ac:dyDescent="0.35">
      <c r="A2350">
        <v>37</v>
      </c>
      <c r="B2350">
        <v>66.78</v>
      </c>
      <c r="C2350">
        <v>7</v>
      </c>
      <c r="D2350">
        <v>2470.86</v>
      </c>
      <c r="E2350" s="53" t="s">
        <v>378</v>
      </c>
      <c r="F2350" s="84">
        <v>20</v>
      </c>
      <c r="G2350" s="84">
        <v>8</v>
      </c>
      <c r="H2350" s="85" t="str">
        <f t="shared" si="216"/>
        <v>August</v>
      </c>
      <c r="I2350" s="84">
        <v>2019</v>
      </c>
      <c r="J2350" s="85" t="str">
        <f t="shared" si="217"/>
        <v>8/20/2019</v>
      </c>
      <c r="K2350" s="86">
        <f t="shared" si="218"/>
        <v>3</v>
      </c>
      <c r="L2350" t="str">
        <f t="shared" si="219"/>
        <v>Tuesday</v>
      </c>
      <c r="M2350">
        <v>2634</v>
      </c>
      <c r="N2350" t="s">
        <v>207</v>
      </c>
      <c r="O2350" t="s">
        <v>514</v>
      </c>
      <c r="P2350">
        <v>58</v>
      </c>
      <c r="Q2350" t="s">
        <v>642</v>
      </c>
      <c r="R2350" t="s">
        <v>335</v>
      </c>
      <c r="S2350" t="s">
        <v>336</v>
      </c>
      <c r="T2350" t="s">
        <v>229</v>
      </c>
      <c r="U2350" t="s">
        <v>720</v>
      </c>
      <c r="V2350" t="s">
        <v>255</v>
      </c>
      <c r="W2350">
        <f t="shared" si="220"/>
        <v>8.7800000000000011</v>
      </c>
      <c r="X2350">
        <f t="shared" si="221"/>
        <v>324.86</v>
      </c>
    </row>
    <row r="2351" spans="1:24" x14ac:dyDescent="0.35">
      <c r="A2351">
        <v>35</v>
      </c>
      <c r="B2351">
        <v>55.07</v>
      </c>
      <c r="C2351">
        <v>1</v>
      </c>
      <c r="D2351">
        <v>1927.45</v>
      </c>
      <c r="E2351" s="53">
        <v>43686</v>
      </c>
      <c r="F2351" s="84">
        <v>8</v>
      </c>
      <c r="G2351" s="84">
        <v>9</v>
      </c>
      <c r="H2351" s="85" t="str">
        <f t="shared" si="216"/>
        <v>September</v>
      </c>
      <c r="I2351" s="84">
        <v>2019</v>
      </c>
      <c r="J2351" s="85" t="str">
        <f t="shared" si="217"/>
        <v>9/8/2019</v>
      </c>
      <c r="K2351" s="86">
        <f t="shared" si="218"/>
        <v>1</v>
      </c>
      <c r="L2351" t="str">
        <f t="shared" si="219"/>
        <v>Sunday</v>
      </c>
      <c r="M2351">
        <v>2616</v>
      </c>
      <c r="N2351" t="s">
        <v>207</v>
      </c>
      <c r="O2351" t="s">
        <v>514</v>
      </c>
      <c r="P2351">
        <v>58</v>
      </c>
      <c r="Q2351" t="s">
        <v>642</v>
      </c>
      <c r="R2351" t="s">
        <v>253</v>
      </c>
      <c r="S2351" t="s">
        <v>254</v>
      </c>
      <c r="T2351" t="s">
        <v>229</v>
      </c>
      <c r="U2351" t="s">
        <v>683</v>
      </c>
      <c r="V2351" t="s">
        <v>255</v>
      </c>
      <c r="W2351">
        <f t="shared" si="220"/>
        <v>-2.9299999999999997</v>
      </c>
      <c r="X2351">
        <f t="shared" si="221"/>
        <v>-102.54999999999998</v>
      </c>
    </row>
    <row r="2352" spans="1:24" x14ac:dyDescent="0.35">
      <c r="A2352">
        <v>34</v>
      </c>
      <c r="B2352">
        <v>60.34</v>
      </c>
      <c r="C2352">
        <v>15</v>
      </c>
      <c r="D2352">
        <v>2051.56</v>
      </c>
      <c r="E2352" s="53" t="s">
        <v>383</v>
      </c>
      <c r="F2352" s="84">
        <v>14</v>
      </c>
      <c r="G2352" s="84">
        <v>10</v>
      </c>
      <c r="H2352" s="85" t="str">
        <f t="shared" si="216"/>
        <v>October</v>
      </c>
      <c r="I2352" s="84">
        <v>2019</v>
      </c>
      <c r="J2352" s="85" t="str">
        <f t="shared" si="217"/>
        <v>10/14/2019</v>
      </c>
      <c r="K2352" s="86">
        <f t="shared" si="218"/>
        <v>2</v>
      </c>
      <c r="L2352" t="str">
        <f t="shared" si="219"/>
        <v>Monday</v>
      </c>
      <c r="M2352">
        <v>2581</v>
      </c>
      <c r="N2352" t="s">
        <v>207</v>
      </c>
      <c r="O2352" t="s">
        <v>514</v>
      </c>
      <c r="P2352">
        <v>58</v>
      </c>
      <c r="Q2352" t="s">
        <v>642</v>
      </c>
      <c r="R2352" t="s">
        <v>435</v>
      </c>
      <c r="S2352" t="s">
        <v>436</v>
      </c>
      <c r="T2352" t="s">
        <v>235</v>
      </c>
      <c r="U2352" t="s">
        <v>757</v>
      </c>
      <c r="V2352" t="s">
        <v>255</v>
      </c>
      <c r="W2352">
        <f t="shared" si="220"/>
        <v>2.3400000000000034</v>
      </c>
      <c r="X2352">
        <f t="shared" si="221"/>
        <v>79.560000000000116</v>
      </c>
    </row>
    <row r="2353" spans="1:24" x14ac:dyDescent="0.35">
      <c r="A2353">
        <v>38</v>
      </c>
      <c r="B2353">
        <v>61.51</v>
      </c>
      <c r="C2353">
        <v>7</v>
      </c>
      <c r="D2353">
        <v>2337.38</v>
      </c>
      <c r="E2353" s="53" t="s">
        <v>404</v>
      </c>
      <c r="F2353" s="84">
        <v>22</v>
      </c>
      <c r="G2353" s="84">
        <v>10</v>
      </c>
      <c r="H2353" s="85" t="str">
        <f t="shared" si="216"/>
        <v>October</v>
      </c>
      <c r="I2353" s="84">
        <v>2019</v>
      </c>
      <c r="J2353" s="85" t="str">
        <f t="shared" si="217"/>
        <v>10/22/2019</v>
      </c>
      <c r="K2353" s="86">
        <f t="shared" si="218"/>
        <v>3</v>
      </c>
      <c r="L2353" t="str">
        <f t="shared" si="219"/>
        <v>Tuesday</v>
      </c>
      <c r="M2353">
        <v>2574</v>
      </c>
      <c r="N2353" t="s">
        <v>207</v>
      </c>
      <c r="O2353" t="s">
        <v>514</v>
      </c>
      <c r="P2353">
        <v>58</v>
      </c>
      <c r="Q2353" t="s">
        <v>642</v>
      </c>
      <c r="R2353" t="s">
        <v>437</v>
      </c>
      <c r="S2353" t="s">
        <v>438</v>
      </c>
      <c r="T2353" t="s">
        <v>243</v>
      </c>
      <c r="U2353" t="s">
        <v>758</v>
      </c>
      <c r="V2353" t="s">
        <v>255</v>
      </c>
      <c r="W2353">
        <f t="shared" si="220"/>
        <v>3.509999999999998</v>
      </c>
      <c r="X2353">
        <f t="shared" si="221"/>
        <v>133.37999999999994</v>
      </c>
    </row>
    <row r="2354" spans="1:24" x14ac:dyDescent="0.35">
      <c r="A2354">
        <v>44</v>
      </c>
      <c r="B2354">
        <v>134.84</v>
      </c>
      <c r="C2354">
        <v>7</v>
      </c>
      <c r="D2354">
        <v>5932.96</v>
      </c>
      <c r="E2354" s="53">
        <v>43596</v>
      </c>
      <c r="F2354" s="84">
        <v>5</v>
      </c>
      <c r="G2354" s="84">
        <v>11</v>
      </c>
      <c r="H2354" s="85" t="str">
        <f t="shared" si="216"/>
        <v>November</v>
      </c>
      <c r="I2354" s="84">
        <v>2019</v>
      </c>
      <c r="J2354" s="85" t="str">
        <f t="shared" si="217"/>
        <v>11/5/2019</v>
      </c>
      <c r="K2354" s="86">
        <f t="shared" si="218"/>
        <v>3</v>
      </c>
      <c r="L2354" t="str">
        <f t="shared" si="219"/>
        <v>Tuesday</v>
      </c>
      <c r="M2354">
        <v>2561</v>
      </c>
      <c r="N2354" t="s">
        <v>207</v>
      </c>
      <c r="O2354" t="s">
        <v>514</v>
      </c>
      <c r="P2354">
        <v>58</v>
      </c>
      <c r="Q2354" t="s">
        <v>642</v>
      </c>
      <c r="R2354" t="s">
        <v>283</v>
      </c>
      <c r="S2354" t="s">
        <v>284</v>
      </c>
      <c r="T2354" t="s">
        <v>231</v>
      </c>
      <c r="U2354" t="s">
        <v>698</v>
      </c>
      <c r="V2354" t="s">
        <v>260</v>
      </c>
      <c r="W2354">
        <f t="shared" si="220"/>
        <v>76.84</v>
      </c>
      <c r="X2354">
        <f t="shared" si="221"/>
        <v>3380.96</v>
      </c>
    </row>
    <row r="2355" spans="1:24" x14ac:dyDescent="0.35">
      <c r="A2355">
        <v>21</v>
      </c>
      <c r="B2355">
        <v>109.37</v>
      </c>
      <c r="C2355">
        <v>6</v>
      </c>
      <c r="D2355">
        <v>2296.77</v>
      </c>
      <c r="E2355" s="53" t="s">
        <v>386</v>
      </c>
      <c r="F2355" s="84">
        <v>21</v>
      </c>
      <c r="G2355" s="84">
        <v>11</v>
      </c>
      <c r="H2355" s="85" t="str">
        <f t="shared" si="216"/>
        <v>November</v>
      </c>
      <c r="I2355" s="84">
        <v>2019</v>
      </c>
      <c r="J2355" s="85" t="str">
        <f t="shared" si="217"/>
        <v>11/21/2019</v>
      </c>
      <c r="K2355" s="86">
        <f t="shared" si="218"/>
        <v>5</v>
      </c>
      <c r="L2355" t="str">
        <f t="shared" si="219"/>
        <v>Thursday</v>
      </c>
      <c r="M2355">
        <v>2546</v>
      </c>
      <c r="N2355" t="s">
        <v>207</v>
      </c>
      <c r="O2355" t="s">
        <v>514</v>
      </c>
      <c r="P2355">
        <v>58</v>
      </c>
      <c r="Q2355" t="s">
        <v>642</v>
      </c>
      <c r="R2355" t="s">
        <v>306</v>
      </c>
      <c r="S2355" t="s">
        <v>254</v>
      </c>
      <c r="T2355" t="s">
        <v>229</v>
      </c>
      <c r="U2355" t="s">
        <v>708</v>
      </c>
      <c r="V2355" t="s">
        <v>255</v>
      </c>
      <c r="W2355">
        <f t="shared" si="220"/>
        <v>51.370000000000005</v>
      </c>
      <c r="X2355">
        <f t="shared" si="221"/>
        <v>1078.77</v>
      </c>
    </row>
    <row r="2356" spans="1:24" x14ac:dyDescent="0.35">
      <c r="A2356">
        <v>44</v>
      </c>
      <c r="B2356">
        <v>147.52000000000001</v>
      </c>
      <c r="C2356">
        <v>17</v>
      </c>
      <c r="D2356">
        <v>6490.88</v>
      </c>
      <c r="E2356" s="53">
        <v>43508</v>
      </c>
      <c r="F2356" s="84">
        <v>2</v>
      </c>
      <c r="G2356" s="84">
        <v>12</v>
      </c>
      <c r="H2356" s="85" t="str">
        <f t="shared" si="216"/>
        <v>December</v>
      </c>
      <c r="I2356" s="84">
        <v>2019</v>
      </c>
      <c r="J2356" s="85" t="str">
        <f t="shared" si="217"/>
        <v>12/2/2019</v>
      </c>
      <c r="K2356" s="86">
        <f t="shared" si="218"/>
        <v>2</v>
      </c>
      <c r="L2356" t="str">
        <f t="shared" si="219"/>
        <v>Monday</v>
      </c>
      <c r="M2356">
        <v>2536</v>
      </c>
      <c r="N2356" t="s">
        <v>207</v>
      </c>
      <c r="O2356" t="s">
        <v>514</v>
      </c>
      <c r="P2356">
        <v>58</v>
      </c>
      <c r="Q2356" t="s">
        <v>642</v>
      </c>
      <c r="R2356" t="s">
        <v>296</v>
      </c>
      <c r="S2356" t="s">
        <v>297</v>
      </c>
      <c r="T2356" t="s">
        <v>236</v>
      </c>
      <c r="U2356" t="s">
        <v>704</v>
      </c>
      <c r="V2356" t="s">
        <v>260</v>
      </c>
      <c r="W2356">
        <f t="shared" si="220"/>
        <v>89.52000000000001</v>
      </c>
      <c r="X2356">
        <f t="shared" si="221"/>
        <v>3938.8800000000006</v>
      </c>
    </row>
    <row r="2357" spans="1:24" x14ac:dyDescent="0.35">
      <c r="A2357">
        <v>25</v>
      </c>
      <c r="B2357">
        <v>64.930000000000007</v>
      </c>
      <c r="C2357">
        <v>4</v>
      </c>
      <c r="D2357">
        <v>1623.25</v>
      </c>
      <c r="E2357" s="53" t="s">
        <v>387</v>
      </c>
      <c r="F2357" s="84">
        <v>15</v>
      </c>
      <c r="G2357" s="84">
        <v>12</v>
      </c>
      <c r="H2357" s="85" t="str">
        <f t="shared" si="216"/>
        <v>December</v>
      </c>
      <c r="I2357" s="84">
        <v>2019</v>
      </c>
      <c r="J2357" s="85" t="str">
        <f t="shared" si="217"/>
        <v>12/15/2019</v>
      </c>
      <c r="K2357" s="86">
        <f t="shared" si="218"/>
        <v>1</v>
      </c>
      <c r="L2357" t="str">
        <f t="shared" si="219"/>
        <v>Sunday</v>
      </c>
      <c r="M2357">
        <v>2524</v>
      </c>
      <c r="N2357" t="s">
        <v>207</v>
      </c>
      <c r="O2357" t="s">
        <v>514</v>
      </c>
      <c r="P2357">
        <v>58</v>
      </c>
      <c r="Q2357" t="s">
        <v>642</v>
      </c>
      <c r="R2357" t="s">
        <v>256</v>
      </c>
      <c r="S2357" t="s">
        <v>257</v>
      </c>
      <c r="T2357" t="s">
        <v>230</v>
      </c>
      <c r="U2357" t="s">
        <v>684</v>
      </c>
      <c r="V2357" t="s">
        <v>255</v>
      </c>
      <c r="W2357">
        <f t="shared" si="220"/>
        <v>6.9300000000000068</v>
      </c>
      <c r="X2357">
        <f t="shared" si="221"/>
        <v>173.25000000000017</v>
      </c>
    </row>
    <row r="2358" spans="1:24" x14ac:dyDescent="0.35">
      <c r="A2358">
        <v>24</v>
      </c>
      <c r="B2358">
        <v>58.58</v>
      </c>
      <c r="C2358">
        <v>9</v>
      </c>
      <c r="D2358">
        <v>1405.92</v>
      </c>
      <c r="E2358" s="53" t="s">
        <v>448</v>
      </c>
      <c r="F2358" s="84">
        <v>26</v>
      </c>
      <c r="G2358" s="84">
        <v>1</v>
      </c>
      <c r="H2358" s="85" t="str">
        <f t="shared" si="216"/>
        <v>January</v>
      </c>
      <c r="I2358" s="84">
        <v>2020</v>
      </c>
      <c r="J2358" s="85" t="str">
        <f t="shared" si="217"/>
        <v>1/26/2020</v>
      </c>
      <c r="K2358" s="86">
        <f t="shared" si="218"/>
        <v>1</v>
      </c>
      <c r="L2358" t="str">
        <f t="shared" si="219"/>
        <v>Sunday</v>
      </c>
      <c r="M2358">
        <v>2483</v>
      </c>
      <c r="N2358" t="s">
        <v>207</v>
      </c>
      <c r="O2358" t="s">
        <v>514</v>
      </c>
      <c r="P2358">
        <v>58</v>
      </c>
      <c r="Q2358" t="s">
        <v>642</v>
      </c>
      <c r="R2358" t="s">
        <v>324</v>
      </c>
      <c r="S2358" t="s">
        <v>325</v>
      </c>
      <c r="T2358" t="s">
        <v>241</v>
      </c>
      <c r="U2358" t="s">
        <v>716</v>
      </c>
      <c r="V2358" t="s">
        <v>255</v>
      </c>
      <c r="W2358">
        <f t="shared" si="220"/>
        <v>0.57999999999999829</v>
      </c>
      <c r="X2358">
        <f t="shared" si="221"/>
        <v>13.919999999999959</v>
      </c>
    </row>
    <row r="2359" spans="1:24" x14ac:dyDescent="0.35">
      <c r="A2359">
        <v>38</v>
      </c>
      <c r="B2359">
        <v>60.06</v>
      </c>
      <c r="C2359">
        <v>10</v>
      </c>
      <c r="D2359">
        <v>2282.2800000000002</v>
      </c>
      <c r="E2359" s="53" t="s">
        <v>502</v>
      </c>
      <c r="F2359" s="84">
        <v>22</v>
      </c>
      <c r="G2359" s="84">
        <v>2</v>
      </c>
      <c r="H2359" s="85" t="str">
        <f t="shared" si="216"/>
        <v>Febuary</v>
      </c>
      <c r="I2359" s="84">
        <v>2020</v>
      </c>
      <c r="J2359" s="85" t="str">
        <f t="shared" si="217"/>
        <v>2/22/2020</v>
      </c>
      <c r="K2359" s="86">
        <f t="shared" si="218"/>
        <v>7</v>
      </c>
      <c r="L2359" t="str">
        <f t="shared" si="219"/>
        <v>Saturday</v>
      </c>
      <c r="M2359">
        <v>2457</v>
      </c>
      <c r="N2359" t="s">
        <v>207</v>
      </c>
      <c r="O2359" t="s">
        <v>514</v>
      </c>
      <c r="P2359">
        <v>58</v>
      </c>
      <c r="Q2359" t="s">
        <v>642</v>
      </c>
      <c r="R2359" t="s">
        <v>296</v>
      </c>
      <c r="S2359" t="s">
        <v>297</v>
      </c>
      <c r="T2359" t="s">
        <v>236</v>
      </c>
      <c r="U2359" t="s">
        <v>704</v>
      </c>
      <c r="V2359" t="s">
        <v>255</v>
      </c>
      <c r="W2359">
        <f t="shared" si="220"/>
        <v>2.0600000000000023</v>
      </c>
      <c r="X2359">
        <f t="shared" si="221"/>
        <v>78.280000000000086</v>
      </c>
    </row>
    <row r="2360" spans="1:24" x14ac:dyDescent="0.35">
      <c r="A2360">
        <v>45</v>
      </c>
      <c r="B2360">
        <v>199.49</v>
      </c>
      <c r="C2360">
        <v>3</v>
      </c>
      <c r="D2360">
        <v>8977.0499999999993</v>
      </c>
      <c r="E2360" s="53" t="s">
        <v>391</v>
      </c>
      <c r="F2360" s="84">
        <v>17</v>
      </c>
      <c r="G2360" s="84">
        <v>3</v>
      </c>
      <c r="H2360" s="85" t="str">
        <f t="shared" si="216"/>
        <v>March</v>
      </c>
      <c r="I2360" s="84">
        <v>2020</v>
      </c>
      <c r="J2360" s="85" t="str">
        <f t="shared" si="217"/>
        <v>3/17/2020</v>
      </c>
      <c r="K2360" s="86">
        <f t="shared" si="218"/>
        <v>3</v>
      </c>
      <c r="L2360" t="str">
        <f t="shared" si="219"/>
        <v>Tuesday</v>
      </c>
      <c r="M2360">
        <v>2434</v>
      </c>
      <c r="N2360" t="s">
        <v>207</v>
      </c>
      <c r="O2360" t="s">
        <v>514</v>
      </c>
      <c r="P2360">
        <v>58</v>
      </c>
      <c r="Q2360" t="s">
        <v>642</v>
      </c>
      <c r="R2360" t="s">
        <v>258</v>
      </c>
      <c r="S2360" t="s">
        <v>259</v>
      </c>
      <c r="T2360" t="s">
        <v>230</v>
      </c>
      <c r="U2360" t="s">
        <v>685</v>
      </c>
      <c r="V2360" t="s">
        <v>289</v>
      </c>
      <c r="W2360">
        <f t="shared" si="220"/>
        <v>141.49</v>
      </c>
      <c r="X2360">
        <f t="shared" si="221"/>
        <v>6367.05</v>
      </c>
    </row>
    <row r="2361" spans="1:24" x14ac:dyDescent="0.35">
      <c r="A2361">
        <v>51</v>
      </c>
      <c r="B2361">
        <v>63.85</v>
      </c>
      <c r="C2361">
        <v>4</v>
      </c>
      <c r="D2361">
        <v>3256.35</v>
      </c>
      <c r="E2361" s="53">
        <v>43956</v>
      </c>
      <c r="F2361" s="84">
        <v>5</v>
      </c>
      <c r="G2361" s="84">
        <v>5</v>
      </c>
      <c r="H2361" s="85" t="str">
        <f t="shared" si="216"/>
        <v>May</v>
      </c>
      <c r="I2361" s="84">
        <v>2020</v>
      </c>
      <c r="J2361" s="85" t="str">
        <f t="shared" si="217"/>
        <v>5/5/2020</v>
      </c>
      <c r="K2361" s="86">
        <f t="shared" si="218"/>
        <v>3</v>
      </c>
      <c r="L2361" t="str">
        <f t="shared" si="219"/>
        <v>Tuesday</v>
      </c>
      <c r="M2361">
        <v>2386</v>
      </c>
      <c r="N2361" t="s">
        <v>207</v>
      </c>
      <c r="O2361" t="s">
        <v>514</v>
      </c>
      <c r="P2361">
        <v>58</v>
      </c>
      <c r="Q2361" t="s">
        <v>642</v>
      </c>
      <c r="R2361" t="s">
        <v>275</v>
      </c>
      <c r="S2361" t="s">
        <v>276</v>
      </c>
      <c r="T2361" t="s">
        <v>229</v>
      </c>
      <c r="U2361" t="s">
        <v>694</v>
      </c>
      <c r="V2361" t="s">
        <v>260</v>
      </c>
      <c r="W2361">
        <f t="shared" si="220"/>
        <v>5.8500000000000014</v>
      </c>
      <c r="X2361">
        <f t="shared" si="221"/>
        <v>298.35000000000008</v>
      </c>
    </row>
    <row r="2362" spans="1:24" x14ac:dyDescent="0.35">
      <c r="A2362">
        <v>34</v>
      </c>
      <c r="B2362">
        <v>82.99</v>
      </c>
      <c r="C2362">
        <v>14</v>
      </c>
      <c r="D2362">
        <v>2821.66</v>
      </c>
      <c r="E2362" s="53">
        <v>43162</v>
      </c>
      <c r="F2362" s="84">
        <v>3</v>
      </c>
      <c r="G2362" s="84">
        <v>3</v>
      </c>
      <c r="H2362" s="85" t="str">
        <f t="shared" si="216"/>
        <v>March</v>
      </c>
      <c r="I2362" s="84">
        <v>2018</v>
      </c>
      <c r="J2362" s="85" t="str">
        <f t="shared" si="217"/>
        <v>3/3/2018</v>
      </c>
      <c r="K2362" s="86">
        <f t="shared" si="218"/>
        <v>7</v>
      </c>
      <c r="L2362" t="str">
        <f t="shared" si="219"/>
        <v>Saturday</v>
      </c>
      <c r="M2362">
        <v>3181</v>
      </c>
      <c r="N2362" t="s">
        <v>207</v>
      </c>
      <c r="O2362" t="s">
        <v>208</v>
      </c>
      <c r="P2362">
        <v>81</v>
      </c>
      <c r="Q2362" t="s">
        <v>643</v>
      </c>
      <c r="R2362" t="s">
        <v>406</v>
      </c>
      <c r="S2362" t="s">
        <v>407</v>
      </c>
      <c r="T2362" t="s">
        <v>246</v>
      </c>
      <c r="U2362" t="s">
        <v>746</v>
      </c>
      <c r="V2362" t="s">
        <v>255</v>
      </c>
      <c r="W2362">
        <f t="shared" si="220"/>
        <v>1.9899999999999949</v>
      </c>
      <c r="X2362">
        <f t="shared" si="221"/>
        <v>67.659999999999826</v>
      </c>
    </row>
    <row r="2363" spans="1:24" x14ac:dyDescent="0.35">
      <c r="A2363">
        <v>44</v>
      </c>
      <c r="B2363">
        <v>74.849999999999994</v>
      </c>
      <c r="C2363">
        <v>1</v>
      </c>
      <c r="D2363">
        <v>3293.4</v>
      </c>
      <c r="E2363" s="53">
        <v>43286</v>
      </c>
      <c r="F2363" s="84">
        <v>7</v>
      </c>
      <c r="G2363" s="84">
        <v>5</v>
      </c>
      <c r="H2363" s="85" t="str">
        <f t="shared" si="216"/>
        <v>May</v>
      </c>
      <c r="I2363" s="84">
        <v>2018</v>
      </c>
      <c r="J2363" s="85" t="str">
        <f t="shared" si="217"/>
        <v>5/7/2018</v>
      </c>
      <c r="K2363" s="86">
        <f t="shared" si="218"/>
        <v>2</v>
      </c>
      <c r="L2363" t="str">
        <f t="shared" si="219"/>
        <v>Monday</v>
      </c>
      <c r="M2363">
        <v>3117</v>
      </c>
      <c r="N2363" t="s">
        <v>207</v>
      </c>
      <c r="O2363" t="s">
        <v>208</v>
      </c>
      <c r="P2363">
        <v>81</v>
      </c>
      <c r="Q2363" t="s">
        <v>643</v>
      </c>
      <c r="R2363" t="s">
        <v>256</v>
      </c>
      <c r="S2363" t="s">
        <v>257</v>
      </c>
      <c r="T2363" t="s">
        <v>230</v>
      </c>
      <c r="U2363" t="s">
        <v>684</v>
      </c>
      <c r="V2363" t="s">
        <v>260</v>
      </c>
      <c r="W2363">
        <f t="shared" si="220"/>
        <v>-6.1500000000000057</v>
      </c>
      <c r="X2363">
        <f t="shared" si="221"/>
        <v>-270.60000000000025</v>
      </c>
    </row>
    <row r="2364" spans="1:24" x14ac:dyDescent="0.35">
      <c r="A2364">
        <v>44</v>
      </c>
      <c r="B2364">
        <v>96</v>
      </c>
      <c r="C2364">
        <v>15</v>
      </c>
      <c r="D2364">
        <v>4224</v>
      </c>
      <c r="E2364" s="53">
        <v>43138</v>
      </c>
      <c r="F2364" s="84">
        <v>2</v>
      </c>
      <c r="G2364" s="84">
        <v>7</v>
      </c>
      <c r="H2364" s="85" t="str">
        <f t="shared" si="216"/>
        <v>July</v>
      </c>
      <c r="I2364" s="84">
        <v>2018</v>
      </c>
      <c r="J2364" s="85" t="str">
        <f t="shared" si="217"/>
        <v>7/2/2018</v>
      </c>
      <c r="K2364" s="86">
        <f t="shared" si="218"/>
        <v>2</v>
      </c>
      <c r="L2364" t="str">
        <f t="shared" si="219"/>
        <v>Monday</v>
      </c>
      <c r="M2364">
        <v>3062</v>
      </c>
      <c r="N2364" t="s">
        <v>207</v>
      </c>
      <c r="O2364" t="s">
        <v>208</v>
      </c>
      <c r="P2364">
        <v>81</v>
      </c>
      <c r="Q2364" t="s">
        <v>643</v>
      </c>
      <c r="R2364" t="s">
        <v>335</v>
      </c>
      <c r="S2364" t="s">
        <v>336</v>
      </c>
      <c r="T2364" t="s">
        <v>229</v>
      </c>
      <c r="U2364" t="s">
        <v>720</v>
      </c>
      <c r="V2364" t="s">
        <v>260</v>
      </c>
      <c r="W2364">
        <f t="shared" si="220"/>
        <v>15</v>
      </c>
      <c r="X2364">
        <f t="shared" si="221"/>
        <v>660</v>
      </c>
    </row>
    <row r="2365" spans="1:24" x14ac:dyDescent="0.35">
      <c r="A2365">
        <v>38</v>
      </c>
      <c r="B2365">
        <v>81.36</v>
      </c>
      <c r="C2365">
        <v>2</v>
      </c>
      <c r="D2365">
        <v>3091.68</v>
      </c>
      <c r="E2365" s="53" t="s">
        <v>209</v>
      </c>
      <c r="F2365" s="84">
        <v>25</v>
      </c>
      <c r="G2365" s="84">
        <v>8</v>
      </c>
      <c r="H2365" s="85" t="str">
        <f t="shared" si="216"/>
        <v>August</v>
      </c>
      <c r="I2365" s="84">
        <v>2018</v>
      </c>
      <c r="J2365" s="85" t="str">
        <f t="shared" si="217"/>
        <v>8/25/2018</v>
      </c>
      <c r="K2365" s="86">
        <f t="shared" si="218"/>
        <v>7</v>
      </c>
      <c r="L2365" t="str">
        <f t="shared" si="219"/>
        <v>Saturday</v>
      </c>
      <c r="M2365">
        <v>3009</v>
      </c>
      <c r="N2365" t="s">
        <v>207</v>
      </c>
      <c r="O2365" t="s">
        <v>208</v>
      </c>
      <c r="P2365">
        <v>81</v>
      </c>
      <c r="Q2365" t="s">
        <v>643</v>
      </c>
      <c r="R2365" t="s">
        <v>261</v>
      </c>
      <c r="S2365" t="s">
        <v>262</v>
      </c>
      <c r="T2365" t="s">
        <v>229</v>
      </c>
      <c r="U2365" t="s">
        <v>686</v>
      </c>
      <c r="V2365" t="s">
        <v>260</v>
      </c>
      <c r="W2365">
        <f t="shared" si="220"/>
        <v>0.35999999999999943</v>
      </c>
      <c r="X2365">
        <f t="shared" si="221"/>
        <v>13.679999999999978</v>
      </c>
    </row>
    <row r="2366" spans="1:24" x14ac:dyDescent="0.35">
      <c r="A2366">
        <v>48</v>
      </c>
      <c r="B2366">
        <v>80.55</v>
      </c>
      <c r="C2366">
        <v>10</v>
      </c>
      <c r="D2366">
        <v>3866.4</v>
      </c>
      <c r="E2366" s="53">
        <v>43201</v>
      </c>
      <c r="F2366" s="84">
        <v>4</v>
      </c>
      <c r="G2366" s="84">
        <v>11</v>
      </c>
      <c r="H2366" s="85" t="str">
        <f t="shared" si="216"/>
        <v>November</v>
      </c>
      <c r="I2366" s="84">
        <v>2018</v>
      </c>
      <c r="J2366" s="85" t="str">
        <f t="shared" si="217"/>
        <v>11/4/2018</v>
      </c>
      <c r="K2366" s="86">
        <f t="shared" si="218"/>
        <v>1</v>
      </c>
      <c r="L2366" t="str">
        <f t="shared" si="219"/>
        <v>Sunday</v>
      </c>
      <c r="M2366">
        <v>2939</v>
      </c>
      <c r="N2366" t="s">
        <v>207</v>
      </c>
      <c r="O2366" t="s">
        <v>208</v>
      </c>
      <c r="P2366">
        <v>81</v>
      </c>
      <c r="Q2366" t="s">
        <v>643</v>
      </c>
      <c r="R2366" t="s">
        <v>343</v>
      </c>
      <c r="S2366" t="s">
        <v>344</v>
      </c>
      <c r="T2366" t="s">
        <v>232</v>
      </c>
      <c r="U2366" t="s">
        <v>723</v>
      </c>
      <c r="V2366" t="s">
        <v>260</v>
      </c>
      <c r="W2366">
        <f t="shared" si="220"/>
        <v>-0.45000000000000284</v>
      </c>
      <c r="X2366">
        <f t="shared" si="221"/>
        <v>-21.600000000000136</v>
      </c>
    </row>
    <row r="2367" spans="1:24" x14ac:dyDescent="0.35">
      <c r="A2367">
        <v>21</v>
      </c>
      <c r="B2367">
        <v>93.56</v>
      </c>
      <c r="C2367">
        <v>5</v>
      </c>
      <c r="D2367">
        <v>1964.76</v>
      </c>
      <c r="E2367" s="53">
        <v>43415</v>
      </c>
      <c r="F2367" s="84">
        <v>11</v>
      </c>
      <c r="G2367" s="84">
        <v>11</v>
      </c>
      <c r="H2367" s="85" t="str">
        <f t="shared" si="216"/>
        <v>November</v>
      </c>
      <c r="I2367" s="84">
        <v>2018</v>
      </c>
      <c r="J2367" s="85" t="str">
        <f t="shared" si="217"/>
        <v>11/11/2018</v>
      </c>
      <c r="K2367" s="86">
        <f t="shared" si="218"/>
        <v>1</v>
      </c>
      <c r="L2367" t="str">
        <f t="shared" si="219"/>
        <v>Sunday</v>
      </c>
      <c r="M2367">
        <v>2933</v>
      </c>
      <c r="N2367" t="s">
        <v>207</v>
      </c>
      <c r="O2367" t="s">
        <v>208</v>
      </c>
      <c r="P2367">
        <v>81</v>
      </c>
      <c r="Q2367" t="s">
        <v>643</v>
      </c>
      <c r="R2367" t="s">
        <v>265</v>
      </c>
      <c r="S2367" t="s">
        <v>266</v>
      </c>
      <c r="T2367" t="s">
        <v>230</v>
      </c>
      <c r="U2367" t="s">
        <v>688</v>
      </c>
      <c r="V2367" t="s">
        <v>255</v>
      </c>
      <c r="W2367">
        <f t="shared" si="220"/>
        <v>12.560000000000002</v>
      </c>
      <c r="X2367">
        <f t="shared" si="221"/>
        <v>263.76000000000005</v>
      </c>
    </row>
    <row r="2368" spans="1:24" x14ac:dyDescent="0.35">
      <c r="A2368">
        <v>40</v>
      </c>
      <c r="B2368">
        <v>66.72</v>
      </c>
      <c r="C2368">
        <v>2</v>
      </c>
      <c r="D2368">
        <v>2668.8</v>
      </c>
      <c r="E2368" s="53" t="s">
        <v>522</v>
      </c>
      <c r="F2368" s="84">
        <v>19</v>
      </c>
      <c r="G2368" s="84">
        <v>11</v>
      </c>
      <c r="H2368" s="85" t="str">
        <f t="shared" si="216"/>
        <v>November</v>
      </c>
      <c r="I2368" s="84">
        <v>2018</v>
      </c>
      <c r="J2368" s="85" t="str">
        <f t="shared" si="217"/>
        <v>11/19/2018</v>
      </c>
      <c r="K2368" s="86">
        <f t="shared" si="218"/>
        <v>2</v>
      </c>
      <c r="L2368" t="str">
        <f t="shared" si="219"/>
        <v>Monday</v>
      </c>
      <c r="M2368">
        <v>2926</v>
      </c>
      <c r="N2368" t="s">
        <v>207</v>
      </c>
      <c r="O2368" t="s">
        <v>208</v>
      </c>
      <c r="P2368">
        <v>81</v>
      </c>
      <c r="Q2368" t="s">
        <v>643</v>
      </c>
      <c r="R2368" t="s">
        <v>296</v>
      </c>
      <c r="S2368" t="s">
        <v>297</v>
      </c>
      <c r="T2368" t="s">
        <v>236</v>
      </c>
      <c r="U2368" t="s">
        <v>704</v>
      </c>
      <c r="V2368" t="s">
        <v>255</v>
      </c>
      <c r="W2368">
        <f t="shared" si="220"/>
        <v>-14.280000000000001</v>
      </c>
      <c r="X2368">
        <f t="shared" si="221"/>
        <v>-571.20000000000005</v>
      </c>
    </row>
    <row r="2369" spans="1:24" x14ac:dyDescent="0.35">
      <c r="A2369">
        <v>40</v>
      </c>
      <c r="B2369">
        <v>80.55</v>
      </c>
      <c r="C2369">
        <v>10</v>
      </c>
      <c r="D2369">
        <v>3222</v>
      </c>
      <c r="E2369" s="53" t="s">
        <v>212</v>
      </c>
      <c r="F2369" s="84">
        <v>15</v>
      </c>
      <c r="G2369" s="84">
        <v>1</v>
      </c>
      <c r="H2369" s="85" t="str">
        <f t="shared" si="216"/>
        <v>January</v>
      </c>
      <c r="I2369" s="84">
        <v>2019</v>
      </c>
      <c r="J2369" s="85" t="str">
        <f t="shared" si="217"/>
        <v>1/15/2019</v>
      </c>
      <c r="K2369" s="86">
        <f t="shared" si="218"/>
        <v>3</v>
      </c>
      <c r="L2369" t="str">
        <f t="shared" si="219"/>
        <v>Tuesday</v>
      </c>
      <c r="M2369">
        <v>2870</v>
      </c>
      <c r="N2369" t="s">
        <v>207</v>
      </c>
      <c r="O2369" t="s">
        <v>208</v>
      </c>
      <c r="P2369">
        <v>81</v>
      </c>
      <c r="Q2369" t="s">
        <v>643</v>
      </c>
      <c r="R2369" t="s">
        <v>269</v>
      </c>
      <c r="S2369" t="s">
        <v>259</v>
      </c>
      <c r="T2369" t="s">
        <v>230</v>
      </c>
      <c r="U2369" t="s">
        <v>690</v>
      </c>
      <c r="V2369" t="s">
        <v>260</v>
      </c>
      <c r="W2369">
        <f t="shared" si="220"/>
        <v>-0.45000000000000284</v>
      </c>
      <c r="X2369">
        <f t="shared" si="221"/>
        <v>-18.000000000000114</v>
      </c>
    </row>
    <row r="2370" spans="1:24" x14ac:dyDescent="0.35">
      <c r="A2370">
        <v>50</v>
      </c>
      <c r="B2370">
        <v>77.290000000000006</v>
      </c>
      <c r="C2370">
        <v>3</v>
      </c>
      <c r="D2370">
        <v>3864.5</v>
      </c>
      <c r="E2370" s="53" t="s">
        <v>444</v>
      </c>
      <c r="F2370" s="84">
        <v>21</v>
      </c>
      <c r="G2370" s="84">
        <v>2</v>
      </c>
      <c r="H2370" s="85" t="str">
        <f t="shared" si="216"/>
        <v>Febuary</v>
      </c>
      <c r="I2370" s="84">
        <v>2019</v>
      </c>
      <c r="J2370" s="85" t="str">
        <f t="shared" si="217"/>
        <v>2/21/2019</v>
      </c>
      <c r="K2370" s="86">
        <f t="shared" si="218"/>
        <v>5</v>
      </c>
      <c r="L2370" t="str">
        <f t="shared" si="219"/>
        <v>Thursday</v>
      </c>
      <c r="M2370">
        <v>2834</v>
      </c>
      <c r="N2370" t="s">
        <v>207</v>
      </c>
      <c r="O2370" t="s">
        <v>208</v>
      </c>
      <c r="P2370">
        <v>81</v>
      </c>
      <c r="Q2370" t="s">
        <v>643</v>
      </c>
      <c r="R2370" t="s">
        <v>265</v>
      </c>
      <c r="S2370" t="s">
        <v>266</v>
      </c>
      <c r="T2370" t="s">
        <v>230</v>
      </c>
      <c r="U2370" t="s">
        <v>688</v>
      </c>
      <c r="V2370" t="s">
        <v>260</v>
      </c>
      <c r="W2370">
        <f t="shared" si="220"/>
        <v>-3.7099999999999937</v>
      </c>
      <c r="X2370">
        <f t="shared" si="221"/>
        <v>-185.49999999999969</v>
      </c>
    </row>
    <row r="2371" spans="1:24" x14ac:dyDescent="0.35">
      <c r="A2371">
        <v>20</v>
      </c>
      <c r="B2371">
        <v>68.34</v>
      </c>
      <c r="C2371">
        <v>3</v>
      </c>
      <c r="D2371">
        <v>1366.8</v>
      </c>
      <c r="E2371" s="53">
        <v>43589</v>
      </c>
      <c r="F2371" s="84">
        <v>5</v>
      </c>
      <c r="G2371" s="84">
        <v>4</v>
      </c>
      <c r="H2371" s="85" t="str">
        <f t="shared" ref="H2371:H2434" si="222">IF(G2371=1,"January",IF(G2371=2,"Febuary",IF(G2371=3,"March",IF(G2371=4,"April",IF(G2371=5,"May",IF(G2371=6,"June",IF(G2371=7,"July",IF(G2371=8,"August",IF(G2371=9,"September",IF(G2371=10,"October",IF(G2371=11,"November","December")))))))))))</f>
        <v>April</v>
      </c>
      <c r="I2371" s="84">
        <v>2019</v>
      </c>
      <c r="J2371" s="85" t="str">
        <f t="shared" ref="J2371:J2434" si="223">CONCATENATE(G2371,"/",F2371,"/",I2371)</f>
        <v>4/5/2019</v>
      </c>
      <c r="K2371" s="86">
        <f t="shared" ref="K2371:K2434" si="224">WEEKDAY(J2371)</f>
        <v>6</v>
      </c>
      <c r="L2371" t="str">
        <f t="shared" ref="L2371:L2434" si="225">IF(K2371=7,"Saturday",IF(K2371=6,"Friday",IF(K2371=5,"Thursday",IF(K2371=4,"Wednesday",IF(K2371=3,"Tuesday",IF(K2371=2,"Monday","Sunday"))))))</f>
        <v>Friday</v>
      </c>
      <c r="M2371">
        <v>2792</v>
      </c>
      <c r="N2371" t="s">
        <v>207</v>
      </c>
      <c r="O2371" t="s">
        <v>208</v>
      </c>
      <c r="P2371">
        <v>81</v>
      </c>
      <c r="Q2371" t="s">
        <v>643</v>
      </c>
      <c r="R2371" t="s">
        <v>272</v>
      </c>
      <c r="S2371" t="s">
        <v>254</v>
      </c>
      <c r="T2371" t="s">
        <v>229</v>
      </c>
      <c r="U2371" t="s">
        <v>692</v>
      </c>
      <c r="V2371" t="s">
        <v>255</v>
      </c>
      <c r="W2371">
        <f t="shared" ref="W2371:W2434" si="226">B2371-P2371</f>
        <v>-12.659999999999997</v>
      </c>
      <c r="X2371">
        <f t="shared" ref="X2371:X2434" si="227">W2371*A2371</f>
        <v>-253.19999999999993</v>
      </c>
    </row>
    <row r="2372" spans="1:24" x14ac:dyDescent="0.35">
      <c r="A2372">
        <v>48</v>
      </c>
      <c r="B2372">
        <v>72.41</v>
      </c>
      <c r="C2372">
        <v>7</v>
      </c>
      <c r="D2372">
        <v>3475.68</v>
      </c>
      <c r="E2372" s="53" t="s">
        <v>515</v>
      </c>
      <c r="F2372" s="84">
        <v>26</v>
      </c>
      <c r="G2372" s="84">
        <v>5</v>
      </c>
      <c r="H2372" s="85" t="str">
        <f t="shared" si="222"/>
        <v>May</v>
      </c>
      <c r="I2372" s="84">
        <v>2019</v>
      </c>
      <c r="J2372" s="85" t="str">
        <f t="shared" si="223"/>
        <v>5/26/2019</v>
      </c>
      <c r="K2372" s="86">
        <f t="shared" si="224"/>
        <v>1</v>
      </c>
      <c r="L2372" t="str">
        <f t="shared" si="225"/>
        <v>Sunday</v>
      </c>
      <c r="M2372">
        <v>2742</v>
      </c>
      <c r="N2372" t="s">
        <v>207</v>
      </c>
      <c r="O2372" t="s">
        <v>208</v>
      </c>
      <c r="P2372">
        <v>81</v>
      </c>
      <c r="Q2372" t="s">
        <v>643</v>
      </c>
      <c r="R2372" t="s">
        <v>269</v>
      </c>
      <c r="S2372" t="s">
        <v>259</v>
      </c>
      <c r="T2372" t="s">
        <v>230</v>
      </c>
      <c r="U2372" t="s">
        <v>690</v>
      </c>
      <c r="V2372" t="s">
        <v>260</v>
      </c>
      <c r="W2372">
        <f t="shared" si="226"/>
        <v>-8.5900000000000034</v>
      </c>
      <c r="X2372">
        <f t="shared" si="227"/>
        <v>-412.32000000000016</v>
      </c>
    </row>
    <row r="2373" spans="1:24" x14ac:dyDescent="0.35">
      <c r="A2373">
        <v>47</v>
      </c>
      <c r="B2373">
        <v>89.5</v>
      </c>
      <c r="C2373">
        <v>5</v>
      </c>
      <c r="D2373">
        <v>4206.5</v>
      </c>
      <c r="E2373" s="53" t="s">
        <v>517</v>
      </c>
      <c r="F2373" s="84">
        <v>30</v>
      </c>
      <c r="G2373" s="84">
        <v>6</v>
      </c>
      <c r="H2373" s="85" t="str">
        <f t="shared" si="222"/>
        <v>June</v>
      </c>
      <c r="I2373" s="84">
        <v>2019</v>
      </c>
      <c r="J2373" s="85" t="str">
        <f t="shared" si="223"/>
        <v>6/30/2019</v>
      </c>
      <c r="K2373" s="86">
        <f t="shared" si="224"/>
        <v>1</v>
      </c>
      <c r="L2373" t="str">
        <f t="shared" si="225"/>
        <v>Sunday</v>
      </c>
      <c r="M2373">
        <v>2708</v>
      </c>
      <c r="N2373" t="s">
        <v>207</v>
      </c>
      <c r="O2373" t="s">
        <v>208</v>
      </c>
      <c r="P2373">
        <v>81</v>
      </c>
      <c r="Q2373" t="s">
        <v>643</v>
      </c>
      <c r="R2373" t="s">
        <v>381</v>
      </c>
      <c r="S2373" t="s">
        <v>382</v>
      </c>
      <c r="T2373" t="s">
        <v>229</v>
      </c>
      <c r="U2373" t="s">
        <v>738</v>
      </c>
      <c r="V2373" t="s">
        <v>260</v>
      </c>
      <c r="W2373">
        <f t="shared" si="226"/>
        <v>8.5</v>
      </c>
      <c r="X2373">
        <f t="shared" si="227"/>
        <v>399.5</v>
      </c>
    </row>
    <row r="2374" spans="1:24" x14ac:dyDescent="0.35">
      <c r="A2374">
        <v>21</v>
      </c>
      <c r="B2374">
        <v>70.78</v>
      </c>
      <c r="C2374">
        <v>11</v>
      </c>
      <c r="D2374">
        <v>1486.38</v>
      </c>
      <c r="E2374" s="53">
        <v>43504</v>
      </c>
      <c r="F2374" s="84">
        <v>2</v>
      </c>
      <c r="G2374" s="84">
        <v>8</v>
      </c>
      <c r="H2374" s="85" t="str">
        <f t="shared" si="222"/>
        <v>August</v>
      </c>
      <c r="I2374" s="84">
        <v>2019</v>
      </c>
      <c r="J2374" s="85" t="str">
        <f t="shared" si="223"/>
        <v>8/2/2019</v>
      </c>
      <c r="K2374" s="86">
        <f t="shared" si="224"/>
        <v>6</v>
      </c>
      <c r="L2374" t="str">
        <f t="shared" si="225"/>
        <v>Friday</v>
      </c>
      <c r="M2374">
        <v>2676</v>
      </c>
      <c r="N2374" t="s">
        <v>207</v>
      </c>
      <c r="O2374" t="s">
        <v>208</v>
      </c>
      <c r="P2374">
        <v>81</v>
      </c>
      <c r="Q2374" t="s">
        <v>643</v>
      </c>
      <c r="R2374" t="s">
        <v>418</v>
      </c>
      <c r="S2374" t="s">
        <v>342</v>
      </c>
      <c r="T2374" t="s">
        <v>229</v>
      </c>
      <c r="U2374" t="s">
        <v>751</v>
      </c>
      <c r="V2374" t="s">
        <v>255</v>
      </c>
      <c r="W2374">
        <f t="shared" si="226"/>
        <v>-10.219999999999999</v>
      </c>
      <c r="X2374">
        <f t="shared" si="227"/>
        <v>-214.61999999999998</v>
      </c>
    </row>
    <row r="2375" spans="1:24" x14ac:dyDescent="0.35">
      <c r="A2375">
        <v>39</v>
      </c>
      <c r="B2375">
        <v>78.92</v>
      </c>
      <c r="C2375">
        <v>2</v>
      </c>
      <c r="D2375">
        <v>3077.88</v>
      </c>
      <c r="E2375" s="53" t="s">
        <v>217</v>
      </c>
      <c r="F2375" s="84">
        <v>27</v>
      </c>
      <c r="G2375" s="84">
        <v>8</v>
      </c>
      <c r="H2375" s="85" t="str">
        <f t="shared" si="222"/>
        <v>August</v>
      </c>
      <c r="I2375" s="84">
        <v>2019</v>
      </c>
      <c r="J2375" s="85" t="str">
        <f t="shared" si="223"/>
        <v>8/27/2019</v>
      </c>
      <c r="K2375" s="86">
        <f t="shared" si="224"/>
        <v>3</v>
      </c>
      <c r="L2375" t="str">
        <f t="shared" si="225"/>
        <v>Tuesday</v>
      </c>
      <c r="M2375">
        <v>2652</v>
      </c>
      <c r="N2375" t="s">
        <v>207</v>
      </c>
      <c r="O2375" t="s">
        <v>208</v>
      </c>
      <c r="P2375">
        <v>81</v>
      </c>
      <c r="Q2375" t="s">
        <v>643</v>
      </c>
      <c r="R2375" t="s">
        <v>279</v>
      </c>
      <c r="S2375" t="s">
        <v>280</v>
      </c>
      <c r="T2375" t="s">
        <v>229</v>
      </c>
      <c r="U2375" t="s">
        <v>696</v>
      </c>
      <c r="V2375" t="s">
        <v>260</v>
      </c>
      <c r="W2375">
        <f t="shared" si="226"/>
        <v>-2.0799999999999983</v>
      </c>
      <c r="X2375">
        <f t="shared" si="227"/>
        <v>-81.119999999999933</v>
      </c>
    </row>
    <row r="2376" spans="1:24" x14ac:dyDescent="0.35">
      <c r="A2376">
        <v>44</v>
      </c>
      <c r="B2376">
        <v>80.55</v>
      </c>
      <c r="C2376">
        <v>5</v>
      </c>
      <c r="D2376">
        <v>3544.2</v>
      </c>
      <c r="E2376" s="53" t="s">
        <v>218</v>
      </c>
      <c r="F2376" s="84">
        <v>30</v>
      </c>
      <c r="G2376" s="84">
        <v>9</v>
      </c>
      <c r="H2376" s="85" t="str">
        <f t="shared" si="222"/>
        <v>September</v>
      </c>
      <c r="I2376" s="84">
        <v>2019</v>
      </c>
      <c r="J2376" s="85" t="str">
        <f t="shared" si="223"/>
        <v>9/30/2019</v>
      </c>
      <c r="K2376" s="86">
        <f t="shared" si="224"/>
        <v>2</v>
      </c>
      <c r="L2376" t="str">
        <f t="shared" si="225"/>
        <v>Monday</v>
      </c>
      <c r="M2376">
        <v>2619</v>
      </c>
      <c r="N2376" t="s">
        <v>207</v>
      </c>
      <c r="O2376" t="s">
        <v>208</v>
      </c>
      <c r="P2376">
        <v>81</v>
      </c>
      <c r="Q2376" t="s">
        <v>643</v>
      </c>
      <c r="R2376" t="s">
        <v>281</v>
      </c>
      <c r="S2376" t="s">
        <v>282</v>
      </c>
      <c r="T2376" t="s">
        <v>233</v>
      </c>
      <c r="U2376" t="s">
        <v>697</v>
      </c>
      <c r="V2376" t="s">
        <v>260</v>
      </c>
      <c r="W2376">
        <f t="shared" si="226"/>
        <v>-0.45000000000000284</v>
      </c>
      <c r="X2376">
        <f t="shared" si="227"/>
        <v>-19.800000000000125</v>
      </c>
    </row>
    <row r="2377" spans="1:24" x14ac:dyDescent="0.35">
      <c r="A2377">
        <v>28</v>
      </c>
      <c r="B2377">
        <v>88.68</v>
      </c>
      <c r="C2377">
        <v>1</v>
      </c>
      <c r="D2377">
        <v>2483.04</v>
      </c>
      <c r="E2377" s="53" t="s">
        <v>219</v>
      </c>
      <c r="F2377" s="84">
        <v>15</v>
      </c>
      <c r="G2377" s="84">
        <v>10</v>
      </c>
      <c r="H2377" s="85" t="str">
        <f t="shared" si="222"/>
        <v>October</v>
      </c>
      <c r="I2377" s="84">
        <v>2019</v>
      </c>
      <c r="J2377" s="85" t="str">
        <f t="shared" si="223"/>
        <v>10/15/2019</v>
      </c>
      <c r="K2377" s="86">
        <f t="shared" si="224"/>
        <v>3</v>
      </c>
      <c r="L2377" t="str">
        <f t="shared" si="225"/>
        <v>Tuesday</v>
      </c>
      <c r="M2377">
        <v>2605</v>
      </c>
      <c r="N2377" t="s">
        <v>207</v>
      </c>
      <c r="O2377" t="s">
        <v>208</v>
      </c>
      <c r="P2377">
        <v>81</v>
      </c>
      <c r="Q2377" t="s">
        <v>643</v>
      </c>
      <c r="R2377" t="s">
        <v>283</v>
      </c>
      <c r="S2377" t="s">
        <v>284</v>
      </c>
      <c r="T2377" t="s">
        <v>231</v>
      </c>
      <c r="U2377" t="s">
        <v>698</v>
      </c>
      <c r="V2377" t="s">
        <v>255</v>
      </c>
      <c r="W2377">
        <f t="shared" si="226"/>
        <v>7.6800000000000068</v>
      </c>
      <c r="X2377">
        <f t="shared" si="227"/>
        <v>215.04000000000019</v>
      </c>
    </row>
    <row r="2378" spans="1:24" x14ac:dyDescent="0.35">
      <c r="A2378">
        <v>45</v>
      </c>
      <c r="B2378">
        <v>77.290000000000006</v>
      </c>
      <c r="C2378">
        <v>6</v>
      </c>
      <c r="D2378">
        <v>3478.05</v>
      </c>
      <c r="E2378" s="53">
        <v>43535</v>
      </c>
      <c r="F2378" s="84">
        <v>3</v>
      </c>
      <c r="G2378" s="84">
        <v>11</v>
      </c>
      <c r="H2378" s="85" t="str">
        <f t="shared" si="222"/>
        <v>November</v>
      </c>
      <c r="I2378" s="84">
        <v>2019</v>
      </c>
      <c r="J2378" s="85" t="str">
        <f t="shared" si="223"/>
        <v>11/3/2019</v>
      </c>
      <c r="K2378" s="86">
        <f t="shared" si="224"/>
        <v>1</v>
      </c>
      <c r="L2378" t="str">
        <f t="shared" si="225"/>
        <v>Sunday</v>
      </c>
      <c r="M2378">
        <v>2587</v>
      </c>
      <c r="N2378" t="s">
        <v>207</v>
      </c>
      <c r="O2378" t="s">
        <v>208</v>
      </c>
      <c r="P2378">
        <v>81</v>
      </c>
      <c r="Q2378" t="s">
        <v>643</v>
      </c>
      <c r="R2378" t="s">
        <v>445</v>
      </c>
      <c r="S2378" t="s">
        <v>254</v>
      </c>
      <c r="T2378" t="s">
        <v>229</v>
      </c>
      <c r="U2378" t="s">
        <v>759</v>
      </c>
      <c r="V2378" t="s">
        <v>260</v>
      </c>
      <c r="W2378">
        <f t="shared" si="226"/>
        <v>-3.7099999999999937</v>
      </c>
      <c r="X2378">
        <f t="shared" si="227"/>
        <v>-166.9499999999997</v>
      </c>
    </row>
    <row r="2379" spans="1:24" x14ac:dyDescent="0.35">
      <c r="A2379">
        <v>20</v>
      </c>
      <c r="B2379">
        <v>182.89</v>
      </c>
      <c r="C2379">
        <v>5</v>
      </c>
      <c r="D2379">
        <v>3657.8</v>
      </c>
      <c r="E2379" s="53" t="s">
        <v>468</v>
      </c>
      <c r="F2379" s="84">
        <v>17</v>
      </c>
      <c r="G2379" s="84">
        <v>11</v>
      </c>
      <c r="H2379" s="85" t="str">
        <f t="shared" si="222"/>
        <v>November</v>
      </c>
      <c r="I2379" s="84">
        <v>2019</v>
      </c>
      <c r="J2379" s="85" t="str">
        <f t="shared" si="223"/>
        <v>11/17/2019</v>
      </c>
      <c r="K2379" s="86">
        <f t="shared" si="224"/>
        <v>1</v>
      </c>
      <c r="L2379" t="str">
        <f t="shared" si="225"/>
        <v>Sunday</v>
      </c>
      <c r="M2379">
        <v>2574</v>
      </c>
      <c r="N2379" t="s">
        <v>207</v>
      </c>
      <c r="O2379" t="s">
        <v>208</v>
      </c>
      <c r="P2379">
        <v>81</v>
      </c>
      <c r="Q2379" t="s">
        <v>643</v>
      </c>
      <c r="R2379" t="s">
        <v>351</v>
      </c>
      <c r="S2379" t="s">
        <v>311</v>
      </c>
      <c r="T2379" t="s">
        <v>229</v>
      </c>
      <c r="U2379" t="s">
        <v>726</v>
      </c>
      <c r="V2379" t="s">
        <v>260</v>
      </c>
      <c r="W2379">
        <f t="shared" si="226"/>
        <v>101.88999999999999</v>
      </c>
      <c r="X2379">
        <f t="shared" si="227"/>
        <v>2037.7999999999997</v>
      </c>
    </row>
    <row r="2380" spans="1:24" x14ac:dyDescent="0.35">
      <c r="A2380">
        <v>38</v>
      </c>
      <c r="B2380">
        <v>123.22</v>
      </c>
      <c r="C2380">
        <v>3</v>
      </c>
      <c r="D2380">
        <v>4682.3599999999997</v>
      </c>
      <c r="E2380" s="53" t="s">
        <v>221</v>
      </c>
      <c r="F2380" s="84">
        <v>24</v>
      </c>
      <c r="G2380" s="84">
        <v>11</v>
      </c>
      <c r="H2380" s="85" t="str">
        <f t="shared" si="222"/>
        <v>November</v>
      </c>
      <c r="I2380" s="84">
        <v>2019</v>
      </c>
      <c r="J2380" s="85" t="str">
        <f t="shared" si="223"/>
        <v>11/24/2019</v>
      </c>
      <c r="K2380" s="86">
        <f t="shared" si="224"/>
        <v>1</v>
      </c>
      <c r="L2380" t="str">
        <f t="shared" si="225"/>
        <v>Sunday</v>
      </c>
      <c r="M2380">
        <v>2568</v>
      </c>
      <c r="N2380" t="s">
        <v>207</v>
      </c>
      <c r="O2380" t="s">
        <v>208</v>
      </c>
      <c r="P2380">
        <v>81</v>
      </c>
      <c r="Q2380" t="s">
        <v>643</v>
      </c>
      <c r="R2380" t="s">
        <v>287</v>
      </c>
      <c r="S2380" t="s">
        <v>288</v>
      </c>
      <c r="T2380" t="s">
        <v>234</v>
      </c>
      <c r="U2380" t="s">
        <v>700</v>
      </c>
      <c r="V2380" t="s">
        <v>260</v>
      </c>
      <c r="W2380">
        <f t="shared" si="226"/>
        <v>42.22</v>
      </c>
      <c r="X2380">
        <f t="shared" si="227"/>
        <v>1604.36</v>
      </c>
    </row>
    <row r="2381" spans="1:24" x14ac:dyDescent="0.35">
      <c r="A2381">
        <v>26</v>
      </c>
      <c r="B2381">
        <v>151.44999999999999</v>
      </c>
      <c r="C2381">
        <v>4</v>
      </c>
      <c r="D2381">
        <v>3937.7</v>
      </c>
      <c r="E2381" s="53">
        <v>43720</v>
      </c>
      <c r="F2381" s="84">
        <v>9</v>
      </c>
      <c r="G2381" s="84">
        <v>12</v>
      </c>
      <c r="H2381" s="85" t="str">
        <f t="shared" si="222"/>
        <v>December</v>
      </c>
      <c r="I2381" s="84">
        <v>2019</v>
      </c>
      <c r="J2381" s="85" t="str">
        <f t="shared" si="223"/>
        <v>12/9/2019</v>
      </c>
      <c r="K2381" s="86">
        <f t="shared" si="224"/>
        <v>2</v>
      </c>
      <c r="L2381" t="str">
        <f t="shared" si="225"/>
        <v>Monday</v>
      </c>
      <c r="M2381">
        <v>2554</v>
      </c>
      <c r="N2381" t="s">
        <v>207</v>
      </c>
      <c r="O2381" t="s">
        <v>208</v>
      </c>
      <c r="P2381">
        <v>81</v>
      </c>
      <c r="Q2381" t="s">
        <v>643</v>
      </c>
      <c r="R2381" t="s">
        <v>258</v>
      </c>
      <c r="S2381" t="s">
        <v>259</v>
      </c>
      <c r="T2381" t="s">
        <v>230</v>
      </c>
      <c r="U2381" t="s">
        <v>685</v>
      </c>
      <c r="V2381" t="s">
        <v>260</v>
      </c>
      <c r="W2381">
        <f t="shared" si="226"/>
        <v>70.449999999999989</v>
      </c>
      <c r="X2381">
        <f t="shared" si="227"/>
        <v>1831.6999999999998</v>
      </c>
    </row>
    <row r="2382" spans="1:24" x14ac:dyDescent="0.35">
      <c r="A2382">
        <v>44</v>
      </c>
      <c r="B2382">
        <v>113.28</v>
      </c>
      <c r="C2382">
        <v>2</v>
      </c>
      <c r="D2382">
        <v>4984.32</v>
      </c>
      <c r="E2382" s="53">
        <v>44013</v>
      </c>
      <c r="F2382" s="84">
        <v>7</v>
      </c>
      <c r="G2382" s="84">
        <v>1</v>
      </c>
      <c r="H2382" s="85" t="str">
        <f t="shared" si="222"/>
        <v>January</v>
      </c>
      <c r="I2382" s="84">
        <v>2020</v>
      </c>
      <c r="J2382" s="85" t="str">
        <f t="shared" si="223"/>
        <v>1/7/2020</v>
      </c>
      <c r="K2382" s="86">
        <f t="shared" si="224"/>
        <v>3</v>
      </c>
      <c r="L2382" t="str">
        <f t="shared" si="225"/>
        <v>Tuesday</v>
      </c>
      <c r="M2382">
        <v>2526</v>
      </c>
      <c r="N2382" t="s">
        <v>207</v>
      </c>
      <c r="O2382" t="s">
        <v>208</v>
      </c>
      <c r="P2382">
        <v>81</v>
      </c>
      <c r="Q2382" t="s">
        <v>643</v>
      </c>
      <c r="R2382" t="s">
        <v>362</v>
      </c>
      <c r="S2382" t="s">
        <v>293</v>
      </c>
      <c r="T2382" t="s">
        <v>229</v>
      </c>
      <c r="U2382" t="s">
        <v>731</v>
      </c>
      <c r="V2382" t="s">
        <v>260</v>
      </c>
      <c r="W2382">
        <f t="shared" si="226"/>
        <v>32.28</v>
      </c>
      <c r="X2382">
        <f t="shared" si="227"/>
        <v>1420.3200000000002</v>
      </c>
    </row>
    <row r="2383" spans="1:24" x14ac:dyDescent="0.35">
      <c r="A2383">
        <v>49</v>
      </c>
      <c r="B2383">
        <v>110.34</v>
      </c>
      <c r="C2383">
        <v>8</v>
      </c>
      <c r="D2383">
        <v>5406.66</v>
      </c>
      <c r="E2383" s="53">
        <v>43892</v>
      </c>
      <c r="F2383" s="84">
        <v>3</v>
      </c>
      <c r="G2383" s="84">
        <v>2</v>
      </c>
      <c r="H2383" s="85" t="str">
        <f t="shared" si="222"/>
        <v>Febuary</v>
      </c>
      <c r="I2383" s="84">
        <v>2020</v>
      </c>
      <c r="J2383" s="85" t="str">
        <f t="shared" si="223"/>
        <v>2/3/2020</v>
      </c>
      <c r="K2383" s="86">
        <f t="shared" si="224"/>
        <v>2</v>
      </c>
      <c r="L2383" t="str">
        <f t="shared" si="225"/>
        <v>Monday</v>
      </c>
      <c r="M2383">
        <v>2500</v>
      </c>
      <c r="N2383" t="s">
        <v>207</v>
      </c>
      <c r="O2383" t="s">
        <v>208</v>
      </c>
      <c r="P2383">
        <v>81</v>
      </c>
      <c r="Q2383" t="s">
        <v>643</v>
      </c>
      <c r="R2383" t="s">
        <v>277</v>
      </c>
      <c r="S2383" t="s">
        <v>278</v>
      </c>
      <c r="T2383" t="s">
        <v>230</v>
      </c>
      <c r="U2383" t="s">
        <v>695</v>
      </c>
      <c r="V2383" t="s">
        <v>260</v>
      </c>
      <c r="W2383">
        <f t="shared" si="226"/>
        <v>29.340000000000003</v>
      </c>
      <c r="X2383">
        <f t="shared" si="227"/>
        <v>1437.66</v>
      </c>
    </row>
    <row r="2384" spans="1:24" x14ac:dyDescent="0.35">
      <c r="A2384">
        <v>22</v>
      </c>
      <c r="B2384">
        <v>158.69</v>
      </c>
      <c r="C2384">
        <v>13</v>
      </c>
      <c r="D2384">
        <v>3491.18</v>
      </c>
      <c r="E2384" s="53">
        <v>43924</v>
      </c>
      <c r="F2384" s="84">
        <v>4</v>
      </c>
      <c r="G2384" s="84">
        <v>3</v>
      </c>
      <c r="H2384" s="85" t="str">
        <f t="shared" si="222"/>
        <v>March</v>
      </c>
      <c r="I2384" s="84">
        <v>2020</v>
      </c>
      <c r="J2384" s="85" t="str">
        <f t="shared" si="223"/>
        <v>3/4/2020</v>
      </c>
      <c r="K2384" s="86">
        <f t="shared" si="224"/>
        <v>4</v>
      </c>
      <c r="L2384" t="str">
        <f t="shared" si="225"/>
        <v>Wednesday</v>
      </c>
      <c r="M2384">
        <v>2471</v>
      </c>
      <c r="N2384" t="s">
        <v>207</v>
      </c>
      <c r="O2384" t="s">
        <v>208</v>
      </c>
      <c r="P2384">
        <v>81</v>
      </c>
      <c r="Q2384" t="s">
        <v>643</v>
      </c>
      <c r="R2384" t="s">
        <v>335</v>
      </c>
      <c r="S2384" t="s">
        <v>336</v>
      </c>
      <c r="T2384" t="s">
        <v>229</v>
      </c>
      <c r="U2384" t="s">
        <v>720</v>
      </c>
      <c r="V2384" t="s">
        <v>260</v>
      </c>
      <c r="W2384">
        <f t="shared" si="226"/>
        <v>77.69</v>
      </c>
      <c r="X2384">
        <f t="shared" si="227"/>
        <v>1709.1799999999998</v>
      </c>
    </row>
    <row r="2385" spans="1:24" x14ac:dyDescent="0.35">
      <c r="A2385">
        <v>31</v>
      </c>
      <c r="B2385">
        <v>68.34</v>
      </c>
      <c r="C2385">
        <v>3</v>
      </c>
      <c r="D2385">
        <v>2118.54</v>
      </c>
      <c r="E2385" s="53">
        <v>44047</v>
      </c>
      <c r="F2385" s="84">
        <v>8</v>
      </c>
      <c r="G2385" s="84">
        <v>4</v>
      </c>
      <c r="H2385" s="85" t="str">
        <f t="shared" si="222"/>
        <v>April</v>
      </c>
      <c r="I2385" s="84">
        <v>2020</v>
      </c>
      <c r="J2385" s="85" t="str">
        <f t="shared" si="223"/>
        <v>4/8/2020</v>
      </c>
      <c r="K2385" s="86">
        <f t="shared" si="224"/>
        <v>4</v>
      </c>
      <c r="L2385" t="str">
        <f t="shared" si="225"/>
        <v>Wednesday</v>
      </c>
      <c r="M2385">
        <v>2437</v>
      </c>
      <c r="N2385" t="s">
        <v>207</v>
      </c>
      <c r="O2385" t="s">
        <v>208</v>
      </c>
      <c r="P2385">
        <v>81</v>
      </c>
      <c r="Q2385" t="s">
        <v>643</v>
      </c>
      <c r="R2385" t="s">
        <v>294</v>
      </c>
      <c r="S2385" t="s">
        <v>295</v>
      </c>
      <c r="T2385" t="s">
        <v>235</v>
      </c>
      <c r="U2385" t="s">
        <v>703</v>
      </c>
      <c r="V2385" t="s">
        <v>255</v>
      </c>
      <c r="W2385">
        <f t="shared" si="226"/>
        <v>-12.659999999999997</v>
      </c>
      <c r="X2385">
        <f t="shared" si="227"/>
        <v>-392.45999999999992</v>
      </c>
    </row>
    <row r="2386" spans="1:24" x14ac:dyDescent="0.35">
      <c r="A2386">
        <v>41</v>
      </c>
      <c r="B2386">
        <v>70.67</v>
      </c>
      <c r="C2386">
        <v>5</v>
      </c>
      <c r="D2386">
        <v>2897.47</v>
      </c>
      <c r="E2386" s="53">
        <v>43406</v>
      </c>
      <c r="F2386" s="84">
        <v>11</v>
      </c>
      <c r="G2386" s="84">
        <v>2</v>
      </c>
      <c r="H2386" s="85" t="str">
        <f t="shared" si="222"/>
        <v>Febuary</v>
      </c>
      <c r="I2386" s="84">
        <v>2018</v>
      </c>
      <c r="J2386" s="85" t="str">
        <f t="shared" si="223"/>
        <v>2/11/2018</v>
      </c>
      <c r="K2386" s="86">
        <f t="shared" si="224"/>
        <v>1</v>
      </c>
      <c r="L2386" t="str">
        <f t="shared" si="225"/>
        <v>Sunday</v>
      </c>
      <c r="M2386">
        <v>3225</v>
      </c>
      <c r="N2386" t="s">
        <v>207</v>
      </c>
      <c r="O2386" t="s">
        <v>509</v>
      </c>
      <c r="P2386">
        <v>66</v>
      </c>
      <c r="Q2386" t="s">
        <v>644</v>
      </c>
      <c r="R2386" t="s">
        <v>357</v>
      </c>
      <c r="S2386" t="s">
        <v>358</v>
      </c>
      <c r="T2386" t="s">
        <v>243</v>
      </c>
      <c r="U2386" t="s">
        <v>729</v>
      </c>
      <c r="V2386" t="s">
        <v>255</v>
      </c>
      <c r="W2386">
        <f t="shared" si="226"/>
        <v>4.6700000000000017</v>
      </c>
      <c r="X2386">
        <f t="shared" si="227"/>
        <v>191.47000000000008</v>
      </c>
    </row>
    <row r="2387" spans="1:24" x14ac:dyDescent="0.35">
      <c r="A2387">
        <v>25</v>
      </c>
      <c r="B2387">
        <v>76.67</v>
      </c>
      <c r="C2387">
        <v>14</v>
      </c>
      <c r="D2387">
        <v>1916.75</v>
      </c>
      <c r="E2387" s="53" t="s">
        <v>359</v>
      </c>
      <c r="F2387" s="84">
        <v>28</v>
      </c>
      <c r="G2387" s="84">
        <v>4</v>
      </c>
      <c r="H2387" s="85" t="str">
        <f t="shared" si="222"/>
        <v>April</v>
      </c>
      <c r="I2387" s="84">
        <v>2018</v>
      </c>
      <c r="J2387" s="85" t="str">
        <f t="shared" si="223"/>
        <v>4/28/2018</v>
      </c>
      <c r="K2387" s="86">
        <f t="shared" si="224"/>
        <v>7</v>
      </c>
      <c r="L2387" t="str">
        <f t="shared" si="225"/>
        <v>Saturday</v>
      </c>
      <c r="M2387">
        <v>3150</v>
      </c>
      <c r="N2387" t="s">
        <v>207</v>
      </c>
      <c r="O2387" t="s">
        <v>509</v>
      </c>
      <c r="P2387">
        <v>66</v>
      </c>
      <c r="Q2387" t="s">
        <v>644</v>
      </c>
      <c r="R2387" t="s">
        <v>287</v>
      </c>
      <c r="S2387" t="s">
        <v>288</v>
      </c>
      <c r="T2387" t="s">
        <v>234</v>
      </c>
      <c r="U2387" t="s">
        <v>700</v>
      </c>
      <c r="V2387" t="s">
        <v>255</v>
      </c>
      <c r="W2387">
        <f t="shared" si="226"/>
        <v>10.670000000000002</v>
      </c>
      <c r="X2387">
        <f t="shared" si="227"/>
        <v>266.75000000000006</v>
      </c>
    </row>
    <row r="2388" spans="1:24" x14ac:dyDescent="0.35">
      <c r="A2388">
        <v>31</v>
      </c>
      <c r="B2388">
        <v>60</v>
      </c>
      <c r="C2388">
        <v>5</v>
      </c>
      <c r="D2388">
        <v>1860</v>
      </c>
      <c r="E2388" s="53">
        <v>43440</v>
      </c>
      <c r="F2388" s="84">
        <v>12</v>
      </c>
      <c r="G2388" s="84">
        <v>6</v>
      </c>
      <c r="H2388" s="85" t="str">
        <f t="shared" si="222"/>
        <v>June</v>
      </c>
      <c r="I2388" s="84">
        <v>2018</v>
      </c>
      <c r="J2388" s="85" t="str">
        <f t="shared" si="223"/>
        <v>6/12/2018</v>
      </c>
      <c r="K2388" s="86">
        <f t="shared" si="224"/>
        <v>3</v>
      </c>
      <c r="L2388" t="str">
        <f t="shared" si="225"/>
        <v>Tuesday</v>
      </c>
      <c r="M2388">
        <v>3106</v>
      </c>
      <c r="N2388" t="s">
        <v>207</v>
      </c>
      <c r="O2388" t="s">
        <v>509</v>
      </c>
      <c r="P2388">
        <v>66</v>
      </c>
      <c r="Q2388" t="s">
        <v>644</v>
      </c>
      <c r="R2388" t="s">
        <v>360</v>
      </c>
      <c r="S2388" t="s">
        <v>361</v>
      </c>
      <c r="T2388" t="s">
        <v>235</v>
      </c>
      <c r="U2388" t="s">
        <v>730</v>
      </c>
      <c r="V2388" t="s">
        <v>255</v>
      </c>
      <c r="W2388">
        <f t="shared" si="226"/>
        <v>-6</v>
      </c>
      <c r="X2388">
        <f t="shared" si="227"/>
        <v>-186</v>
      </c>
    </row>
    <row r="2389" spans="1:24" x14ac:dyDescent="0.35">
      <c r="A2389">
        <v>41</v>
      </c>
      <c r="B2389">
        <v>64</v>
      </c>
      <c r="C2389">
        <v>2</v>
      </c>
      <c r="D2389">
        <v>2624</v>
      </c>
      <c r="E2389" s="53">
        <v>43320</v>
      </c>
      <c r="F2389" s="84">
        <v>8</v>
      </c>
      <c r="G2389" s="84">
        <v>8</v>
      </c>
      <c r="H2389" s="85" t="str">
        <f t="shared" si="222"/>
        <v>August</v>
      </c>
      <c r="I2389" s="84">
        <v>2018</v>
      </c>
      <c r="J2389" s="85" t="str">
        <f t="shared" si="223"/>
        <v>8/8/2018</v>
      </c>
      <c r="K2389" s="86">
        <f t="shared" si="224"/>
        <v>4</v>
      </c>
      <c r="L2389" t="str">
        <f t="shared" si="225"/>
        <v>Wednesday</v>
      </c>
      <c r="M2389">
        <v>3050</v>
      </c>
      <c r="N2389" t="s">
        <v>207</v>
      </c>
      <c r="O2389" t="s">
        <v>509</v>
      </c>
      <c r="P2389">
        <v>66</v>
      </c>
      <c r="Q2389" t="s">
        <v>644</v>
      </c>
      <c r="R2389" t="s">
        <v>335</v>
      </c>
      <c r="S2389" t="s">
        <v>336</v>
      </c>
      <c r="T2389" t="s">
        <v>229</v>
      </c>
      <c r="U2389" t="s">
        <v>720</v>
      </c>
      <c r="V2389" t="s">
        <v>255</v>
      </c>
      <c r="W2389">
        <f t="shared" si="226"/>
        <v>-2</v>
      </c>
      <c r="X2389">
        <f t="shared" si="227"/>
        <v>-82</v>
      </c>
    </row>
    <row r="2390" spans="1:24" x14ac:dyDescent="0.35">
      <c r="A2390">
        <v>43</v>
      </c>
      <c r="B2390">
        <v>64.67</v>
      </c>
      <c r="C2390">
        <v>1</v>
      </c>
      <c r="D2390">
        <v>2780.81</v>
      </c>
      <c r="E2390" s="53" t="s">
        <v>428</v>
      </c>
      <c r="F2390" s="84">
        <v>28</v>
      </c>
      <c r="G2390" s="84">
        <v>9</v>
      </c>
      <c r="H2390" s="85" t="str">
        <f t="shared" si="222"/>
        <v>September</v>
      </c>
      <c r="I2390" s="84">
        <v>2018</v>
      </c>
      <c r="J2390" s="85" t="str">
        <f t="shared" si="223"/>
        <v>9/28/2018</v>
      </c>
      <c r="K2390" s="86">
        <f t="shared" si="224"/>
        <v>6</v>
      </c>
      <c r="L2390" t="str">
        <f t="shared" si="225"/>
        <v>Friday</v>
      </c>
      <c r="M2390">
        <v>3000</v>
      </c>
      <c r="N2390" t="s">
        <v>207</v>
      </c>
      <c r="O2390" t="s">
        <v>509</v>
      </c>
      <c r="P2390">
        <v>66</v>
      </c>
      <c r="Q2390" t="s">
        <v>644</v>
      </c>
      <c r="R2390" t="s">
        <v>296</v>
      </c>
      <c r="S2390" t="s">
        <v>297</v>
      </c>
      <c r="T2390" t="s">
        <v>236</v>
      </c>
      <c r="U2390" t="s">
        <v>704</v>
      </c>
      <c r="V2390" t="s">
        <v>255</v>
      </c>
      <c r="W2390">
        <f t="shared" si="226"/>
        <v>-1.3299999999999983</v>
      </c>
      <c r="X2390">
        <f t="shared" si="227"/>
        <v>-57.189999999999927</v>
      </c>
    </row>
    <row r="2391" spans="1:24" x14ac:dyDescent="0.35">
      <c r="A2391">
        <v>43</v>
      </c>
      <c r="B2391">
        <v>75.34</v>
      </c>
      <c r="C2391">
        <v>12</v>
      </c>
      <c r="D2391">
        <v>3239.62</v>
      </c>
      <c r="E2391" s="53" t="s">
        <v>363</v>
      </c>
      <c r="F2391" s="84">
        <v>23</v>
      </c>
      <c r="G2391" s="84">
        <v>10</v>
      </c>
      <c r="H2391" s="85" t="str">
        <f t="shared" si="222"/>
        <v>October</v>
      </c>
      <c r="I2391" s="84">
        <v>2018</v>
      </c>
      <c r="J2391" s="85" t="str">
        <f t="shared" si="223"/>
        <v>10/23/2018</v>
      </c>
      <c r="K2391" s="86">
        <f t="shared" si="224"/>
        <v>3</v>
      </c>
      <c r="L2391" t="str">
        <f t="shared" si="225"/>
        <v>Tuesday</v>
      </c>
      <c r="M2391">
        <v>2976</v>
      </c>
      <c r="N2391" t="s">
        <v>364</v>
      </c>
      <c r="O2391" t="s">
        <v>509</v>
      </c>
      <c r="P2391">
        <v>66</v>
      </c>
      <c r="Q2391" t="s">
        <v>644</v>
      </c>
      <c r="R2391" t="s">
        <v>330</v>
      </c>
      <c r="S2391" t="s">
        <v>331</v>
      </c>
      <c r="T2391" t="s">
        <v>237</v>
      </c>
      <c r="U2391" t="s">
        <v>718</v>
      </c>
      <c r="V2391" t="s">
        <v>260</v>
      </c>
      <c r="W2391">
        <f t="shared" si="226"/>
        <v>9.3400000000000034</v>
      </c>
      <c r="X2391">
        <f t="shared" si="227"/>
        <v>401.62000000000012</v>
      </c>
    </row>
    <row r="2392" spans="1:24" x14ac:dyDescent="0.35">
      <c r="A2392">
        <v>24</v>
      </c>
      <c r="B2392">
        <v>76</v>
      </c>
      <c r="C2392">
        <v>3</v>
      </c>
      <c r="D2392">
        <v>1824</v>
      </c>
      <c r="E2392" s="53">
        <v>43292</v>
      </c>
      <c r="F2392" s="84">
        <v>7</v>
      </c>
      <c r="G2392" s="84">
        <v>11</v>
      </c>
      <c r="H2392" s="85" t="str">
        <f t="shared" si="222"/>
        <v>November</v>
      </c>
      <c r="I2392" s="84">
        <v>2018</v>
      </c>
      <c r="J2392" s="85" t="str">
        <f t="shared" si="223"/>
        <v>11/7/2018</v>
      </c>
      <c r="K2392" s="86">
        <f t="shared" si="224"/>
        <v>4</v>
      </c>
      <c r="L2392" t="str">
        <f t="shared" si="225"/>
        <v>Wednesday</v>
      </c>
      <c r="M2392">
        <v>2962</v>
      </c>
      <c r="N2392" t="s">
        <v>207</v>
      </c>
      <c r="O2392" t="s">
        <v>509</v>
      </c>
      <c r="P2392">
        <v>66</v>
      </c>
      <c r="Q2392" t="s">
        <v>644</v>
      </c>
      <c r="R2392" t="s">
        <v>433</v>
      </c>
      <c r="S2392" t="s">
        <v>297</v>
      </c>
      <c r="T2392" t="s">
        <v>236</v>
      </c>
      <c r="U2392" t="s">
        <v>756</v>
      </c>
      <c r="V2392" t="s">
        <v>255</v>
      </c>
      <c r="W2392">
        <f t="shared" si="226"/>
        <v>10</v>
      </c>
      <c r="X2392">
        <f t="shared" si="227"/>
        <v>240</v>
      </c>
    </row>
    <row r="2393" spans="1:24" x14ac:dyDescent="0.35">
      <c r="A2393">
        <v>21</v>
      </c>
      <c r="B2393">
        <v>54</v>
      </c>
      <c r="C2393">
        <v>3</v>
      </c>
      <c r="D2393">
        <v>1134</v>
      </c>
      <c r="E2393" s="53" t="s">
        <v>367</v>
      </c>
      <c r="F2393" s="84">
        <v>14</v>
      </c>
      <c r="G2393" s="84">
        <v>11</v>
      </c>
      <c r="H2393" s="85" t="str">
        <f t="shared" si="222"/>
        <v>November</v>
      </c>
      <c r="I2393" s="84">
        <v>2018</v>
      </c>
      <c r="J2393" s="85" t="str">
        <f t="shared" si="223"/>
        <v>11/14/2018</v>
      </c>
      <c r="K2393" s="86">
        <f t="shared" si="224"/>
        <v>4</v>
      </c>
      <c r="L2393" t="str">
        <f t="shared" si="225"/>
        <v>Wednesday</v>
      </c>
      <c r="M2393">
        <v>2956</v>
      </c>
      <c r="N2393" t="s">
        <v>207</v>
      </c>
      <c r="O2393" t="s">
        <v>509</v>
      </c>
      <c r="P2393">
        <v>66</v>
      </c>
      <c r="Q2393" t="s">
        <v>644</v>
      </c>
      <c r="R2393" t="s">
        <v>362</v>
      </c>
      <c r="S2393" t="s">
        <v>293</v>
      </c>
      <c r="T2393" t="s">
        <v>229</v>
      </c>
      <c r="U2393" t="s">
        <v>731</v>
      </c>
      <c r="V2393" t="s">
        <v>255</v>
      </c>
      <c r="W2393">
        <f t="shared" si="226"/>
        <v>-12</v>
      </c>
      <c r="X2393">
        <f t="shared" si="227"/>
        <v>-252</v>
      </c>
    </row>
    <row r="2394" spans="1:24" x14ac:dyDescent="0.35">
      <c r="A2394">
        <v>23</v>
      </c>
      <c r="B2394">
        <v>64.67</v>
      </c>
      <c r="C2394">
        <v>9</v>
      </c>
      <c r="D2394">
        <v>1487.41</v>
      </c>
      <c r="E2394" s="53" t="s">
        <v>369</v>
      </c>
      <c r="F2394" s="84">
        <v>26</v>
      </c>
      <c r="G2394" s="84">
        <v>11</v>
      </c>
      <c r="H2394" s="85" t="str">
        <f t="shared" si="222"/>
        <v>November</v>
      </c>
      <c r="I2394" s="84">
        <v>2018</v>
      </c>
      <c r="J2394" s="85" t="str">
        <f t="shared" si="223"/>
        <v>11/26/2018</v>
      </c>
      <c r="K2394" s="86">
        <f t="shared" si="224"/>
        <v>2</v>
      </c>
      <c r="L2394" t="str">
        <f t="shared" si="225"/>
        <v>Monday</v>
      </c>
      <c r="M2394">
        <v>2945</v>
      </c>
      <c r="N2394" t="s">
        <v>207</v>
      </c>
      <c r="O2394" t="s">
        <v>509</v>
      </c>
      <c r="P2394">
        <v>66</v>
      </c>
      <c r="Q2394" t="s">
        <v>644</v>
      </c>
      <c r="R2394" t="s">
        <v>370</v>
      </c>
      <c r="S2394" t="s">
        <v>247</v>
      </c>
      <c r="T2394" t="s">
        <v>236</v>
      </c>
      <c r="U2394" t="s">
        <v>734</v>
      </c>
      <c r="V2394" t="s">
        <v>255</v>
      </c>
      <c r="W2394">
        <f t="shared" si="226"/>
        <v>-1.3299999999999983</v>
      </c>
      <c r="X2394">
        <f t="shared" si="227"/>
        <v>-30.589999999999961</v>
      </c>
    </row>
    <row r="2395" spans="1:24" x14ac:dyDescent="0.35">
      <c r="A2395">
        <v>38</v>
      </c>
      <c r="B2395">
        <v>74.67</v>
      </c>
      <c r="C2395">
        <v>3</v>
      </c>
      <c r="D2395">
        <v>2837.46</v>
      </c>
      <c r="E2395" s="53">
        <v>43497</v>
      </c>
      <c r="F2395" s="84">
        <v>2</v>
      </c>
      <c r="G2395" s="84">
        <v>1</v>
      </c>
      <c r="H2395" s="85" t="str">
        <f t="shared" si="222"/>
        <v>January</v>
      </c>
      <c r="I2395" s="84">
        <v>2019</v>
      </c>
      <c r="J2395" s="85" t="str">
        <f t="shared" si="223"/>
        <v>1/2/2019</v>
      </c>
      <c r="K2395" s="86">
        <f t="shared" si="224"/>
        <v>4</v>
      </c>
      <c r="L2395" t="str">
        <f t="shared" si="225"/>
        <v>Wednesday</v>
      </c>
      <c r="M2395">
        <v>2909</v>
      </c>
      <c r="N2395" t="s">
        <v>207</v>
      </c>
      <c r="O2395" t="s">
        <v>509</v>
      </c>
      <c r="P2395">
        <v>66</v>
      </c>
      <c r="Q2395" t="s">
        <v>644</v>
      </c>
      <c r="R2395" t="s">
        <v>313</v>
      </c>
      <c r="S2395" t="s">
        <v>314</v>
      </c>
      <c r="T2395" t="s">
        <v>230</v>
      </c>
      <c r="U2395" t="s">
        <v>711</v>
      </c>
      <c r="V2395" t="s">
        <v>255</v>
      </c>
      <c r="W2395">
        <f t="shared" si="226"/>
        <v>8.6700000000000017</v>
      </c>
      <c r="X2395">
        <f t="shared" si="227"/>
        <v>329.46000000000004</v>
      </c>
    </row>
    <row r="2396" spans="1:24" x14ac:dyDescent="0.35">
      <c r="A2396">
        <v>31</v>
      </c>
      <c r="B2396">
        <v>62.67</v>
      </c>
      <c r="C2396">
        <v>15</v>
      </c>
      <c r="D2396">
        <v>1942.77</v>
      </c>
      <c r="E2396" s="53" t="s">
        <v>371</v>
      </c>
      <c r="F2396" s="84">
        <v>19</v>
      </c>
      <c r="G2396" s="84">
        <v>2</v>
      </c>
      <c r="H2396" s="85" t="str">
        <f t="shared" si="222"/>
        <v>Febuary</v>
      </c>
      <c r="I2396" s="84">
        <v>2019</v>
      </c>
      <c r="J2396" s="85" t="str">
        <f t="shared" si="223"/>
        <v>2/19/2019</v>
      </c>
      <c r="K2396" s="86">
        <f t="shared" si="224"/>
        <v>3</v>
      </c>
      <c r="L2396" t="str">
        <f t="shared" si="225"/>
        <v>Tuesday</v>
      </c>
      <c r="M2396">
        <v>2862</v>
      </c>
      <c r="N2396" t="s">
        <v>207</v>
      </c>
      <c r="O2396" t="s">
        <v>509</v>
      </c>
      <c r="P2396">
        <v>66</v>
      </c>
      <c r="Q2396" t="s">
        <v>644</v>
      </c>
      <c r="R2396" t="s">
        <v>372</v>
      </c>
      <c r="S2396" t="s">
        <v>373</v>
      </c>
      <c r="T2396" t="s">
        <v>229</v>
      </c>
      <c r="U2396" t="s">
        <v>735</v>
      </c>
      <c r="V2396" t="s">
        <v>255</v>
      </c>
      <c r="W2396">
        <f t="shared" si="226"/>
        <v>-3.3299999999999983</v>
      </c>
      <c r="X2396">
        <f t="shared" si="227"/>
        <v>-103.22999999999995</v>
      </c>
    </row>
    <row r="2397" spans="1:24" x14ac:dyDescent="0.35">
      <c r="A2397">
        <v>36</v>
      </c>
      <c r="B2397">
        <v>70.67</v>
      </c>
      <c r="C2397">
        <v>3</v>
      </c>
      <c r="D2397">
        <v>2544.12</v>
      </c>
      <c r="E2397" s="53" t="s">
        <v>524</v>
      </c>
      <c r="F2397" s="84">
        <v>29</v>
      </c>
      <c r="G2397" s="84">
        <v>3</v>
      </c>
      <c r="H2397" s="85" t="str">
        <f t="shared" si="222"/>
        <v>March</v>
      </c>
      <c r="I2397" s="84">
        <v>2019</v>
      </c>
      <c r="J2397" s="85" t="str">
        <f t="shared" si="223"/>
        <v>3/29/2019</v>
      </c>
      <c r="K2397" s="86">
        <f t="shared" si="224"/>
        <v>6</v>
      </c>
      <c r="L2397" t="str">
        <f t="shared" si="225"/>
        <v>Friday</v>
      </c>
      <c r="M2397">
        <v>2825</v>
      </c>
      <c r="N2397" t="s">
        <v>207</v>
      </c>
      <c r="O2397" t="s">
        <v>509</v>
      </c>
      <c r="P2397">
        <v>66</v>
      </c>
      <c r="Q2397" t="s">
        <v>644</v>
      </c>
      <c r="R2397" t="s">
        <v>273</v>
      </c>
      <c r="S2397" t="s">
        <v>274</v>
      </c>
      <c r="T2397" t="s">
        <v>229</v>
      </c>
      <c r="U2397" t="s">
        <v>693</v>
      </c>
      <c r="V2397" t="s">
        <v>255</v>
      </c>
      <c r="W2397">
        <f t="shared" si="226"/>
        <v>4.6700000000000017</v>
      </c>
      <c r="X2397">
        <f t="shared" si="227"/>
        <v>168.12000000000006</v>
      </c>
    </row>
    <row r="2398" spans="1:24" x14ac:dyDescent="0.35">
      <c r="A2398">
        <v>36</v>
      </c>
      <c r="B2398">
        <v>71.34</v>
      </c>
      <c r="C2398">
        <v>6</v>
      </c>
      <c r="D2398">
        <v>2568.2399999999998</v>
      </c>
      <c r="E2398" s="53">
        <v>43651</v>
      </c>
      <c r="F2398" s="84">
        <v>7</v>
      </c>
      <c r="G2398" s="84">
        <v>5</v>
      </c>
      <c r="H2398" s="85" t="str">
        <f t="shared" si="222"/>
        <v>May</v>
      </c>
      <c r="I2398" s="84">
        <v>2019</v>
      </c>
      <c r="J2398" s="85" t="str">
        <f t="shared" si="223"/>
        <v>5/7/2019</v>
      </c>
      <c r="K2398" s="86">
        <f t="shared" si="224"/>
        <v>3</v>
      </c>
      <c r="L2398" t="str">
        <f t="shared" si="225"/>
        <v>Tuesday</v>
      </c>
      <c r="M2398">
        <v>2787</v>
      </c>
      <c r="N2398" t="s">
        <v>364</v>
      </c>
      <c r="O2398" t="s">
        <v>509</v>
      </c>
      <c r="P2398">
        <v>66</v>
      </c>
      <c r="Q2398" t="s">
        <v>644</v>
      </c>
      <c r="R2398" t="s">
        <v>253</v>
      </c>
      <c r="S2398" t="s">
        <v>254</v>
      </c>
      <c r="T2398" t="s">
        <v>229</v>
      </c>
      <c r="U2398" t="s">
        <v>683</v>
      </c>
      <c r="V2398" t="s">
        <v>255</v>
      </c>
      <c r="W2398">
        <f t="shared" si="226"/>
        <v>5.3400000000000034</v>
      </c>
      <c r="X2398">
        <f t="shared" si="227"/>
        <v>192.24000000000012</v>
      </c>
    </row>
    <row r="2399" spans="1:24" x14ac:dyDescent="0.35">
      <c r="A2399">
        <v>34</v>
      </c>
      <c r="B2399">
        <v>62</v>
      </c>
      <c r="C2399">
        <v>4</v>
      </c>
      <c r="D2399">
        <v>2108</v>
      </c>
      <c r="E2399" s="53" t="s">
        <v>374</v>
      </c>
      <c r="F2399" s="84">
        <v>17</v>
      </c>
      <c r="G2399" s="84">
        <v>6</v>
      </c>
      <c r="H2399" s="85" t="str">
        <f t="shared" si="222"/>
        <v>June</v>
      </c>
      <c r="I2399" s="84">
        <v>2019</v>
      </c>
      <c r="J2399" s="85" t="str">
        <f t="shared" si="223"/>
        <v>6/17/2019</v>
      </c>
      <c r="K2399" s="86">
        <f t="shared" si="224"/>
        <v>2</v>
      </c>
      <c r="L2399" t="str">
        <f t="shared" si="225"/>
        <v>Monday</v>
      </c>
      <c r="M2399">
        <v>2747</v>
      </c>
      <c r="N2399" t="s">
        <v>207</v>
      </c>
      <c r="O2399" t="s">
        <v>509</v>
      </c>
      <c r="P2399">
        <v>66</v>
      </c>
      <c r="Q2399" t="s">
        <v>644</v>
      </c>
      <c r="R2399" t="s">
        <v>345</v>
      </c>
      <c r="S2399" t="s">
        <v>238</v>
      </c>
      <c r="T2399" t="s">
        <v>240</v>
      </c>
      <c r="U2399" t="s">
        <v>724</v>
      </c>
      <c r="V2399" t="s">
        <v>255</v>
      </c>
      <c r="W2399">
        <f t="shared" si="226"/>
        <v>-4</v>
      </c>
      <c r="X2399">
        <f t="shared" si="227"/>
        <v>-136</v>
      </c>
    </row>
    <row r="2400" spans="1:24" x14ac:dyDescent="0.35">
      <c r="A2400">
        <v>21</v>
      </c>
      <c r="B2400">
        <v>65.34</v>
      </c>
      <c r="C2400">
        <v>7</v>
      </c>
      <c r="D2400">
        <v>1372.14</v>
      </c>
      <c r="E2400" s="53" t="s">
        <v>375</v>
      </c>
      <c r="F2400" s="84">
        <v>21</v>
      </c>
      <c r="G2400" s="84">
        <v>7</v>
      </c>
      <c r="H2400" s="85" t="str">
        <f t="shared" si="222"/>
        <v>July</v>
      </c>
      <c r="I2400" s="84">
        <v>2019</v>
      </c>
      <c r="J2400" s="85" t="str">
        <f t="shared" si="223"/>
        <v>7/21/2019</v>
      </c>
      <c r="K2400" s="86">
        <f t="shared" si="224"/>
        <v>1</v>
      </c>
      <c r="L2400" t="str">
        <f t="shared" si="225"/>
        <v>Sunday</v>
      </c>
      <c r="M2400">
        <v>2714</v>
      </c>
      <c r="N2400" t="s">
        <v>207</v>
      </c>
      <c r="O2400" t="s">
        <v>509</v>
      </c>
      <c r="P2400">
        <v>66</v>
      </c>
      <c r="Q2400" t="s">
        <v>644</v>
      </c>
      <c r="R2400" t="s">
        <v>376</v>
      </c>
      <c r="S2400" t="s">
        <v>377</v>
      </c>
      <c r="T2400" t="s">
        <v>242</v>
      </c>
      <c r="U2400" t="s">
        <v>736</v>
      </c>
      <c r="V2400" t="s">
        <v>255</v>
      </c>
      <c r="W2400">
        <f t="shared" si="226"/>
        <v>-0.65999999999999659</v>
      </c>
      <c r="X2400">
        <f t="shared" si="227"/>
        <v>-13.859999999999928</v>
      </c>
    </row>
    <row r="2401" spans="1:24" x14ac:dyDescent="0.35">
      <c r="A2401">
        <v>45</v>
      </c>
      <c r="B2401">
        <v>78.67</v>
      </c>
      <c r="C2401">
        <v>9</v>
      </c>
      <c r="D2401">
        <v>3540.15</v>
      </c>
      <c r="E2401" s="53" t="s">
        <v>378</v>
      </c>
      <c r="F2401" s="84">
        <v>20</v>
      </c>
      <c r="G2401" s="84">
        <v>8</v>
      </c>
      <c r="H2401" s="85" t="str">
        <f t="shared" si="222"/>
        <v>August</v>
      </c>
      <c r="I2401" s="84">
        <v>2019</v>
      </c>
      <c r="J2401" s="85" t="str">
        <f t="shared" si="223"/>
        <v>8/20/2019</v>
      </c>
      <c r="K2401" s="86">
        <f t="shared" si="224"/>
        <v>3</v>
      </c>
      <c r="L2401" t="str">
        <f t="shared" si="225"/>
        <v>Tuesday</v>
      </c>
      <c r="M2401">
        <v>2685</v>
      </c>
      <c r="N2401" t="s">
        <v>207</v>
      </c>
      <c r="O2401" t="s">
        <v>509</v>
      </c>
      <c r="P2401">
        <v>66</v>
      </c>
      <c r="Q2401" t="s">
        <v>644</v>
      </c>
      <c r="R2401" t="s">
        <v>379</v>
      </c>
      <c r="S2401" t="s">
        <v>380</v>
      </c>
      <c r="T2401" t="s">
        <v>240</v>
      </c>
      <c r="U2401" t="s">
        <v>737</v>
      </c>
      <c r="V2401" t="s">
        <v>260</v>
      </c>
      <c r="W2401">
        <f t="shared" si="226"/>
        <v>12.670000000000002</v>
      </c>
      <c r="X2401">
        <f t="shared" si="227"/>
        <v>570.15000000000009</v>
      </c>
    </row>
    <row r="2402" spans="1:24" x14ac:dyDescent="0.35">
      <c r="A2402">
        <v>26</v>
      </c>
      <c r="B2402">
        <v>75.34</v>
      </c>
      <c r="C2402">
        <v>4</v>
      </c>
      <c r="D2402">
        <v>1958.84</v>
      </c>
      <c r="E2402" s="53">
        <v>43747</v>
      </c>
      <c r="F2402" s="84">
        <v>10</v>
      </c>
      <c r="G2402" s="84">
        <v>9</v>
      </c>
      <c r="H2402" s="85" t="str">
        <f t="shared" si="222"/>
        <v>September</v>
      </c>
      <c r="I2402" s="84">
        <v>2019</v>
      </c>
      <c r="J2402" s="85" t="str">
        <f t="shared" si="223"/>
        <v>9/10/2019</v>
      </c>
      <c r="K2402" s="86">
        <f t="shared" si="224"/>
        <v>3</v>
      </c>
      <c r="L2402" t="str">
        <f t="shared" si="225"/>
        <v>Tuesday</v>
      </c>
      <c r="M2402">
        <v>2665</v>
      </c>
      <c r="N2402" t="s">
        <v>207</v>
      </c>
      <c r="O2402" t="s">
        <v>509</v>
      </c>
      <c r="P2402">
        <v>66</v>
      </c>
      <c r="Q2402" t="s">
        <v>644</v>
      </c>
      <c r="R2402" t="s">
        <v>381</v>
      </c>
      <c r="S2402" t="s">
        <v>382</v>
      </c>
      <c r="T2402" t="s">
        <v>229</v>
      </c>
      <c r="U2402" t="s">
        <v>738</v>
      </c>
      <c r="V2402" t="s">
        <v>255</v>
      </c>
      <c r="W2402">
        <f t="shared" si="226"/>
        <v>9.3400000000000034</v>
      </c>
      <c r="X2402">
        <f t="shared" si="227"/>
        <v>242.84000000000009</v>
      </c>
    </row>
    <row r="2403" spans="1:24" x14ac:dyDescent="0.35">
      <c r="A2403">
        <v>50</v>
      </c>
      <c r="B2403">
        <v>54</v>
      </c>
      <c r="C2403">
        <v>3</v>
      </c>
      <c r="D2403">
        <v>2700</v>
      </c>
      <c r="E2403" s="53" t="s">
        <v>383</v>
      </c>
      <c r="F2403" s="84">
        <v>14</v>
      </c>
      <c r="G2403" s="84">
        <v>10</v>
      </c>
      <c r="H2403" s="85" t="str">
        <f t="shared" si="222"/>
        <v>October</v>
      </c>
      <c r="I2403" s="84">
        <v>2019</v>
      </c>
      <c r="J2403" s="85" t="str">
        <f t="shared" si="223"/>
        <v>10/14/2019</v>
      </c>
      <c r="K2403" s="86">
        <f t="shared" si="224"/>
        <v>2</v>
      </c>
      <c r="L2403" t="str">
        <f t="shared" si="225"/>
        <v>Monday</v>
      </c>
      <c r="M2403">
        <v>2632</v>
      </c>
      <c r="N2403" t="s">
        <v>207</v>
      </c>
      <c r="O2403" t="s">
        <v>509</v>
      </c>
      <c r="P2403">
        <v>66</v>
      </c>
      <c r="Q2403" t="s">
        <v>644</v>
      </c>
      <c r="R2403" t="s">
        <v>435</v>
      </c>
      <c r="S2403" t="s">
        <v>436</v>
      </c>
      <c r="T2403" t="s">
        <v>235</v>
      </c>
      <c r="U2403" t="s">
        <v>757</v>
      </c>
      <c r="V2403" t="s">
        <v>255</v>
      </c>
      <c r="W2403">
        <f t="shared" si="226"/>
        <v>-12</v>
      </c>
      <c r="X2403">
        <f t="shared" si="227"/>
        <v>-600</v>
      </c>
    </row>
    <row r="2404" spans="1:24" x14ac:dyDescent="0.35">
      <c r="A2404">
        <v>41</v>
      </c>
      <c r="B2404">
        <v>62</v>
      </c>
      <c r="C2404">
        <v>2</v>
      </c>
      <c r="D2404">
        <v>2542</v>
      </c>
      <c r="E2404" s="53" t="s">
        <v>521</v>
      </c>
      <c r="F2404" s="84">
        <v>29</v>
      </c>
      <c r="G2404" s="84">
        <v>10</v>
      </c>
      <c r="H2404" s="85" t="str">
        <f t="shared" si="222"/>
        <v>October</v>
      </c>
      <c r="I2404" s="84">
        <v>2019</v>
      </c>
      <c r="J2404" s="85" t="str">
        <f t="shared" si="223"/>
        <v>10/29/2019</v>
      </c>
      <c r="K2404" s="86">
        <f t="shared" si="224"/>
        <v>3</v>
      </c>
      <c r="L2404" t="str">
        <f t="shared" si="225"/>
        <v>Tuesday</v>
      </c>
      <c r="M2404">
        <v>2618</v>
      </c>
      <c r="N2404" t="s">
        <v>207</v>
      </c>
      <c r="O2404" t="s">
        <v>509</v>
      </c>
      <c r="P2404">
        <v>66</v>
      </c>
      <c r="Q2404" t="s">
        <v>644</v>
      </c>
      <c r="R2404" t="s">
        <v>277</v>
      </c>
      <c r="S2404" t="s">
        <v>278</v>
      </c>
      <c r="T2404" t="s">
        <v>230</v>
      </c>
      <c r="U2404" t="s">
        <v>695</v>
      </c>
      <c r="V2404" t="s">
        <v>255</v>
      </c>
      <c r="W2404">
        <f t="shared" si="226"/>
        <v>-4</v>
      </c>
      <c r="X2404">
        <f t="shared" si="227"/>
        <v>-164</v>
      </c>
    </row>
    <row r="2405" spans="1:24" x14ac:dyDescent="0.35">
      <c r="A2405">
        <v>39</v>
      </c>
      <c r="B2405">
        <v>60</v>
      </c>
      <c r="C2405">
        <v>1</v>
      </c>
      <c r="D2405">
        <v>2340</v>
      </c>
      <c r="E2405" s="53">
        <v>43719</v>
      </c>
      <c r="F2405" s="84">
        <v>9</v>
      </c>
      <c r="G2405" s="84">
        <v>11</v>
      </c>
      <c r="H2405" s="85" t="str">
        <f t="shared" si="222"/>
        <v>November</v>
      </c>
      <c r="I2405" s="84">
        <v>2019</v>
      </c>
      <c r="J2405" s="85" t="str">
        <f t="shared" si="223"/>
        <v>11/9/2019</v>
      </c>
      <c r="K2405" s="86">
        <f t="shared" si="224"/>
        <v>7</v>
      </c>
      <c r="L2405" t="str">
        <f t="shared" si="225"/>
        <v>Saturday</v>
      </c>
      <c r="M2405">
        <v>2608</v>
      </c>
      <c r="N2405" t="s">
        <v>207</v>
      </c>
      <c r="O2405" t="s">
        <v>509</v>
      </c>
      <c r="P2405">
        <v>66</v>
      </c>
      <c r="Q2405" t="s">
        <v>644</v>
      </c>
      <c r="R2405" t="s">
        <v>298</v>
      </c>
      <c r="S2405" t="s">
        <v>299</v>
      </c>
      <c r="T2405" t="s">
        <v>237</v>
      </c>
      <c r="U2405" t="s">
        <v>705</v>
      </c>
      <c r="V2405" t="s">
        <v>255</v>
      </c>
      <c r="W2405">
        <f t="shared" si="226"/>
        <v>-6</v>
      </c>
      <c r="X2405">
        <f t="shared" si="227"/>
        <v>-234</v>
      </c>
    </row>
    <row r="2406" spans="1:24" x14ac:dyDescent="0.35">
      <c r="A2406">
        <v>22</v>
      </c>
      <c r="B2406">
        <v>128.02000000000001</v>
      </c>
      <c r="C2406">
        <v>5</v>
      </c>
      <c r="D2406">
        <v>2816.44</v>
      </c>
      <c r="E2406" s="53" t="s">
        <v>356</v>
      </c>
      <c r="F2406" s="84">
        <v>23</v>
      </c>
      <c r="G2406" s="84">
        <v>11</v>
      </c>
      <c r="H2406" s="85" t="str">
        <f t="shared" si="222"/>
        <v>November</v>
      </c>
      <c r="I2406" s="84">
        <v>2019</v>
      </c>
      <c r="J2406" s="85" t="str">
        <f t="shared" si="223"/>
        <v>11/23/2019</v>
      </c>
      <c r="K2406" s="86">
        <f t="shared" si="224"/>
        <v>7</v>
      </c>
      <c r="L2406" t="str">
        <f t="shared" si="225"/>
        <v>Saturday</v>
      </c>
      <c r="M2406">
        <v>2595</v>
      </c>
      <c r="N2406" t="s">
        <v>207</v>
      </c>
      <c r="O2406" t="s">
        <v>509</v>
      </c>
      <c r="P2406">
        <v>66</v>
      </c>
      <c r="Q2406" t="s">
        <v>644</v>
      </c>
      <c r="R2406" t="s">
        <v>324</v>
      </c>
      <c r="S2406" t="s">
        <v>325</v>
      </c>
      <c r="T2406" t="s">
        <v>241</v>
      </c>
      <c r="U2406" t="s">
        <v>716</v>
      </c>
      <c r="V2406" t="s">
        <v>255</v>
      </c>
      <c r="W2406">
        <f t="shared" si="226"/>
        <v>62.02000000000001</v>
      </c>
      <c r="X2406">
        <f t="shared" si="227"/>
        <v>1364.4400000000003</v>
      </c>
    </row>
    <row r="2407" spans="1:24" x14ac:dyDescent="0.35">
      <c r="A2407">
        <v>46</v>
      </c>
      <c r="B2407">
        <v>76.67</v>
      </c>
      <c r="C2407">
        <v>11</v>
      </c>
      <c r="D2407">
        <v>3526.82</v>
      </c>
      <c r="E2407" s="53">
        <v>43508</v>
      </c>
      <c r="F2407" s="84">
        <v>2</v>
      </c>
      <c r="G2407" s="84">
        <v>12</v>
      </c>
      <c r="H2407" s="85" t="str">
        <f t="shared" si="222"/>
        <v>December</v>
      </c>
      <c r="I2407" s="84">
        <v>2019</v>
      </c>
      <c r="J2407" s="85" t="str">
        <f t="shared" si="223"/>
        <v>12/2/2019</v>
      </c>
      <c r="K2407" s="86">
        <f t="shared" si="224"/>
        <v>2</v>
      </c>
      <c r="L2407" t="str">
        <f t="shared" si="225"/>
        <v>Monday</v>
      </c>
      <c r="M2407">
        <v>2587</v>
      </c>
      <c r="N2407" t="s">
        <v>207</v>
      </c>
      <c r="O2407" t="s">
        <v>509</v>
      </c>
      <c r="P2407">
        <v>66</v>
      </c>
      <c r="Q2407" t="s">
        <v>644</v>
      </c>
      <c r="R2407" t="s">
        <v>296</v>
      </c>
      <c r="S2407" t="s">
        <v>297</v>
      </c>
      <c r="T2407" t="s">
        <v>236</v>
      </c>
      <c r="U2407" t="s">
        <v>704</v>
      </c>
      <c r="V2407" t="s">
        <v>260</v>
      </c>
      <c r="W2407">
        <f t="shared" si="226"/>
        <v>10.670000000000002</v>
      </c>
      <c r="X2407">
        <f t="shared" si="227"/>
        <v>490.82000000000005</v>
      </c>
    </row>
    <row r="2408" spans="1:24" x14ac:dyDescent="0.35">
      <c r="A2408">
        <v>44</v>
      </c>
      <c r="B2408">
        <v>105.18</v>
      </c>
      <c r="C2408">
        <v>14</v>
      </c>
      <c r="D2408">
        <v>4627.92</v>
      </c>
      <c r="E2408" s="53" t="s">
        <v>388</v>
      </c>
      <c r="F2408" s="84">
        <v>31</v>
      </c>
      <c r="G2408" s="84">
        <v>1</v>
      </c>
      <c r="H2408" s="85" t="str">
        <f t="shared" si="222"/>
        <v>January</v>
      </c>
      <c r="I2408" s="84">
        <v>2020</v>
      </c>
      <c r="J2408" s="85" t="str">
        <f t="shared" si="223"/>
        <v>1/31/2020</v>
      </c>
      <c r="K2408" s="86">
        <f t="shared" si="224"/>
        <v>6</v>
      </c>
      <c r="L2408" t="str">
        <f t="shared" si="225"/>
        <v>Friday</v>
      </c>
      <c r="M2408">
        <v>2528</v>
      </c>
      <c r="N2408" t="s">
        <v>207</v>
      </c>
      <c r="O2408" t="s">
        <v>509</v>
      </c>
      <c r="P2408">
        <v>66</v>
      </c>
      <c r="Q2408" t="s">
        <v>644</v>
      </c>
      <c r="R2408" t="s">
        <v>389</v>
      </c>
      <c r="S2408" t="s">
        <v>390</v>
      </c>
      <c r="T2408" t="s">
        <v>233</v>
      </c>
      <c r="U2408" t="s">
        <v>740</v>
      </c>
      <c r="V2408" t="s">
        <v>260</v>
      </c>
      <c r="W2408">
        <f t="shared" si="226"/>
        <v>39.180000000000007</v>
      </c>
      <c r="X2408">
        <f t="shared" si="227"/>
        <v>1723.9200000000003</v>
      </c>
    </row>
    <row r="2409" spans="1:24" x14ac:dyDescent="0.35">
      <c r="A2409">
        <v>25</v>
      </c>
      <c r="B2409">
        <v>77.34</v>
      </c>
      <c r="C2409">
        <v>1</v>
      </c>
      <c r="D2409">
        <v>1933.5</v>
      </c>
      <c r="E2409" s="53" t="s">
        <v>525</v>
      </c>
      <c r="F2409" s="84">
        <v>28</v>
      </c>
      <c r="G2409" s="84">
        <v>2</v>
      </c>
      <c r="H2409" s="85" t="str">
        <f t="shared" si="222"/>
        <v>Febuary</v>
      </c>
      <c r="I2409" s="84">
        <v>2020</v>
      </c>
      <c r="J2409" s="85" t="str">
        <f t="shared" si="223"/>
        <v>2/28/2020</v>
      </c>
      <c r="K2409" s="86">
        <f t="shared" si="224"/>
        <v>6</v>
      </c>
      <c r="L2409" t="str">
        <f t="shared" si="225"/>
        <v>Friday</v>
      </c>
      <c r="M2409">
        <v>2501</v>
      </c>
      <c r="N2409" t="s">
        <v>207</v>
      </c>
      <c r="O2409" t="s">
        <v>509</v>
      </c>
      <c r="P2409">
        <v>66</v>
      </c>
      <c r="Q2409" t="s">
        <v>644</v>
      </c>
      <c r="R2409" t="s">
        <v>335</v>
      </c>
      <c r="S2409" t="s">
        <v>336</v>
      </c>
      <c r="T2409" t="s">
        <v>229</v>
      </c>
      <c r="U2409" t="s">
        <v>720</v>
      </c>
      <c r="V2409" t="s">
        <v>255</v>
      </c>
      <c r="W2409">
        <f t="shared" si="226"/>
        <v>11.340000000000003</v>
      </c>
      <c r="X2409">
        <f t="shared" si="227"/>
        <v>283.50000000000011</v>
      </c>
    </row>
    <row r="2410" spans="1:24" x14ac:dyDescent="0.35">
      <c r="A2410">
        <v>39</v>
      </c>
      <c r="B2410">
        <v>66.67</v>
      </c>
      <c r="C2410">
        <v>1</v>
      </c>
      <c r="D2410">
        <v>2600.13</v>
      </c>
      <c r="E2410" s="53" t="s">
        <v>452</v>
      </c>
      <c r="F2410" s="84">
        <v>23</v>
      </c>
      <c r="G2410" s="84">
        <v>3</v>
      </c>
      <c r="H2410" s="85" t="str">
        <f t="shared" si="222"/>
        <v>March</v>
      </c>
      <c r="I2410" s="84">
        <v>2020</v>
      </c>
      <c r="J2410" s="85" t="str">
        <f t="shared" si="223"/>
        <v>3/23/2020</v>
      </c>
      <c r="K2410" s="86">
        <f t="shared" si="224"/>
        <v>2</v>
      </c>
      <c r="L2410" t="str">
        <f t="shared" si="225"/>
        <v>Monday</v>
      </c>
      <c r="M2410">
        <v>2478</v>
      </c>
      <c r="N2410" t="s">
        <v>207</v>
      </c>
      <c r="O2410" t="s">
        <v>509</v>
      </c>
      <c r="P2410">
        <v>66</v>
      </c>
      <c r="Q2410" t="s">
        <v>644</v>
      </c>
      <c r="R2410" t="s">
        <v>335</v>
      </c>
      <c r="S2410" t="s">
        <v>336</v>
      </c>
      <c r="T2410" t="s">
        <v>229</v>
      </c>
      <c r="U2410" t="s">
        <v>720</v>
      </c>
      <c r="V2410" t="s">
        <v>255</v>
      </c>
      <c r="W2410">
        <f t="shared" si="226"/>
        <v>0.67000000000000171</v>
      </c>
      <c r="X2410">
        <f t="shared" si="227"/>
        <v>26.130000000000067</v>
      </c>
    </row>
    <row r="2411" spans="1:24" x14ac:dyDescent="0.35">
      <c r="A2411">
        <v>37</v>
      </c>
      <c r="B2411">
        <v>71.34</v>
      </c>
      <c r="C2411">
        <v>6</v>
      </c>
      <c r="D2411">
        <v>2639.58</v>
      </c>
      <c r="E2411" s="53">
        <v>43987</v>
      </c>
      <c r="F2411" s="84">
        <v>6</v>
      </c>
      <c r="G2411" s="84">
        <v>5</v>
      </c>
      <c r="H2411" s="85" t="str">
        <f t="shared" si="222"/>
        <v>May</v>
      </c>
      <c r="I2411" s="84">
        <v>2020</v>
      </c>
      <c r="J2411" s="85" t="str">
        <f t="shared" si="223"/>
        <v>5/6/2020</v>
      </c>
      <c r="K2411" s="86">
        <f t="shared" si="224"/>
        <v>4</v>
      </c>
      <c r="L2411" t="str">
        <f t="shared" si="225"/>
        <v>Wednesday</v>
      </c>
      <c r="M2411">
        <v>2435</v>
      </c>
      <c r="N2411" t="s">
        <v>394</v>
      </c>
      <c r="O2411" t="s">
        <v>509</v>
      </c>
      <c r="P2411">
        <v>66</v>
      </c>
      <c r="Q2411" t="s">
        <v>644</v>
      </c>
      <c r="R2411" t="s">
        <v>381</v>
      </c>
      <c r="S2411" t="s">
        <v>382</v>
      </c>
      <c r="T2411" t="s">
        <v>229</v>
      </c>
      <c r="U2411" t="s">
        <v>738</v>
      </c>
      <c r="V2411" t="s">
        <v>255</v>
      </c>
      <c r="W2411">
        <f t="shared" si="226"/>
        <v>5.3400000000000034</v>
      </c>
      <c r="X2411">
        <f t="shared" si="227"/>
        <v>197.58000000000013</v>
      </c>
    </row>
    <row r="2412" spans="1:24" x14ac:dyDescent="0.35">
      <c r="A2412">
        <v>31</v>
      </c>
      <c r="B2412">
        <v>106.87</v>
      </c>
      <c r="C2412">
        <v>7</v>
      </c>
      <c r="D2412">
        <v>3312.97</v>
      </c>
      <c r="E2412" s="53" t="s">
        <v>485</v>
      </c>
      <c r="F2412" s="84">
        <v>17</v>
      </c>
      <c r="G2412" s="84">
        <v>2</v>
      </c>
      <c r="H2412" s="85" t="str">
        <f t="shared" si="222"/>
        <v>Febuary</v>
      </c>
      <c r="I2412" s="84">
        <v>2018</v>
      </c>
      <c r="J2412" s="85" t="str">
        <f t="shared" si="223"/>
        <v>2/17/2018</v>
      </c>
      <c r="K2412" s="86">
        <f t="shared" si="224"/>
        <v>7</v>
      </c>
      <c r="L2412" t="str">
        <f t="shared" si="225"/>
        <v>Saturday</v>
      </c>
      <c r="M2412">
        <v>3245</v>
      </c>
      <c r="N2412" t="s">
        <v>207</v>
      </c>
      <c r="O2412" t="s">
        <v>486</v>
      </c>
      <c r="P2412">
        <v>91</v>
      </c>
      <c r="Q2412" t="s">
        <v>645</v>
      </c>
      <c r="R2412" t="s">
        <v>473</v>
      </c>
      <c r="S2412" t="s">
        <v>474</v>
      </c>
      <c r="T2412" t="s">
        <v>239</v>
      </c>
      <c r="U2412" t="s">
        <v>766</v>
      </c>
      <c r="V2412" t="s">
        <v>260</v>
      </c>
      <c r="W2412">
        <f t="shared" si="226"/>
        <v>15.870000000000005</v>
      </c>
      <c r="X2412">
        <f t="shared" si="227"/>
        <v>491.97000000000014</v>
      </c>
    </row>
    <row r="2413" spans="1:24" x14ac:dyDescent="0.35">
      <c r="A2413">
        <v>47</v>
      </c>
      <c r="B2413">
        <v>82.21</v>
      </c>
      <c r="C2413">
        <v>13</v>
      </c>
      <c r="D2413">
        <v>3863.87</v>
      </c>
      <c r="E2413" s="53" t="s">
        <v>348</v>
      </c>
      <c r="F2413" s="84">
        <v>29</v>
      </c>
      <c r="G2413" s="84">
        <v>4</v>
      </c>
      <c r="H2413" s="85" t="str">
        <f t="shared" si="222"/>
        <v>April</v>
      </c>
      <c r="I2413" s="84">
        <v>2018</v>
      </c>
      <c r="J2413" s="85" t="str">
        <f t="shared" si="223"/>
        <v>4/29/2018</v>
      </c>
      <c r="K2413" s="86">
        <f t="shared" si="224"/>
        <v>1</v>
      </c>
      <c r="L2413" t="str">
        <f t="shared" si="225"/>
        <v>Sunday</v>
      </c>
      <c r="M2413">
        <v>3175</v>
      </c>
      <c r="N2413" t="s">
        <v>207</v>
      </c>
      <c r="O2413" t="s">
        <v>486</v>
      </c>
      <c r="P2413">
        <v>91</v>
      </c>
      <c r="Q2413" t="s">
        <v>645</v>
      </c>
      <c r="R2413" t="s">
        <v>270</v>
      </c>
      <c r="S2413" t="s">
        <v>271</v>
      </c>
      <c r="T2413" t="s">
        <v>232</v>
      </c>
      <c r="U2413" t="s">
        <v>691</v>
      </c>
      <c r="V2413" t="s">
        <v>260</v>
      </c>
      <c r="W2413">
        <f t="shared" si="226"/>
        <v>-8.7900000000000063</v>
      </c>
      <c r="X2413">
        <f t="shared" si="227"/>
        <v>-413.13000000000028</v>
      </c>
    </row>
    <row r="2414" spans="1:24" x14ac:dyDescent="0.35">
      <c r="A2414">
        <v>24</v>
      </c>
      <c r="B2414">
        <v>77.64</v>
      </c>
      <c r="C2414">
        <v>8</v>
      </c>
      <c r="D2414">
        <v>1863.36</v>
      </c>
      <c r="E2414" s="53" t="s">
        <v>505</v>
      </c>
      <c r="F2414" s="84">
        <v>27</v>
      </c>
      <c r="G2414" s="84">
        <v>6</v>
      </c>
      <c r="H2414" s="85" t="str">
        <f t="shared" si="222"/>
        <v>June</v>
      </c>
      <c r="I2414" s="84">
        <v>2018</v>
      </c>
      <c r="J2414" s="85" t="str">
        <f t="shared" si="223"/>
        <v>6/27/2018</v>
      </c>
      <c r="K2414" s="86">
        <f t="shared" si="224"/>
        <v>4</v>
      </c>
      <c r="L2414" t="str">
        <f t="shared" si="225"/>
        <v>Wednesday</v>
      </c>
      <c r="M2414">
        <v>3117</v>
      </c>
      <c r="N2414" t="s">
        <v>207</v>
      </c>
      <c r="O2414" t="s">
        <v>486</v>
      </c>
      <c r="P2414">
        <v>91</v>
      </c>
      <c r="Q2414" t="s">
        <v>645</v>
      </c>
      <c r="R2414" t="s">
        <v>296</v>
      </c>
      <c r="S2414" t="s">
        <v>297</v>
      </c>
      <c r="T2414" t="s">
        <v>236</v>
      </c>
      <c r="U2414" t="s">
        <v>704</v>
      </c>
      <c r="V2414" t="s">
        <v>255</v>
      </c>
      <c r="W2414">
        <f t="shared" si="226"/>
        <v>-13.36</v>
      </c>
      <c r="X2414">
        <f t="shared" si="227"/>
        <v>-320.64</v>
      </c>
    </row>
    <row r="2415" spans="1:24" x14ac:dyDescent="0.35">
      <c r="A2415">
        <v>36</v>
      </c>
      <c r="B2415">
        <v>109.61</v>
      </c>
      <c r="C2415">
        <v>2</v>
      </c>
      <c r="D2415">
        <v>3945.96</v>
      </c>
      <c r="E2415" s="53">
        <v>43381</v>
      </c>
      <c r="F2415" s="84">
        <v>10</v>
      </c>
      <c r="G2415" s="84">
        <v>8</v>
      </c>
      <c r="H2415" s="85" t="str">
        <f t="shared" si="222"/>
        <v>August</v>
      </c>
      <c r="I2415" s="84">
        <v>2018</v>
      </c>
      <c r="J2415" s="85" t="str">
        <f t="shared" si="223"/>
        <v>8/10/2018</v>
      </c>
      <c r="K2415" s="86">
        <f t="shared" si="224"/>
        <v>6</v>
      </c>
      <c r="L2415" t="str">
        <f t="shared" si="225"/>
        <v>Friday</v>
      </c>
      <c r="M2415">
        <v>3074</v>
      </c>
      <c r="N2415" t="s">
        <v>207</v>
      </c>
      <c r="O2415" t="s">
        <v>486</v>
      </c>
      <c r="P2415">
        <v>91</v>
      </c>
      <c r="Q2415" t="s">
        <v>645</v>
      </c>
      <c r="R2415" t="s">
        <v>362</v>
      </c>
      <c r="S2415" t="s">
        <v>293</v>
      </c>
      <c r="T2415" t="s">
        <v>229</v>
      </c>
      <c r="U2415" t="s">
        <v>731</v>
      </c>
      <c r="V2415" t="s">
        <v>260</v>
      </c>
      <c r="W2415">
        <f t="shared" si="226"/>
        <v>18.61</v>
      </c>
      <c r="X2415">
        <f t="shared" si="227"/>
        <v>669.96</v>
      </c>
    </row>
    <row r="2416" spans="1:24" x14ac:dyDescent="0.35">
      <c r="A2416">
        <v>48</v>
      </c>
      <c r="B2416">
        <v>103.21</v>
      </c>
      <c r="C2416">
        <v>2</v>
      </c>
      <c r="D2416">
        <v>4954.08</v>
      </c>
      <c r="E2416" s="53">
        <v>43322</v>
      </c>
      <c r="F2416" s="84">
        <v>8</v>
      </c>
      <c r="G2416" s="84">
        <v>10</v>
      </c>
      <c r="H2416" s="85" t="str">
        <f t="shared" si="222"/>
        <v>October</v>
      </c>
      <c r="I2416" s="84">
        <v>2018</v>
      </c>
      <c r="J2416" s="85" t="str">
        <f t="shared" si="223"/>
        <v>10/8/2018</v>
      </c>
      <c r="K2416" s="86">
        <f t="shared" si="224"/>
        <v>2</v>
      </c>
      <c r="L2416" t="str">
        <f t="shared" si="225"/>
        <v>Monday</v>
      </c>
      <c r="M2416">
        <v>3016</v>
      </c>
      <c r="N2416" t="s">
        <v>207</v>
      </c>
      <c r="O2416" t="s">
        <v>486</v>
      </c>
      <c r="P2416">
        <v>91</v>
      </c>
      <c r="Q2416" t="s">
        <v>645</v>
      </c>
      <c r="R2416" t="s">
        <v>296</v>
      </c>
      <c r="S2416" t="s">
        <v>297</v>
      </c>
      <c r="T2416" t="s">
        <v>236</v>
      </c>
      <c r="U2416" t="s">
        <v>704</v>
      </c>
      <c r="V2416" t="s">
        <v>260</v>
      </c>
      <c r="W2416">
        <f t="shared" si="226"/>
        <v>12.209999999999994</v>
      </c>
      <c r="X2416">
        <f t="shared" si="227"/>
        <v>586.0799999999997</v>
      </c>
    </row>
    <row r="2417" spans="1:24" x14ac:dyDescent="0.35">
      <c r="A2417">
        <v>28</v>
      </c>
      <c r="B2417">
        <v>98.65</v>
      </c>
      <c r="C2417">
        <v>14</v>
      </c>
      <c r="D2417">
        <v>2762.2</v>
      </c>
      <c r="E2417" s="53" t="s">
        <v>210</v>
      </c>
      <c r="F2417" s="84">
        <v>28</v>
      </c>
      <c r="G2417" s="84">
        <v>10</v>
      </c>
      <c r="H2417" s="85" t="str">
        <f t="shared" si="222"/>
        <v>October</v>
      </c>
      <c r="I2417" s="84">
        <v>2018</v>
      </c>
      <c r="J2417" s="85" t="str">
        <f t="shared" si="223"/>
        <v>10/28/2018</v>
      </c>
      <c r="K2417" s="86">
        <f t="shared" si="224"/>
        <v>1</v>
      </c>
      <c r="L2417" t="str">
        <f t="shared" si="225"/>
        <v>Sunday</v>
      </c>
      <c r="M2417">
        <v>2997</v>
      </c>
      <c r="N2417" t="s">
        <v>207</v>
      </c>
      <c r="O2417" t="s">
        <v>486</v>
      </c>
      <c r="P2417">
        <v>91</v>
      </c>
      <c r="Q2417" t="s">
        <v>645</v>
      </c>
      <c r="R2417" t="s">
        <v>263</v>
      </c>
      <c r="S2417" t="s">
        <v>264</v>
      </c>
      <c r="T2417" t="s">
        <v>229</v>
      </c>
      <c r="U2417" t="s">
        <v>687</v>
      </c>
      <c r="V2417" t="s">
        <v>255</v>
      </c>
      <c r="W2417">
        <f t="shared" si="226"/>
        <v>7.6500000000000057</v>
      </c>
      <c r="X2417">
        <f t="shared" si="227"/>
        <v>214.20000000000016</v>
      </c>
    </row>
    <row r="2418" spans="1:24" x14ac:dyDescent="0.35">
      <c r="A2418">
        <v>48</v>
      </c>
      <c r="B2418">
        <v>83.12</v>
      </c>
      <c r="C2418">
        <v>2</v>
      </c>
      <c r="D2418">
        <v>3989.76</v>
      </c>
      <c r="E2418" s="53">
        <v>43112</v>
      </c>
      <c r="F2418" s="84">
        <v>1</v>
      </c>
      <c r="G2418" s="84">
        <v>12</v>
      </c>
      <c r="H2418" s="85" t="str">
        <f t="shared" si="222"/>
        <v>December</v>
      </c>
      <c r="I2418" s="84">
        <v>2018</v>
      </c>
      <c r="J2418" s="85" t="str">
        <f t="shared" si="223"/>
        <v>12/1/2018</v>
      </c>
      <c r="K2418" s="86">
        <f t="shared" si="224"/>
        <v>7</v>
      </c>
      <c r="L2418" t="str">
        <f t="shared" si="225"/>
        <v>Saturday</v>
      </c>
      <c r="M2418">
        <v>2964</v>
      </c>
      <c r="N2418" t="s">
        <v>207</v>
      </c>
      <c r="O2418" t="s">
        <v>486</v>
      </c>
      <c r="P2418">
        <v>91</v>
      </c>
      <c r="Q2418" t="s">
        <v>645</v>
      </c>
      <c r="R2418" t="s">
        <v>318</v>
      </c>
      <c r="S2418" t="s">
        <v>319</v>
      </c>
      <c r="T2418" t="s">
        <v>229</v>
      </c>
      <c r="U2418" t="s">
        <v>713</v>
      </c>
      <c r="V2418" t="s">
        <v>260</v>
      </c>
      <c r="W2418">
        <f t="shared" si="226"/>
        <v>-7.8799999999999955</v>
      </c>
      <c r="X2418">
        <f t="shared" si="227"/>
        <v>-378.23999999999978</v>
      </c>
    </row>
    <row r="2419" spans="1:24" x14ac:dyDescent="0.35">
      <c r="A2419">
        <v>21</v>
      </c>
      <c r="B2419">
        <v>78.55</v>
      </c>
      <c r="C2419">
        <v>12</v>
      </c>
      <c r="D2419">
        <v>1649.55</v>
      </c>
      <c r="E2419" s="53">
        <v>43800</v>
      </c>
      <c r="F2419" s="84">
        <v>12</v>
      </c>
      <c r="G2419" s="84">
        <v>1</v>
      </c>
      <c r="H2419" s="85" t="str">
        <f t="shared" si="222"/>
        <v>January</v>
      </c>
      <c r="I2419" s="84">
        <v>2019</v>
      </c>
      <c r="J2419" s="85" t="str">
        <f t="shared" si="223"/>
        <v>1/12/2019</v>
      </c>
      <c r="K2419" s="86">
        <f t="shared" si="224"/>
        <v>7</v>
      </c>
      <c r="L2419" t="str">
        <f t="shared" si="225"/>
        <v>Saturday</v>
      </c>
      <c r="M2419">
        <v>2923</v>
      </c>
      <c r="N2419" t="s">
        <v>207</v>
      </c>
      <c r="O2419" t="s">
        <v>486</v>
      </c>
      <c r="P2419">
        <v>91</v>
      </c>
      <c r="Q2419" t="s">
        <v>645</v>
      </c>
      <c r="R2419" t="s">
        <v>349</v>
      </c>
      <c r="S2419" t="s">
        <v>350</v>
      </c>
      <c r="T2419" t="s">
        <v>241</v>
      </c>
      <c r="U2419" t="s">
        <v>725</v>
      </c>
      <c r="V2419" t="s">
        <v>255</v>
      </c>
      <c r="W2419">
        <f t="shared" si="226"/>
        <v>-12.450000000000003</v>
      </c>
      <c r="X2419">
        <f t="shared" si="227"/>
        <v>-261.45000000000005</v>
      </c>
    </row>
    <row r="2420" spans="1:24" x14ac:dyDescent="0.35">
      <c r="A2420">
        <v>25</v>
      </c>
      <c r="B2420">
        <v>101.39</v>
      </c>
      <c r="C2420">
        <v>14</v>
      </c>
      <c r="D2420">
        <v>2534.75</v>
      </c>
      <c r="E2420" s="53" t="s">
        <v>213</v>
      </c>
      <c r="F2420" s="84">
        <v>20</v>
      </c>
      <c r="G2420" s="84">
        <v>2</v>
      </c>
      <c r="H2420" s="85" t="str">
        <f t="shared" si="222"/>
        <v>Febuary</v>
      </c>
      <c r="I2420" s="84">
        <v>2019</v>
      </c>
      <c r="J2420" s="85" t="str">
        <f t="shared" si="223"/>
        <v>2/20/2019</v>
      </c>
      <c r="K2420" s="86">
        <f t="shared" si="224"/>
        <v>4</v>
      </c>
      <c r="L2420" t="str">
        <f t="shared" si="225"/>
        <v>Wednesday</v>
      </c>
      <c r="M2420">
        <v>2885</v>
      </c>
      <c r="N2420" t="s">
        <v>207</v>
      </c>
      <c r="O2420" t="s">
        <v>486</v>
      </c>
      <c r="P2420">
        <v>91</v>
      </c>
      <c r="Q2420" t="s">
        <v>645</v>
      </c>
      <c r="R2420" t="s">
        <v>270</v>
      </c>
      <c r="S2420" t="s">
        <v>271</v>
      </c>
      <c r="T2420" t="s">
        <v>232</v>
      </c>
      <c r="U2420" t="s">
        <v>691</v>
      </c>
      <c r="V2420" t="s">
        <v>255</v>
      </c>
      <c r="W2420">
        <f t="shared" si="226"/>
        <v>10.39</v>
      </c>
      <c r="X2420">
        <f t="shared" si="227"/>
        <v>259.75</v>
      </c>
    </row>
    <row r="2421" spans="1:24" x14ac:dyDescent="0.35">
      <c r="A2421">
        <v>25</v>
      </c>
      <c r="B2421">
        <v>103.21</v>
      </c>
      <c r="C2421">
        <v>8</v>
      </c>
      <c r="D2421">
        <v>2580.25</v>
      </c>
      <c r="E2421" s="53">
        <v>43500</v>
      </c>
      <c r="F2421" s="84">
        <v>2</v>
      </c>
      <c r="G2421" s="84">
        <v>4</v>
      </c>
      <c r="H2421" s="85" t="str">
        <f t="shared" si="222"/>
        <v>April</v>
      </c>
      <c r="I2421" s="84">
        <v>2019</v>
      </c>
      <c r="J2421" s="85" t="str">
        <f t="shared" si="223"/>
        <v>4/2/2019</v>
      </c>
      <c r="K2421" s="86">
        <f t="shared" si="224"/>
        <v>3</v>
      </c>
      <c r="L2421" t="str">
        <f t="shared" si="225"/>
        <v>Tuesday</v>
      </c>
      <c r="M2421">
        <v>2845</v>
      </c>
      <c r="N2421" t="s">
        <v>207</v>
      </c>
      <c r="O2421" t="s">
        <v>486</v>
      </c>
      <c r="P2421">
        <v>91</v>
      </c>
      <c r="Q2421" t="s">
        <v>645</v>
      </c>
      <c r="R2421" t="s">
        <v>379</v>
      </c>
      <c r="S2421" t="s">
        <v>380</v>
      </c>
      <c r="T2421" t="s">
        <v>240</v>
      </c>
      <c r="U2421" t="s">
        <v>737</v>
      </c>
      <c r="V2421" t="s">
        <v>255</v>
      </c>
      <c r="W2421">
        <f t="shared" si="226"/>
        <v>12.209999999999994</v>
      </c>
      <c r="X2421">
        <f t="shared" si="227"/>
        <v>305.24999999999983</v>
      </c>
    </row>
    <row r="2422" spans="1:24" x14ac:dyDescent="0.35">
      <c r="A2422">
        <v>31</v>
      </c>
      <c r="B2422">
        <v>91.34</v>
      </c>
      <c r="C2422">
        <v>9</v>
      </c>
      <c r="D2422">
        <v>2831.54</v>
      </c>
      <c r="E2422" s="53">
        <v>43774</v>
      </c>
      <c r="F2422" s="84">
        <v>11</v>
      </c>
      <c r="G2422" s="84">
        <v>5</v>
      </c>
      <c r="H2422" s="85" t="str">
        <f t="shared" si="222"/>
        <v>May</v>
      </c>
      <c r="I2422" s="84">
        <v>2019</v>
      </c>
      <c r="J2422" s="85" t="str">
        <f t="shared" si="223"/>
        <v>5/11/2019</v>
      </c>
      <c r="K2422" s="86">
        <f t="shared" si="224"/>
        <v>7</v>
      </c>
      <c r="L2422" t="str">
        <f t="shared" si="225"/>
        <v>Saturday</v>
      </c>
      <c r="M2422">
        <v>2807</v>
      </c>
      <c r="N2422" t="s">
        <v>207</v>
      </c>
      <c r="O2422" t="s">
        <v>486</v>
      </c>
      <c r="P2422">
        <v>91</v>
      </c>
      <c r="Q2422" t="s">
        <v>645</v>
      </c>
      <c r="R2422" t="s">
        <v>392</v>
      </c>
      <c r="S2422" t="s">
        <v>393</v>
      </c>
      <c r="T2422" t="s">
        <v>229</v>
      </c>
      <c r="U2422" t="s">
        <v>741</v>
      </c>
      <c r="V2422" t="s">
        <v>255</v>
      </c>
      <c r="W2422">
        <f t="shared" si="226"/>
        <v>0.34000000000000341</v>
      </c>
      <c r="X2422">
        <f t="shared" si="227"/>
        <v>10.540000000000106</v>
      </c>
    </row>
    <row r="2423" spans="1:24" x14ac:dyDescent="0.35">
      <c r="A2423">
        <v>40</v>
      </c>
      <c r="B2423">
        <v>84.03</v>
      </c>
      <c r="C2423">
        <v>4</v>
      </c>
      <c r="D2423">
        <v>3361.2</v>
      </c>
      <c r="E2423" s="53" t="s">
        <v>490</v>
      </c>
      <c r="F2423" s="84">
        <v>24</v>
      </c>
      <c r="G2423" s="84">
        <v>6</v>
      </c>
      <c r="H2423" s="85" t="str">
        <f t="shared" si="222"/>
        <v>June</v>
      </c>
      <c r="I2423" s="84">
        <v>2019</v>
      </c>
      <c r="J2423" s="85" t="str">
        <f t="shared" si="223"/>
        <v>6/24/2019</v>
      </c>
      <c r="K2423" s="86">
        <f t="shared" si="224"/>
        <v>2</v>
      </c>
      <c r="L2423" t="str">
        <f t="shared" si="225"/>
        <v>Monday</v>
      </c>
      <c r="M2423">
        <v>2764</v>
      </c>
      <c r="N2423" t="s">
        <v>364</v>
      </c>
      <c r="O2423" t="s">
        <v>486</v>
      </c>
      <c r="P2423">
        <v>91</v>
      </c>
      <c r="Q2423" t="s">
        <v>645</v>
      </c>
      <c r="R2423" t="s">
        <v>296</v>
      </c>
      <c r="S2423" t="s">
        <v>297</v>
      </c>
      <c r="T2423" t="s">
        <v>236</v>
      </c>
      <c r="U2423" t="s">
        <v>704</v>
      </c>
      <c r="V2423" t="s">
        <v>260</v>
      </c>
      <c r="W2423">
        <f t="shared" si="226"/>
        <v>-6.9699999999999989</v>
      </c>
      <c r="X2423">
        <f t="shared" si="227"/>
        <v>-278.79999999999995</v>
      </c>
    </row>
    <row r="2424" spans="1:24" x14ac:dyDescent="0.35">
      <c r="A2424">
        <v>32</v>
      </c>
      <c r="B2424">
        <v>89.51</v>
      </c>
      <c r="C2424">
        <v>14</v>
      </c>
      <c r="D2424">
        <v>2864.32</v>
      </c>
      <c r="E2424" s="53" t="s">
        <v>216</v>
      </c>
      <c r="F2424" s="84">
        <v>23</v>
      </c>
      <c r="G2424" s="84">
        <v>7</v>
      </c>
      <c r="H2424" s="85" t="str">
        <f t="shared" si="222"/>
        <v>July</v>
      </c>
      <c r="I2424" s="84">
        <v>2019</v>
      </c>
      <c r="J2424" s="85" t="str">
        <f t="shared" si="223"/>
        <v>7/23/2019</v>
      </c>
      <c r="K2424" s="86">
        <f t="shared" si="224"/>
        <v>3</v>
      </c>
      <c r="L2424" t="str">
        <f t="shared" si="225"/>
        <v>Tuesday</v>
      </c>
      <c r="M2424">
        <v>2736</v>
      </c>
      <c r="N2424" t="s">
        <v>207</v>
      </c>
      <c r="O2424" t="s">
        <v>486</v>
      </c>
      <c r="P2424">
        <v>91</v>
      </c>
      <c r="Q2424" t="s">
        <v>645</v>
      </c>
      <c r="R2424" t="s">
        <v>277</v>
      </c>
      <c r="S2424" t="s">
        <v>278</v>
      </c>
      <c r="T2424" t="s">
        <v>230</v>
      </c>
      <c r="U2424" t="s">
        <v>695</v>
      </c>
      <c r="V2424" t="s">
        <v>255</v>
      </c>
      <c r="W2424">
        <f t="shared" si="226"/>
        <v>-1.4899999999999949</v>
      </c>
      <c r="X2424">
        <f t="shared" si="227"/>
        <v>-47.679999999999836</v>
      </c>
    </row>
    <row r="2425" spans="1:24" x14ac:dyDescent="0.35">
      <c r="A2425">
        <v>24</v>
      </c>
      <c r="B2425">
        <v>83.12</v>
      </c>
      <c r="C2425">
        <v>6</v>
      </c>
      <c r="D2425">
        <v>1994.88</v>
      </c>
      <c r="E2425" s="53" t="s">
        <v>491</v>
      </c>
      <c r="F2425" s="84">
        <v>21</v>
      </c>
      <c r="G2425" s="84">
        <v>8</v>
      </c>
      <c r="H2425" s="85" t="str">
        <f t="shared" si="222"/>
        <v>August</v>
      </c>
      <c r="I2425" s="84">
        <v>2019</v>
      </c>
      <c r="J2425" s="85" t="str">
        <f t="shared" si="223"/>
        <v>8/21/2019</v>
      </c>
      <c r="K2425" s="86">
        <f t="shared" si="224"/>
        <v>4</v>
      </c>
      <c r="L2425" t="str">
        <f t="shared" si="225"/>
        <v>Wednesday</v>
      </c>
      <c r="M2425">
        <v>2708</v>
      </c>
      <c r="N2425" t="s">
        <v>207</v>
      </c>
      <c r="O2425" t="s">
        <v>486</v>
      </c>
      <c r="P2425">
        <v>91</v>
      </c>
      <c r="Q2425" t="s">
        <v>645</v>
      </c>
      <c r="R2425" t="s">
        <v>465</v>
      </c>
      <c r="S2425" t="s">
        <v>466</v>
      </c>
      <c r="T2425" t="s">
        <v>231</v>
      </c>
      <c r="U2425" t="s">
        <v>765</v>
      </c>
      <c r="V2425" t="s">
        <v>255</v>
      </c>
      <c r="W2425">
        <f t="shared" si="226"/>
        <v>-7.8799999999999955</v>
      </c>
      <c r="X2425">
        <f t="shared" si="227"/>
        <v>-189.11999999999989</v>
      </c>
    </row>
    <row r="2426" spans="1:24" x14ac:dyDescent="0.35">
      <c r="A2426">
        <v>42</v>
      </c>
      <c r="B2426">
        <v>102.3</v>
      </c>
      <c r="C2426">
        <v>2</v>
      </c>
      <c r="D2426">
        <v>4296.6000000000004</v>
      </c>
      <c r="E2426" s="53" t="s">
        <v>492</v>
      </c>
      <c r="F2426" s="84">
        <v>15</v>
      </c>
      <c r="G2426" s="84">
        <v>9</v>
      </c>
      <c r="H2426" s="85" t="str">
        <f t="shared" si="222"/>
        <v>September</v>
      </c>
      <c r="I2426" s="84">
        <v>2019</v>
      </c>
      <c r="J2426" s="85" t="str">
        <f t="shared" si="223"/>
        <v>9/15/2019</v>
      </c>
      <c r="K2426" s="86">
        <f t="shared" si="224"/>
        <v>1</v>
      </c>
      <c r="L2426" t="str">
        <f t="shared" si="225"/>
        <v>Sunday</v>
      </c>
      <c r="M2426">
        <v>2684</v>
      </c>
      <c r="N2426" t="s">
        <v>207</v>
      </c>
      <c r="O2426" t="s">
        <v>486</v>
      </c>
      <c r="P2426">
        <v>91</v>
      </c>
      <c r="Q2426" t="s">
        <v>645</v>
      </c>
      <c r="R2426" t="s">
        <v>493</v>
      </c>
      <c r="S2426" t="s">
        <v>494</v>
      </c>
      <c r="T2426" t="s">
        <v>248</v>
      </c>
      <c r="U2426" t="s">
        <v>769</v>
      </c>
      <c r="V2426" t="s">
        <v>260</v>
      </c>
      <c r="W2426">
        <f t="shared" si="226"/>
        <v>11.299999999999997</v>
      </c>
      <c r="X2426">
        <f t="shared" si="227"/>
        <v>474.59999999999991</v>
      </c>
    </row>
    <row r="2427" spans="1:24" x14ac:dyDescent="0.35">
      <c r="A2427">
        <v>21</v>
      </c>
      <c r="B2427">
        <v>105.95</v>
      </c>
      <c r="C2427">
        <v>12</v>
      </c>
      <c r="D2427">
        <v>2224.9499999999998</v>
      </c>
      <c r="E2427" s="53" t="s">
        <v>219</v>
      </c>
      <c r="F2427" s="84">
        <v>15</v>
      </c>
      <c r="G2427" s="84">
        <v>10</v>
      </c>
      <c r="H2427" s="85" t="str">
        <f t="shared" si="222"/>
        <v>October</v>
      </c>
      <c r="I2427" s="84">
        <v>2019</v>
      </c>
      <c r="J2427" s="85" t="str">
        <f t="shared" si="223"/>
        <v>10/15/2019</v>
      </c>
      <c r="K2427" s="86">
        <f t="shared" si="224"/>
        <v>3</v>
      </c>
      <c r="L2427" t="str">
        <f t="shared" si="225"/>
        <v>Tuesday</v>
      </c>
      <c r="M2427">
        <v>2655</v>
      </c>
      <c r="N2427" t="s">
        <v>207</v>
      </c>
      <c r="O2427" t="s">
        <v>486</v>
      </c>
      <c r="P2427">
        <v>91</v>
      </c>
      <c r="Q2427" t="s">
        <v>645</v>
      </c>
      <c r="R2427" t="s">
        <v>354</v>
      </c>
      <c r="S2427" t="s">
        <v>355</v>
      </c>
      <c r="T2427" t="s">
        <v>229</v>
      </c>
      <c r="U2427" t="s">
        <v>728</v>
      </c>
      <c r="V2427" t="s">
        <v>255</v>
      </c>
      <c r="W2427">
        <f t="shared" si="226"/>
        <v>14.950000000000003</v>
      </c>
      <c r="X2427">
        <f t="shared" si="227"/>
        <v>313.95000000000005</v>
      </c>
    </row>
    <row r="2428" spans="1:24" x14ac:dyDescent="0.35">
      <c r="A2428">
        <v>34</v>
      </c>
      <c r="B2428">
        <v>82.21</v>
      </c>
      <c r="C2428">
        <v>4</v>
      </c>
      <c r="D2428">
        <v>2795.14</v>
      </c>
      <c r="E2428" s="53">
        <v>43476</v>
      </c>
      <c r="F2428" s="84">
        <v>1</v>
      </c>
      <c r="G2428" s="84">
        <v>11</v>
      </c>
      <c r="H2428" s="85" t="str">
        <f t="shared" si="222"/>
        <v>November</v>
      </c>
      <c r="I2428" s="84">
        <v>2019</v>
      </c>
      <c r="J2428" s="85" t="str">
        <f t="shared" si="223"/>
        <v>11/1/2019</v>
      </c>
      <c r="K2428" s="86">
        <f t="shared" si="224"/>
        <v>6</v>
      </c>
      <c r="L2428" t="str">
        <f t="shared" si="225"/>
        <v>Friday</v>
      </c>
      <c r="M2428">
        <v>2639</v>
      </c>
      <c r="N2428" t="s">
        <v>207</v>
      </c>
      <c r="O2428" t="s">
        <v>486</v>
      </c>
      <c r="P2428">
        <v>91</v>
      </c>
      <c r="Q2428" t="s">
        <v>645</v>
      </c>
      <c r="R2428" t="s">
        <v>384</v>
      </c>
      <c r="S2428" t="s">
        <v>385</v>
      </c>
      <c r="T2428" t="s">
        <v>235</v>
      </c>
      <c r="U2428" t="s">
        <v>739</v>
      </c>
      <c r="V2428" t="s">
        <v>255</v>
      </c>
      <c r="W2428">
        <f t="shared" si="226"/>
        <v>-8.7900000000000063</v>
      </c>
      <c r="X2428">
        <f t="shared" si="227"/>
        <v>-298.86000000000024</v>
      </c>
    </row>
    <row r="2429" spans="1:24" x14ac:dyDescent="0.35">
      <c r="A2429">
        <v>27</v>
      </c>
      <c r="B2429">
        <v>102.3</v>
      </c>
      <c r="C2429">
        <v>8</v>
      </c>
      <c r="D2429">
        <v>2762.1</v>
      </c>
      <c r="E2429" s="53">
        <v>43810</v>
      </c>
      <c r="F2429" s="84">
        <v>12</v>
      </c>
      <c r="G2429" s="84">
        <v>11</v>
      </c>
      <c r="H2429" s="85" t="str">
        <f t="shared" si="222"/>
        <v>November</v>
      </c>
      <c r="I2429" s="84">
        <v>2019</v>
      </c>
      <c r="J2429" s="85" t="str">
        <f t="shared" si="223"/>
        <v>11/12/2019</v>
      </c>
      <c r="K2429" s="86">
        <f t="shared" si="224"/>
        <v>3</v>
      </c>
      <c r="L2429" t="str">
        <f t="shared" si="225"/>
        <v>Tuesday</v>
      </c>
      <c r="M2429">
        <v>2629</v>
      </c>
      <c r="N2429" t="s">
        <v>207</v>
      </c>
      <c r="O2429" t="s">
        <v>486</v>
      </c>
      <c r="P2429">
        <v>91</v>
      </c>
      <c r="Q2429" t="s">
        <v>645</v>
      </c>
      <c r="R2429" t="s">
        <v>473</v>
      </c>
      <c r="S2429" t="s">
        <v>474</v>
      </c>
      <c r="T2429" t="s">
        <v>239</v>
      </c>
      <c r="U2429" t="s">
        <v>766</v>
      </c>
      <c r="V2429" t="s">
        <v>255</v>
      </c>
      <c r="W2429">
        <f t="shared" si="226"/>
        <v>11.299999999999997</v>
      </c>
      <c r="X2429">
        <f t="shared" si="227"/>
        <v>305.09999999999991</v>
      </c>
    </row>
    <row r="2430" spans="1:24" x14ac:dyDescent="0.35">
      <c r="A2430">
        <v>30</v>
      </c>
      <c r="B2430">
        <v>88.6</v>
      </c>
      <c r="C2430">
        <v>5</v>
      </c>
      <c r="D2430">
        <v>2658</v>
      </c>
      <c r="E2430" s="53" t="s">
        <v>221</v>
      </c>
      <c r="F2430" s="84">
        <v>24</v>
      </c>
      <c r="G2430" s="84">
        <v>11</v>
      </c>
      <c r="H2430" s="85" t="str">
        <f t="shared" si="222"/>
        <v>November</v>
      </c>
      <c r="I2430" s="84">
        <v>2019</v>
      </c>
      <c r="J2430" s="85" t="str">
        <f t="shared" si="223"/>
        <v>11/24/2019</v>
      </c>
      <c r="K2430" s="86">
        <f t="shared" si="224"/>
        <v>1</v>
      </c>
      <c r="L2430" t="str">
        <f t="shared" si="225"/>
        <v>Sunday</v>
      </c>
      <c r="M2430">
        <v>2618</v>
      </c>
      <c r="N2430" t="s">
        <v>207</v>
      </c>
      <c r="O2430" t="s">
        <v>486</v>
      </c>
      <c r="P2430">
        <v>91</v>
      </c>
      <c r="Q2430" t="s">
        <v>645</v>
      </c>
      <c r="R2430" t="s">
        <v>370</v>
      </c>
      <c r="S2430" t="s">
        <v>247</v>
      </c>
      <c r="T2430" t="s">
        <v>236</v>
      </c>
      <c r="U2430" t="s">
        <v>734</v>
      </c>
      <c r="V2430" t="s">
        <v>255</v>
      </c>
      <c r="W2430">
        <f t="shared" si="226"/>
        <v>-2.4000000000000057</v>
      </c>
      <c r="X2430">
        <f t="shared" si="227"/>
        <v>-72.000000000000171</v>
      </c>
    </row>
    <row r="2431" spans="1:24" x14ac:dyDescent="0.35">
      <c r="A2431">
        <v>39</v>
      </c>
      <c r="B2431">
        <v>129.33000000000001</v>
      </c>
      <c r="C2431">
        <v>9</v>
      </c>
      <c r="D2431">
        <v>5043.87</v>
      </c>
      <c r="E2431" s="53">
        <v>43567</v>
      </c>
      <c r="F2431" s="84">
        <v>4</v>
      </c>
      <c r="G2431" s="84">
        <v>12</v>
      </c>
      <c r="H2431" s="85" t="str">
        <f t="shared" si="222"/>
        <v>December</v>
      </c>
      <c r="I2431" s="84">
        <v>2019</v>
      </c>
      <c r="J2431" s="85" t="str">
        <f t="shared" si="223"/>
        <v>12/4/2019</v>
      </c>
      <c r="K2431" s="86">
        <f t="shared" si="224"/>
        <v>4</v>
      </c>
      <c r="L2431" t="str">
        <f t="shared" si="225"/>
        <v>Wednesday</v>
      </c>
      <c r="M2431">
        <v>2609</v>
      </c>
      <c r="N2431" t="s">
        <v>207</v>
      </c>
      <c r="O2431" t="s">
        <v>486</v>
      </c>
      <c r="P2431">
        <v>91</v>
      </c>
      <c r="Q2431" t="s">
        <v>645</v>
      </c>
      <c r="R2431" t="s">
        <v>488</v>
      </c>
      <c r="S2431" t="s">
        <v>451</v>
      </c>
      <c r="T2431" t="s">
        <v>229</v>
      </c>
      <c r="U2431" t="s">
        <v>768</v>
      </c>
      <c r="V2431" t="s">
        <v>260</v>
      </c>
      <c r="W2431">
        <f t="shared" si="226"/>
        <v>38.330000000000013</v>
      </c>
      <c r="X2431">
        <f t="shared" si="227"/>
        <v>1494.8700000000006</v>
      </c>
    </row>
    <row r="2432" spans="1:24" x14ac:dyDescent="0.35">
      <c r="A2432">
        <v>20</v>
      </c>
      <c r="B2432">
        <v>60.54</v>
      </c>
      <c r="C2432">
        <v>4</v>
      </c>
      <c r="D2432">
        <v>1210.8</v>
      </c>
      <c r="E2432" s="53" t="s">
        <v>222</v>
      </c>
      <c r="F2432" s="84">
        <v>17</v>
      </c>
      <c r="G2432" s="84">
        <v>12</v>
      </c>
      <c r="H2432" s="85" t="str">
        <f t="shared" si="222"/>
        <v>December</v>
      </c>
      <c r="I2432" s="84">
        <v>2019</v>
      </c>
      <c r="J2432" s="85" t="str">
        <f t="shared" si="223"/>
        <v>12/17/2019</v>
      </c>
      <c r="K2432" s="86">
        <f t="shared" si="224"/>
        <v>3</v>
      </c>
      <c r="L2432" t="str">
        <f t="shared" si="225"/>
        <v>Tuesday</v>
      </c>
      <c r="M2432">
        <v>2597</v>
      </c>
      <c r="N2432" t="s">
        <v>207</v>
      </c>
      <c r="O2432" t="s">
        <v>486</v>
      </c>
      <c r="P2432">
        <v>91</v>
      </c>
      <c r="Q2432" t="s">
        <v>645</v>
      </c>
      <c r="R2432" t="s">
        <v>290</v>
      </c>
      <c r="S2432" t="s">
        <v>291</v>
      </c>
      <c r="T2432" t="s">
        <v>232</v>
      </c>
      <c r="U2432" t="s">
        <v>701</v>
      </c>
      <c r="V2432" t="s">
        <v>255</v>
      </c>
      <c r="W2432">
        <f t="shared" si="226"/>
        <v>-30.46</v>
      </c>
      <c r="X2432">
        <f t="shared" si="227"/>
        <v>-609.20000000000005</v>
      </c>
    </row>
    <row r="2433" spans="1:24" x14ac:dyDescent="0.35">
      <c r="A2433">
        <v>37</v>
      </c>
      <c r="B2433">
        <v>81.87</v>
      </c>
      <c r="C2433">
        <v>6</v>
      </c>
      <c r="D2433">
        <v>3029.19</v>
      </c>
      <c r="E2433" s="53">
        <v>43892</v>
      </c>
      <c r="F2433" s="84">
        <v>3</v>
      </c>
      <c r="G2433" s="84">
        <v>2</v>
      </c>
      <c r="H2433" s="85" t="str">
        <f t="shared" si="222"/>
        <v>Febuary</v>
      </c>
      <c r="I2433" s="84">
        <v>2020</v>
      </c>
      <c r="J2433" s="85" t="str">
        <f t="shared" si="223"/>
        <v>2/3/2020</v>
      </c>
      <c r="K2433" s="86">
        <f t="shared" si="224"/>
        <v>2</v>
      </c>
      <c r="L2433" t="str">
        <f t="shared" si="225"/>
        <v>Monday</v>
      </c>
      <c r="M2433">
        <v>2550</v>
      </c>
      <c r="N2433" t="s">
        <v>207</v>
      </c>
      <c r="O2433" t="s">
        <v>486</v>
      </c>
      <c r="P2433">
        <v>91</v>
      </c>
      <c r="Q2433" t="s">
        <v>645</v>
      </c>
      <c r="R2433" t="s">
        <v>277</v>
      </c>
      <c r="S2433" t="s">
        <v>278</v>
      </c>
      <c r="T2433" t="s">
        <v>230</v>
      </c>
      <c r="U2433" t="s">
        <v>695</v>
      </c>
      <c r="V2433" t="s">
        <v>260</v>
      </c>
      <c r="W2433">
        <f t="shared" si="226"/>
        <v>-9.1299999999999955</v>
      </c>
      <c r="X2433">
        <f t="shared" si="227"/>
        <v>-337.80999999999983</v>
      </c>
    </row>
    <row r="2434" spans="1:24" x14ac:dyDescent="0.35">
      <c r="A2434">
        <v>46</v>
      </c>
      <c r="B2434">
        <v>218.84</v>
      </c>
      <c r="C2434">
        <v>2</v>
      </c>
      <c r="D2434">
        <v>10066.6</v>
      </c>
      <c r="E2434" s="53">
        <v>43893</v>
      </c>
      <c r="F2434" s="84">
        <v>3</v>
      </c>
      <c r="G2434" s="84">
        <v>3</v>
      </c>
      <c r="H2434" s="85" t="str">
        <f t="shared" si="222"/>
        <v>March</v>
      </c>
      <c r="I2434" s="84">
        <v>2020</v>
      </c>
      <c r="J2434" s="85" t="str">
        <f t="shared" si="223"/>
        <v>3/3/2020</v>
      </c>
      <c r="K2434" s="86">
        <f t="shared" si="224"/>
        <v>3</v>
      </c>
      <c r="L2434" t="str">
        <f t="shared" si="225"/>
        <v>Tuesday</v>
      </c>
      <c r="M2434">
        <v>2522</v>
      </c>
      <c r="N2434" t="s">
        <v>207</v>
      </c>
      <c r="O2434" t="s">
        <v>486</v>
      </c>
      <c r="P2434">
        <v>91</v>
      </c>
      <c r="Q2434" t="s">
        <v>645</v>
      </c>
      <c r="R2434" t="s">
        <v>292</v>
      </c>
      <c r="S2434" t="s">
        <v>293</v>
      </c>
      <c r="T2434" t="s">
        <v>229</v>
      </c>
      <c r="U2434" t="s">
        <v>702</v>
      </c>
      <c r="V2434" t="s">
        <v>289</v>
      </c>
      <c r="W2434">
        <f t="shared" si="226"/>
        <v>127.84</v>
      </c>
      <c r="X2434">
        <f t="shared" si="227"/>
        <v>5880.64</v>
      </c>
    </row>
    <row r="2435" spans="1:24" x14ac:dyDescent="0.35">
      <c r="A2435">
        <v>47</v>
      </c>
      <c r="B2435">
        <v>87.69</v>
      </c>
      <c r="C2435">
        <v>6</v>
      </c>
      <c r="D2435">
        <v>4121.43</v>
      </c>
      <c r="E2435" s="53" t="s">
        <v>498</v>
      </c>
      <c r="F2435" s="84">
        <v>30</v>
      </c>
      <c r="G2435" s="84">
        <v>3</v>
      </c>
      <c r="H2435" s="85" t="str">
        <f t="shared" ref="H2435:H2498" si="228">IF(G2435=1,"January",IF(G2435=2,"Febuary",IF(G2435=3,"March",IF(G2435=4,"April",IF(G2435=5,"May",IF(G2435=6,"June",IF(G2435=7,"July",IF(G2435=8,"August",IF(G2435=9,"September",IF(G2435=10,"October",IF(G2435=11,"November","December")))))))))))</f>
        <v>March</v>
      </c>
      <c r="I2435" s="84">
        <v>2020</v>
      </c>
      <c r="J2435" s="85" t="str">
        <f t="shared" ref="J2435:J2498" si="229">CONCATENATE(G2435,"/",F2435,"/",I2435)</f>
        <v>3/30/2020</v>
      </c>
      <c r="K2435" s="86">
        <f t="shared" ref="K2435:K2498" si="230">WEEKDAY(J2435)</f>
        <v>2</v>
      </c>
      <c r="L2435" t="str">
        <f t="shared" ref="L2435:L2498" si="231">IF(K2435=7,"Saturday",IF(K2435=6,"Friday",IF(K2435=5,"Thursday",IF(K2435=4,"Wednesday",IF(K2435=3,"Tuesday",IF(K2435=2,"Monday","Sunday"))))))</f>
        <v>Monday</v>
      </c>
      <c r="M2435">
        <v>2496</v>
      </c>
      <c r="N2435" t="s">
        <v>207</v>
      </c>
      <c r="O2435" t="s">
        <v>486</v>
      </c>
      <c r="P2435">
        <v>91</v>
      </c>
      <c r="Q2435" t="s">
        <v>645</v>
      </c>
      <c r="R2435" t="s">
        <v>256</v>
      </c>
      <c r="S2435" t="s">
        <v>257</v>
      </c>
      <c r="T2435" t="s">
        <v>230</v>
      </c>
      <c r="U2435" t="s">
        <v>684</v>
      </c>
      <c r="V2435" t="s">
        <v>260</v>
      </c>
      <c r="W2435">
        <f t="shared" ref="W2435:W2498" si="232">B2435-P2435</f>
        <v>-3.3100000000000023</v>
      </c>
      <c r="X2435">
        <f t="shared" ref="X2435:X2498" si="233">W2435*A2435</f>
        <v>-155.57000000000011</v>
      </c>
    </row>
    <row r="2436" spans="1:24" x14ac:dyDescent="0.35">
      <c r="A2436">
        <v>11</v>
      </c>
      <c r="B2436">
        <v>103.21</v>
      </c>
      <c r="C2436">
        <v>8</v>
      </c>
      <c r="D2436">
        <v>1135.31</v>
      </c>
      <c r="E2436" s="53">
        <v>43894</v>
      </c>
      <c r="F2436" s="84">
        <v>3</v>
      </c>
      <c r="G2436" s="84">
        <v>4</v>
      </c>
      <c r="H2436" s="85" t="str">
        <f t="shared" si="228"/>
        <v>April</v>
      </c>
      <c r="I2436" s="84">
        <v>2020</v>
      </c>
      <c r="J2436" s="85" t="str">
        <f t="shared" si="229"/>
        <v>4/3/2020</v>
      </c>
      <c r="K2436" s="86">
        <f t="shared" si="230"/>
        <v>6</v>
      </c>
      <c r="L2436" t="str">
        <f t="shared" si="231"/>
        <v>Friday</v>
      </c>
      <c r="M2436">
        <v>2493</v>
      </c>
      <c r="N2436" t="s">
        <v>394</v>
      </c>
      <c r="O2436" t="s">
        <v>486</v>
      </c>
      <c r="P2436">
        <v>91</v>
      </c>
      <c r="Q2436" t="s">
        <v>645</v>
      </c>
      <c r="R2436" t="s">
        <v>273</v>
      </c>
      <c r="S2436" t="s">
        <v>274</v>
      </c>
      <c r="T2436" t="s">
        <v>229</v>
      </c>
      <c r="U2436" t="s">
        <v>693</v>
      </c>
      <c r="V2436" t="s">
        <v>255</v>
      </c>
      <c r="W2436">
        <f t="shared" si="232"/>
        <v>12.209999999999994</v>
      </c>
      <c r="X2436">
        <f t="shared" si="233"/>
        <v>134.30999999999995</v>
      </c>
    </row>
    <row r="2437" spans="1:24" x14ac:dyDescent="0.35">
      <c r="A2437">
        <v>23</v>
      </c>
      <c r="B2437">
        <v>91.34</v>
      </c>
      <c r="C2437">
        <v>9</v>
      </c>
      <c r="D2437">
        <v>2100.8200000000002</v>
      </c>
      <c r="E2437" s="53">
        <v>44109</v>
      </c>
      <c r="F2437" s="84">
        <v>10</v>
      </c>
      <c r="G2437" s="84">
        <v>5</v>
      </c>
      <c r="H2437" s="85" t="str">
        <f t="shared" si="228"/>
        <v>May</v>
      </c>
      <c r="I2437" s="84">
        <v>2020</v>
      </c>
      <c r="J2437" s="85" t="str">
        <f t="shared" si="229"/>
        <v>5/10/2020</v>
      </c>
      <c r="K2437" s="86">
        <f t="shared" si="230"/>
        <v>1</v>
      </c>
      <c r="L2437" t="str">
        <f t="shared" si="231"/>
        <v>Sunday</v>
      </c>
      <c r="M2437">
        <v>2457</v>
      </c>
      <c r="N2437" t="s">
        <v>207</v>
      </c>
      <c r="O2437" t="s">
        <v>486</v>
      </c>
      <c r="P2437">
        <v>91</v>
      </c>
      <c r="Q2437" t="s">
        <v>645</v>
      </c>
      <c r="R2437" t="s">
        <v>416</v>
      </c>
      <c r="S2437" t="s">
        <v>417</v>
      </c>
      <c r="T2437" t="s">
        <v>239</v>
      </c>
      <c r="U2437" t="s">
        <v>750</v>
      </c>
      <c r="V2437" t="s">
        <v>255</v>
      </c>
      <c r="W2437">
        <f t="shared" si="232"/>
        <v>0.34000000000000341</v>
      </c>
      <c r="X2437">
        <f t="shared" si="233"/>
        <v>7.8200000000000784</v>
      </c>
    </row>
    <row r="2438" spans="1:24" x14ac:dyDescent="0.35">
      <c r="A2438">
        <v>29</v>
      </c>
      <c r="B2438">
        <v>70.150000000000006</v>
      </c>
      <c r="C2438">
        <v>12</v>
      </c>
      <c r="D2438">
        <v>2034.35</v>
      </c>
      <c r="E2438" s="53">
        <v>43406</v>
      </c>
      <c r="F2438" s="84">
        <v>11</v>
      </c>
      <c r="G2438" s="84">
        <v>2</v>
      </c>
      <c r="H2438" s="85" t="str">
        <f t="shared" si="228"/>
        <v>Febuary</v>
      </c>
      <c r="I2438" s="84">
        <v>2018</v>
      </c>
      <c r="J2438" s="85" t="str">
        <f t="shared" si="229"/>
        <v>2/11/2018</v>
      </c>
      <c r="K2438" s="86">
        <f t="shared" si="230"/>
        <v>1</v>
      </c>
      <c r="L2438" t="str">
        <f t="shared" si="231"/>
        <v>Sunday</v>
      </c>
      <c r="M2438">
        <v>3277</v>
      </c>
      <c r="N2438" t="s">
        <v>207</v>
      </c>
      <c r="O2438" t="s">
        <v>509</v>
      </c>
      <c r="P2438">
        <v>86</v>
      </c>
      <c r="Q2438" t="s">
        <v>646</v>
      </c>
      <c r="R2438" t="s">
        <v>357</v>
      </c>
      <c r="S2438" t="s">
        <v>358</v>
      </c>
      <c r="T2438" t="s">
        <v>243</v>
      </c>
      <c r="U2438" t="s">
        <v>729</v>
      </c>
      <c r="V2438" t="s">
        <v>255</v>
      </c>
      <c r="W2438">
        <f t="shared" si="232"/>
        <v>-15.849999999999994</v>
      </c>
      <c r="X2438">
        <f t="shared" si="233"/>
        <v>-459.64999999999986</v>
      </c>
    </row>
    <row r="2439" spans="1:24" x14ac:dyDescent="0.35">
      <c r="A2439">
        <v>38</v>
      </c>
      <c r="B2439">
        <v>79.680000000000007</v>
      </c>
      <c r="C2439">
        <v>6</v>
      </c>
      <c r="D2439">
        <v>3027.84</v>
      </c>
      <c r="E2439" s="53" t="s">
        <v>426</v>
      </c>
      <c r="F2439" s="84">
        <v>16</v>
      </c>
      <c r="G2439" s="84">
        <v>4</v>
      </c>
      <c r="H2439" s="85" t="str">
        <f t="shared" si="228"/>
        <v>April</v>
      </c>
      <c r="I2439" s="84">
        <v>2018</v>
      </c>
      <c r="J2439" s="85" t="str">
        <f t="shared" si="229"/>
        <v>4/16/2018</v>
      </c>
      <c r="K2439" s="86">
        <f t="shared" si="230"/>
        <v>2</v>
      </c>
      <c r="L2439" t="str">
        <f t="shared" si="231"/>
        <v>Monday</v>
      </c>
      <c r="M2439">
        <v>3214</v>
      </c>
      <c r="N2439" t="s">
        <v>207</v>
      </c>
      <c r="O2439" t="s">
        <v>509</v>
      </c>
      <c r="P2439">
        <v>86</v>
      </c>
      <c r="Q2439" t="s">
        <v>646</v>
      </c>
      <c r="R2439" t="s">
        <v>304</v>
      </c>
      <c r="S2439" t="s">
        <v>249</v>
      </c>
      <c r="T2439" t="s">
        <v>249</v>
      </c>
      <c r="U2439" t="s">
        <v>707</v>
      </c>
      <c r="V2439" t="s">
        <v>260</v>
      </c>
      <c r="W2439">
        <f t="shared" si="232"/>
        <v>-6.3199999999999932</v>
      </c>
      <c r="X2439">
        <f t="shared" si="233"/>
        <v>-240.15999999999974</v>
      </c>
    </row>
    <row r="2440" spans="1:24" x14ac:dyDescent="0.35">
      <c r="A2440">
        <v>32</v>
      </c>
      <c r="B2440">
        <v>97</v>
      </c>
      <c r="C2440">
        <v>3</v>
      </c>
      <c r="D2440">
        <v>3104</v>
      </c>
      <c r="E2440" s="53">
        <v>43257</v>
      </c>
      <c r="F2440" s="84">
        <v>6</v>
      </c>
      <c r="G2440" s="84">
        <v>6</v>
      </c>
      <c r="H2440" s="85" t="str">
        <f t="shared" si="228"/>
        <v>June</v>
      </c>
      <c r="I2440" s="84">
        <v>2018</v>
      </c>
      <c r="J2440" s="85" t="str">
        <f t="shared" si="229"/>
        <v>6/6/2018</v>
      </c>
      <c r="K2440" s="86">
        <f t="shared" si="230"/>
        <v>4</v>
      </c>
      <c r="L2440" t="str">
        <f t="shared" si="231"/>
        <v>Wednesday</v>
      </c>
      <c r="M2440">
        <v>3164</v>
      </c>
      <c r="N2440" t="s">
        <v>207</v>
      </c>
      <c r="O2440" t="s">
        <v>509</v>
      </c>
      <c r="P2440">
        <v>86</v>
      </c>
      <c r="Q2440" t="s">
        <v>646</v>
      </c>
      <c r="R2440" t="s">
        <v>296</v>
      </c>
      <c r="S2440" t="s">
        <v>297</v>
      </c>
      <c r="T2440" t="s">
        <v>236</v>
      </c>
      <c r="U2440" t="s">
        <v>704</v>
      </c>
      <c r="V2440" t="s">
        <v>260</v>
      </c>
      <c r="W2440">
        <f t="shared" si="232"/>
        <v>11</v>
      </c>
      <c r="X2440">
        <f t="shared" si="233"/>
        <v>352</v>
      </c>
    </row>
    <row r="2441" spans="1:24" x14ac:dyDescent="0.35">
      <c r="A2441">
        <v>43</v>
      </c>
      <c r="B2441">
        <v>84.01</v>
      </c>
      <c r="C2441">
        <v>9</v>
      </c>
      <c r="D2441">
        <v>3612.43</v>
      </c>
      <c r="E2441" s="53">
        <v>43320</v>
      </c>
      <c r="F2441" s="84">
        <v>8</v>
      </c>
      <c r="G2441" s="84">
        <v>8</v>
      </c>
      <c r="H2441" s="85" t="str">
        <f t="shared" si="228"/>
        <v>August</v>
      </c>
      <c r="I2441" s="84">
        <v>2018</v>
      </c>
      <c r="J2441" s="85" t="str">
        <f t="shared" si="229"/>
        <v>8/8/2018</v>
      </c>
      <c r="K2441" s="86">
        <f t="shared" si="230"/>
        <v>4</v>
      </c>
      <c r="L2441" t="str">
        <f t="shared" si="231"/>
        <v>Wednesday</v>
      </c>
      <c r="M2441">
        <v>3102</v>
      </c>
      <c r="N2441" t="s">
        <v>207</v>
      </c>
      <c r="O2441" t="s">
        <v>509</v>
      </c>
      <c r="P2441">
        <v>86</v>
      </c>
      <c r="Q2441" t="s">
        <v>646</v>
      </c>
      <c r="R2441" t="s">
        <v>335</v>
      </c>
      <c r="S2441" t="s">
        <v>336</v>
      </c>
      <c r="T2441" t="s">
        <v>229</v>
      </c>
      <c r="U2441" t="s">
        <v>720</v>
      </c>
      <c r="V2441" t="s">
        <v>260</v>
      </c>
      <c r="W2441">
        <f t="shared" si="232"/>
        <v>-1.9899999999999949</v>
      </c>
      <c r="X2441">
        <f t="shared" si="233"/>
        <v>-85.56999999999978</v>
      </c>
    </row>
    <row r="2442" spans="1:24" x14ac:dyDescent="0.35">
      <c r="A2442">
        <v>31</v>
      </c>
      <c r="B2442">
        <v>87.48</v>
      </c>
      <c r="C2442">
        <v>8</v>
      </c>
      <c r="D2442">
        <v>2711.88</v>
      </c>
      <c r="E2442" s="53" t="s">
        <v>428</v>
      </c>
      <c r="F2442" s="84">
        <v>28</v>
      </c>
      <c r="G2442" s="84">
        <v>9</v>
      </c>
      <c r="H2442" s="85" t="str">
        <f t="shared" si="228"/>
        <v>September</v>
      </c>
      <c r="I2442" s="84">
        <v>2018</v>
      </c>
      <c r="J2442" s="85" t="str">
        <f t="shared" si="229"/>
        <v>9/28/2018</v>
      </c>
      <c r="K2442" s="86">
        <f t="shared" si="230"/>
        <v>6</v>
      </c>
      <c r="L2442" t="str">
        <f t="shared" si="231"/>
        <v>Friday</v>
      </c>
      <c r="M2442">
        <v>3052</v>
      </c>
      <c r="N2442" t="s">
        <v>207</v>
      </c>
      <c r="O2442" t="s">
        <v>509</v>
      </c>
      <c r="P2442">
        <v>86</v>
      </c>
      <c r="Q2442" t="s">
        <v>646</v>
      </c>
      <c r="R2442" t="s">
        <v>296</v>
      </c>
      <c r="S2442" t="s">
        <v>297</v>
      </c>
      <c r="T2442" t="s">
        <v>236</v>
      </c>
      <c r="U2442" t="s">
        <v>704</v>
      </c>
      <c r="V2442" t="s">
        <v>255</v>
      </c>
      <c r="W2442">
        <f t="shared" si="232"/>
        <v>1.480000000000004</v>
      </c>
      <c r="X2442">
        <f t="shared" si="233"/>
        <v>45.880000000000123</v>
      </c>
    </row>
    <row r="2443" spans="1:24" x14ac:dyDescent="0.35">
      <c r="A2443">
        <v>29</v>
      </c>
      <c r="B2443">
        <v>103.93</v>
      </c>
      <c r="C2443">
        <v>3</v>
      </c>
      <c r="D2443">
        <v>3013.97</v>
      </c>
      <c r="E2443" s="53" t="s">
        <v>396</v>
      </c>
      <c r="F2443" s="84">
        <v>21</v>
      </c>
      <c r="G2443" s="84">
        <v>10</v>
      </c>
      <c r="H2443" s="85" t="str">
        <f t="shared" si="228"/>
        <v>October</v>
      </c>
      <c r="I2443" s="84">
        <v>2018</v>
      </c>
      <c r="J2443" s="85" t="str">
        <f t="shared" si="229"/>
        <v>10/21/2018</v>
      </c>
      <c r="K2443" s="86">
        <f t="shared" si="230"/>
        <v>1</v>
      </c>
      <c r="L2443" t="str">
        <f t="shared" si="231"/>
        <v>Sunday</v>
      </c>
      <c r="M2443">
        <v>3030</v>
      </c>
      <c r="N2443" t="s">
        <v>207</v>
      </c>
      <c r="O2443" t="s">
        <v>509</v>
      </c>
      <c r="P2443">
        <v>86</v>
      </c>
      <c r="Q2443" t="s">
        <v>646</v>
      </c>
      <c r="R2443" t="s">
        <v>292</v>
      </c>
      <c r="S2443" t="s">
        <v>293</v>
      </c>
      <c r="T2443" t="s">
        <v>229</v>
      </c>
      <c r="U2443" t="s">
        <v>702</v>
      </c>
      <c r="V2443" t="s">
        <v>260</v>
      </c>
      <c r="W2443">
        <f t="shared" si="232"/>
        <v>17.930000000000007</v>
      </c>
      <c r="X2443">
        <f t="shared" si="233"/>
        <v>519.97000000000025</v>
      </c>
    </row>
    <row r="2444" spans="1:24" x14ac:dyDescent="0.35">
      <c r="A2444">
        <v>31</v>
      </c>
      <c r="B2444">
        <v>88.34</v>
      </c>
      <c r="C2444">
        <v>10</v>
      </c>
      <c r="D2444">
        <v>2738.54</v>
      </c>
      <c r="E2444" s="53">
        <v>43292</v>
      </c>
      <c r="F2444" s="84">
        <v>7</v>
      </c>
      <c r="G2444" s="84">
        <v>11</v>
      </c>
      <c r="H2444" s="85" t="str">
        <f t="shared" si="228"/>
        <v>November</v>
      </c>
      <c r="I2444" s="84">
        <v>2018</v>
      </c>
      <c r="J2444" s="85" t="str">
        <f t="shared" si="229"/>
        <v>11/7/2018</v>
      </c>
      <c r="K2444" s="86">
        <f t="shared" si="230"/>
        <v>4</v>
      </c>
      <c r="L2444" t="str">
        <f t="shared" si="231"/>
        <v>Wednesday</v>
      </c>
      <c r="M2444">
        <v>3014</v>
      </c>
      <c r="N2444" t="s">
        <v>207</v>
      </c>
      <c r="O2444" t="s">
        <v>509</v>
      </c>
      <c r="P2444">
        <v>86</v>
      </c>
      <c r="Q2444" t="s">
        <v>646</v>
      </c>
      <c r="R2444" t="s">
        <v>433</v>
      </c>
      <c r="S2444" t="s">
        <v>297</v>
      </c>
      <c r="T2444" t="s">
        <v>236</v>
      </c>
      <c r="U2444" t="s">
        <v>756</v>
      </c>
      <c r="V2444" t="s">
        <v>255</v>
      </c>
      <c r="W2444">
        <f t="shared" si="232"/>
        <v>2.3400000000000034</v>
      </c>
      <c r="X2444">
        <f t="shared" si="233"/>
        <v>72.540000000000106</v>
      </c>
    </row>
    <row r="2445" spans="1:24" x14ac:dyDescent="0.35">
      <c r="A2445">
        <v>30</v>
      </c>
      <c r="B2445">
        <v>94.4</v>
      </c>
      <c r="C2445">
        <v>10</v>
      </c>
      <c r="D2445">
        <v>2832</v>
      </c>
      <c r="E2445" s="53" t="s">
        <v>367</v>
      </c>
      <c r="F2445" s="84">
        <v>14</v>
      </c>
      <c r="G2445" s="84">
        <v>11</v>
      </c>
      <c r="H2445" s="85" t="str">
        <f t="shared" si="228"/>
        <v>November</v>
      </c>
      <c r="I2445" s="84">
        <v>2018</v>
      </c>
      <c r="J2445" s="85" t="str">
        <f t="shared" si="229"/>
        <v>11/14/2018</v>
      </c>
      <c r="K2445" s="86">
        <f t="shared" si="230"/>
        <v>4</v>
      </c>
      <c r="L2445" t="str">
        <f t="shared" si="231"/>
        <v>Wednesday</v>
      </c>
      <c r="M2445">
        <v>3008</v>
      </c>
      <c r="N2445" t="s">
        <v>207</v>
      </c>
      <c r="O2445" t="s">
        <v>509</v>
      </c>
      <c r="P2445">
        <v>86</v>
      </c>
      <c r="Q2445" t="s">
        <v>646</v>
      </c>
      <c r="R2445" t="s">
        <v>362</v>
      </c>
      <c r="S2445" t="s">
        <v>293</v>
      </c>
      <c r="T2445" t="s">
        <v>229</v>
      </c>
      <c r="U2445" t="s">
        <v>731</v>
      </c>
      <c r="V2445" t="s">
        <v>255</v>
      </c>
      <c r="W2445">
        <f t="shared" si="232"/>
        <v>8.4000000000000057</v>
      </c>
      <c r="X2445">
        <f t="shared" si="233"/>
        <v>252.00000000000017</v>
      </c>
    </row>
    <row r="2446" spans="1:24" x14ac:dyDescent="0.35">
      <c r="A2446">
        <v>50</v>
      </c>
      <c r="B2446">
        <v>94.4</v>
      </c>
      <c r="C2446">
        <v>2</v>
      </c>
      <c r="D2446">
        <v>4720</v>
      </c>
      <c r="E2446" s="53" t="s">
        <v>369</v>
      </c>
      <c r="F2446" s="84">
        <v>26</v>
      </c>
      <c r="G2446" s="84">
        <v>11</v>
      </c>
      <c r="H2446" s="85" t="str">
        <f t="shared" si="228"/>
        <v>November</v>
      </c>
      <c r="I2446" s="84">
        <v>2018</v>
      </c>
      <c r="J2446" s="85" t="str">
        <f t="shared" si="229"/>
        <v>11/26/2018</v>
      </c>
      <c r="K2446" s="86">
        <f t="shared" si="230"/>
        <v>2</v>
      </c>
      <c r="L2446" t="str">
        <f t="shared" si="231"/>
        <v>Monday</v>
      </c>
      <c r="M2446">
        <v>2997</v>
      </c>
      <c r="N2446" t="s">
        <v>207</v>
      </c>
      <c r="O2446" t="s">
        <v>509</v>
      </c>
      <c r="P2446">
        <v>86</v>
      </c>
      <c r="Q2446" t="s">
        <v>646</v>
      </c>
      <c r="R2446" t="s">
        <v>321</v>
      </c>
      <c r="S2446" t="s">
        <v>322</v>
      </c>
      <c r="T2446" t="s">
        <v>229</v>
      </c>
      <c r="U2446" t="s">
        <v>715</v>
      </c>
      <c r="V2446" t="s">
        <v>260</v>
      </c>
      <c r="W2446">
        <f t="shared" si="232"/>
        <v>8.4000000000000057</v>
      </c>
      <c r="X2446">
        <f t="shared" si="233"/>
        <v>420.00000000000028</v>
      </c>
    </row>
    <row r="2447" spans="1:24" x14ac:dyDescent="0.35">
      <c r="A2447">
        <v>40</v>
      </c>
      <c r="B2447">
        <v>80.55</v>
      </c>
      <c r="C2447">
        <v>10</v>
      </c>
      <c r="D2447">
        <v>3222</v>
      </c>
      <c r="E2447" s="53">
        <v>43497</v>
      </c>
      <c r="F2447" s="84">
        <v>2</v>
      </c>
      <c r="G2447" s="84">
        <v>1</v>
      </c>
      <c r="H2447" s="85" t="str">
        <f t="shared" si="228"/>
        <v>January</v>
      </c>
      <c r="I2447" s="84">
        <v>2019</v>
      </c>
      <c r="J2447" s="85" t="str">
        <f t="shared" si="229"/>
        <v>1/2/2019</v>
      </c>
      <c r="K2447" s="86">
        <f t="shared" si="230"/>
        <v>4</v>
      </c>
      <c r="L2447" t="str">
        <f t="shared" si="231"/>
        <v>Wednesday</v>
      </c>
      <c r="M2447">
        <v>2961</v>
      </c>
      <c r="N2447" t="s">
        <v>207</v>
      </c>
      <c r="O2447" t="s">
        <v>509</v>
      </c>
      <c r="P2447">
        <v>86</v>
      </c>
      <c r="Q2447" t="s">
        <v>646</v>
      </c>
      <c r="R2447" t="s">
        <v>313</v>
      </c>
      <c r="S2447" t="s">
        <v>314</v>
      </c>
      <c r="T2447" t="s">
        <v>230</v>
      </c>
      <c r="U2447" t="s">
        <v>711</v>
      </c>
      <c r="V2447" t="s">
        <v>260</v>
      </c>
      <c r="W2447">
        <f t="shared" si="232"/>
        <v>-5.4500000000000028</v>
      </c>
      <c r="X2447">
        <f t="shared" si="233"/>
        <v>-218.00000000000011</v>
      </c>
    </row>
    <row r="2448" spans="1:24" x14ac:dyDescent="0.35">
      <c r="A2448">
        <v>23</v>
      </c>
      <c r="B2448">
        <v>97</v>
      </c>
      <c r="C2448">
        <v>4</v>
      </c>
      <c r="D2448">
        <v>2231</v>
      </c>
      <c r="E2448" s="53" t="s">
        <v>511</v>
      </c>
      <c r="F2448" s="84">
        <v>18</v>
      </c>
      <c r="G2448" s="84">
        <v>2</v>
      </c>
      <c r="H2448" s="85" t="str">
        <f t="shared" si="228"/>
        <v>Febuary</v>
      </c>
      <c r="I2448" s="84">
        <v>2019</v>
      </c>
      <c r="J2448" s="85" t="str">
        <f t="shared" si="229"/>
        <v>2/18/2019</v>
      </c>
      <c r="K2448" s="86">
        <f t="shared" si="230"/>
        <v>2</v>
      </c>
      <c r="L2448" t="str">
        <f t="shared" si="231"/>
        <v>Monday</v>
      </c>
      <c r="M2448">
        <v>2915</v>
      </c>
      <c r="N2448" t="s">
        <v>207</v>
      </c>
      <c r="O2448" t="s">
        <v>509</v>
      </c>
      <c r="P2448">
        <v>86</v>
      </c>
      <c r="Q2448" t="s">
        <v>646</v>
      </c>
      <c r="R2448" t="s">
        <v>376</v>
      </c>
      <c r="S2448" t="s">
        <v>377</v>
      </c>
      <c r="T2448" t="s">
        <v>242</v>
      </c>
      <c r="U2448" t="s">
        <v>736</v>
      </c>
      <c r="V2448" t="s">
        <v>255</v>
      </c>
      <c r="W2448">
        <f t="shared" si="232"/>
        <v>11</v>
      </c>
      <c r="X2448">
        <f t="shared" si="233"/>
        <v>253</v>
      </c>
    </row>
    <row r="2449" spans="1:24" x14ac:dyDescent="0.35">
      <c r="A2449">
        <v>26</v>
      </c>
      <c r="B2449">
        <v>88.34</v>
      </c>
      <c r="C2449">
        <v>7</v>
      </c>
      <c r="D2449">
        <v>2296.84</v>
      </c>
      <c r="E2449" s="53" t="s">
        <v>512</v>
      </c>
      <c r="F2449" s="84">
        <v>20</v>
      </c>
      <c r="G2449" s="84">
        <v>3</v>
      </c>
      <c r="H2449" s="85" t="str">
        <f t="shared" si="228"/>
        <v>March</v>
      </c>
      <c r="I2449" s="84">
        <v>2019</v>
      </c>
      <c r="J2449" s="85" t="str">
        <f t="shared" si="229"/>
        <v>3/20/2019</v>
      </c>
      <c r="K2449" s="86">
        <f t="shared" si="230"/>
        <v>4</v>
      </c>
      <c r="L2449" t="str">
        <f t="shared" si="231"/>
        <v>Wednesday</v>
      </c>
      <c r="M2449">
        <v>2886</v>
      </c>
      <c r="N2449" t="s">
        <v>207</v>
      </c>
      <c r="O2449" t="s">
        <v>509</v>
      </c>
      <c r="P2449">
        <v>86</v>
      </c>
      <c r="Q2449" t="s">
        <v>646</v>
      </c>
      <c r="R2449" t="s">
        <v>384</v>
      </c>
      <c r="S2449" t="s">
        <v>385</v>
      </c>
      <c r="T2449" t="s">
        <v>235</v>
      </c>
      <c r="U2449" t="s">
        <v>739</v>
      </c>
      <c r="V2449" t="s">
        <v>255</v>
      </c>
      <c r="W2449">
        <f t="shared" si="232"/>
        <v>2.3400000000000034</v>
      </c>
      <c r="X2449">
        <f t="shared" si="233"/>
        <v>60.840000000000089</v>
      </c>
    </row>
    <row r="2450" spans="1:24" x14ac:dyDescent="0.35">
      <c r="A2450">
        <v>40</v>
      </c>
      <c r="B2450">
        <v>103.93</v>
      </c>
      <c r="C2450">
        <v>13</v>
      </c>
      <c r="D2450">
        <v>4157.2</v>
      </c>
      <c r="E2450" s="53">
        <v>43651</v>
      </c>
      <c r="F2450" s="84">
        <v>7</v>
      </c>
      <c r="G2450" s="84">
        <v>5</v>
      </c>
      <c r="H2450" s="85" t="str">
        <f t="shared" si="228"/>
        <v>May</v>
      </c>
      <c r="I2450" s="84">
        <v>2019</v>
      </c>
      <c r="J2450" s="85" t="str">
        <f t="shared" si="229"/>
        <v>5/7/2019</v>
      </c>
      <c r="K2450" s="86">
        <f t="shared" si="230"/>
        <v>3</v>
      </c>
      <c r="L2450" t="str">
        <f t="shared" si="231"/>
        <v>Tuesday</v>
      </c>
      <c r="M2450">
        <v>2839</v>
      </c>
      <c r="N2450" t="s">
        <v>364</v>
      </c>
      <c r="O2450" t="s">
        <v>509</v>
      </c>
      <c r="P2450">
        <v>86</v>
      </c>
      <c r="Q2450" t="s">
        <v>646</v>
      </c>
      <c r="R2450" t="s">
        <v>253</v>
      </c>
      <c r="S2450" t="s">
        <v>254</v>
      </c>
      <c r="T2450" t="s">
        <v>229</v>
      </c>
      <c r="U2450" t="s">
        <v>683</v>
      </c>
      <c r="V2450" t="s">
        <v>260</v>
      </c>
      <c r="W2450">
        <f t="shared" si="232"/>
        <v>17.930000000000007</v>
      </c>
      <c r="X2450">
        <f t="shared" si="233"/>
        <v>717.20000000000027</v>
      </c>
    </row>
    <row r="2451" spans="1:24" x14ac:dyDescent="0.35">
      <c r="A2451">
        <v>21</v>
      </c>
      <c r="B2451">
        <v>102.2</v>
      </c>
      <c r="C2451">
        <v>14</v>
      </c>
      <c r="D2451">
        <v>2146.1999999999998</v>
      </c>
      <c r="E2451" s="53" t="s">
        <v>375</v>
      </c>
      <c r="F2451" s="84">
        <v>21</v>
      </c>
      <c r="G2451" s="84">
        <v>7</v>
      </c>
      <c r="H2451" s="85" t="str">
        <f t="shared" si="228"/>
        <v>July</v>
      </c>
      <c r="I2451" s="84">
        <v>2019</v>
      </c>
      <c r="J2451" s="85" t="str">
        <f t="shared" si="229"/>
        <v>7/21/2019</v>
      </c>
      <c r="K2451" s="86">
        <f t="shared" si="230"/>
        <v>1</v>
      </c>
      <c r="L2451" t="str">
        <f t="shared" si="231"/>
        <v>Sunday</v>
      </c>
      <c r="M2451">
        <v>2765</v>
      </c>
      <c r="N2451" t="s">
        <v>207</v>
      </c>
      <c r="O2451" t="s">
        <v>509</v>
      </c>
      <c r="P2451">
        <v>86</v>
      </c>
      <c r="Q2451" t="s">
        <v>646</v>
      </c>
      <c r="R2451" t="s">
        <v>376</v>
      </c>
      <c r="S2451" t="s">
        <v>377</v>
      </c>
      <c r="T2451" t="s">
        <v>242</v>
      </c>
      <c r="U2451" t="s">
        <v>736</v>
      </c>
      <c r="V2451" t="s">
        <v>255</v>
      </c>
      <c r="W2451">
        <f t="shared" si="232"/>
        <v>16.200000000000003</v>
      </c>
      <c r="X2451">
        <f t="shared" si="233"/>
        <v>340.20000000000005</v>
      </c>
    </row>
    <row r="2452" spans="1:24" x14ac:dyDescent="0.35">
      <c r="A2452">
        <v>43</v>
      </c>
      <c r="B2452">
        <v>86.61</v>
      </c>
      <c r="C2452">
        <v>2</v>
      </c>
      <c r="D2452">
        <v>3724.23</v>
      </c>
      <c r="E2452" s="53" t="s">
        <v>378</v>
      </c>
      <c r="F2452" s="84">
        <v>20</v>
      </c>
      <c r="G2452" s="84">
        <v>8</v>
      </c>
      <c r="H2452" s="85" t="str">
        <f t="shared" si="228"/>
        <v>August</v>
      </c>
      <c r="I2452" s="84">
        <v>2019</v>
      </c>
      <c r="J2452" s="85" t="str">
        <f t="shared" si="229"/>
        <v>8/20/2019</v>
      </c>
      <c r="K2452" s="86">
        <f t="shared" si="230"/>
        <v>3</v>
      </c>
      <c r="L2452" t="str">
        <f t="shared" si="231"/>
        <v>Tuesday</v>
      </c>
      <c r="M2452">
        <v>2736</v>
      </c>
      <c r="N2452" t="s">
        <v>207</v>
      </c>
      <c r="O2452" t="s">
        <v>509</v>
      </c>
      <c r="P2452">
        <v>86</v>
      </c>
      <c r="Q2452" t="s">
        <v>646</v>
      </c>
      <c r="R2452" t="s">
        <v>335</v>
      </c>
      <c r="S2452" t="s">
        <v>336</v>
      </c>
      <c r="T2452" t="s">
        <v>229</v>
      </c>
      <c r="U2452" t="s">
        <v>720</v>
      </c>
      <c r="V2452" t="s">
        <v>260</v>
      </c>
      <c r="W2452">
        <f t="shared" si="232"/>
        <v>0.60999999999999943</v>
      </c>
      <c r="X2452">
        <f t="shared" si="233"/>
        <v>26.229999999999976</v>
      </c>
    </row>
    <row r="2453" spans="1:24" x14ac:dyDescent="0.35">
      <c r="A2453">
        <v>29</v>
      </c>
      <c r="B2453">
        <v>71.89</v>
      </c>
      <c r="C2453">
        <v>5</v>
      </c>
      <c r="D2453">
        <v>2084.81</v>
      </c>
      <c r="E2453" s="53">
        <v>43717</v>
      </c>
      <c r="F2453" s="84">
        <v>9</v>
      </c>
      <c r="G2453" s="84">
        <v>9</v>
      </c>
      <c r="H2453" s="85" t="str">
        <f t="shared" si="228"/>
        <v>September</v>
      </c>
      <c r="I2453" s="84">
        <v>2019</v>
      </c>
      <c r="J2453" s="85" t="str">
        <f t="shared" si="229"/>
        <v>9/9/2019</v>
      </c>
      <c r="K2453" s="86">
        <f t="shared" si="230"/>
        <v>2</v>
      </c>
      <c r="L2453" t="str">
        <f t="shared" si="231"/>
        <v>Monday</v>
      </c>
      <c r="M2453">
        <v>2717</v>
      </c>
      <c r="N2453" t="s">
        <v>207</v>
      </c>
      <c r="O2453" t="s">
        <v>509</v>
      </c>
      <c r="P2453">
        <v>86</v>
      </c>
      <c r="Q2453" t="s">
        <v>646</v>
      </c>
      <c r="R2453" t="s">
        <v>328</v>
      </c>
      <c r="S2453" t="s">
        <v>329</v>
      </c>
      <c r="T2453" t="s">
        <v>239</v>
      </c>
      <c r="U2453" t="s">
        <v>717</v>
      </c>
      <c r="V2453" t="s">
        <v>255</v>
      </c>
      <c r="W2453">
        <f t="shared" si="232"/>
        <v>-14.11</v>
      </c>
      <c r="X2453">
        <f t="shared" si="233"/>
        <v>-409.19</v>
      </c>
    </row>
    <row r="2454" spans="1:24" x14ac:dyDescent="0.35">
      <c r="A2454">
        <v>38</v>
      </c>
      <c r="B2454">
        <v>91.81</v>
      </c>
      <c r="C2454">
        <v>10</v>
      </c>
      <c r="D2454">
        <v>3488.78</v>
      </c>
      <c r="E2454" s="53" t="s">
        <v>383</v>
      </c>
      <c r="F2454" s="84">
        <v>14</v>
      </c>
      <c r="G2454" s="84">
        <v>10</v>
      </c>
      <c r="H2454" s="85" t="str">
        <f t="shared" si="228"/>
        <v>October</v>
      </c>
      <c r="I2454" s="84">
        <v>2019</v>
      </c>
      <c r="J2454" s="85" t="str">
        <f t="shared" si="229"/>
        <v>10/14/2019</v>
      </c>
      <c r="K2454" s="86">
        <f t="shared" si="230"/>
        <v>2</v>
      </c>
      <c r="L2454" t="str">
        <f t="shared" si="231"/>
        <v>Monday</v>
      </c>
      <c r="M2454">
        <v>2683</v>
      </c>
      <c r="N2454" t="s">
        <v>207</v>
      </c>
      <c r="O2454" t="s">
        <v>509</v>
      </c>
      <c r="P2454">
        <v>86</v>
      </c>
      <c r="Q2454" t="s">
        <v>646</v>
      </c>
      <c r="R2454" t="s">
        <v>435</v>
      </c>
      <c r="S2454" t="s">
        <v>436</v>
      </c>
      <c r="T2454" t="s">
        <v>235</v>
      </c>
      <c r="U2454" t="s">
        <v>757</v>
      </c>
      <c r="V2454" t="s">
        <v>260</v>
      </c>
      <c r="W2454">
        <f t="shared" si="232"/>
        <v>5.8100000000000023</v>
      </c>
      <c r="X2454">
        <f t="shared" si="233"/>
        <v>220.78000000000009</v>
      </c>
    </row>
    <row r="2455" spans="1:24" x14ac:dyDescent="0.35">
      <c r="A2455">
        <v>23</v>
      </c>
      <c r="B2455">
        <v>76.22</v>
      </c>
      <c r="C2455">
        <v>2</v>
      </c>
      <c r="D2455">
        <v>1753.06</v>
      </c>
      <c r="E2455" s="53" t="s">
        <v>404</v>
      </c>
      <c r="F2455" s="84">
        <v>22</v>
      </c>
      <c r="G2455" s="84">
        <v>10</v>
      </c>
      <c r="H2455" s="85" t="str">
        <f t="shared" si="228"/>
        <v>October</v>
      </c>
      <c r="I2455" s="84">
        <v>2019</v>
      </c>
      <c r="J2455" s="85" t="str">
        <f t="shared" si="229"/>
        <v>10/22/2019</v>
      </c>
      <c r="K2455" s="86">
        <f t="shared" si="230"/>
        <v>3</v>
      </c>
      <c r="L2455" t="str">
        <f t="shared" si="231"/>
        <v>Tuesday</v>
      </c>
      <c r="M2455">
        <v>2676</v>
      </c>
      <c r="N2455" t="s">
        <v>207</v>
      </c>
      <c r="O2455" t="s">
        <v>509</v>
      </c>
      <c r="P2455">
        <v>86</v>
      </c>
      <c r="Q2455" t="s">
        <v>646</v>
      </c>
      <c r="R2455" t="s">
        <v>437</v>
      </c>
      <c r="S2455" t="s">
        <v>438</v>
      </c>
      <c r="T2455" t="s">
        <v>243</v>
      </c>
      <c r="U2455" t="s">
        <v>758</v>
      </c>
      <c r="V2455" t="s">
        <v>255</v>
      </c>
      <c r="W2455">
        <f t="shared" si="232"/>
        <v>-9.7800000000000011</v>
      </c>
      <c r="X2455">
        <f t="shared" si="233"/>
        <v>-224.94000000000003</v>
      </c>
    </row>
    <row r="2456" spans="1:24" x14ac:dyDescent="0.35">
      <c r="A2456">
        <v>20</v>
      </c>
      <c r="B2456">
        <v>173.46</v>
      </c>
      <c r="C2456">
        <v>7</v>
      </c>
      <c r="D2456">
        <v>3469.2</v>
      </c>
      <c r="E2456" s="53">
        <v>43749</v>
      </c>
      <c r="F2456" s="84">
        <v>10</v>
      </c>
      <c r="G2456" s="84">
        <v>11</v>
      </c>
      <c r="H2456" s="85" t="str">
        <f t="shared" si="228"/>
        <v>November</v>
      </c>
      <c r="I2456" s="84">
        <v>2019</v>
      </c>
      <c r="J2456" s="85" t="str">
        <f t="shared" si="229"/>
        <v>11/10/2019</v>
      </c>
      <c r="K2456" s="86">
        <f t="shared" si="230"/>
        <v>1</v>
      </c>
      <c r="L2456" t="str">
        <f t="shared" si="231"/>
        <v>Sunday</v>
      </c>
      <c r="M2456">
        <v>2658</v>
      </c>
      <c r="N2456" t="s">
        <v>397</v>
      </c>
      <c r="O2456" t="s">
        <v>509</v>
      </c>
      <c r="P2456">
        <v>86</v>
      </c>
      <c r="Q2456" t="s">
        <v>646</v>
      </c>
      <c r="R2456" t="s">
        <v>357</v>
      </c>
      <c r="S2456" t="s">
        <v>358</v>
      </c>
      <c r="T2456" t="s">
        <v>243</v>
      </c>
      <c r="U2456" t="s">
        <v>729</v>
      </c>
      <c r="V2456" t="s">
        <v>260</v>
      </c>
      <c r="W2456">
        <f t="shared" si="232"/>
        <v>87.460000000000008</v>
      </c>
      <c r="X2456">
        <f t="shared" si="233"/>
        <v>1749.2000000000003</v>
      </c>
    </row>
    <row r="2457" spans="1:24" x14ac:dyDescent="0.35">
      <c r="A2457">
        <v>36</v>
      </c>
      <c r="B2457">
        <v>70.3</v>
      </c>
      <c r="C2457">
        <v>9</v>
      </c>
      <c r="D2457">
        <v>2530.8000000000002</v>
      </c>
      <c r="E2457" s="53" t="s">
        <v>386</v>
      </c>
      <c r="F2457" s="84">
        <v>21</v>
      </c>
      <c r="G2457" s="84">
        <v>11</v>
      </c>
      <c r="H2457" s="85" t="str">
        <f t="shared" si="228"/>
        <v>November</v>
      </c>
      <c r="I2457" s="84">
        <v>2019</v>
      </c>
      <c r="J2457" s="85" t="str">
        <f t="shared" si="229"/>
        <v>11/21/2019</v>
      </c>
      <c r="K2457" s="86">
        <f t="shared" si="230"/>
        <v>5</v>
      </c>
      <c r="L2457" t="str">
        <f t="shared" si="231"/>
        <v>Thursday</v>
      </c>
      <c r="M2457">
        <v>2648</v>
      </c>
      <c r="N2457" t="s">
        <v>207</v>
      </c>
      <c r="O2457" t="s">
        <v>509</v>
      </c>
      <c r="P2457">
        <v>86</v>
      </c>
      <c r="Q2457" t="s">
        <v>646</v>
      </c>
      <c r="R2457" t="s">
        <v>306</v>
      </c>
      <c r="S2457" t="s">
        <v>254</v>
      </c>
      <c r="T2457" t="s">
        <v>229</v>
      </c>
      <c r="U2457" t="s">
        <v>708</v>
      </c>
      <c r="V2457" t="s">
        <v>255</v>
      </c>
      <c r="W2457">
        <f t="shared" si="232"/>
        <v>-15.700000000000003</v>
      </c>
      <c r="X2457">
        <f t="shared" si="233"/>
        <v>-565.20000000000005</v>
      </c>
    </row>
    <row r="2458" spans="1:24" x14ac:dyDescent="0.35">
      <c r="A2458">
        <v>28</v>
      </c>
      <c r="B2458">
        <v>104.44</v>
      </c>
      <c r="C2458">
        <v>4</v>
      </c>
      <c r="D2458">
        <v>2924.32</v>
      </c>
      <c r="E2458" s="53">
        <v>43508</v>
      </c>
      <c r="F2458" s="84">
        <v>2</v>
      </c>
      <c r="G2458" s="84">
        <v>12</v>
      </c>
      <c r="H2458" s="85" t="str">
        <f t="shared" si="228"/>
        <v>December</v>
      </c>
      <c r="I2458" s="84">
        <v>2019</v>
      </c>
      <c r="J2458" s="85" t="str">
        <f t="shared" si="229"/>
        <v>12/2/2019</v>
      </c>
      <c r="K2458" s="86">
        <f t="shared" si="230"/>
        <v>2</v>
      </c>
      <c r="L2458" t="str">
        <f t="shared" si="231"/>
        <v>Monday</v>
      </c>
      <c r="M2458">
        <v>2638</v>
      </c>
      <c r="N2458" t="s">
        <v>207</v>
      </c>
      <c r="O2458" t="s">
        <v>509</v>
      </c>
      <c r="P2458">
        <v>86</v>
      </c>
      <c r="Q2458" t="s">
        <v>646</v>
      </c>
      <c r="R2458" t="s">
        <v>296</v>
      </c>
      <c r="S2458" t="s">
        <v>297</v>
      </c>
      <c r="T2458" t="s">
        <v>236</v>
      </c>
      <c r="U2458" t="s">
        <v>704</v>
      </c>
      <c r="V2458" t="s">
        <v>255</v>
      </c>
      <c r="W2458">
        <f t="shared" si="232"/>
        <v>18.439999999999998</v>
      </c>
      <c r="X2458">
        <f t="shared" si="233"/>
        <v>516.31999999999994</v>
      </c>
    </row>
    <row r="2459" spans="1:24" x14ac:dyDescent="0.35">
      <c r="A2459">
        <v>44</v>
      </c>
      <c r="B2459">
        <v>102.2</v>
      </c>
      <c r="C2459">
        <v>2</v>
      </c>
      <c r="D2459">
        <v>4496.8</v>
      </c>
      <c r="E2459" s="53" t="s">
        <v>448</v>
      </c>
      <c r="F2459" s="84">
        <v>26</v>
      </c>
      <c r="G2459" s="84">
        <v>1</v>
      </c>
      <c r="H2459" s="85" t="str">
        <f t="shared" si="228"/>
        <v>January</v>
      </c>
      <c r="I2459" s="84">
        <v>2020</v>
      </c>
      <c r="J2459" s="85" t="str">
        <f t="shared" si="229"/>
        <v>1/26/2020</v>
      </c>
      <c r="K2459" s="86">
        <f t="shared" si="230"/>
        <v>1</v>
      </c>
      <c r="L2459" t="str">
        <f t="shared" si="231"/>
        <v>Sunday</v>
      </c>
      <c r="M2459">
        <v>2584</v>
      </c>
      <c r="N2459" t="s">
        <v>207</v>
      </c>
      <c r="O2459" t="s">
        <v>509</v>
      </c>
      <c r="P2459">
        <v>86</v>
      </c>
      <c r="Q2459" t="s">
        <v>646</v>
      </c>
      <c r="R2459" t="s">
        <v>324</v>
      </c>
      <c r="S2459" t="s">
        <v>325</v>
      </c>
      <c r="T2459" t="s">
        <v>241</v>
      </c>
      <c r="U2459" t="s">
        <v>716</v>
      </c>
      <c r="V2459" t="s">
        <v>260</v>
      </c>
      <c r="W2459">
        <f t="shared" si="232"/>
        <v>16.200000000000003</v>
      </c>
      <c r="X2459">
        <f t="shared" si="233"/>
        <v>712.80000000000018</v>
      </c>
    </row>
    <row r="2460" spans="1:24" x14ac:dyDescent="0.35">
      <c r="A2460">
        <v>32</v>
      </c>
      <c r="B2460">
        <v>80.55</v>
      </c>
      <c r="C2460">
        <v>5</v>
      </c>
      <c r="D2460">
        <v>2577.6</v>
      </c>
      <c r="E2460" s="53" t="s">
        <v>528</v>
      </c>
      <c r="F2460" s="84">
        <v>28</v>
      </c>
      <c r="G2460" s="84">
        <v>3</v>
      </c>
      <c r="H2460" s="85" t="str">
        <f t="shared" si="228"/>
        <v>March</v>
      </c>
      <c r="I2460" s="84">
        <v>2020</v>
      </c>
      <c r="J2460" s="85" t="str">
        <f t="shared" si="229"/>
        <v>3/28/2020</v>
      </c>
      <c r="K2460" s="86">
        <f t="shared" si="230"/>
        <v>7</v>
      </c>
      <c r="L2460" t="str">
        <f t="shared" si="231"/>
        <v>Saturday</v>
      </c>
      <c r="M2460">
        <v>2523</v>
      </c>
      <c r="N2460" t="s">
        <v>207</v>
      </c>
      <c r="O2460" t="s">
        <v>509</v>
      </c>
      <c r="P2460">
        <v>86</v>
      </c>
      <c r="Q2460" t="s">
        <v>646</v>
      </c>
      <c r="R2460" t="s">
        <v>365</v>
      </c>
      <c r="S2460" t="s">
        <v>366</v>
      </c>
      <c r="T2460" t="s">
        <v>230</v>
      </c>
      <c r="U2460" t="s">
        <v>732</v>
      </c>
      <c r="V2460" t="s">
        <v>255</v>
      </c>
      <c r="W2460">
        <f t="shared" si="232"/>
        <v>-5.4500000000000028</v>
      </c>
      <c r="X2460">
        <f t="shared" si="233"/>
        <v>-174.40000000000009</v>
      </c>
    </row>
    <row r="2461" spans="1:24" x14ac:dyDescent="0.35">
      <c r="A2461">
        <v>34</v>
      </c>
      <c r="B2461">
        <v>103.93</v>
      </c>
      <c r="C2461">
        <v>13</v>
      </c>
      <c r="D2461">
        <v>3533.62</v>
      </c>
      <c r="E2461" s="53">
        <v>43987</v>
      </c>
      <c r="F2461" s="84">
        <v>6</v>
      </c>
      <c r="G2461" s="84">
        <v>5</v>
      </c>
      <c r="H2461" s="85" t="str">
        <f t="shared" si="228"/>
        <v>May</v>
      </c>
      <c r="I2461" s="84">
        <v>2020</v>
      </c>
      <c r="J2461" s="85" t="str">
        <f t="shared" si="229"/>
        <v>5/6/2020</v>
      </c>
      <c r="K2461" s="86">
        <f t="shared" si="230"/>
        <v>4</v>
      </c>
      <c r="L2461" t="str">
        <f t="shared" si="231"/>
        <v>Wednesday</v>
      </c>
      <c r="M2461">
        <v>2485</v>
      </c>
      <c r="N2461" t="s">
        <v>394</v>
      </c>
      <c r="O2461" t="s">
        <v>509</v>
      </c>
      <c r="P2461">
        <v>86</v>
      </c>
      <c r="Q2461" t="s">
        <v>646</v>
      </c>
      <c r="R2461" t="s">
        <v>381</v>
      </c>
      <c r="S2461" t="s">
        <v>382</v>
      </c>
      <c r="T2461" t="s">
        <v>229</v>
      </c>
      <c r="U2461" t="s">
        <v>738</v>
      </c>
      <c r="V2461" t="s">
        <v>260</v>
      </c>
      <c r="W2461">
        <f t="shared" si="232"/>
        <v>17.930000000000007</v>
      </c>
      <c r="X2461">
        <f t="shared" si="233"/>
        <v>609.62000000000023</v>
      </c>
    </row>
    <row r="2462" spans="1:24" x14ac:dyDescent="0.35">
      <c r="A2462">
        <v>30</v>
      </c>
      <c r="B2462">
        <v>105.91</v>
      </c>
      <c r="C2462">
        <v>16</v>
      </c>
      <c r="D2462">
        <v>3177.3</v>
      </c>
      <c r="E2462" s="53" t="s">
        <v>485</v>
      </c>
      <c r="F2462" s="84">
        <v>17</v>
      </c>
      <c r="G2462" s="84">
        <v>2</v>
      </c>
      <c r="H2462" s="85" t="str">
        <f t="shared" si="228"/>
        <v>Febuary</v>
      </c>
      <c r="I2462" s="84">
        <v>2018</v>
      </c>
      <c r="J2462" s="85" t="str">
        <f t="shared" si="229"/>
        <v>2/17/2018</v>
      </c>
      <c r="K2462" s="86">
        <f t="shared" si="230"/>
        <v>7</v>
      </c>
      <c r="L2462" t="str">
        <f t="shared" si="231"/>
        <v>Saturday</v>
      </c>
      <c r="M2462">
        <v>3295</v>
      </c>
      <c r="N2462" t="s">
        <v>207</v>
      </c>
      <c r="O2462" t="s">
        <v>509</v>
      </c>
      <c r="P2462">
        <v>90</v>
      </c>
      <c r="Q2462" t="s">
        <v>647</v>
      </c>
      <c r="R2462" t="s">
        <v>473</v>
      </c>
      <c r="S2462" t="s">
        <v>474</v>
      </c>
      <c r="T2462" t="s">
        <v>239</v>
      </c>
      <c r="U2462" t="s">
        <v>766</v>
      </c>
      <c r="V2462" t="s">
        <v>260</v>
      </c>
      <c r="W2462">
        <f t="shared" si="232"/>
        <v>15.909999999999997</v>
      </c>
      <c r="X2462">
        <f t="shared" si="233"/>
        <v>477.2999999999999</v>
      </c>
    </row>
    <row r="2463" spans="1:24" x14ac:dyDescent="0.35">
      <c r="A2463">
        <v>29</v>
      </c>
      <c r="B2463">
        <v>94.14</v>
      </c>
      <c r="C2463">
        <v>7</v>
      </c>
      <c r="D2463">
        <v>2730.06</v>
      </c>
      <c r="E2463" s="53" t="s">
        <v>359</v>
      </c>
      <c r="F2463" s="84">
        <v>28</v>
      </c>
      <c r="G2463" s="84">
        <v>4</v>
      </c>
      <c r="H2463" s="85" t="str">
        <f t="shared" si="228"/>
        <v>April</v>
      </c>
      <c r="I2463" s="84">
        <v>2018</v>
      </c>
      <c r="J2463" s="85" t="str">
        <f t="shared" si="229"/>
        <v>4/28/2018</v>
      </c>
      <c r="K2463" s="86">
        <f t="shared" si="230"/>
        <v>7</v>
      </c>
      <c r="L2463" t="str">
        <f t="shared" si="231"/>
        <v>Saturday</v>
      </c>
      <c r="M2463">
        <v>3226</v>
      </c>
      <c r="N2463" t="s">
        <v>207</v>
      </c>
      <c r="O2463" t="s">
        <v>509</v>
      </c>
      <c r="P2463">
        <v>90</v>
      </c>
      <c r="Q2463" t="s">
        <v>647</v>
      </c>
      <c r="R2463" t="s">
        <v>287</v>
      </c>
      <c r="S2463" t="s">
        <v>288</v>
      </c>
      <c r="T2463" t="s">
        <v>234</v>
      </c>
      <c r="U2463" t="s">
        <v>700</v>
      </c>
      <c r="V2463" t="s">
        <v>255</v>
      </c>
      <c r="W2463">
        <f t="shared" si="232"/>
        <v>4.1400000000000006</v>
      </c>
      <c r="X2463">
        <f t="shared" si="233"/>
        <v>120.06000000000002</v>
      </c>
    </row>
    <row r="2464" spans="1:24" x14ac:dyDescent="0.35">
      <c r="A2464">
        <v>22</v>
      </c>
      <c r="B2464">
        <v>85.99</v>
      </c>
      <c r="C2464">
        <v>8</v>
      </c>
      <c r="D2464">
        <v>1891.78</v>
      </c>
      <c r="E2464" s="53" t="s">
        <v>487</v>
      </c>
      <c r="F2464" s="84">
        <v>16</v>
      </c>
      <c r="G2464" s="84">
        <v>6</v>
      </c>
      <c r="H2464" s="85" t="str">
        <f t="shared" si="228"/>
        <v>June</v>
      </c>
      <c r="I2464" s="84">
        <v>2018</v>
      </c>
      <c r="J2464" s="85" t="str">
        <f t="shared" si="229"/>
        <v>6/16/2018</v>
      </c>
      <c r="K2464" s="86">
        <f t="shared" si="230"/>
        <v>7</v>
      </c>
      <c r="L2464" t="str">
        <f t="shared" si="231"/>
        <v>Saturday</v>
      </c>
      <c r="M2464">
        <v>3178</v>
      </c>
      <c r="N2464" t="s">
        <v>207</v>
      </c>
      <c r="O2464" t="s">
        <v>509</v>
      </c>
      <c r="P2464">
        <v>90</v>
      </c>
      <c r="Q2464" t="s">
        <v>647</v>
      </c>
      <c r="R2464" t="s">
        <v>488</v>
      </c>
      <c r="S2464" t="s">
        <v>451</v>
      </c>
      <c r="T2464" t="s">
        <v>229</v>
      </c>
      <c r="U2464" t="s">
        <v>768</v>
      </c>
      <c r="V2464" t="s">
        <v>255</v>
      </c>
      <c r="W2464">
        <f t="shared" si="232"/>
        <v>-4.0100000000000051</v>
      </c>
      <c r="X2464">
        <f t="shared" si="233"/>
        <v>-88.220000000000113</v>
      </c>
    </row>
    <row r="2465" spans="1:24" x14ac:dyDescent="0.35">
      <c r="A2465">
        <v>26</v>
      </c>
      <c r="B2465">
        <v>100.48</v>
      </c>
      <c r="C2465">
        <v>11</v>
      </c>
      <c r="D2465">
        <v>2612.48</v>
      </c>
      <c r="E2465" s="53">
        <v>43381</v>
      </c>
      <c r="F2465" s="84">
        <v>10</v>
      </c>
      <c r="G2465" s="84">
        <v>8</v>
      </c>
      <c r="H2465" s="85" t="str">
        <f t="shared" si="228"/>
        <v>August</v>
      </c>
      <c r="I2465" s="84">
        <v>2018</v>
      </c>
      <c r="J2465" s="85" t="str">
        <f t="shared" si="229"/>
        <v>8/10/2018</v>
      </c>
      <c r="K2465" s="86">
        <f t="shared" si="230"/>
        <v>6</v>
      </c>
      <c r="L2465" t="str">
        <f t="shared" si="231"/>
        <v>Friday</v>
      </c>
      <c r="M2465">
        <v>3124</v>
      </c>
      <c r="N2465" t="s">
        <v>207</v>
      </c>
      <c r="O2465" t="s">
        <v>509</v>
      </c>
      <c r="P2465">
        <v>90</v>
      </c>
      <c r="Q2465" t="s">
        <v>647</v>
      </c>
      <c r="R2465" t="s">
        <v>362</v>
      </c>
      <c r="S2465" t="s">
        <v>293</v>
      </c>
      <c r="T2465" t="s">
        <v>229</v>
      </c>
      <c r="U2465" t="s">
        <v>731</v>
      </c>
      <c r="V2465" t="s">
        <v>255</v>
      </c>
      <c r="W2465">
        <f t="shared" si="232"/>
        <v>10.480000000000004</v>
      </c>
      <c r="X2465">
        <f t="shared" si="233"/>
        <v>272.48000000000013</v>
      </c>
    </row>
    <row r="2466" spans="1:24" x14ac:dyDescent="0.35">
      <c r="A2466">
        <v>32</v>
      </c>
      <c r="B2466">
        <v>91.43</v>
      </c>
      <c r="C2466">
        <v>9</v>
      </c>
      <c r="D2466">
        <v>2925.76</v>
      </c>
      <c r="E2466" s="53">
        <v>43261</v>
      </c>
      <c r="F2466" s="84">
        <v>6</v>
      </c>
      <c r="G2466" s="84">
        <v>10</v>
      </c>
      <c r="H2466" s="85" t="str">
        <f t="shared" si="228"/>
        <v>October</v>
      </c>
      <c r="I2466" s="84">
        <v>2018</v>
      </c>
      <c r="J2466" s="85" t="str">
        <f t="shared" si="229"/>
        <v>10/6/2018</v>
      </c>
      <c r="K2466" s="86">
        <f t="shared" si="230"/>
        <v>7</v>
      </c>
      <c r="L2466" t="str">
        <f t="shared" si="231"/>
        <v>Saturday</v>
      </c>
      <c r="M2466">
        <v>3068</v>
      </c>
      <c r="N2466" t="s">
        <v>207</v>
      </c>
      <c r="O2466" t="s">
        <v>509</v>
      </c>
      <c r="P2466">
        <v>90</v>
      </c>
      <c r="Q2466" t="s">
        <v>647</v>
      </c>
      <c r="R2466" t="s">
        <v>281</v>
      </c>
      <c r="S2466" t="s">
        <v>282</v>
      </c>
      <c r="T2466" t="s">
        <v>233</v>
      </c>
      <c r="U2466" t="s">
        <v>697</v>
      </c>
      <c r="V2466" t="s">
        <v>255</v>
      </c>
      <c r="W2466">
        <f t="shared" si="232"/>
        <v>1.4300000000000068</v>
      </c>
      <c r="X2466">
        <f t="shared" si="233"/>
        <v>45.760000000000218</v>
      </c>
    </row>
    <row r="2467" spans="1:24" x14ac:dyDescent="0.35">
      <c r="A2467">
        <v>29</v>
      </c>
      <c r="B2467">
        <v>101.38</v>
      </c>
      <c r="C2467">
        <v>5</v>
      </c>
      <c r="D2467">
        <v>2940.02</v>
      </c>
      <c r="E2467" s="53" t="s">
        <v>363</v>
      </c>
      <c r="F2467" s="84">
        <v>23</v>
      </c>
      <c r="G2467" s="84">
        <v>10</v>
      </c>
      <c r="H2467" s="85" t="str">
        <f t="shared" si="228"/>
        <v>October</v>
      </c>
      <c r="I2467" s="84">
        <v>2018</v>
      </c>
      <c r="J2467" s="85" t="str">
        <f t="shared" si="229"/>
        <v>10/23/2018</v>
      </c>
      <c r="K2467" s="86">
        <f t="shared" si="230"/>
        <v>3</v>
      </c>
      <c r="L2467" t="str">
        <f t="shared" si="231"/>
        <v>Tuesday</v>
      </c>
      <c r="M2467">
        <v>3052</v>
      </c>
      <c r="N2467" t="s">
        <v>364</v>
      </c>
      <c r="O2467" t="s">
        <v>509</v>
      </c>
      <c r="P2467">
        <v>90</v>
      </c>
      <c r="Q2467" t="s">
        <v>647</v>
      </c>
      <c r="R2467" t="s">
        <v>330</v>
      </c>
      <c r="S2467" t="s">
        <v>331</v>
      </c>
      <c r="T2467" t="s">
        <v>237</v>
      </c>
      <c r="U2467" t="s">
        <v>718</v>
      </c>
      <c r="V2467" t="s">
        <v>255</v>
      </c>
      <c r="W2467">
        <f t="shared" si="232"/>
        <v>11.379999999999995</v>
      </c>
      <c r="X2467">
        <f t="shared" si="233"/>
        <v>330.01999999999987</v>
      </c>
    </row>
    <row r="2468" spans="1:24" x14ac:dyDescent="0.35">
      <c r="A2468">
        <v>34</v>
      </c>
      <c r="B2468">
        <v>96.86</v>
      </c>
      <c r="C2468">
        <v>8</v>
      </c>
      <c r="D2468">
        <v>3293.24</v>
      </c>
      <c r="E2468" s="53">
        <v>43323</v>
      </c>
      <c r="F2468" s="84">
        <v>8</v>
      </c>
      <c r="G2468" s="84">
        <v>11</v>
      </c>
      <c r="H2468" s="85" t="str">
        <f t="shared" si="228"/>
        <v>November</v>
      </c>
      <c r="I2468" s="84">
        <v>2018</v>
      </c>
      <c r="J2468" s="85" t="str">
        <f t="shared" si="229"/>
        <v>11/8/2018</v>
      </c>
      <c r="K2468" s="86">
        <f t="shared" si="230"/>
        <v>5</v>
      </c>
      <c r="L2468" t="str">
        <f t="shared" si="231"/>
        <v>Thursday</v>
      </c>
      <c r="M2468">
        <v>3037</v>
      </c>
      <c r="N2468" t="s">
        <v>207</v>
      </c>
      <c r="O2468" t="s">
        <v>509</v>
      </c>
      <c r="P2468">
        <v>90</v>
      </c>
      <c r="Q2468" t="s">
        <v>647</v>
      </c>
      <c r="R2468" t="s">
        <v>365</v>
      </c>
      <c r="S2468" t="s">
        <v>366</v>
      </c>
      <c r="T2468" t="s">
        <v>230</v>
      </c>
      <c r="U2468" t="s">
        <v>732</v>
      </c>
      <c r="V2468" t="s">
        <v>260</v>
      </c>
      <c r="W2468">
        <f t="shared" si="232"/>
        <v>6.8599999999999994</v>
      </c>
      <c r="X2468">
        <f t="shared" si="233"/>
        <v>233.23999999999998</v>
      </c>
    </row>
    <row r="2469" spans="1:24" x14ac:dyDescent="0.35">
      <c r="A2469">
        <v>24</v>
      </c>
      <c r="B2469">
        <v>99.57</v>
      </c>
      <c r="C2469">
        <v>5</v>
      </c>
      <c r="D2469">
        <v>2389.6799999999998</v>
      </c>
      <c r="E2469" s="53" t="s">
        <v>367</v>
      </c>
      <c r="F2469" s="84">
        <v>14</v>
      </c>
      <c r="G2469" s="84">
        <v>11</v>
      </c>
      <c r="H2469" s="85" t="str">
        <f t="shared" si="228"/>
        <v>November</v>
      </c>
      <c r="I2469" s="84">
        <v>2018</v>
      </c>
      <c r="J2469" s="85" t="str">
        <f t="shared" si="229"/>
        <v>11/14/2018</v>
      </c>
      <c r="K2469" s="86">
        <f t="shared" si="230"/>
        <v>4</v>
      </c>
      <c r="L2469" t="str">
        <f t="shared" si="231"/>
        <v>Wednesday</v>
      </c>
      <c r="M2469">
        <v>3032</v>
      </c>
      <c r="N2469" t="s">
        <v>207</v>
      </c>
      <c r="O2469" t="s">
        <v>509</v>
      </c>
      <c r="P2469">
        <v>90</v>
      </c>
      <c r="Q2469" t="s">
        <v>647</v>
      </c>
      <c r="R2469" t="s">
        <v>368</v>
      </c>
      <c r="S2469" t="s">
        <v>361</v>
      </c>
      <c r="T2469" t="s">
        <v>235</v>
      </c>
      <c r="U2469" t="s">
        <v>733</v>
      </c>
      <c r="V2469" t="s">
        <v>255</v>
      </c>
      <c r="W2469">
        <f t="shared" si="232"/>
        <v>9.5699999999999932</v>
      </c>
      <c r="X2469">
        <f t="shared" si="233"/>
        <v>229.67999999999984</v>
      </c>
    </row>
    <row r="2470" spans="1:24" x14ac:dyDescent="0.35">
      <c r="A2470">
        <v>24</v>
      </c>
      <c r="B2470">
        <v>90.52</v>
      </c>
      <c r="C2470">
        <v>2</v>
      </c>
      <c r="D2470">
        <v>2172.48</v>
      </c>
      <c r="E2470" s="53" t="s">
        <v>369</v>
      </c>
      <c r="F2470" s="84">
        <v>26</v>
      </c>
      <c r="G2470" s="84">
        <v>11</v>
      </c>
      <c r="H2470" s="85" t="str">
        <f t="shared" si="228"/>
        <v>November</v>
      </c>
      <c r="I2470" s="84">
        <v>2018</v>
      </c>
      <c r="J2470" s="85" t="str">
        <f t="shared" si="229"/>
        <v>11/26/2018</v>
      </c>
      <c r="K2470" s="86">
        <f t="shared" si="230"/>
        <v>2</v>
      </c>
      <c r="L2470" t="str">
        <f t="shared" si="231"/>
        <v>Monday</v>
      </c>
      <c r="M2470">
        <v>3021</v>
      </c>
      <c r="N2470" t="s">
        <v>207</v>
      </c>
      <c r="O2470" t="s">
        <v>509</v>
      </c>
      <c r="P2470">
        <v>90</v>
      </c>
      <c r="Q2470" t="s">
        <v>647</v>
      </c>
      <c r="R2470" t="s">
        <v>370</v>
      </c>
      <c r="S2470" t="s">
        <v>247</v>
      </c>
      <c r="T2470" t="s">
        <v>236</v>
      </c>
      <c r="U2470" t="s">
        <v>734</v>
      </c>
      <c r="V2470" t="s">
        <v>255</v>
      </c>
      <c r="W2470">
        <f t="shared" si="232"/>
        <v>0.51999999999999602</v>
      </c>
      <c r="X2470">
        <f t="shared" si="233"/>
        <v>12.479999999999905</v>
      </c>
    </row>
    <row r="2471" spans="1:24" x14ac:dyDescent="0.35">
      <c r="A2471">
        <v>26</v>
      </c>
      <c r="B2471">
        <v>102.29</v>
      </c>
      <c r="C2471">
        <v>8</v>
      </c>
      <c r="D2471">
        <v>2659.54</v>
      </c>
      <c r="E2471" s="53" t="s">
        <v>371</v>
      </c>
      <c r="F2471" s="84">
        <v>19</v>
      </c>
      <c r="G2471" s="84">
        <v>2</v>
      </c>
      <c r="H2471" s="85" t="str">
        <f t="shared" si="228"/>
        <v>Febuary</v>
      </c>
      <c r="I2471" s="84">
        <v>2019</v>
      </c>
      <c r="J2471" s="85" t="str">
        <f t="shared" si="229"/>
        <v>2/19/2019</v>
      </c>
      <c r="K2471" s="86">
        <f t="shared" si="230"/>
        <v>3</v>
      </c>
      <c r="L2471" t="str">
        <f t="shared" si="231"/>
        <v>Tuesday</v>
      </c>
      <c r="M2471">
        <v>2937</v>
      </c>
      <c r="N2471" t="s">
        <v>207</v>
      </c>
      <c r="O2471" t="s">
        <v>509</v>
      </c>
      <c r="P2471">
        <v>90</v>
      </c>
      <c r="Q2471" t="s">
        <v>647</v>
      </c>
      <c r="R2471" t="s">
        <v>372</v>
      </c>
      <c r="S2471" t="s">
        <v>373</v>
      </c>
      <c r="T2471" t="s">
        <v>229</v>
      </c>
      <c r="U2471" t="s">
        <v>735</v>
      </c>
      <c r="V2471" t="s">
        <v>255</v>
      </c>
      <c r="W2471">
        <f t="shared" si="232"/>
        <v>12.290000000000006</v>
      </c>
      <c r="X2471">
        <f t="shared" si="233"/>
        <v>319.54000000000019</v>
      </c>
    </row>
    <row r="2472" spans="1:24" x14ac:dyDescent="0.35">
      <c r="A2472">
        <v>40</v>
      </c>
      <c r="B2472">
        <v>95.95</v>
      </c>
      <c r="C2472">
        <v>4</v>
      </c>
      <c r="D2472">
        <v>3838</v>
      </c>
      <c r="E2472" s="53">
        <v>43682</v>
      </c>
      <c r="F2472" s="84">
        <v>8</v>
      </c>
      <c r="G2472" s="84">
        <v>5</v>
      </c>
      <c r="H2472" s="85" t="str">
        <f t="shared" si="228"/>
        <v>May</v>
      </c>
      <c r="I2472" s="84">
        <v>2019</v>
      </c>
      <c r="J2472" s="85" t="str">
        <f t="shared" si="229"/>
        <v>5/8/2019</v>
      </c>
      <c r="K2472" s="86">
        <f t="shared" si="230"/>
        <v>4</v>
      </c>
      <c r="L2472" t="str">
        <f t="shared" si="231"/>
        <v>Wednesday</v>
      </c>
      <c r="M2472">
        <v>2860</v>
      </c>
      <c r="N2472" t="s">
        <v>207</v>
      </c>
      <c r="O2472" t="s">
        <v>509</v>
      </c>
      <c r="P2472">
        <v>90</v>
      </c>
      <c r="Q2472" t="s">
        <v>647</v>
      </c>
      <c r="R2472" t="s">
        <v>320</v>
      </c>
      <c r="S2472" t="s">
        <v>280</v>
      </c>
      <c r="T2472" t="s">
        <v>229</v>
      </c>
      <c r="U2472" t="s">
        <v>714</v>
      </c>
      <c r="V2472" t="s">
        <v>260</v>
      </c>
      <c r="W2472">
        <f t="shared" si="232"/>
        <v>5.9500000000000028</v>
      </c>
      <c r="X2472">
        <f t="shared" si="233"/>
        <v>238.00000000000011</v>
      </c>
    </row>
    <row r="2473" spans="1:24" x14ac:dyDescent="0.35">
      <c r="A2473">
        <v>44</v>
      </c>
      <c r="B2473">
        <v>94.14</v>
      </c>
      <c r="C2473">
        <v>13</v>
      </c>
      <c r="D2473">
        <v>4142.16</v>
      </c>
      <c r="E2473" s="53" t="s">
        <v>490</v>
      </c>
      <c r="F2473" s="84">
        <v>24</v>
      </c>
      <c r="G2473" s="84">
        <v>6</v>
      </c>
      <c r="H2473" s="85" t="str">
        <f t="shared" si="228"/>
        <v>June</v>
      </c>
      <c r="I2473" s="84">
        <v>2019</v>
      </c>
      <c r="J2473" s="85" t="str">
        <f t="shared" si="229"/>
        <v>6/24/2019</v>
      </c>
      <c r="K2473" s="86">
        <f t="shared" si="230"/>
        <v>2</v>
      </c>
      <c r="L2473" t="str">
        <f t="shared" si="231"/>
        <v>Monday</v>
      </c>
      <c r="M2473">
        <v>2814</v>
      </c>
      <c r="N2473" t="s">
        <v>364</v>
      </c>
      <c r="O2473" t="s">
        <v>509</v>
      </c>
      <c r="P2473">
        <v>90</v>
      </c>
      <c r="Q2473" t="s">
        <v>647</v>
      </c>
      <c r="R2473" t="s">
        <v>296</v>
      </c>
      <c r="S2473" t="s">
        <v>297</v>
      </c>
      <c r="T2473" t="s">
        <v>236</v>
      </c>
      <c r="U2473" t="s">
        <v>704</v>
      </c>
      <c r="V2473" t="s">
        <v>260</v>
      </c>
      <c r="W2473">
        <f t="shared" si="232"/>
        <v>4.1400000000000006</v>
      </c>
      <c r="X2473">
        <f t="shared" si="233"/>
        <v>182.16000000000003</v>
      </c>
    </row>
    <row r="2474" spans="1:24" x14ac:dyDescent="0.35">
      <c r="A2474">
        <v>24</v>
      </c>
      <c r="B2474">
        <v>90.52</v>
      </c>
      <c r="C2474">
        <v>5</v>
      </c>
      <c r="D2474">
        <v>2172.48</v>
      </c>
      <c r="E2474" s="53" t="s">
        <v>375</v>
      </c>
      <c r="F2474" s="84">
        <v>21</v>
      </c>
      <c r="G2474" s="84">
        <v>7</v>
      </c>
      <c r="H2474" s="85" t="str">
        <f t="shared" si="228"/>
        <v>July</v>
      </c>
      <c r="I2474" s="84">
        <v>2019</v>
      </c>
      <c r="J2474" s="85" t="str">
        <f t="shared" si="229"/>
        <v>7/21/2019</v>
      </c>
      <c r="K2474" s="86">
        <f t="shared" si="230"/>
        <v>1</v>
      </c>
      <c r="L2474" t="str">
        <f t="shared" si="231"/>
        <v>Sunday</v>
      </c>
      <c r="M2474">
        <v>2788</v>
      </c>
      <c r="N2474" t="s">
        <v>207</v>
      </c>
      <c r="O2474" t="s">
        <v>509</v>
      </c>
      <c r="P2474">
        <v>90</v>
      </c>
      <c r="Q2474" t="s">
        <v>647</v>
      </c>
      <c r="R2474" t="s">
        <v>341</v>
      </c>
      <c r="S2474" t="s">
        <v>342</v>
      </c>
      <c r="T2474" t="s">
        <v>229</v>
      </c>
      <c r="U2474" t="s">
        <v>722</v>
      </c>
      <c r="V2474" t="s">
        <v>255</v>
      </c>
      <c r="W2474">
        <f t="shared" si="232"/>
        <v>0.51999999999999602</v>
      </c>
      <c r="X2474">
        <f t="shared" si="233"/>
        <v>12.479999999999905</v>
      </c>
    </row>
    <row r="2475" spans="1:24" x14ac:dyDescent="0.35">
      <c r="A2475">
        <v>20</v>
      </c>
      <c r="B2475">
        <v>94.14</v>
      </c>
      <c r="C2475">
        <v>2</v>
      </c>
      <c r="D2475">
        <v>1882.8</v>
      </c>
      <c r="E2475" s="53" t="s">
        <v>378</v>
      </c>
      <c r="F2475" s="84">
        <v>20</v>
      </c>
      <c r="G2475" s="84">
        <v>8</v>
      </c>
      <c r="H2475" s="85" t="str">
        <f t="shared" si="228"/>
        <v>August</v>
      </c>
      <c r="I2475" s="84">
        <v>2019</v>
      </c>
      <c r="J2475" s="85" t="str">
        <f t="shared" si="229"/>
        <v>8/20/2019</v>
      </c>
      <c r="K2475" s="86">
        <f t="shared" si="230"/>
        <v>3</v>
      </c>
      <c r="L2475" t="str">
        <f t="shared" si="231"/>
        <v>Tuesday</v>
      </c>
      <c r="M2475">
        <v>2759</v>
      </c>
      <c r="N2475" t="s">
        <v>207</v>
      </c>
      <c r="O2475" t="s">
        <v>509</v>
      </c>
      <c r="P2475">
        <v>90</v>
      </c>
      <c r="Q2475" t="s">
        <v>647</v>
      </c>
      <c r="R2475" t="s">
        <v>379</v>
      </c>
      <c r="S2475" t="s">
        <v>380</v>
      </c>
      <c r="T2475" t="s">
        <v>240</v>
      </c>
      <c r="U2475" t="s">
        <v>737</v>
      </c>
      <c r="V2475" t="s">
        <v>255</v>
      </c>
      <c r="W2475">
        <f t="shared" si="232"/>
        <v>4.1400000000000006</v>
      </c>
      <c r="X2475">
        <f t="shared" si="233"/>
        <v>82.800000000000011</v>
      </c>
    </row>
    <row r="2476" spans="1:24" x14ac:dyDescent="0.35">
      <c r="A2476">
        <v>34</v>
      </c>
      <c r="B2476">
        <v>102.29</v>
      </c>
      <c r="C2476">
        <v>11</v>
      </c>
      <c r="D2476">
        <v>3477.86</v>
      </c>
      <c r="E2476" s="53" t="s">
        <v>492</v>
      </c>
      <c r="F2476" s="84">
        <v>15</v>
      </c>
      <c r="G2476" s="84">
        <v>9</v>
      </c>
      <c r="H2476" s="85" t="str">
        <f t="shared" si="228"/>
        <v>September</v>
      </c>
      <c r="I2476" s="84">
        <v>2019</v>
      </c>
      <c r="J2476" s="85" t="str">
        <f t="shared" si="229"/>
        <v>9/15/2019</v>
      </c>
      <c r="K2476" s="86">
        <f t="shared" si="230"/>
        <v>1</v>
      </c>
      <c r="L2476" t="str">
        <f t="shared" si="231"/>
        <v>Sunday</v>
      </c>
      <c r="M2476">
        <v>2734</v>
      </c>
      <c r="N2476" t="s">
        <v>207</v>
      </c>
      <c r="O2476" t="s">
        <v>509</v>
      </c>
      <c r="P2476">
        <v>90</v>
      </c>
      <c r="Q2476" t="s">
        <v>647</v>
      </c>
      <c r="R2476" t="s">
        <v>493</v>
      </c>
      <c r="S2476" t="s">
        <v>494</v>
      </c>
      <c r="T2476" t="s">
        <v>248</v>
      </c>
      <c r="U2476" t="s">
        <v>769</v>
      </c>
      <c r="V2476" t="s">
        <v>260</v>
      </c>
      <c r="W2476">
        <f t="shared" si="232"/>
        <v>12.290000000000006</v>
      </c>
      <c r="X2476">
        <f t="shared" si="233"/>
        <v>417.86000000000024</v>
      </c>
    </row>
    <row r="2477" spans="1:24" x14ac:dyDescent="0.35">
      <c r="A2477">
        <v>34</v>
      </c>
      <c r="B2477">
        <v>97.76</v>
      </c>
      <c r="C2477">
        <v>5</v>
      </c>
      <c r="D2477">
        <v>3323.84</v>
      </c>
      <c r="E2477" s="53" t="s">
        <v>383</v>
      </c>
      <c r="F2477" s="84">
        <v>14</v>
      </c>
      <c r="G2477" s="84">
        <v>10</v>
      </c>
      <c r="H2477" s="85" t="str">
        <f t="shared" si="228"/>
        <v>October</v>
      </c>
      <c r="I2477" s="84">
        <v>2019</v>
      </c>
      <c r="J2477" s="85" t="str">
        <f t="shared" si="229"/>
        <v>10/14/2019</v>
      </c>
      <c r="K2477" s="86">
        <f t="shared" si="230"/>
        <v>2</v>
      </c>
      <c r="L2477" t="str">
        <f t="shared" si="231"/>
        <v>Monday</v>
      </c>
      <c r="M2477">
        <v>2706</v>
      </c>
      <c r="N2477" t="s">
        <v>207</v>
      </c>
      <c r="O2477" t="s">
        <v>509</v>
      </c>
      <c r="P2477">
        <v>90</v>
      </c>
      <c r="Q2477" t="s">
        <v>647</v>
      </c>
      <c r="R2477" t="s">
        <v>310</v>
      </c>
      <c r="S2477" t="s">
        <v>311</v>
      </c>
      <c r="T2477" t="s">
        <v>229</v>
      </c>
      <c r="U2477" t="s">
        <v>710</v>
      </c>
      <c r="V2477" t="s">
        <v>260</v>
      </c>
      <c r="W2477">
        <f t="shared" si="232"/>
        <v>7.7600000000000051</v>
      </c>
      <c r="X2477">
        <f t="shared" si="233"/>
        <v>263.84000000000015</v>
      </c>
    </row>
    <row r="2478" spans="1:24" x14ac:dyDescent="0.35">
      <c r="A2478">
        <v>45</v>
      </c>
      <c r="B2478">
        <v>93.24</v>
      </c>
      <c r="C2478">
        <v>13</v>
      </c>
      <c r="D2478">
        <v>4195.8</v>
      </c>
      <c r="E2478" s="53">
        <v>43476</v>
      </c>
      <c r="F2478" s="84">
        <v>1</v>
      </c>
      <c r="G2478" s="84">
        <v>11</v>
      </c>
      <c r="H2478" s="85" t="str">
        <f t="shared" si="228"/>
        <v>November</v>
      </c>
      <c r="I2478" s="84">
        <v>2019</v>
      </c>
      <c r="J2478" s="85" t="str">
        <f t="shared" si="229"/>
        <v>11/1/2019</v>
      </c>
      <c r="K2478" s="86">
        <f t="shared" si="230"/>
        <v>6</v>
      </c>
      <c r="L2478" t="str">
        <f t="shared" si="231"/>
        <v>Friday</v>
      </c>
      <c r="M2478">
        <v>2689</v>
      </c>
      <c r="N2478" t="s">
        <v>207</v>
      </c>
      <c r="O2478" t="s">
        <v>509</v>
      </c>
      <c r="P2478">
        <v>90</v>
      </c>
      <c r="Q2478" t="s">
        <v>647</v>
      </c>
      <c r="R2478" t="s">
        <v>384</v>
      </c>
      <c r="S2478" t="s">
        <v>385</v>
      </c>
      <c r="T2478" t="s">
        <v>235</v>
      </c>
      <c r="U2478" t="s">
        <v>739</v>
      </c>
      <c r="V2478" t="s">
        <v>260</v>
      </c>
      <c r="W2478">
        <f t="shared" si="232"/>
        <v>3.2399999999999949</v>
      </c>
      <c r="X2478">
        <f t="shared" si="233"/>
        <v>145.79999999999978</v>
      </c>
    </row>
    <row r="2479" spans="1:24" x14ac:dyDescent="0.35">
      <c r="A2479">
        <v>41</v>
      </c>
      <c r="B2479">
        <v>101.38</v>
      </c>
      <c r="C2479">
        <v>9</v>
      </c>
      <c r="D2479">
        <v>4156.58</v>
      </c>
      <c r="E2479" s="53">
        <v>43810</v>
      </c>
      <c r="F2479" s="84">
        <v>12</v>
      </c>
      <c r="G2479" s="84">
        <v>11</v>
      </c>
      <c r="H2479" s="85" t="str">
        <f t="shared" si="228"/>
        <v>November</v>
      </c>
      <c r="I2479" s="84">
        <v>2019</v>
      </c>
      <c r="J2479" s="85" t="str">
        <f t="shared" si="229"/>
        <v>11/12/2019</v>
      </c>
      <c r="K2479" s="86">
        <f t="shared" si="230"/>
        <v>3</v>
      </c>
      <c r="L2479" t="str">
        <f t="shared" si="231"/>
        <v>Tuesday</v>
      </c>
      <c r="M2479">
        <v>2679</v>
      </c>
      <c r="N2479" t="s">
        <v>207</v>
      </c>
      <c r="O2479" t="s">
        <v>509</v>
      </c>
      <c r="P2479">
        <v>90</v>
      </c>
      <c r="Q2479" t="s">
        <v>647</v>
      </c>
      <c r="R2479" t="s">
        <v>473</v>
      </c>
      <c r="S2479" t="s">
        <v>474</v>
      </c>
      <c r="T2479" t="s">
        <v>239</v>
      </c>
      <c r="U2479" t="s">
        <v>766</v>
      </c>
      <c r="V2479" t="s">
        <v>260</v>
      </c>
      <c r="W2479">
        <f t="shared" si="232"/>
        <v>11.379999999999995</v>
      </c>
      <c r="X2479">
        <f t="shared" si="233"/>
        <v>466.57999999999981</v>
      </c>
    </row>
    <row r="2480" spans="1:24" x14ac:dyDescent="0.35">
      <c r="A2480">
        <v>55</v>
      </c>
      <c r="B2480">
        <v>71.25</v>
      </c>
      <c r="C2480">
        <v>15</v>
      </c>
      <c r="D2480">
        <v>3918.75</v>
      </c>
      <c r="E2480" s="53" t="s">
        <v>356</v>
      </c>
      <c r="F2480" s="84">
        <v>23</v>
      </c>
      <c r="G2480" s="84">
        <v>11</v>
      </c>
      <c r="H2480" s="85" t="str">
        <f t="shared" si="228"/>
        <v>November</v>
      </c>
      <c r="I2480" s="84">
        <v>2019</v>
      </c>
      <c r="J2480" s="85" t="str">
        <f t="shared" si="229"/>
        <v>11/23/2019</v>
      </c>
      <c r="K2480" s="86">
        <f t="shared" si="230"/>
        <v>7</v>
      </c>
      <c r="L2480" t="str">
        <f t="shared" si="231"/>
        <v>Saturday</v>
      </c>
      <c r="M2480">
        <v>2669</v>
      </c>
      <c r="N2480" t="s">
        <v>207</v>
      </c>
      <c r="O2480" t="s">
        <v>509</v>
      </c>
      <c r="P2480">
        <v>90</v>
      </c>
      <c r="Q2480" t="s">
        <v>647</v>
      </c>
      <c r="R2480" t="s">
        <v>324</v>
      </c>
      <c r="S2480" t="s">
        <v>325</v>
      </c>
      <c r="T2480" t="s">
        <v>241</v>
      </c>
      <c r="U2480" t="s">
        <v>716</v>
      </c>
      <c r="V2480" t="s">
        <v>260</v>
      </c>
      <c r="W2480">
        <f t="shared" si="232"/>
        <v>-18.75</v>
      </c>
      <c r="X2480">
        <f t="shared" si="233"/>
        <v>-1031.25</v>
      </c>
    </row>
    <row r="2481" spans="1:24" x14ac:dyDescent="0.35">
      <c r="A2481">
        <v>23</v>
      </c>
      <c r="B2481">
        <v>102.29</v>
      </c>
      <c r="C2481">
        <v>3</v>
      </c>
      <c r="D2481">
        <v>2352.67</v>
      </c>
      <c r="E2481" s="53">
        <v>43536</v>
      </c>
      <c r="F2481" s="84">
        <v>3</v>
      </c>
      <c r="G2481" s="84">
        <v>12</v>
      </c>
      <c r="H2481" s="85" t="str">
        <f t="shared" si="228"/>
        <v>December</v>
      </c>
      <c r="I2481" s="84">
        <v>2019</v>
      </c>
      <c r="J2481" s="85" t="str">
        <f t="shared" si="229"/>
        <v>12/3/2019</v>
      </c>
      <c r="K2481" s="86">
        <f t="shared" si="230"/>
        <v>3</v>
      </c>
      <c r="L2481" t="str">
        <f t="shared" si="231"/>
        <v>Tuesday</v>
      </c>
      <c r="M2481">
        <v>2660</v>
      </c>
      <c r="N2481" t="s">
        <v>207</v>
      </c>
      <c r="O2481" t="s">
        <v>509</v>
      </c>
      <c r="P2481">
        <v>90</v>
      </c>
      <c r="Q2481" t="s">
        <v>647</v>
      </c>
      <c r="R2481" t="s">
        <v>510</v>
      </c>
      <c r="S2481" t="s">
        <v>342</v>
      </c>
      <c r="T2481" t="s">
        <v>229</v>
      </c>
      <c r="U2481" t="s">
        <v>771</v>
      </c>
      <c r="V2481" t="s">
        <v>255</v>
      </c>
      <c r="W2481">
        <f t="shared" si="232"/>
        <v>12.290000000000006</v>
      </c>
      <c r="X2481">
        <f t="shared" si="233"/>
        <v>282.67000000000013</v>
      </c>
    </row>
    <row r="2482" spans="1:24" x14ac:dyDescent="0.35">
      <c r="A2482">
        <v>24</v>
      </c>
      <c r="B2482">
        <v>45.39</v>
      </c>
      <c r="C2482">
        <v>14</v>
      </c>
      <c r="D2482">
        <v>1089.3599999999999</v>
      </c>
      <c r="E2482" s="53" t="s">
        <v>222</v>
      </c>
      <c r="F2482" s="84">
        <v>17</v>
      </c>
      <c r="G2482" s="84">
        <v>12</v>
      </c>
      <c r="H2482" s="85" t="str">
        <f t="shared" si="228"/>
        <v>December</v>
      </c>
      <c r="I2482" s="84">
        <v>2019</v>
      </c>
      <c r="J2482" s="85" t="str">
        <f t="shared" si="229"/>
        <v>12/17/2019</v>
      </c>
      <c r="K2482" s="86">
        <f t="shared" si="230"/>
        <v>3</v>
      </c>
      <c r="L2482" t="str">
        <f t="shared" si="231"/>
        <v>Tuesday</v>
      </c>
      <c r="M2482">
        <v>2647</v>
      </c>
      <c r="N2482" t="s">
        <v>207</v>
      </c>
      <c r="O2482" t="s">
        <v>509</v>
      </c>
      <c r="P2482">
        <v>90</v>
      </c>
      <c r="Q2482" t="s">
        <v>647</v>
      </c>
      <c r="R2482" t="s">
        <v>290</v>
      </c>
      <c r="S2482" t="s">
        <v>291</v>
      </c>
      <c r="T2482" t="s">
        <v>232</v>
      </c>
      <c r="U2482" t="s">
        <v>701</v>
      </c>
      <c r="V2482" t="s">
        <v>255</v>
      </c>
      <c r="W2482">
        <f t="shared" si="232"/>
        <v>-44.61</v>
      </c>
      <c r="X2482">
        <f t="shared" si="233"/>
        <v>-1070.6399999999999</v>
      </c>
    </row>
    <row r="2483" spans="1:24" x14ac:dyDescent="0.35">
      <c r="A2483">
        <v>32</v>
      </c>
      <c r="B2483">
        <v>84.41</v>
      </c>
      <c r="C2483">
        <v>15</v>
      </c>
      <c r="D2483">
        <v>2701.12</v>
      </c>
      <c r="E2483" s="53" t="s">
        <v>388</v>
      </c>
      <c r="F2483" s="84">
        <v>31</v>
      </c>
      <c r="G2483" s="84">
        <v>1</v>
      </c>
      <c r="H2483" s="85" t="str">
        <f t="shared" si="228"/>
        <v>January</v>
      </c>
      <c r="I2483" s="84">
        <v>2020</v>
      </c>
      <c r="J2483" s="85" t="str">
        <f t="shared" si="229"/>
        <v>1/31/2020</v>
      </c>
      <c r="K2483" s="86">
        <f t="shared" si="230"/>
        <v>6</v>
      </c>
      <c r="L2483" t="str">
        <f t="shared" si="231"/>
        <v>Friday</v>
      </c>
      <c r="M2483">
        <v>2603</v>
      </c>
      <c r="N2483" t="s">
        <v>207</v>
      </c>
      <c r="O2483" t="s">
        <v>509</v>
      </c>
      <c r="P2483">
        <v>90</v>
      </c>
      <c r="Q2483" t="s">
        <v>647</v>
      </c>
      <c r="R2483" t="s">
        <v>389</v>
      </c>
      <c r="S2483" t="s">
        <v>390</v>
      </c>
      <c r="T2483" t="s">
        <v>233</v>
      </c>
      <c r="U2483" t="s">
        <v>740</v>
      </c>
      <c r="V2483" t="s">
        <v>255</v>
      </c>
      <c r="W2483">
        <f t="shared" si="232"/>
        <v>-5.5900000000000034</v>
      </c>
      <c r="X2483">
        <f t="shared" si="233"/>
        <v>-178.88000000000011</v>
      </c>
    </row>
    <row r="2484" spans="1:24" x14ac:dyDescent="0.35">
      <c r="A2484">
        <v>29</v>
      </c>
      <c r="B2484">
        <v>85.76</v>
      </c>
      <c r="C2484">
        <v>13</v>
      </c>
      <c r="D2484">
        <v>2487.04</v>
      </c>
      <c r="E2484" s="53">
        <v>43833</v>
      </c>
      <c r="F2484" s="84">
        <v>1</v>
      </c>
      <c r="G2484" s="84">
        <v>3</v>
      </c>
      <c r="H2484" s="85" t="str">
        <f t="shared" si="228"/>
        <v>March</v>
      </c>
      <c r="I2484" s="84">
        <v>2020</v>
      </c>
      <c r="J2484" s="85" t="str">
        <f t="shared" si="229"/>
        <v>3/1/2020</v>
      </c>
      <c r="K2484" s="86">
        <f t="shared" si="230"/>
        <v>1</v>
      </c>
      <c r="L2484" t="str">
        <f t="shared" si="231"/>
        <v>Sunday</v>
      </c>
      <c r="M2484">
        <v>2574</v>
      </c>
      <c r="N2484" t="s">
        <v>397</v>
      </c>
      <c r="O2484" t="s">
        <v>509</v>
      </c>
      <c r="P2484">
        <v>90</v>
      </c>
      <c r="Q2484" t="s">
        <v>647</v>
      </c>
      <c r="R2484" t="s">
        <v>296</v>
      </c>
      <c r="S2484" t="s">
        <v>297</v>
      </c>
      <c r="T2484" t="s">
        <v>236</v>
      </c>
      <c r="U2484" t="s">
        <v>704</v>
      </c>
      <c r="V2484" t="s">
        <v>255</v>
      </c>
      <c r="W2484">
        <f t="shared" si="232"/>
        <v>-4.2399999999999949</v>
      </c>
      <c r="X2484">
        <f t="shared" si="233"/>
        <v>-122.95999999999985</v>
      </c>
    </row>
    <row r="2485" spans="1:24" x14ac:dyDescent="0.35">
      <c r="A2485">
        <v>36</v>
      </c>
      <c r="B2485">
        <v>108.62</v>
      </c>
      <c r="C2485">
        <v>7</v>
      </c>
      <c r="D2485">
        <v>3910.32</v>
      </c>
      <c r="E2485" s="53" t="s">
        <v>498</v>
      </c>
      <c r="F2485" s="84">
        <v>30</v>
      </c>
      <c r="G2485" s="84">
        <v>3</v>
      </c>
      <c r="H2485" s="85" t="str">
        <f t="shared" si="228"/>
        <v>March</v>
      </c>
      <c r="I2485" s="84">
        <v>2020</v>
      </c>
      <c r="J2485" s="85" t="str">
        <f t="shared" si="229"/>
        <v>3/30/2020</v>
      </c>
      <c r="K2485" s="86">
        <f t="shared" si="230"/>
        <v>2</v>
      </c>
      <c r="L2485" t="str">
        <f t="shared" si="231"/>
        <v>Monday</v>
      </c>
      <c r="M2485">
        <v>2546</v>
      </c>
      <c r="N2485" t="s">
        <v>207</v>
      </c>
      <c r="O2485" t="s">
        <v>509</v>
      </c>
      <c r="P2485">
        <v>90</v>
      </c>
      <c r="Q2485" t="s">
        <v>647</v>
      </c>
      <c r="R2485" t="s">
        <v>256</v>
      </c>
      <c r="S2485" t="s">
        <v>257</v>
      </c>
      <c r="T2485" t="s">
        <v>230</v>
      </c>
      <c r="U2485" t="s">
        <v>684</v>
      </c>
      <c r="V2485" t="s">
        <v>260</v>
      </c>
      <c r="W2485">
        <f t="shared" si="232"/>
        <v>18.620000000000005</v>
      </c>
      <c r="X2485">
        <f t="shared" si="233"/>
        <v>670.32000000000016</v>
      </c>
    </row>
    <row r="2486" spans="1:24" x14ac:dyDescent="0.35">
      <c r="A2486">
        <v>46</v>
      </c>
      <c r="B2486">
        <v>87.8</v>
      </c>
      <c r="C2486">
        <v>5</v>
      </c>
      <c r="D2486">
        <v>4038.8</v>
      </c>
      <c r="E2486" s="53">
        <v>43834</v>
      </c>
      <c r="F2486" s="84">
        <v>1</v>
      </c>
      <c r="G2486" s="84">
        <v>4</v>
      </c>
      <c r="H2486" s="85" t="str">
        <f t="shared" si="228"/>
        <v>April</v>
      </c>
      <c r="I2486" s="84">
        <v>2020</v>
      </c>
      <c r="J2486" s="85" t="str">
        <f t="shared" si="229"/>
        <v>4/1/2020</v>
      </c>
      <c r="K2486" s="86">
        <f t="shared" si="230"/>
        <v>4</v>
      </c>
      <c r="L2486" t="str">
        <f t="shared" si="231"/>
        <v>Wednesday</v>
      </c>
      <c r="M2486">
        <v>2545</v>
      </c>
      <c r="N2486" t="s">
        <v>207</v>
      </c>
      <c r="O2486" t="s">
        <v>509</v>
      </c>
      <c r="P2486">
        <v>90</v>
      </c>
      <c r="Q2486" t="s">
        <v>647</v>
      </c>
      <c r="R2486" t="s">
        <v>392</v>
      </c>
      <c r="S2486" t="s">
        <v>393</v>
      </c>
      <c r="T2486" t="s">
        <v>229</v>
      </c>
      <c r="U2486" t="s">
        <v>741</v>
      </c>
      <c r="V2486" t="s">
        <v>260</v>
      </c>
      <c r="W2486">
        <f t="shared" si="232"/>
        <v>-2.2000000000000028</v>
      </c>
      <c r="X2486">
        <f t="shared" si="233"/>
        <v>-101.20000000000013</v>
      </c>
    </row>
    <row r="2487" spans="1:24" x14ac:dyDescent="0.35">
      <c r="A2487">
        <v>32</v>
      </c>
      <c r="B2487">
        <v>95.95</v>
      </c>
      <c r="C2487">
        <v>4</v>
      </c>
      <c r="D2487">
        <v>3070.4</v>
      </c>
      <c r="E2487" s="53">
        <v>44079</v>
      </c>
      <c r="F2487" s="84">
        <v>9</v>
      </c>
      <c r="G2487" s="84">
        <v>5</v>
      </c>
      <c r="H2487" s="85" t="str">
        <f t="shared" si="228"/>
        <v>May</v>
      </c>
      <c r="I2487" s="84">
        <v>2020</v>
      </c>
      <c r="J2487" s="85" t="str">
        <f t="shared" si="229"/>
        <v>5/9/2020</v>
      </c>
      <c r="K2487" s="86">
        <f t="shared" si="230"/>
        <v>7</v>
      </c>
      <c r="L2487" t="str">
        <f t="shared" si="231"/>
        <v>Saturday</v>
      </c>
      <c r="M2487">
        <v>2508</v>
      </c>
      <c r="N2487" t="s">
        <v>224</v>
      </c>
      <c r="O2487" t="s">
        <v>509</v>
      </c>
      <c r="P2487">
        <v>90</v>
      </c>
      <c r="Q2487" t="s">
        <v>647</v>
      </c>
      <c r="R2487" t="s">
        <v>476</v>
      </c>
      <c r="S2487" t="s">
        <v>477</v>
      </c>
      <c r="T2487" t="s">
        <v>232</v>
      </c>
      <c r="U2487" t="s">
        <v>767</v>
      </c>
      <c r="V2487" t="s">
        <v>260</v>
      </c>
      <c r="W2487">
        <f t="shared" si="232"/>
        <v>5.9500000000000028</v>
      </c>
      <c r="X2487">
        <f t="shared" si="233"/>
        <v>190.40000000000009</v>
      </c>
    </row>
    <row r="2488" spans="1:24" x14ac:dyDescent="0.35">
      <c r="A2488">
        <v>34</v>
      </c>
      <c r="B2488">
        <v>110.69</v>
      </c>
      <c r="C2488">
        <v>9</v>
      </c>
      <c r="D2488">
        <v>3763.46</v>
      </c>
      <c r="E2488" s="53" t="s">
        <v>485</v>
      </c>
      <c r="F2488" s="84">
        <v>17</v>
      </c>
      <c r="G2488" s="84">
        <v>2</v>
      </c>
      <c r="H2488" s="85" t="str">
        <f t="shared" si="228"/>
        <v>Febuary</v>
      </c>
      <c r="I2488" s="84">
        <v>2018</v>
      </c>
      <c r="J2488" s="85" t="str">
        <f t="shared" si="229"/>
        <v>2/17/2018</v>
      </c>
      <c r="K2488" s="86">
        <f t="shared" si="230"/>
        <v>7</v>
      </c>
      <c r="L2488" t="str">
        <f t="shared" si="231"/>
        <v>Saturday</v>
      </c>
      <c r="M2488">
        <v>3321</v>
      </c>
      <c r="N2488" t="s">
        <v>207</v>
      </c>
      <c r="O2488" t="s">
        <v>486</v>
      </c>
      <c r="P2488">
        <v>99</v>
      </c>
      <c r="Q2488" t="s">
        <v>648</v>
      </c>
      <c r="R2488" t="s">
        <v>473</v>
      </c>
      <c r="S2488" t="s">
        <v>474</v>
      </c>
      <c r="T2488" t="s">
        <v>239</v>
      </c>
      <c r="U2488" t="s">
        <v>766</v>
      </c>
      <c r="V2488" t="s">
        <v>260</v>
      </c>
      <c r="W2488">
        <f t="shared" si="232"/>
        <v>11.689999999999998</v>
      </c>
      <c r="X2488">
        <f t="shared" si="233"/>
        <v>397.45999999999992</v>
      </c>
    </row>
    <row r="2489" spans="1:24" x14ac:dyDescent="0.35">
      <c r="A2489">
        <v>24</v>
      </c>
      <c r="B2489">
        <v>107.7</v>
      </c>
      <c r="C2489">
        <v>15</v>
      </c>
      <c r="D2489">
        <v>2584.8000000000002</v>
      </c>
      <c r="E2489" s="53" t="s">
        <v>348</v>
      </c>
      <c r="F2489" s="84">
        <v>29</v>
      </c>
      <c r="G2489" s="84">
        <v>4</v>
      </c>
      <c r="H2489" s="85" t="str">
        <f t="shared" si="228"/>
        <v>April</v>
      </c>
      <c r="I2489" s="84">
        <v>2018</v>
      </c>
      <c r="J2489" s="85" t="str">
        <f t="shared" si="229"/>
        <v>4/29/2018</v>
      </c>
      <c r="K2489" s="86">
        <f t="shared" si="230"/>
        <v>1</v>
      </c>
      <c r="L2489" t="str">
        <f t="shared" si="231"/>
        <v>Sunday</v>
      </c>
      <c r="M2489">
        <v>3251</v>
      </c>
      <c r="N2489" t="s">
        <v>207</v>
      </c>
      <c r="O2489" t="s">
        <v>486</v>
      </c>
      <c r="P2489">
        <v>99</v>
      </c>
      <c r="Q2489" t="s">
        <v>648</v>
      </c>
      <c r="R2489" t="s">
        <v>270</v>
      </c>
      <c r="S2489" t="s">
        <v>271</v>
      </c>
      <c r="T2489" t="s">
        <v>232</v>
      </c>
      <c r="U2489" t="s">
        <v>691</v>
      </c>
      <c r="V2489" t="s">
        <v>255</v>
      </c>
      <c r="W2489">
        <f t="shared" si="232"/>
        <v>8.7000000000000028</v>
      </c>
      <c r="X2489">
        <f t="shared" si="233"/>
        <v>208.80000000000007</v>
      </c>
    </row>
    <row r="2490" spans="1:24" x14ac:dyDescent="0.35">
      <c r="A2490">
        <v>40</v>
      </c>
      <c r="B2490">
        <v>110.69</v>
      </c>
      <c r="C2490">
        <v>1</v>
      </c>
      <c r="D2490">
        <v>4427.6000000000004</v>
      </c>
      <c r="E2490" s="53" t="s">
        <v>487</v>
      </c>
      <c r="F2490" s="84">
        <v>16</v>
      </c>
      <c r="G2490" s="84">
        <v>6</v>
      </c>
      <c r="H2490" s="85" t="str">
        <f t="shared" si="228"/>
        <v>June</v>
      </c>
      <c r="I2490" s="84">
        <v>2018</v>
      </c>
      <c r="J2490" s="85" t="str">
        <f t="shared" si="229"/>
        <v>6/16/2018</v>
      </c>
      <c r="K2490" s="86">
        <f t="shared" si="230"/>
        <v>7</v>
      </c>
      <c r="L2490" t="str">
        <f t="shared" si="231"/>
        <v>Saturday</v>
      </c>
      <c r="M2490">
        <v>3204</v>
      </c>
      <c r="N2490" t="s">
        <v>207</v>
      </c>
      <c r="O2490" t="s">
        <v>486</v>
      </c>
      <c r="P2490">
        <v>99</v>
      </c>
      <c r="Q2490" t="s">
        <v>648</v>
      </c>
      <c r="R2490" t="s">
        <v>488</v>
      </c>
      <c r="S2490" t="s">
        <v>451</v>
      </c>
      <c r="T2490" t="s">
        <v>229</v>
      </c>
      <c r="U2490" t="s">
        <v>768</v>
      </c>
      <c r="V2490" t="s">
        <v>260</v>
      </c>
      <c r="W2490">
        <f t="shared" si="232"/>
        <v>11.689999999999998</v>
      </c>
      <c r="X2490">
        <f t="shared" si="233"/>
        <v>467.59999999999991</v>
      </c>
    </row>
    <row r="2491" spans="1:24" x14ac:dyDescent="0.35">
      <c r="A2491">
        <v>26</v>
      </c>
      <c r="B2491">
        <v>82.77</v>
      </c>
      <c r="C2491">
        <v>4</v>
      </c>
      <c r="D2491">
        <v>2152.02</v>
      </c>
      <c r="E2491" s="53">
        <v>43381</v>
      </c>
      <c r="F2491" s="84">
        <v>10</v>
      </c>
      <c r="G2491" s="84">
        <v>8</v>
      </c>
      <c r="H2491" s="85" t="str">
        <f t="shared" si="228"/>
        <v>August</v>
      </c>
      <c r="I2491" s="84">
        <v>2018</v>
      </c>
      <c r="J2491" s="85" t="str">
        <f t="shared" si="229"/>
        <v>8/10/2018</v>
      </c>
      <c r="K2491" s="86">
        <f t="shared" si="230"/>
        <v>6</v>
      </c>
      <c r="L2491" t="str">
        <f t="shared" si="231"/>
        <v>Friday</v>
      </c>
      <c r="M2491">
        <v>3150</v>
      </c>
      <c r="N2491" t="s">
        <v>207</v>
      </c>
      <c r="O2491" t="s">
        <v>486</v>
      </c>
      <c r="P2491">
        <v>99</v>
      </c>
      <c r="Q2491" t="s">
        <v>648</v>
      </c>
      <c r="R2491" t="s">
        <v>362</v>
      </c>
      <c r="S2491" t="s">
        <v>293</v>
      </c>
      <c r="T2491" t="s">
        <v>229</v>
      </c>
      <c r="U2491" t="s">
        <v>731</v>
      </c>
      <c r="V2491" t="s">
        <v>255</v>
      </c>
      <c r="W2491">
        <f t="shared" si="232"/>
        <v>-16.230000000000004</v>
      </c>
      <c r="X2491">
        <f t="shared" si="233"/>
        <v>-421.98000000000013</v>
      </c>
    </row>
    <row r="2492" spans="1:24" x14ac:dyDescent="0.35">
      <c r="A2492">
        <v>20</v>
      </c>
      <c r="B2492">
        <v>117.67</v>
      </c>
      <c r="C2492">
        <v>2</v>
      </c>
      <c r="D2492">
        <v>2353.4</v>
      </c>
      <c r="E2492" s="53">
        <v>43261</v>
      </c>
      <c r="F2492" s="84">
        <v>6</v>
      </c>
      <c r="G2492" s="84">
        <v>10</v>
      </c>
      <c r="H2492" s="85" t="str">
        <f t="shared" si="228"/>
        <v>October</v>
      </c>
      <c r="I2492" s="84">
        <v>2018</v>
      </c>
      <c r="J2492" s="85" t="str">
        <f t="shared" si="229"/>
        <v>10/6/2018</v>
      </c>
      <c r="K2492" s="86">
        <f t="shared" si="230"/>
        <v>7</v>
      </c>
      <c r="L2492" t="str">
        <f t="shared" si="231"/>
        <v>Saturday</v>
      </c>
      <c r="M2492">
        <v>3094</v>
      </c>
      <c r="N2492" t="s">
        <v>207</v>
      </c>
      <c r="O2492" t="s">
        <v>486</v>
      </c>
      <c r="P2492">
        <v>99</v>
      </c>
      <c r="Q2492" t="s">
        <v>648</v>
      </c>
      <c r="R2492" t="s">
        <v>281</v>
      </c>
      <c r="S2492" t="s">
        <v>282</v>
      </c>
      <c r="T2492" t="s">
        <v>233</v>
      </c>
      <c r="U2492" t="s">
        <v>697</v>
      </c>
      <c r="V2492" t="s">
        <v>255</v>
      </c>
      <c r="W2492">
        <f t="shared" si="232"/>
        <v>18.670000000000002</v>
      </c>
      <c r="X2492">
        <f t="shared" si="233"/>
        <v>373.40000000000003</v>
      </c>
    </row>
    <row r="2493" spans="1:24" x14ac:dyDescent="0.35">
      <c r="A2493">
        <v>31</v>
      </c>
      <c r="B2493">
        <v>110.69</v>
      </c>
      <c r="C2493">
        <v>16</v>
      </c>
      <c r="D2493">
        <v>3431.39</v>
      </c>
      <c r="E2493" s="53" t="s">
        <v>210</v>
      </c>
      <c r="F2493" s="84">
        <v>28</v>
      </c>
      <c r="G2493" s="84">
        <v>10</v>
      </c>
      <c r="H2493" s="85" t="str">
        <f t="shared" si="228"/>
        <v>October</v>
      </c>
      <c r="I2493" s="84">
        <v>2018</v>
      </c>
      <c r="J2493" s="85" t="str">
        <f t="shared" si="229"/>
        <v>10/28/2018</v>
      </c>
      <c r="K2493" s="86">
        <f t="shared" si="230"/>
        <v>1</v>
      </c>
      <c r="L2493" t="str">
        <f t="shared" si="231"/>
        <v>Sunday</v>
      </c>
      <c r="M2493">
        <v>3073</v>
      </c>
      <c r="N2493" t="s">
        <v>207</v>
      </c>
      <c r="O2493" t="s">
        <v>486</v>
      </c>
      <c r="P2493">
        <v>99</v>
      </c>
      <c r="Q2493" t="s">
        <v>648</v>
      </c>
      <c r="R2493" t="s">
        <v>263</v>
      </c>
      <c r="S2493" t="s">
        <v>264</v>
      </c>
      <c r="T2493" t="s">
        <v>229</v>
      </c>
      <c r="U2493" t="s">
        <v>687</v>
      </c>
      <c r="V2493" t="s">
        <v>260</v>
      </c>
      <c r="W2493">
        <f t="shared" si="232"/>
        <v>11.689999999999998</v>
      </c>
      <c r="X2493">
        <f t="shared" si="233"/>
        <v>362.38999999999993</v>
      </c>
    </row>
    <row r="2494" spans="1:24" x14ac:dyDescent="0.35">
      <c r="A2494">
        <v>22</v>
      </c>
      <c r="B2494">
        <v>87.75</v>
      </c>
      <c r="C2494">
        <v>1</v>
      </c>
      <c r="D2494">
        <v>1930.5</v>
      </c>
      <c r="E2494" s="53">
        <v>43323</v>
      </c>
      <c r="F2494" s="84">
        <v>8</v>
      </c>
      <c r="G2494" s="84">
        <v>11</v>
      </c>
      <c r="H2494" s="85" t="str">
        <f t="shared" si="228"/>
        <v>November</v>
      </c>
      <c r="I2494" s="84">
        <v>2018</v>
      </c>
      <c r="J2494" s="85" t="str">
        <f t="shared" si="229"/>
        <v>11/8/2018</v>
      </c>
      <c r="K2494" s="86">
        <f t="shared" si="230"/>
        <v>5</v>
      </c>
      <c r="L2494" t="str">
        <f t="shared" si="231"/>
        <v>Thursday</v>
      </c>
      <c r="M2494">
        <v>3063</v>
      </c>
      <c r="N2494" t="s">
        <v>207</v>
      </c>
      <c r="O2494" t="s">
        <v>486</v>
      </c>
      <c r="P2494">
        <v>99</v>
      </c>
      <c r="Q2494" t="s">
        <v>648</v>
      </c>
      <c r="R2494" t="s">
        <v>365</v>
      </c>
      <c r="S2494" t="s">
        <v>366</v>
      </c>
      <c r="T2494" t="s">
        <v>230</v>
      </c>
      <c r="U2494" t="s">
        <v>732</v>
      </c>
      <c r="V2494" t="s">
        <v>255</v>
      </c>
      <c r="W2494">
        <f t="shared" si="232"/>
        <v>-11.25</v>
      </c>
      <c r="X2494">
        <f t="shared" si="233"/>
        <v>-247.5</v>
      </c>
    </row>
    <row r="2495" spans="1:24" x14ac:dyDescent="0.35">
      <c r="A2495">
        <v>42</v>
      </c>
      <c r="B2495">
        <v>113.68</v>
      </c>
      <c r="C2495">
        <v>1</v>
      </c>
      <c r="D2495">
        <v>4774.5600000000004</v>
      </c>
      <c r="E2495" s="53" t="s">
        <v>489</v>
      </c>
      <c r="F2495" s="84">
        <v>27</v>
      </c>
      <c r="G2495" s="84">
        <v>11</v>
      </c>
      <c r="H2495" s="85" t="str">
        <f t="shared" si="228"/>
        <v>November</v>
      </c>
      <c r="I2495" s="84">
        <v>2018</v>
      </c>
      <c r="J2495" s="85" t="str">
        <f t="shared" si="229"/>
        <v>11/27/2018</v>
      </c>
      <c r="K2495" s="86">
        <f t="shared" si="230"/>
        <v>3</v>
      </c>
      <c r="L2495" t="str">
        <f t="shared" si="231"/>
        <v>Tuesday</v>
      </c>
      <c r="M2495">
        <v>3045</v>
      </c>
      <c r="N2495" t="s">
        <v>207</v>
      </c>
      <c r="O2495" t="s">
        <v>486</v>
      </c>
      <c r="P2495">
        <v>99</v>
      </c>
      <c r="Q2495" t="s">
        <v>648</v>
      </c>
      <c r="R2495" t="s">
        <v>406</v>
      </c>
      <c r="S2495" t="s">
        <v>407</v>
      </c>
      <c r="T2495" t="s">
        <v>246</v>
      </c>
      <c r="U2495" t="s">
        <v>746</v>
      </c>
      <c r="V2495" t="s">
        <v>260</v>
      </c>
      <c r="W2495">
        <f t="shared" si="232"/>
        <v>14.680000000000007</v>
      </c>
      <c r="X2495">
        <f t="shared" si="233"/>
        <v>616.56000000000029</v>
      </c>
    </row>
    <row r="2496" spans="1:24" x14ac:dyDescent="0.35">
      <c r="A2496">
        <v>26</v>
      </c>
      <c r="B2496">
        <v>99.72</v>
      </c>
      <c r="C2496">
        <v>14</v>
      </c>
      <c r="D2496">
        <v>2592.7199999999998</v>
      </c>
      <c r="E2496" s="53">
        <v>43800</v>
      </c>
      <c r="F2496" s="84">
        <v>12</v>
      </c>
      <c r="G2496" s="84">
        <v>1</v>
      </c>
      <c r="H2496" s="85" t="str">
        <f t="shared" si="228"/>
        <v>January</v>
      </c>
      <c r="I2496" s="84">
        <v>2019</v>
      </c>
      <c r="J2496" s="85" t="str">
        <f t="shared" si="229"/>
        <v>1/12/2019</v>
      </c>
      <c r="K2496" s="86">
        <f t="shared" si="230"/>
        <v>7</v>
      </c>
      <c r="L2496" t="str">
        <f t="shared" si="231"/>
        <v>Saturday</v>
      </c>
      <c r="M2496">
        <v>3000</v>
      </c>
      <c r="N2496" t="s">
        <v>207</v>
      </c>
      <c r="O2496" t="s">
        <v>486</v>
      </c>
      <c r="P2496">
        <v>99</v>
      </c>
      <c r="Q2496" t="s">
        <v>648</v>
      </c>
      <c r="R2496" t="s">
        <v>349</v>
      </c>
      <c r="S2496" t="s">
        <v>350</v>
      </c>
      <c r="T2496" t="s">
        <v>241</v>
      </c>
      <c r="U2496" t="s">
        <v>725</v>
      </c>
      <c r="V2496" t="s">
        <v>255</v>
      </c>
      <c r="W2496">
        <f t="shared" si="232"/>
        <v>0.71999999999999886</v>
      </c>
      <c r="X2496">
        <f t="shared" si="233"/>
        <v>18.71999999999997</v>
      </c>
    </row>
    <row r="2497" spans="1:24" x14ac:dyDescent="0.35">
      <c r="A2497">
        <v>37</v>
      </c>
      <c r="B2497">
        <v>87.75</v>
      </c>
      <c r="C2497">
        <v>1</v>
      </c>
      <c r="D2497">
        <v>3246.75</v>
      </c>
      <c r="E2497" s="53" t="s">
        <v>371</v>
      </c>
      <c r="F2497" s="84">
        <v>19</v>
      </c>
      <c r="G2497" s="84">
        <v>2</v>
      </c>
      <c r="H2497" s="85" t="str">
        <f t="shared" si="228"/>
        <v>Febuary</v>
      </c>
      <c r="I2497" s="84">
        <v>2019</v>
      </c>
      <c r="J2497" s="85" t="str">
        <f t="shared" si="229"/>
        <v>2/19/2019</v>
      </c>
      <c r="K2497" s="86">
        <f t="shared" si="230"/>
        <v>3</v>
      </c>
      <c r="L2497" t="str">
        <f t="shared" si="231"/>
        <v>Tuesday</v>
      </c>
      <c r="M2497">
        <v>2963</v>
      </c>
      <c r="N2497" t="s">
        <v>207</v>
      </c>
      <c r="O2497" t="s">
        <v>486</v>
      </c>
      <c r="P2497">
        <v>99</v>
      </c>
      <c r="Q2497" t="s">
        <v>648</v>
      </c>
      <c r="R2497" t="s">
        <v>372</v>
      </c>
      <c r="S2497" t="s">
        <v>373</v>
      </c>
      <c r="T2497" t="s">
        <v>229</v>
      </c>
      <c r="U2497" t="s">
        <v>735</v>
      </c>
      <c r="V2497" t="s">
        <v>260</v>
      </c>
      <c r="W2497">
        <f t="shared" si="232"/>
        <v>-11.25</v>
      </c>
      <c r="X2497">
        <f t="shared" si="233"/>
        <v>-416.25</v>
      </c>
    </row>
    <row r="2498" spans="1:24" x14ac:dyDescent="0.35">
      <c r="A2498">
        <v>38</v>
      </c>
      <c r="B2498">
        <v>88.75</v>
      </c>
      <c r="C2498">
        <v>10</v>
      </c>
      <c r="D2498">
        <v>3372.5</v>
      </c>
      <c r="E2498" s="53">
        <v>43500</v>
      </c>
      <c r="F2498" s="84">
        <v>2</v>
      </c>
      <c r="G2498" s="84">
        <v>4</v>
      </c>
      <c r="H2498" s="85" t="str">
        <f t="shared" si="228"/>
        <v>April</v>
      </c>
      <c r="I2498" s="84">
        <v>2019</v>
      </c>
      <c r="J2498" s="85" t="str">
        <f t="shared" si="229"/>
        <v>4/2/2019</v>
      </c>
      <c r="K2498" s="86">
        <f t="shared" si="230"/>
        <v>3</v>
      </c>
      <c r="L2498" t="str">
        <f t="shared" si="231"/>
        <v>Tuesday</v>
      </c>
      <c r="M2498">
        <v>2922</v>
      </c>
      <c r="N2498" t="s">
        <v>207</v>
      </c>
      <c r="O2498" t="s">
        <v>486</v>
      </c>
      <c r="P2498">
        <v>99</v>
      </c>
      <c r="Q2498" t="s">
        <v>648</v>
      </c>
      <c r="R2498" t="s">
        <v>379</v>
      </c>
      <c r="S2498" t="s">
        <v>380</v>
      </c>
      <c r="T2498" t="s">
        <v>240</v>
      </c>
      <c r="U2498" t="s">
        <v>737</v>
      </c>
      <c r="V2498" t="s">
        <v>260</v>
      </c>
      <c r="W2498">
        <f t="shared" si="232"/>
        <v>-10.25</v>
      </c>
      <c r="X2498">
        <f t="shared" si="233"/>
        <v>-389.5</v>
      </c>
    </row>
    <row r="2499" spans="1:24" x14ac:dyDescent="0.35">
      <c r="A2499">
        <v>35</v>
      </c>
      <c r="B2499">
        <v>111.69</v>
      </c>
      <c r="C2499">
        <v>11</v>
      </c>
      <c r="D2499">
        <v>3909.15</v>
      </c>
      <c r="E2499" s="53">
        <v>43774</v>
      </c>
      <c r="F2499" s="84">
        <v>11</v>
      </c>
      <c r="G2499" s="84">
        <v>5</v>
      </c>
      <c r="H2499" s="85" t="str">
        <f t="shared" ref="H2499:H2562" si="234">IF(G2499=1,"January",IF(G2499=2,"Febuary",IF(G2499=3,"March",IF(G2499=4,"April",IF(G2499=5,"May",IF(G2499=6,"June",IF(G2499=7,"July",IF(G2499=8,"August",IF(G2499=9,"September",IF(G2499=10,"October",IF(G2499=11,"November","December")))))))))))</f>
        <v>May</v>
      </c>
      <c r="I2499" s="84">
        <v>2019</v>
      </c>
      <c r="J2499" s="85" t="str">
        <f t="shared" ref="J2499:J2562" si="235">CONCATENATE(G2499,"/",F2499,"/",I2499)</f>
        <v>5/11/2019</v>
      </c>
      <c r="K2499" s="86">
        <f t="shared" ref="K2499:K2562" si="236">WEEKDAY(J2499)</f>
        <v>7</v>
      </c>
      <c r="L2499" t="str">
        <f t="shared" ref="L2499:L2562" si="237">IF(K2499=7,"Saturday",IF(K2499=6,"Friday",IF(K2499=5,"Thursday",IF(K2499=4,"Wednesday",IF(K2499=3,"Tuesday",IF(K2499=2,"Monday","Sunday"))))))</f>
        <v>Saturday</v>
      </c>
      <c r="M2499">
        <v>2884</v>
      </c>
      <c r="N2499" t="s">
        <v>207</v>
      </c>
      <c r="O2499" t="s">
        <v>486</v>
      </c>
      <c r="P2499">
        <v>99</v>
      </c>
      <c r="Q2499" t="s">
        <v>648</v>
      </c>
      <c r="R2499" t="s">
        <v>392</v>
      </c>
      <c r="S2499" t="s">
        <v>393</v>
      </c>
      <c r="T2499" t="s">
        <v>229</v>
      </c>
      <c r="U2499" t="s">
        <v>741</v>
      </c>
      <c r="V2499" t="s">
        <v>260</v>
      </c>
      <c r="W2499">
        <f t="shared" ref="W2499:W2562" si="238">B2499-P2499</f>
        <v>12.689999999999998</v>
      </c>
      <c r="X2499">
        <f t="shared" ref="X2499:X2562" si="239">W2499*A2499</f>
        <v>444.14999999999992</v>
      </c>
    </row>
    <row r="2500" spans="1:24" x14ac:dyDescent="0.35">
      <c r="A2500">
        <v>33</v>
      </c>
      <c r="B2500">
        <v>90.75</v>
      </c>
      <c r="C2500">
        <v>6</v>
      </c>
      <c r="D2500">
        <v>2994.75</v>
      </c>
      <c r="E2500" s="53" t="s">
        <v>490</v>
      </c>
      <c r="F2500" s="84">
        <v>24</v>
      </c>
      <c r="G2500" s="84">
        <v>6</v>
      </c>
      <c r="H2500" s="85" t="str">
        <f t="shared" si="234"/>
        <v>June</v>
      </c>
      <c r="I2500" s="84">
        <v>2019</v>
      </c>
      <c r="J2500" s="85" t="str">
        <f t="shared" si="235"/>
        <v>6/24/2019</v>
      </c>
      <c r="K2500" s="86">
        <f t="shared" si="236"/>
        <v>2</v>
      </c>
      <c r="L2500" t="str">
        <f t="shared" si="237"/>
        <v>Monday</v>
      </c>
      <c r="M2500">
        <v>2841</v>
      </c>
      <c r="N2500" t="s">
        <v>364</v>
      </c>
      <c r="O2500" t="s">
        <v>486</v>
      </c>
      <c r="P2500">
        <v>99</v>
      </c>
      <c r="Q2500" t="s">
        <v>648</v>
      </c>
      <c r="R2500" t="s">
        <v>296</v>
      </c>
      <c r="S2500" t="s">
        <v>297</v>
      </c>
      <c r="T2500" t="s">
        <v>236</v>
      </c>
      <c r="U2500" t="s">
        <v>704</v>
      </c>
      <c r="V2500" t="s">
        <v>255</v>
      </c>
      <c r="W2500">
        <f t="shared" si="238"/>
        <v>-8.25</v>
      </c>
      <c r="X2500">
        <f t="shared" si="239"/>
        <v>-272.25</v>
      </c>
    </row>
    <row r="2501" spans="1:24" x14ac:dyDescent="0.35">
      <c r="A2501">
        <v>39</v>
      </c>
      <c r="B2501">
        <v>114.68</v>
      </c>
      <c r="C2501">
        <v>16</v>
      </c>
      <c r="D2501">
        <v>4472.5200000000004</v>
      </c>
      <c r="E2501" s="53" t="s">
        <v>216</v>
      </c>
      <c r="F2501" s="84">
        <v>23</v>
      </c>
      <c r="G2501" s="84">
        <v>7</v>
      </c>
      <c r="H2501" s="85" t="str">
        <f t="shared" si="234"/>
        <v>July</v>
      </c>
      <c r="I2501" s="84">
        <v>2019</v>
      </c>
      <c r="J2501" s="85" t="str">
        <f t="shared" si="235"/>
        <v>7/23/2019</v>
      </c>
      <c r="K2501" s="86">
        <f t="shared" si="236"/>
        <v>3</v>
      </c>
      <c r="L2501" t="str">
        <f t="shared" si="237"/>
        <v>Tuesday</v>
      </c>
      <c r="M2501">
        <v>2813</v>
      </c>
      <c r="N2501" t="s">
        <v>207</v>
      </c>
      <c r="O2501" t="s">
        <v>486</v>
      </c>
      <c r="P2501">
        <v>99</v>
      </c>
      <c r="Q2501" t="s">
        <v>648</v>
      </c>
      <c r="R2501" t="s">
        <v>277</v>
      </c>
      <c r="S2501" t="s">
        <v>278</v>
      </c>
      <c r="T2501" t="s">
        <v>230</v>
      </c>
      <c r="U2501" t="s">
        <v>695</v>
      </c>
      <c r="V2501" t="s">
        <v>260</v>
      </c>
      <c r="W2501">
        <f t="shared" si="238"/>
        <v>15.680000000000007</v>
      </c>
      <c r="X2501">
        <f t="shared" si="239"/>
        <v>611.52000000000021</v>
      </c>
    </row>
    <row r="2502" spans="1:24" x14ac:dyDescent="0.35">
      <c r="A2502">
        <v>45</v>
      </c>
      <c r="B2502">
        <v>101.71</v>
      </c>
      <c r="C2502">
        <v>8</v>
      </c>
      <c r="D2502">
        <v>4576.95</v>
      </c>
      <c r="E2502" s="53" t="s">
        <v>491</v>
      </c>
      <c r="F2502" s="84">
        <v>21</v>
      </c>
      <c r="G2502" s="84">
        <v>8</v>
      </c>
      <c r="H2502" s="85" t="str">
        <f t="shared" si="234"/>
        <v>August</v>
      </c>
      <c r="I2502" s="84">
        <v>2019</v>
      </c>
      <c r="J2502" s="85" t="str">
        <f t="shared" si="235"/>
        <v>8/21/2019</v>
      </c>
      <c r="K2502" s="86">
        <f t="shared" si="236"/>
        <v>4</v>
      </c>
      <c r="L2502" t="str">
        <f t="shared" si="237"/>
        <v>Wednesday</v>
      </c>
      <c r="M2502">
        <v>2785</v>
      </c>
      <c r="N2502" t="s">
        <v>207</v>
      </c>
      <c r="O2502" t="s">
        <v>486</v>
      </c>
      <c r="P2502">
        <v>99</v>
      </c>
      <c r="Q2502" t="s">
        <v>648</v>
      </c>
      <c r="R2502" t="s">
        <v>465</v>
      </c>
      <c r="S2502" t="s">
        <v>466</v>
      </c>
      <c r="T2502" t="s">
        <v>231</v>
      </c>
      <c r="U2502" t="s">
        <v>765</v>
      </c>
      <c r="V2502" t="s">
        <v>260</v>
      </c>
      <c r="W2502">
        <f t="shared" si="238"/>
        <v>2.7099999999999937</v>
      </c>
      <c r="X2502">
        <f t="shared" si="239"/>
        <v>121.94999999999972</v>
      </c>
    </row>
    <row r="2503" spans="1:24" x14ac:dyDescent="0.35">
      <c r="A2503">
        <v>24</v>
      </c>
      <c r="B2503">
        <v>101.71</v>
      </c>
      <c r="C2503">
        <v>4</v>
      </c>
      <c r="D2503">
        <v>2441.04</v>
      </c>
      <c r="E2503" s="53" t="s">
        <v>492</v>
      </c>
      <c r="F2503" s="84">
        <v>15</v>
      </c>
      <c r="G2503" s="84">
        <v>9</v>
      </c>
      <c r="H2503" s="85" t="str">
        <f t="shared" si="234"/>
        <v>September</v>
      </c>
      <c r="I2503" s="84">
        <v>2019</v>
      </c>
      <c r="J2503" s="85" t="str">
        <f t="shared" si="235"/>
        <v>9/15/2019</v>
      </c>
      <c r="K2503" s="86">
        <f t="shared" si="236"/>
        <v>1</v>
      </c>
      <c r="L2503" t="str">
        <f t="shared" si="237"/>
        <v>Sunday</v>
      </c>
      <c r="M2503">
        <v>2761</v>
      </c>
      <c r="N2503" t="s">
        <v>207</v>
      </c>
      <c r="O2503" t="s">
        <v>486</v>
      </c>
      <c r="P2503">
        <v>99</v>
      </c>
      <c r="Q2503" t="s">
        <v>648</v>
      </c>
      <c r="R2503" t="s">
        <v>493</v>
      </c>
      <c r="S2503" t="s">
        <v>494</v>
      </c>
      <c r="T2503" t="s">
        <v>248</v>
      </c>
      <c r="U2503" t="s">
        <v>769</v>
      </c>
      <c r="V2503" t="s">
        <v>255</v>
      </c>
      <c r="W2503">
        <f t="shared" si="238"/>
        <v>2.7099999999999937</v>
      </c>
      <c r="X2503">
        <f t="shared" si="239"/>
        <v>65.03999999999985</v>
      </c>
    </row>
    <row r="2504" spans="1:24" x14ac:dyDescent="0.35">
      <c r="A2504">
        <v>35</v>
      </c>
      <c r="B2504">
        <v>88.75</v>
      </c>
      <c r="C2504">
        <v>14</v>
      </c>
      <c r="D2504">
        <v>3106.25</v>
      </c>
      <c r="E2504" s="53" t="s">
        <v>219</v>
      </c>
      <c r="F2504" s="84">
        <v>15</v>
      </c>
      <c r="G2504" s="84">
        <v>10</v>
      </c>
      <c r="H2504" s="85" t="str">
        <f t="shared" si="234"/>
        <v>October</v>
      </c>
      <c r="I2504" s="84">
        <v>2019</v>
      </c>
      <c r="J2504" s="85" t="str">
        <f t="shared" si="235"/>
        <v>10/15/2019</v>
      </c>
      <c r="K2504" s="86">
        <f t="shared" si="236"/>
        <v>3</v>
      </c>
      <c r="L2504" t="str">
        <f t="shared" si="237"/>
        <v>Tuesday</v>
      </c>
      <c r="M2504">
        <v>2732</v>
      </c>
      <c r="N2504" t="s">
        <v>207</v>
      </c>
      <c r="O2504" t="s">
        <v>486</v>
      </c>
      <c r="P2504">
        <v>99</v>
      </c>
      <c r="Q2504" t="s">
        <v>648</v>
      </c>
      <c r="R2504" t="s">
        <v>354</v>
      </c>
      <c r="S2504" t="s">
        <v>355</v>
      </c>
      <c r="T2504" t="s">
        <v>229</v>
      </c>
      <c r="U2504" t="s">
        <v>728</v>
      </c>
      <c r="V2504" t="s">
        <v>260</v>
      </c>
      <c r="W2504">
        <f t="shared" si="238"/>
        <v>-10.25</v>
      </c>
      <c r="X2504">
        <f t="shared" si="239"/>
        <v>-358.75</v>
      </c>
    </row>
    <row r="2505" spans="1:24" x14ac:dyDescent="0.35">
      <c r="A2505">
        <v>23</v>
      </c>
      <c r="B2505">
        <v>117.67</v>
      </c>
      <c r="C2505">
        <v>6</v>
      </c>
      <c r="D2505">
        <v>2706.41</v>
      </c>
      <c r="E2505" s="53">
        <v>43476</v>
      </c>
      <c r="F2505" s="84">
        <v>1</v>
      </c>
      <c r="G2505" s="84">
        <v>11</v>
      </c>
      <c r="H2505" s="85" t="str">
        <f t="shared" si="234"/>
        <v>November</v>
      </c>
      <c r="I2505" s="84">
        <v>2019</v>
      </c>
      <c r="J2505" s="85" t="str">
        <f t="shared" si="235"/>
        <v>11/1/2019</v>
      </c>
      <c r="K2505" s="86">
        <f t="shared" si="236"/>
        <v>6</v>
      </c>
      <c r="L2505" t="str">
        <f t="shared" si="237"/>
        <v>Friday</v>
      </c>
      <c r="M2505">
        <v>2716</v>
      </c>
      <c r="N2505" t="s">
        <v>207</v>
      </c>
      <c r="O2505" t="s">
        <v>486</v>
      </c>
      <c r="P2505">
        <v>99</v>
      </c>
      <c r="Q2505" t="s">
        <v>648</v>
      </c>
      <c r="R2505" t="s">
        <v>384</v>
      </c>
      <c r="S2505" t="s">
        <v>385</v>
      </c>
      <c r="T2505" t="s">
        <v>235</v>
      </c>
      <c r="U2505" t="s">
        <v>739</v>
      </c>
      <c r="V2505" t="s">
        <v>255</v>
      </c>
      <c r="W2505">
        <f t="shared" si="238"/>
        <v>18.670000000000002</v>
      </c>
      <c r="X2505">
        <f t="shared" si="239"/>
        <v>429.41</v>
      </c>
    </row>
    <row r="2506" spans="1:24" x14ac:dyDescent="0.35">
      <c r="A2506">
        <v>37</v>
      </c>
      <c r="B2506">
        <v>108.69</v>
      </c>
      <c r="C2506">
        <v>10</v>
      </c>
      <c r="D2506">
        <v>4021.53</v>
      </c>
      <c r="E2506" s="53">
        <v>43810</v>
      </c>
      <c r="F2506" s="84">
        <v>12</v>
      </c>
      <c r="G2506" s="84">
        <v>11</v>
      </c>
      <c r="H2506" s="85" t="str">
        <f t="shared" si="234"/>
        <v>November</v>
      </c>
      <c r="I2506" s="84">
        <v>2019</v>
      </c>
      <c r="J2506" s="85" t="str">
        <f t="shared" si="235"/>
        <v>11/12/2019</v>
      </c>
      <c r="K2506" s="86">
        <f t="shared" si="236"/>
        <v>3</v>
      </c>
      <c r="L2506" t="str">
        <f t="shared" si="237"/>
        <v>Tuesday</v>
      </c>
      <c r="M2506">
        <v>2706</v>
      </c>
      <c r="N2506" t="s">
        <v>207</v>
      </c>
      <c r="O2506" t="s">
        <v>486</v>
      </c>
      <c r="P2506">
        <v>99</v>
      </c>
      <c r="Q2506" t="s">
        <v>648</v>
      </c>
      <c r="R2506" t="s">
        <v>473</v>
      </c>
      <c r="S2506" t="s">
        <v>474</v>
      </c>
      <c r="T2506" t="s">
        <v>239</v>
      </c>
      <c r="U2506" t="s">
        <v>766</v>
      </c>
      <c r="V2506" t="s">
        <v>260</v>
      </c>
      <c r="W2506">
        <f t="shared" si="238"/>
        <v>9.6899999999999977</v>
      </c>
      <c r="X2506">
        <f t="shared" si="239"/>
        <v>358.52999999999992</v>
      </c>
    </row>
    <row r="2507" spans="1:24" x14ac:dyDescent="0.35">
      <c r="A2507">
        <v>55</v>
      </c>
      <c r="B2507">
        <v>87.75</v>
      </c>
      <c r="C2507">
        <v>7</v>
      </c>
      <c r="D2507">
        <v>4826.25</v>
      </c>
      <c r="E2507" s="53" t="s">
        <v>221</v>
      </c>
      <c r="F2507" s="84">
        <v>24</v>
      </c>
      <c r="G2507" s="84">
        <v>11</v>
      </c>
      <c r="H2507" s="85" t="str">
        <f t="shared" si="234"/>
        <v>November</v>
      </c>
      <c r="I2507" s="84">
        <v>2019</v>
      </c>
      <c r="J2507" s="85" t="str">
        <f t="shared" si="235"/>
        <v>11/24/2019</v>
      </c>
      <c r="K2507" s="86">
        <f t="shared" si="236"/>
        <v>1</v>
      </c>
      <c r="L2507" t="str">
        <f t="shared" si="237"/>
        <v>Sunday</v>
      </c>
      <c r="M2507">
        <v>2695</v>
      </c>
      <c r="N2507" t="s">
        <v>207</v>
      </c>
      <c r="O2507" t="s">
        <v>486</v>
      </c>
      <c r="P2507">
        <v>99</v>
      </c>
      <c r="Q2507" t="s">
        <v>648</v>
      </c>
      <c r="R2507" t="s">
        <v>370</v>
      </c>
      <c r="S2507" t="s">
        <v>247</v>
      </c>
      <c r="T2507" t="s">
        <v>236</v>
      </c>
      <c r="U2507" t="s">
        <v>734</v>
      </c>
      <c r="V2507" t="s">
        <v>260</v>
      </c>
      <c r="W2507">
        <f t="shared" si="238"/>
        <v>-11.25</v>
      </c>
      <c r="X2507">
        <f t="shared" si="239"/>
        <v>-618.75</v>
      </c>
    </row>
    <row r="2508" spans="1:24" x14ac:dyDescent="0.35">
      <c r="A2508">
        <v>49</v>
      </c>
      <c r="B2508">
        <v>100.72</v>
      </c>
      <c r="C2508">
        <v>2</v>
      </c>
      <c r="D2508">
        <v>4935.28</v>
      </c>
      <c r="E2508" s="53">
        <v>43536</v>
      </c>
      <c r="F2508" s="84">
        <v>3</v>
      </c>
      <c r="G2508" s="84">
        <v>12</v>
      </c>
      <c r="H2508" s="85" t="str">
        <f t="shared" si="234"/>
        <v>December</v>
      </c>
      <c r="I2508" s="84">
        <v>2019</v>
      </c>
      <c r="J2508" s="85" t="str">
        <f t="shared" si="235"/>
        <v>12/3/2019</v>
      </c>
      <c r="K2508" s="86">
        <f t="shared" si="236"/>
        <v>3</v>
      </c>
      <c r="L2508" t="str">
        <f t="shared" si="237"/>
        <v>Tuesday</v>
      </c>
      <c r="M2508">
        <v>2687</v>
      </c>
      <c r="N2508" t="s">
        <v>207</v>
      </c>
      <c r="O2508" t="s">
        <v>486</v>
      </c>
      <c r="P2508">
        <v>99</v>
      </c>
      <c r="Q2508" t="s">
        <v>648</v>
      </c>
      <c r="R2508" t="s">
        <v>510</v>
      </c>
      <c r="S2508" t="s">
        <v>342</v>
      </c>
      <c r="T2508" t="s">
        <v>229</v>
      </c>
      <c r="U2508" t="s">
        <v>771</v>
      </c>
      <c r="V2508" t="s">
        <v>260</v>
      </c>
      <c r="W2508">
        <f t="shared" si="238"/>
        <v>1.7199999999999989</v>
      </c>
      <c r="X2508">
        <f t="shared" si="239"/>
        <v>84.279999999999944</v>
      </c>
    </row>
    <row r="2509" spans="1:24" x14ac:dyDescent="0.35">
      <c r="A2509">
        <v>26</v>
      </c>
      <c r="B2509">
        <v>105.95</v>
      </c>
      <c r="C2509">
        <v>9</v>
      </c>
      <c r="D2509">
        <v>2754.7</v>
      </c>
      <c r="E2509" s="53" t="s">
        <v>222</v>
      </c>
      <c r="F2509" s="84">
        <v>17</v>
      </c>
      <c r="G2509" s="84">
        <v>12</v>
      </c>
      <c r="H2509" s="85" t="str">
        <f t="shared" si="234"/>
        <v>December</v>
      </c>
      <c r="I2509" s="84">
        <v>2019</v>
      </c>
      <c r="J2509" s="85" t="str">
        <f t="shared" si="235"/>
        <v>12/17/2019</v>
      </c>
      <c r="K2509" s="86">
        <f t="shared" si="236"/>
        <v>3</v>
      </c>
      <c r="L2509" t="str">
        <f t="shared" si="237"/>
        <v>Tuesday</v>
      </c>
      <c r="M2509">
        <v>2674</v>
      </c>
      <c r="N2509" t="s">
        <v>207</v>
      </c>
      <c r="O2509" t="s">
        <v>486</v>
      </c>
      <c r="P2509">
        <v>99</v>
      </c>
      <c r="Q2509" t="s">
        <v>648</v>
      </c>
      <c r="R2509" t="s">
        <v>290</v>
      </c>
      <c r="S2509" t="s">
        <v>291</v>
      </c>
      <c r="T2509" t="s">
        <v>232</v>
      </c>
      <c r="U2509" t="s">
        <v>701</v>
      </c>
      <c r="V2509" t="s">
        <v>255</v>
      </c>
      <c r="W2509">
        <f t="shared" si="238"/>
        <v>6.9500000000000028</v>
      </c>
      <c r="X2509">
        <f t="shared" si="239"/>
        <v>180.70000000000007</v>
      </c>
    </row>
    <row r="2510" spans="1:24" x14ac:dyDescent="0.35">
      <c r="A2510">
        <v>33</v>
      </c>
      <c r="B2510">
        <v>116.87</v>
      </c>
      <c r="C2510">
        <v>1</v>
      </c>
      <c r="D2510">
        <v>3856.71</v>
      </c>
      <c r="E2510" s="53">
        <v>43892</v>
      </c>
      <c r="F2510" s="84">
        <v>3</v>
      </c>
      <c r="G2510" s="84">
        <v>2</v>
      </c>
      <c r="H2510" s="85" t="str">
        <f t="shared" si="234"/>
        <v>Febuary</v>
      </c>
      <c r="I2510" s="84">
        <v>2020</v>
      </c>
      <c r="J2510" s="85" t="str">
        <f t="shared" si="235"/>
        <v>2/3/2020</v>
      </c>
      <c r="K2510" s="86">
        <f t="shared" si="236"/>
        <v>2</v>
      </c>
      <c r="L2510" t="str">
        <f t="shared" si="237"/>
        <v>Monday</v>
      </c>
      <c r="M2510">
        <v>2627</v>
      </c>
      <c r="N2510" t="s">
        <v>207</v>
      </c>
      <c r="O2510" t="s">
        <v>486</v>
      </c>
      <c r="P2510">
        <v>99</v>
      </c>
      <c r="Q2510" t="s">
        <v>648</v>
      </c>
      <c r="R2510" t="s">
        <v>277</v>
      </c>
      <c r="S2510" t="s">
        <v>278</v>
      </c>
      <c r="T2510" t="s">
        <v>230</v>
      </c>
      <c r="U2510" t="s">
        <v>695</v>
      </c>
      <c r="V2510" t="s">
        <v>260</v>
      </c>
      <c r="W2510">
        <f t="shared" si="238"/>
        <v>17.870000000000005</v>
      </c>
      <c r="X2510">
        <f t="shared" si="239"/>
        <v>589.71000000000015</v>
      </c>
    </row>
    <row r="2511" spans="1:24" x14ac:dyDescent="0.35">
      <c r="A2511">
        <v>37</v>
      </c>
      <c r="B2511">
        <v>83.84</v>
      </c>
      <c r="C2511">
        <v>14</v>
      </c>
      <c r="D2511">
        <v>3102.08</v>
      </c>
      <c r="E2511" s="53">
        <v>43833</v>
      </c>
      <c r="F2511" s="84">
        <v>1</v>
      </c>
      <c r="G2511" s="84">
        <v>3</v>
      </c>
      <c r="H2511" s="85" t="str">
        <f t="shared" si="234"/>
        <v>March</v>
      </c>
      <c r="I2511" s="84">
        <v>2020</v>
      </c>
      <c r="J2511" s="85" t="str">
        <f t="shared" si="235"/>
        <v>3/1/2020</v>
      </c>
      <c r="K2511" s="86">
        <f t="shared" si="236"/>
        <v>1</v>
      </c>
      <c r="L2511" t="str">
        <f t="shared" si="237"/>
        <v>Sunday</v>
      </c>
      <c r="M2511">
        <v>2601</v>
      </c>
      <c r="N2511" t="s">
        <v>397</v>
      </c>
      <c r="O2511" t="s">
        <v>486</v>
      </c>
      <c r="P2511">
        <v>99</v>
      </c>
      <c r="Q2511" t="s">
        <v>648</v>
      </c>
      <c r="R2511" t="s">
        <v>296</v>
      </c>
      <c r="S2511" t="s">
        <v>297</v>
      </c>
      <c r="T2511" t="s">
        <v>236</v>
      </c>
      <c r="U2511" t="s">
        <v>704</v>
      </c>
      <c r="V2511" t="s">
        <v>260</v>
      </c>
      <c r="W2511">
        <f t="shared" si="238"/>
        <v>-15.159999999999997</v>
      </c>
      <c r="X2511">
        <f t="shared" si="239"/>
        <v>-560.91999999999985</v>
      </c>
    </row>
    <row r="2512" spans="1:24" x14ac:dyDescent="0.35">
      <c r="A2512">
        <v>22</v>
      </c>
      <c r="B2512">
        <v>86.76</v>
      </c>
      <c r="C2512">
        <v>8</v>
      </c>
      <c r="D2512">
        <v>1908.72</v>
      </c>
      <c r="E2512" s="53" t="s">
        <v>498</v>
      </c>
      <c r="F2512" s="84">
        <v>30</v>
      </c>
      <c r="G2512" s="84">
        <v>3</v>
      </c>
      <c r="H2512" s="85" t="str">
        <f t="shared" si="234"/>
        <v>March</v>
      </c>
      <c r="I2512" s="84">
        <v>2020</v>
      </c>
      <c r="J2512" s="85" t="str">
        <f t="shared" si="235"/>
        <v>3/30/2020</v>
      </c>
      <c r="K2512" s="86">
        <f t="shared" si="236"/>
        <v>2</v>
      </c>
      <c r="L2512" t="str">
        <f t="shared" si="237"/>
        <v>Monday</v>
      </c>
      <c r="M2512">
        <v>2573</v>
      </c>
      <c r="N2512" t="s">
        <v>207</v>
      </c>
      <c r="O2512" t="s">
        <v>486</v>
      </c>
      <c r="P2512">
        <v>99</v>
      </c>
      <c r="Q2512" t="s">
        <v>648</v>
      </c>
      <c r="R2512" t="s">
        <v>256</v>
      </c>
      <c r="S2512" t="s">
        <v>257</v>
      </c>
      <c r="T2512" t="s">
        <v>230</v>
      </c>
      <c r="U2512" t="s">
        <v>684</v>
      </c>
      <c r="V2512" t="s">
        <v>255</v>
      </c>
      <c r="W2512">
        <f t="shared" si="238"/>
        <v>-12.239999999999995</v>
      </c>
      <c r="X2512">
        <f t="shared" si="239"/>
        <v>-269.27999999999986</v>
      </c>
    </row>
    <row r="2513" spans="1:24" x14ac:dyDescent="0.35">
      <c r="A2513">
        <v>85</v>
      </c>
      <c r="B2513">
        <v>88.75</v>
      </c>
      <c r="C2513">
        <v>10</v>
      </c>
      <c r="D2513">
        <v>7543.75</v>
      </c>
      <c r="E2513" s="53">
        <v>43894</v>
      </c>
      <c r="F2513" s="84">
        <v>3</v>
      </c>
      <c r="G2513" s="84">
        <v>4</v>
      </c>
      <c r="H2513" s="85" t="str">
        <f t="shared" si="234"/>
        <v>April</v>
      </c>
      <c r="I2513" s="84">
        <v>2020</v>
      </c>
      <c r="J2513" s="85" t="str">
        <f t="shared" si="235"/>
        <v>4/3/2020</v>
      </c>
      <c r="K2513" s="86">
        <f t="shared" si="236"/>
        <v>6</v>
      </c>
      <c r="L2513" t="str">
        <f t="shared" si="237"/>
        <v>Friday</v>
      </c>
      <c r="M2513">
        <v>2570</v>
      </c>
      <c r="N2513" t="s">
        <v>394</v>
      </c>
      <c r="O2513" t="s">
        <v>486</v>
      </c>
      <c r="P2513">
        <v>99</v>
      </c>
      <c r="Q2513" t="s">
        <v>648</v>
      </c>
      <c r="R2513" t="s">
        <v>273</v>
      </c>
      <c r="S2513" t="s">
        <v>274</v>
      </c>
      <c r="T2513" t="s">
        <v>229</v>
      </c>
      <c r="U2513" t="s">
        <v>693</v>
      </c>
      <c r="V2513" t="s">
        <v>289</v>
      </c>
      <c r="W2513">
        <f t="shared" si="238"/>
        <v>-10.25</v>
      </c>
      <c r="X2513">
        <f t="shared" si="239"/>
        <v>-871.25</v>
      </c>
    </row>
    <row r="2514" spans="1:24" x14ac:dyDescent="0.35">
      <c r="A2514">
        <v>22</v>
      </c>
      <c r="B2514">
        <v>111.69</v>
      </c>
      <c r="C2514">
        <v>11</v>
      </c>
      <c r="D2514">
        <v>2457.1799999999998</v>
      </c>
      <c r="E2514" s="53">
        <v>44109</v>
      </c>
      <c r="F2514" s="84">
        <v>10</v>
      </c>
      <c r="G2514" s="84">
        <v>5</v>
      </c>
      <c r="H2514" s="85" t="str">
        <f t="shared" si="234"/>
        <v>May</v>
      </c>
      <c r="I2514" s="84">
        <v>2020</v>
      </c>
      <c r="J2514" s="85" t="str">
        <f t="shared" si="235"/>
        <v>5/10/2020</v>
      </c>
      <c r="K2514" s="86">
        <f t="shared" si="236"/>
        <v>1</v>
      </c>
      <c r="L2514" t="str">
        <f t="shared" si="237"/>
        <v>Sunday</v>
      </c>
      <c r="M2514">
        <v>2534</v>
      </c>
      <c r="N2514" t="s">
        <v>207</v>
      </c>
      <c r="O2514" t="s">
        <v>486</v>
      </c>
      <c r="P2514">
        <v>99</v>
      </c>
      <c r="Q2514" t="s">
        <v>648</v>
      </c>
      <c r="R2514" t="s">
        <v>416</v>
      </c>
      <c r="S2514" t="s">
        <v>417</v>
      </c>
      <c r="T2514" t="s">
        <v>239</v>
      </c>
      <c r="U2514" t="s">
        <v>750</v>
      </c>
      <c r="V2514" t="s">
        <v>255</v>
      </c>
      <c r="W2514">
        <f t="shared" si="238"/>
        <v>12.689999999999998</v>
      </c>
      <c r="X2514">
        <f t="shared" si="239"/>
        <v>279.17999999999995</v>
      </c>
    </row>
    <row r="2515" spans="1:24" x14ac:dyDescent="0.35">
      <c r="A2515">
        <v>31</v>
      </c>
      <c r="B2515">
        <v>65.77</v>
      </c>
      <c r="C2515">
        <v>3</v>
      </c>
      <c r="D2515">
        <v>2038.87</v>
      </c>
      <c r="E2515" s="53">
        <v>43406</v>
      </c>
      <c r="F2515" s="84">
        <v>11</v>
      </c>
      <c r="G2515" s="84">
        <v>2</v>
      </c>
      <c r="H2515" s="85" t="str">
        <f t="shared" si="234"/>
        <v>Febuary</v>
      </c>
      <c r="I2515" s="84">
        <v>2018</v>
      </c>
      <c r="J2515" s="85" t="str">
        <f t="shared" si="235"/>
        <v>2/11/2018</v>
      </c>
      <c r="K2515" s="86">
        <f t="shared" si="236"/>
        <v>1</v>
      </c>
      <c r="L2515" t="str">
        <f t="shared" si="237"/>
        <v>Sunday</v>
      </c>
      <c r="M2515">
        <v>3354</v>
      </c>
      <c r="N2515" t="s">
        <v>207</v>
      </c>
      <c r="O2515" t="s">
        <v>509</v>
      </c>
      <c r="P2515">
        <v>72</v>
      </c>
      <c r="Q2515" t="s">
        <v>649</v>
      </c>
      <c r="R2515" t="s">
        <v>357</v>
      </c>
      <c r="S2515" t="s">
        <v>358</v>
      </c>
      <c r="T2515" t="s">
        <v>243</v>
      </c>
      <c r="U2515" t="s">
        <v>729</v>
      </c>
      <c r="V2515" t="s">
        <v>255</v>
      </c>
      <c r="W2515">
        <f t="shared" si="238"/>
        <v>-6.230000000000004</v>
      </c>
      <c r="X2515">
        <f t="shared" si="239"/>
        <v>-193.13000000000011</v>
      </c>
    </row>
    <row r="2516" spans="1:24" x14ac:dyDescent="0.35">
      <c r="A2516">
        <v>38</v>
      </c>
      <c r="B2516">
        <v>65.77</v>
      </c>
      <c r="C2516">
        <v>12</v>
      </c>
      <c r="D2516">
        <v>2499.2600000000002</v>
      </c>
      <c r="E2516" s="53" t="s">
        <v>359</v>
      </c>
      <c r="F2516" s="84">
        <v>28</v>
      </c>
      <c r="G2516" s="84">
        <v>4</v>
      </c>
      <c r="H2516" s="85" t="str">
        <f t="shared" si="234"/>
        <v>April</v>
      </c>
      <c r="I2516" s="84">
        <v>2018</v>
      </c>
      <c r="J2516" s="85" t="str">
        <f t="shared" si="235"/>
        <v>4/28/2018</v>
      </c>
      <c r="K2516" s="86">
        <f t="shared" si="236"/>
        <v>7</v>
      </c>
      <c r="L2516" t="str">
        <f t="shared" si="237"/>
        <v>Saturday</v>
      </c>
      <c r="M2516">
        <v>3279</v>
      </c>
      <c r="N2516" t="s">
        <v>207</v>
      </c>
      <c r="O2516" t="s">
        <v>509</v>
      </c>
      <c r="P2516">
        <v>72</v>
      </c>
      <c r="Q2516" t="s">
        <v>649</v>
      </c>
      <c r="R2516" t="s">
        <v>287</v>
      </c>
      <c r="S2516" t="s">
        <v>288</v>
      </c>
      <c r="T2516" t="s">
        <v>234</v>
      </c>
      <c r="U2516" t="s">
        <v>700</v>
      </c>
      <c r="V2516" t="s">
        <v>255</v>
      </c>
      <c r="W2516">
        <f t="shared" si="238"/>
        <v>-6.230000000000004</v>
      </c>
      <c r="X2516">
        <f t="shared" si="239"/>
        <v>-236.74000000000015</v>
      </c>
    </row>
    <row r="2517" spans="1:24" x14ac:dyDescent="0.35">
      <c r="A2517">
        <v>45</v>
      </c>
      <c r="B2517">
        <v>85.29</v>
      </c>
      <c r="C2517">
        <v>3</v>
      </c>
      <c r="D2517">
        <v>3838.05</v>
      </c>
      <c r="E2517" s="53">
        <v>43440</v>
      </c>
      <c r="F2517" s="84">
        <v>12</v>
      </c>
      <c r="G2517" s="84">
        <v>6</v>
      </c>
      <c r="H2517" s="85" t="str">
        <f t="shared" si="234"/>
        <v>June</v>
      </c>
      <c r="I2517" s="84">
        <v>2018</v>
      </c>
      <c r="J2517" s="85" t="str">
        <f t="shared" si="235"/>
        <v>6/12/2018</v>
      </c>
      <c r="K2517" s="86">
        <f t="shared" si="236"/>
        <v>3</v>
      </c>
      <c r="L2517" t="str">
        <f t="shared" si="237"/>
        <v>Tuesday</v>
      </c>
      <c r="M2517">
        <v>3235</v>
      </c>
      <c r="N2517" t="s">
        <v>207</v>
      </c>
      <c r="O2517" t="s">
        <v>509</v>
      </c>
      <c r="P2517">
        <v>72</v>
      </c>
      <c r="Q2517" t="s">
        <v>649</v>
      </c>
      <c r="R2517" t="s">
        <v>360</v>
      </c>
      <c r="S2517" t="s">
        <v>361</v>
      </c>
      <c r="T2517" t="s">
        <v>235</v>
      </c>
      <c r="U2517" t="s">
        <v>730</v>
      </c>
      <c r="V2517" t="s">
        <v>260</v>
      </c>
      <c r="W2517">
        <f t="shared" si="238"/>
        <v>13.290000000000006</v>
      </c>
      <c r="X2517">
        <f t="shared" si="239"/>
        <v>598.0500000000003</v>
      </c>
    </row>
    <row r="2518" spans="1:24" x14ac:dyDescent="0.35">
      <c r="A2518">
        <v>31</v>
      </c>
      <c r="B2518">
        <v>85.29</v>
      </c>
      <c r="C2518">
        <v>16</v>
      </c>
      <c r="D2518">
        <v>2643.99</v>
      </c>
      <c r="E2518" s="53">
        <v>43381</v>
      </c>
      <c r="F2518" s="84">
        <v>10</v>
      </c>
      <c r="G2518" s="84">
        <v>8</v>
      </c>
      <c r="H2518" s="85" t="str">
        <f t="shared" si="234"/>
        <v>August</v>
      </c>
      <c r="I2518" s="84">
        <v>2018</v>
      </c>
      <c r="J2518" s="85" t="str">
        <f t="shared" si="235"/>
        <v>8/10/2018</v>
      </c>
      <c r="K2518" s="86">
        <f t="shared" si="236"/>
        <v>6</v>
      </c>
      <c r="L2518" t="str">
        <f t="shared" si="237"/>
        <v>Friday</v>
      </c>
      <c r="M2518">
        <v>3177</v>
      </c>
      <c r="N2518" t="s">
        <v>207</v>
      </c>
      <c r="O2518" t="s">
        <v>509</v>
      </c>
      <c r="P2518">
        <v>72</v>
      </c>
      <c r="Q2518" t="s">
        <v>649</v>
      </c>
      <c r="R2518" t="s">
        <v>362</v>
      </c>
      <c r="S2518" t="s">
        <v>293</v>
      </c>
      <c r="T2518" t="s">
        <v>229</v>
      </c>
      <c r="U2518" t="s">
        <v>731</v>
      </c>
      <c r="V2518" t="s">
        <v>255</v>
      </c>
      <c r="W2518">
        <f t="shared" si="238"/>
        <v>13.290000000000006</v>
      </c>
      <c r="X2518">
        <f t="shared" si="239"/>
        <v>411.99000000000018</v>
      </c>
    </row>
    <row r="2519" spans="1:24" x14ac:dyDescent="0.35">
      <c r="A2519">
        <v>36</v>
      </c>
      <c r="B2519">
        <v>64.33</v>
      </c>
      <c r="C2519">
        <v>1</v>
      </c>
      <c r="D2519">
        <v>2315.88</v>
      </c>
      <c r="E2519" s="53">
        <v>43141</v>
      </c>
      <c r="F2519" s="84">
        <v>2</v>
      </c>
      <c r="G2519" s="84">
        <v>10</v>
      </c>
      <c r="H2519" s="85" t="str">
        <f t="shared" si="234"/>
        <v>October</v>
      </c>
      <c r="I2519" s="84">
        <v>2018</v>
      </c>
      <c r="J2519" s="85" t="str">
        <f t="shared" si="235"/>
        <v>10/2/2018</v>
      </c>
      <c r="K2519" s="86">
        <f t="shared" si="236"/>
        <v>3</v>
      </c>
      <c r="L2519" t="str">
        <f t="shared" si="237"/>
        <v>Tuesday</v>
      </c>
      <c r="M2519">
        <v>3125</v>
      </c>
      <c r="N2519" t="s">
        <v>207</v>
      </c>
      <c r="O2519" t="s">
        <v>509</v>
      </c>
      <c r="P2519">
        <v>72</v>
      </c>
      <c r="Q2519" t="s">
        <v>649</v>
      </c>
      <c r="R2519" t="s">
        <v>450</v>
      </c>
      <c r="S2519" t="s">
        <v>451</v>
      </c>
      <c r="T2519" t="s">
        <v>229</v>
      </c>
      <c r="U2519" t="s">
        <v>760</v>
      </c>
      <c r="V2519" t="s">
        <v>255</v>
      </c>
      <c r="W2519">
        <f t="shared" si="238"/>
        <v>-7.6700000000000017</v>
      </c>
      <c r="X2519">
        <f t="shared" si="239"/>
        <v>-276.12000000000006</v>
      </c>
    </row>
    <row r="2520" spans="1:24" x14ac:dyDescent="0.35">
      <c r="A2520">
        <v>46</v>
      </c>
      <c r="B2520">
        <v>70.11</v>
      </c>
      <c r="C2520">
        <v>10</v>
      </c>
      <c r="D2520">
        <v>3225.06</v>
      </c>
      <c r="E2520" s="53" t="s">
        <v>363</v>
      </c>
      <c r="F2520" s="84">
        <v>23</v>
      </c>
      <c r="G2520" s="84">
        <v>10</v>
      </c>
      <c r="H2520" s="85" t="str">
        <f t="shared" si="234"/>
        <v>October</v>
      </c>
      <c r="I2520" s="84">
        <v>2018</v>
      </c>
      <c r="J2520" s="85" t="str">
        <f t="shared" si="235"/>
        <v>10/23/2018</v>
      </c>
      <c r="K2520" s="86">
        <f t="shared" si="236"/>
        <v>3</v>
      </c>
      <c r="L2520" t="str">
        <f t="shared" si="237"/>
        <v>Tuesday</v>
      </c>
      <c r="M2520">
        <v>3105</v>
      </c>
      <c r="N2520" t="s">
        <v>364</v>
      </c>
      <c r="O2520" t="s">
        <v>509</v>
      </c>
      <c r="P2520">
        <v>72</v>
      </c>
      <c r="Q2520" t="s">
        <v>649</v>
      </c>
      <c r="R2520" t="s">
        <v>330</v>
      </c>
      <c r="S2520" t="s">
        <v>331</v>
      </c>
      <c r="T2520" t="s">
        <v>237</v>
      </c>
      <c r="U2520" t="s">
        <v>718</v>
      </c>
      <c r="V2520" t="s">
        <v>260</v>
      </c>
      <c r="W2520">
        <f t="shared" si="238"/>
        <v>-1.8900000000000006</v>
      </c>
      <c r="X2520">
        <f t="shared" si="239"/>
        <v>-86.940000000000026</v>
      </c>
    </row>
    <row r="2521" spans="1:24" x14ac:dyDescent="0.35">
      <c r="A2521">
        <v>32</v>
      </c>
      <c r="B2521">
        <v>76.62</v>
      </c>
      <c r="C2521">
        <v>1</v>
      </c>
      <c r="D2521">
        <v>2451.84</v>
      </c>
      <c r="E2521" s="53">
        <v>43292</v>
      </c>
      <c r="F2521" s="84">
        <v>7</v>
      </c>
      <c r="G2521" s="84">
        <v>11</v>
      </c>
      <c r="H2521" s="85" t="str">
        <f t="shared" si="234"/>
        <v>November</v>
      </c>
      <c r="I2521" s="84">
        <v>2018</v>
      </c>
      <c r="J2521" s="85" t="str">
        <f t="shared" si="235"/>
        <v>11/7/2018</v>
      </c>
      <c r="K2521" s="86">
        <f t="shared" si="236"/>
        <v>4</v>
      </c>
      <c r="L2521" t="str">
        <f t="shared" si="237"/>
        <v>Wednesday</v>
      </c>
      <c r="M2521">
        <v>3091</v>
      </c>
      <c r="N2521" t="s">
        <v>207</v>
      </c>
      <c r="O2521" t="s">
        <v>509</v>
      </c>
      <c r="P2521">
        <v>72</v>
      </c>
      <c r="Q2521" t="s">
        <v>649</v>
      </c>
      <c r="R2521" t="s">
        <v>433</v>
      </c>
      <c r="S2521" t="s">
        <v>297</v>
      </c>
      <c r="T2521" t="s">
        <v>236</v>
      </c>
      <c r="U2521" t="s">
        <v>756</v>
      </c>
      <c r="V2521" t="s">
        <v>255</v>
      </c>
      <c r="W2521">
        <f t="shared" si="238"/>
        <v>4.6200000000000045</v>
      </c>
      <c r="X2521">
        <f t="shared" si="239"/>
        <v>147.84000000000015</v>
      </c>
    </row>
    <row r="2522" spans="1:24" x14ac:dyDescent="0.35">
      <c r="A2522">
        <v>39</v>
      </c>
      <c r="B2522">
        <v>57.82</v>
      </c>
      <c r="C2522">
        <v>1</v>
      </c>
      <c r="D2522">
        <v>2254.98</v>
      </c>
      <c r="E2522" s="53" t="s">
        <v>367</v>
      </c>
      <c r="F2522" s="84">
        <v>14</v>
      </c>
      <c r="G2522" s="84">
        <v>11</v>
      </c>
      <c r="H2522" s="85" t="str">
        <f t="shared" si="234"/>
        <v>November</v>
      </c>
      <c r="I2522" s="84">
        <v>2018</v>
      </c>
      <c r="J2522" s="85" t="str">
        <f t="shared" si="235"/>
        <v>11/14/2018</v>
      </c>
      <c r="K2522" s="86">
        <f t="shared" si="236"/>
        <v>4</v>
      </c>
      <c r="L2522" t="str">
        <f t="shared" si="237"/>
        <v>Wednesday</v>
      </c>
      <c r="M2522">
        <v>3085</v>
      </c>
      <c r="N2522" t="s">
        <v>207</v>
      </c>
      <c r="O2522" t="s">
        <v>509</v>
      </c>
      <c r="P2522">
        <v>72</v>
      </c>
      <c r="Q2522" t="s">
        <v>649</v>
      </c>
      <c r="R2522" t="s">
        <v>362</v>
      </c>
      <c r="S2522" t="s">
        <v>293</v>
      </c>
      <c r="T2522" t="s">
        <v>229</v>
      </c>
      <c r="U2522" t="s">
        <v>731</v>
      </c>
      <c r="V2522" t="s">
        <v>255</v>
      </c>
      <c r="W2522">
        <f t="shared" si="238"/>
        <v>-14.18</v>
      </c>
      <c r="X2522">
        <f t="shared" si="239"/>
        <v>-553.02</v>
      </c>
    </row>
    <row r="2523" spans="1:24" x14ac:dyDescent="0.35">
      <c r="A2523">
        <v>50</v>
      </c>
      <c r="B2523">
        <v>78.790000000000006</v>
      </c>
      <c r="C2523">
        <v>7</v>
      </c>
      <c r="D2523">
        <v>3939.5</v>
      </c>
      <c r="E2523" s="53" t="s">
        <v>369</v>
      </c>
      <c r="F2523" s="84">
        <v>26</v>
      </c>
      <c r="G2523" s="84">
        <v>11</v>
      </c>
      <c r="H2523" s="85" t="str">
        <f t="shared" si="234"/>
        <v>November</v>
      </c>
      <c r="I2523" s="84">
        <v>2018</v>
      </c>
      <c r="J2523" s="85" t="str">
        <f t="shared" si="235"/>
        <v>11/26/2018</v>
      </c>
      <c r="K2523" s="86">
        <f t="shared" si="236"/>
        <v>2</v>
      </c>
      <c r="L2523" t="str">
        <f t="shared" si="237"/>
        <v>Monday</v>
      </c>
      <c r="M2523">
        <v>3074</v>
      </c>
      <c r="N2523" t="s">
        <v>207</v>
      </c>
      <c r="O2523" t="s">
        <v>509</v>
      </c>
      <c r="P2523">
        <v>72</v>
      </c>
      <c r="Q2523" t="s">
        <v>649</v>
      </c>
      <c r="R2523" t="s">
        <v>370</v>
      </c>
      <c r="S2523" t="s">
        <v>247</v>
      </c>
      <c r="T2523" t="s">
        <v>236</v>
      </c>
      <c r="U2523" t="s">
        <v>734</v>
      </c>
      <c r="V2523" t="s">
        <v>260</v>
      </c>
      <c r="W2523">
        <f t="shared" si="238"/>
        <v>6.7900000000000063</v>
      </c>
      <c r="X2523">
        <f t="shared" si="239"/>
        <v>339.50000000000034</v>
      </c>
    </row>
    <row r="2524" spans="1:24" x14ac:dyDescent="0.35">
      <c r="A2524">
        <v>46</v>
      </c>
      <c r="B2524">
        <v>74.45</v>
      </c>
      <c r="C2524">
        <v>1</v>
      </c>
      <c r="D2524">
        <v>3424.7</v>
      </c>
      <c r="E2524" s="53">
        <v>43497</v>
      </c>
      <c r="F2524" s="84">
        <v>2</v>
      </c>
      <c r="G2524" s="84">
        <v>1</v>
      </c>
      <c r="H2524" s="85" t="str">
        <f t="shared" si="234"/>
        <v>January</v>
      </c>
      <c r="I2524" s="84">
        <v>2019</v>
      </c>
      <c r="J2524" s="85" t="str">
        <f t="shared" si="235"/>
        <v>1/2/2019</v>
      </c>
      <c r="K2524" s="86">
        <f t="shared" si="236"/>
        <v>4</v>
      </c>
      <c r="L2524" t="str">
        <f t="shared" si="237"/>
        <v>Wednesday</v>
      </c>
      <c r="M2524">
        <v>3038</v>
      </c>
      <c r="N2524" t="s">
        <v>207</v>
      </c>
      <c r="O2524" t="s">
        <v>509</v>
      </c>
      <c r="P2524">
        <v>72</v>
      </c>
      <c r="Q2524" t="s">
        <v>649</v>
      </c>
      <c r="R2524" t="s">
        <v>313</v>
      </c>
      <c r="S2524" t="s">
        <v>314</v>
      </c>
      <c r="T2524" t="s">
        <v>230</v>
      </c>
      <c r="U2524" t="s">
        <v>711</v>
      </c>
      <c r="V2524" t="s">
        <v>260</v>
      </c>
      <c r="W2524">
        <f t="shared" si="238"/>
        <v>2.4500000000000028</v>
      </c>
      <c r="X2524">
        <f t="shared" si="239"/>
        <v>112.70000000000013</v>
      </c>
    </row>
    <row r="2525" spans="1:24" x14ac:dyDescent="0.35">
      <c r="A2525">
        <v>36</v>
      </c>
      <c r="B2525">
        <v>80.95</v>
      </c>
      <c r="C2525">
        <v>13</v>
      </c>
      <c r="D2525">
        <v>2914.2</v>
      </c>
      <c r="E2525" s="53" t="s">
        <v>371</v>
      </c>
      <c r="F2525" s="84">
        <v>19</v>
      </c>
      <c r="G2525" s="84">
        <v>2</v>
      </c>
      <c r="H2525" s="85" t="str">
        <f t="shared" si="234"/>
        <v>Febuary</v>
      </c>
      <c r="I2525" s="84">
        <v>2019</v>
      </c>
      <c r="J2525" s="85" t="str">
        <f t="shared" si="235"/>
        <v>2/19/2019</v>
      </c>
      <c r="K2525" s="86">
        <f t="shared" si="236"/>
        <v>3</v>
      </c>
      <c r="L2525" t="str">
        <f t="shared" si="237"/>
        <v>Tuesday</v>
      </c>
      <c r="M2525">
        <v>2991</v>
      </c>
      <c r="N2525" t="s">
        <v>207</v>
      </c>
      <c r="O2525" t="s">
        <v>509</v>
      </c>
      <c r="P2525">
        <v>72</v>
      </c>
      <c r="Q2525" t="s">
        <v>649</v>
      </c>
      <c r="R2525" t="s">
        <v>372</v>
      </c>
      <c r="S2525" t="s">
        <v>373</v>
      </c>
      <c r="T2525" t="s">
        <v>229</v>
      </c>
      <c r="U2525" t="s">
        <v>735</v>
      </c>
      <c r="V2525" t="s">
        <v>255</v>
      </c>
      <c r="W2525">
        <f t="shared" si="238"/>
        <v>8.9500000000000028</v>
      </c>
      <c r="X2525">
        <f t="shared" si="239"/>
        <v>322.2000000000001</v>
      </c>
    </row>
    <row r="2526" spans="1:24" x14ac:dyDescent="0.35">
      <c r="A2526">
        <v>29</v>
      </c>
      <c r="B2526">
        <v>82.4</v>
      </c>
      <c r="C2526">
        <v>1</v>
      </c>
      <c r="D2526">
        <v>2389.6</v>
      </c>
      <c r="E2526" s="53" t="s">
        <v>524</v>
      </c>
      <c r="F2526" s="84">
        <v>29</v>
      </c>
      <c r="G2526" s="84">
        <v>3</v>
      </c>
      <c r="H2526" s="85" t="str">
        <f t="shared" si="234"/>
        <v>March</v>
      </c>
      <c r="I2526" s="84">
        <v>2019</v>
      </c>
      <c r="J2526" s="85" t="str">
        <f t="shared" si="235"/>
        <v>3/29/2019</v>
      </c>
      <c r="K2526" s="86">
        <f t="shared" si="236"/>
        <v>6</v>
      </c>
      <c r="L2526" t="str">
        <f t="shared" si="237"/>
        <v>Friday</v>
      </c>
      <c r="M2526">
        <v>2954</v>
      </c>
      <c r="N2526" t="s">
        <v>207</v>
      </c>
      <c r="O2526" t="s">
        <v>509</v>
      </c>
      <c r="P2526">
        <v>72</v>
      </c>
      <c r="Q2526" t="s">
        <v>649</v>
      </c>
      <c r="R2526" t="s">
        <v>273</v>
      </c>
      <c r="S2526" t="s">
        <v>274</v>
      </c>
      <c r="T2526" t="s">
        <v>229</v>
      </c>
      <c r="U2526" t="s">
        <v>693</v>
      </c>
      <c r="V2526" t="s">
        <v>255</v>
      </c>
      <c r="W2526">
        <f t="shared" si="238"/>
        <v>10.400000000000006</v>
      </c>
      <c r="X2526">
        <f t="shared" si="239"/>
        <v>301.60000000000014</v>
      </c>
    </row>
    <row r="2527" spans="1:24" x14ac:dyDescent="0.35">
      <c r="A2527">
        <v>32</v>
      </c>
      <c r="B2527">
        <v>75.89</v>
      </c>
      <c r="C2527">
        <v>4</v>
      </c>
      <c r="D2527">
        <v>2428.48</v>
      </c>
      <c r="E2527" s="53">
        <v>43651</v>
      </c>
      <c r="F2527" s="84">
        <v>7</v>
      </c>
      <c r="G2527" s="84">
        <v>5</v>
      </c>
      <c r="H2527" s="85" t="str">
        <f t="shared" si="234"/>
        <v>May</v>
      </c>
      <c r="I2527" s="84">
        <v>2019</v>
      </c>
      <c r="J2527" s="85" t="str">
        <f t="shared" si="235"/>
        <v>5/7/2019</v>
      </c>
      <c r="K2527" s="86">
        <f t="shared" si="236"/>
        <v>3</v>
      </c>
      <c r="L2527" t="str">
        <f t="shared" si="237"/>
        <v>Tuesday</v>
      </c>
      <c r="M2527">
        <v>2916</v>
      </c>
      <c r="N2527" t="s">
        <v>364</v>
      </c>
      <c r="O2527" t="s">
        <v>509</v>
      </c>
      <c r="P2527">
        <v>72</v>
      </c>
      <c r="Q2527" t="s">
        <v>649</v>
      </c>
      <c r="R2527" t="s">
        <v>253</v>
      </c>
      <c r="S2527" t="s">
        <v>254</v>
      </c>
      <c r="T2527" t="s">
        <v>229</v>
      </c>
      <c r="U2527" t="s">
        <v>683</v>
      </c>
      <c r="V2527" t="s">
        <v>255</v>
      </c>
      <c r="W2527">
        <f t="shared" si="238"/>
        <v>3.8900000000000006</v>
      </c>
      <c r="X2527">
        <f t="shared" si="239"/>
        <v>124.48000000000002</v>
      </c>
    </row>
    <row r="2528" spans="1:24" x14ac:dyDescent="0.35">
      <c r="A2528">
        <v>44</v>
      </c>
      <c r="B2528">
        <v>68.67</v>
      </c>
      <c r="C2528">
        <v>2</v>
      </c>
      <c r="D2528">
        <v>3021.48</v>
      </c>
      <c r="E2528" s="53" t="s">
        <v>374</v>
      </c>
      <c r="F2528" s="84">
        <v>17</v>
      </c>
      <c r="G2528" s="84">
        <v>6</v>
      </c>
      <c r="H2528" s="85" t="str">
        <f t="shared" si="234"/>
        <v>June</v>
      </c>
      <c r="I2528" s="84">
        <v>2019</v>
      </c>
      <c r="J2528" s="85" t="str">
        <f t="shared" si="235"/>
        <v>6/17/2019</v>
      </c>
      <c r="K2528" s="86">
        <f t="shared" si="236"/>
        <v>2</v>
      </c>
      <c r="L2528" t="str">
        <f t="shared" si="237"/>
        <v>Monday</v>
      </c>
      <c r="M2528">
        <v>2876</v>
      </c>
      <c r="N2528" t="s">
        <v>207</v>
      </c>
      <c r="O2528" t="s">
        <v>509</v>
      </c>
      <c r="P2528">
        <v>72</v>
      </c>
      <c r="Q2528" t="s">
        <v>649</v>
      </c>
      <c r="R2528" t="s">
        <v>345</v>
      </c>
      <c r="S2528" t="s">
        <v>238</v>
      </c>
      <c r="T2528" t="s">
        <v>240</v>
      </c>
      <c r="U2528" t="s">
        <v>724</v>
      </c>
      <c r="V2528" t="s">
        <v>260</v>
      </c>
      <c r="W2528">
        <f t="shared" si="238"/>
        <v>-3.3299999999999983</v>
      </c>
      <c r="X2528">
        <f t="shared" si="239"/>
        <v>-146.51999999999992</v>
      </c>
    </row>
    <row r="2529" spans="1:24" x14ac:dyDescent="0.35">
      <c r="A2529">
        <v>42</v>
      </c>
      <c r="B2529">
        <v>62.16</v>
      </c>
      <c r="C2529">
        <v>5</v>
      </c>
      <c r="D2529">
        <v>2610.7199999999998</v>
      </c>
      <c r="E2529" s="53" t="s">
        <v>375</v>
      </c>
      <c r="F2529" s="84">
        <v>21</v>
      </c>
      <c r="G2529" s="84">
        <v>7</v>
      </c>
      <c r="H2529" s="85" t="str">
        <f t="shared" si="234"/>
        <v>July</v>
      </c>
      <c r="I2529" s="84">
        <v>2019</v>
      </c>
      <c r="J2529" s="85" t="str">
        <f t="shared" si="235"/>
        <v>7/21/2019</v>
      </c>
      <c r="K2529" s="86">
        <f t="shared" si="236"/>
        <v>1</v>
      </c>
      <c r="L2529" t="str">
        <f t="shared" si="237"/>
        <v>Sunday</v>
      </c>
      <c r="M2529">
        <v>2843</v>
      </c>
      <c r="N2529" t="s">
        <v>207</v>
      </c>
      <c r="O2529" t="s">
        <v>509</v>
      </c>
      <c r="P2529">
        <v>72</v>
      </c>
      <c r="Q2529" t="s">
        <v>649</v>
      </c>
      <c r="R2529" t="s">
        <v>376</v>
      </c>
      <c r="S2529" t="s">
        <v>377</v>
      </c>
      <c r="T2529" t="s">
        <v>242</v>
      </c>
      <c r="U2529" t="s">
        <v>736</v>
      </c>
      <c r="V2529" t="s">
        <v>255</v>
      </c>
      <c r="W2529">
        <f t="shared" si="238"/>
        <v>-9.8400000000000034</v>
      </c>
      <c r="X2529">
        <f t="shared" si="239"/>
        <v>-413.28000000000014</v>
      </c>
    </row>
    <row r="2530" spans="1:24" x14ac:dyDescent="0.35">
      <c r="A2530">
        <v>47</v>
      </c>
      <c r="B2530">
        <v>65.77</v>
      </c>
      <c r="C2530">
        <v>7</v>
      </c>
      <c r="D2530">
        <v>3091.19</v>
      </c>
      <c r="E2530" s="53" t="s">
        <v>378</v>
      </c>
      <c r="F2530" s="84">
        <v>20</v>
      </c>
      <c r="G2530" s="84">
        <v>8</v>
      </c>
      <c r="H2530" s="85" t="str">
        <f t="shared" si="234"/>
        <v>August</v>
      </c>
      <c r="I2530" s="84">
        <v>2019</v>
      </c>
      <c r="J2530" s="85" t="str">
        <f t="shared" si="235"/>
        <v>8/20/2019</v>
      </c>
      <c r="K2530" s="86">
        <f t="shared" si="236"/>
        <v>3</v>
      </c>
      <c r="L2530" t="str">
        <f t="shared" si="237"/>
        <v>Tuesday</v>
      </c>
      <c r="M2530">
        <v>2814</v>
      </c>
      <c r="N2530" t="s">
        <v>207</v>
      </c>
      <c r="O2530" t="s">
        <v>509</v>
      </c>
      <c r="P2530">
        <v>72</v>
      </c>
      <c r="Q2530" t="s">
        <v>649</v>
      </c>
      <c r="R2530" t="s">
        <v>379</v>
      </c>
      <c r="S2530" t="s">
        <v>380</v>
      </c>
      <c r="T2530" t="s">
        <v>240</v>
      </c>
      <c r="U2530" t="s">
        <v>737</v>
      </c>
      <c r="V2530" t="s">
        <v>260</v>
      </c>
      <c r="W2530">
        <f t="shared" si="238"/>
        <v>-6.230000000000004</v>
      </c>
      <c r="X2530">
        <f t="shared" si="239"/>
        <v>-292.81000000000017</v>
      </c>
    </row>
    <row r="2531" spans="1:24" x14ac:dyDescent="0.35">
      <c r="A2531">
        <v>44</v>
      </c>
      <c r="B2531">
        <v>58.55</v>
      </c>
      <c r="C2531">
        <v>2</v>
      </c>
      <c r="D2531">
        <v>2576.1999999999998</v>
      </c>
      <c r="E2531" s="53">
        <v>43747</v>
      </c>
      <c r="F2531" s="84">
        <v>10</v>
      </c>
      <c r="G2531" s="84">
        <v>9</v>
      </c>
      <c r="H2531" s="85" t="str">
        <f t="shared" si="234"/>
        <v>September</v>
      </c>
      <c r="I2531" s="84">
        <v>2019</v>
      </c>
      <c r="J2531" s="85" t="str">
        <f t="shared" si="235"/>
        <v>9/10/2019</v>
      </c>
      <c r="K2531" s="86">
        <f t="shared" si="236"/>
        <v>3</v>
      </c>
      <c r="L2531" t="str">
        <f t="shared" si="237"/>
        <v>Tuesday</v>
      </c>
      <c r="M2531">
        <v>2794</v>
      </c>
      <c r="N2531" t="s">
        <v>207</v>
      </c>
      <c r="O2531" t="s">
        <v>509</v>
      </c>
      <c r="P2531">
        <v>72</v>
      </c>
      <c r="Q2531" t="s">
        <v>649</v>
      </c>
      <c r="R2531" t="s">
        <v>381</v>
      </c>
      <c r="S2531" t="s">
        <v>382</v>
      </c>
      <c r="T2531" t="s">
        <v>229</v>
      </c>
      <c r="U2531" t="s">
        <v>738</v>
      </c>
      <c r="V2531" t="s">
        <v>255</v>
      </c>
      <c r="W2531">
        <f t="shared" si="238"/>
        <v>-13.450000000000003</v>
      </c>
      <c r="X2531">
        <f t="shared" si="239"/>
        <v>-591.80000000000018</v>
      </c>
    </row>
    <row r="2532" spans="1:24" x14ac:dyDescent="0.35">
      <c r="A2532">
        <v>43</v>
      </c>
      <c r="B2532">
        <v>75.17</v>
      </c>
      <c r="C2532">
        <v>1</v>
      </c>
      <c r="D2532">
        <v>3232.31</v>
      </c>
      <c r="E2532" s="53" t="s">
        <v>383</v>
      </c>
      <c r="F2532" s="84">
        <v>14</v>
      </c>
      <c r="G2532" s="84">
        <v>10</v>
      </c>
      <c r="H2532" s="85" t="str">
        <f t="shared" si="234"/>
        <v>October</v>
      </c>
      <c r="I2532" s="84">
        <v>2019</v>
      </c>
      <c r="J2532" s="85" t="str">
        <f t="shared" si="235"/>
        <v>10/14/2019</v>
      </c>
      <c r="K2532" s="86">
        <f t="shared" si="236"/>
        <v>2</v>
      </c>
      <c r="L2532" t="str">
        <f t="shared" si="237"/>
        <v>Monday</v>
      </c>
      <c r="M2532">
        <v>2761</v>
      </c>
      <c r="N2532" t="s">
        <v>207</v>
      </c>
      <c r="O2532" t="s">
        <v>509</v>
      </c>
      <c r="P2532">
        <v>72</v>
      </c>
      <c r="Q2532" t="s">
        <v>649</v>
      </c>
      <c r="R2532" t="s">
        <v>435</v>
      </c>
      <c r="S2532" t="s">
        <v>436</v>
      </c>
      <c r="T2532" t="s">
        <v>235</v>
      </c>
      <c r="U2532" t="s">
        <v>757</v>
      </c>
      <c r="V2532" t="s">
        <v>260</v>
      </c>
      <c r="W2532">
        <f t="shared" si="238"/>
        <v>3.1700000000000017</v>
      </c>
      <c r="X2532">
        <f t="shared" si="239"/>
        <v>136.31000000000006</v>
      </c>
    </row>
    <row r="2533" spans="1:24" x14ac:dyDescent="0.35">
      <c r="A2533">
        <v>48</v>
      </c>
      <c r="B2533">
        <v>74.45</v>
      </c>
      <c r="C2533">
        <v>18</v>
      </c>
      <c r="D2533">
        <v>3573.6</v>
      </c>
      <c r="E2533" s="53">
        <v>43476</v>
      </c>
      <c r="F2533" s="84">
        <v>1</v>
      </c>
      <c r="G2533" s="84">
        <v>11</v>
      </c>
      <c r="H2533" s="85" t="str">
        <f t="shared" si="234"/>
        <v>November</v>
      </c>
      <c r="I2533" s="84">
        <v>2019</v>
      </c>
      <c r="J2533" s="85" t="str">
        <f t="shared" si="235"/>
        <v>11/1/2019</v>
      </c>
      <c r="K2533" s="86">
        <f t="shared" si="236"/>
        <v>6</v>
      </c>
      <c r="L2533" t="str">
        <f t="shared" si="237"/>
        <v>Friday</v>
      </c>
      <c r="M2533">
        <v>2744</v>
      </c>
      <c r="N2533" t="s">
        <v>207</v>
      </c>
      <c r="O2533" t="s">
        <v>509</v>
      </c>
      <c r="P2533">
        <v>72</v>
      </c>
      <c r="Q2533" t="s">
        <v>649</v>
      </c>
      <c r="R2533" t="s">
        <v>384</v>
      </c>
      <c r="S2533" t="s">
        <v>385</v>
      </c>
      <c r="T2533" t="s">
        <v>235</v>
      </c>
      <c r="U2533" t="s">
        <v>739</v>
      </c>
      <c r="V2533" t="s">
        <v>260</v>
      </c>
      <c r="W2533">
        <f t="shared" si="238"/>
        <v>2.4500000000000028</v>
      </c>
      <c r="X2533">
        <f t="shared" si="239"/>
        <v>117.60000000000014</v>
      </c>
    </row>
    <row r="2534" spans="1:24" x14ac:dyDescent="0.35">
      <c r="A2534">
        <v>21</v>
      </c>
      <c r="B2534">
        <v>96.31</v>
      </c>
      <c r="C2534">
        <v>1</v>
      </c>
      <c r="D2534">
        <v>2022.51</v>
      </c>
      <c r="E2534" s="53">
        <v>43749</v>
      </c>
      <c r="F2534" s="84">
        <v>10</v>
      </c>
      <c r="G2534" s="84">
        <v>11</v>
      </c>
      <c r="H2534" s="85" t="str">
        <f t="shared" si="234"/>
        <v>November</v>
      </c>
      <c r="I2534" s="84">
        <v>2019</v>
      </c>
      <c r="J2534" s="85" t="str">
        <f t="shared" si="235"/>
        <v>11/10/2019</v>
      </c>
      <c r="K2534" s="86">
        <f t="shared" si="236"/>
        <v>1</v>
      </c>
      <c r="L2534" t="str">
        <f t="shared" si="237"/>
        <v>Sunday</v>
      </c>
      <c r="M2534">
        <v>2736</v>
      </c>
      <c r="N2534" t="s">
        <v>397</v>
      </c>
      <c r="O2534" t="s">
        <v>509</v>
      </c>
      <c r="P2534">
        <v>72</v>
      </c>
      <c r="Q2534" t="s">
        <v>649</v>
      </c>
      <c r="R2534" t="s">
        <v>357</v>
      </c>
      <c r="S2534" t="s">
        <v>358</v>
      </c>
      <c r="T2534" t="s">
        <v>243</v>
      </c>
      <c r="U2534" t="s">
        <v>729</v>
      </c>
      <c r="V2534" t="s">
        <v>255</v>
      </c>
      <c r="W2534">
        <f t="shared" si="238"/>
        <v>24.310000000000002</v>
      </c>
      <c r="X2534">
        <f t="shared" si="239"/>
        <v>510.51000000000005</v>
      </c>
    </row>
    <row r="2535" spans="1:24" x14ac:dyDescent="0.35">
      <c r="A2535">
        <v>50</v>
      </c>
      <c r="B2535">
        <v>74.349999999999994</v>
      </c>
      <c r="C2535">
        <v>9</v>
      </c>
      <c r="D2535">
        <v>3717.5</v>
      </c>
      <c r="E2535" s="53" t="s">
        <v>356</v>
      </c>
      <c r="F2535" s="84">
        <v>23</v>
      </c>
      <c r="G2535" s="84">
        <v>11</v>
      </c>
      <c r="H2535" s="85" t="str">
        <f t="shared" si="234"/>
        <v>November</v>
      </c>
      <c r="I2535" s="84">
        <v>2019</v>
      </c>
      <c r="J2535" s="85" t="str">
        <f t="shared" si="235"/>
        <v>11/23/2019</v>
      </c>
      <c r="K2535" s="86">
        <f t="shared" si="236"/>
        <v>7</v>
      </c>
      <c r="L2535" t="str">
        <f t="shared" si="237"/>
        <v>Saturday</v>
      </c>
      <c r="M2535">
        <v>2724</v>
      </c>
      <c r="N2535" t="s">
        <v>207</v>
      </c>
      <c r="O2535" t="s">
        <v>509</v>
      </c>
      <c r="P2535">
        <v>72</v>
      </c>
      <c r="Q2535" t="s">
        <v>649</v>
      </c>
      <c r="R2535" t="s">
        <v>324</v>
      </c>
      <c r="S2535" t="s">
        <v>325</v>
      </c>
      <c r="T2535" t="s">
        <v>241</v>
      </c>
      <c r="U2535" t="s">
        <v>716</v>
      </c>
      <c r="V2535" t="s">
        <v>260</v>
      </c>
      <c r="W2535">
        <f t="shared" si="238"/>
        <v>2.3499999999999943</v>
      </c>
      <c r="X2535">
        <f t="shared" si="239"/>
        <v>117.49999999999972</v>
      </c>
    </row>
    <row r="2536" spans="1:24" x14ac:dyDescent="0.35">
      <c r="A2536">
        <v>29</v>
      </c>
      <c r="B2536">
        <v>75.349999999999994</v>
      </c>
      <c r="C2536">
        <v>12</v>
      </c>
      <c r="D2536">
        <v>2185.15</v>
      </c>
      <c r="E2536" s="53">
        <v>43508</v>
      </c>
      <c r="F2536" s="84">
        <v>2</v>
      </c>
      <c r="G2536" s="84">
        <v>12</v>
      </c>
      <c r="H2536" s="85" t="str">
        <f t="shared" si="234"/>
        <v>December</v>
      </c>
      <c r="I2536" s="84">
        <v>2019</v>
      </c>
      <c r="J2536" s="85" t="str">
        <f t="shared" si="235"/>
        <v>12/2/2019</v>
      </c>
      <c r="K2536" s="86">
        <f t="shared" si="236"/>
        <v>2</v>
      </c>
      <c r="L2536" t="str">
        <f t="shared" si="237"/>
        <v>Monday</v>
      </c>
      <c r="M2536">
        <v>2716</v>
      </c>
      <c r="N2536" t="s">
        <v>207</v>
      </c>
      <c r="O2536" t="s">
        <v>509</v>
      </c>
      <c r="P2536">
        <v>72</v>
      </c>
      <c r="Q2536" t="s">
        <v>649</v>
      </c>
      <c r="R2536" t="s">
        <v>296</v>
      </c>
      <c r="S2536" t="s">
        <v>297</v>
      </c>
      <c r="T2536" t="s">
        <v>236</v>
      </c>
      <c r="U2536" t="s">
        <v>704</v>
      </c>
      <c r="V2536" t="s">
        <v>255</v>
      </c>
      <c r="W2536">
        <f t="shared" si="238"/>
        <v>3.3499999999999943</v>
      </c>
      <c r="X2536">
        <f t="shared" si="239"/>
        <v>97.149999999999835</v>
      </c>
    </row>
    <row r="2537" spans="1:24" x14ac:dyDescent="0.35">
      <c r="A2537">
        <v>41</v>
      </c>
      <c r="B2537">
        <v>70.33</v>
      </c>
      <c r="C2537">
        <v>16</v>
      </c>
      <c r="D2537">
        <v>2883.53</v>
      </c>
      <c r="E2537" s="53" t="s">
        <v>388</v>
      </c>
      <c r="F2537" s="84">
        <v>31</v>
      </c>
      <c r="G2537" s="84">
        <v>1</v>
      </c>
      <c r="H2537" s="85" t="str">
        <f t="shared" si="234"/>
        <v>January</v>
      </c>
      <c r="I2537" s="84">
        <v>2020</v>
      </c>
      <c r="J2537" s="85" t="str">
        <f t="shared" si="235"/>
        <v>1/31/2020</v>
      </c>
      <c r="K2537" s="86">
        <f t="shared" si="236"/>
        <v>6</v>
      </c>
      <c r="L2537" t="str">
        <f t="shared" si="237"/>
        <v>Friday</v>
      </c>
      <c r="M2537">
        <v>2657</v>
      </c>
      <c r="N2537" t="s">
        <v>207</v>
      </c>
      <c r="O2537" t="s">
        <v>509</v>
      </c>
      <c r="P2537">
        <v>72</v>
      </c>
      <c r="Q2537" t="s">
        <v>649</v>
      </c>
      <c r="R2537" t="s">
        <v>389</v>
      </c>
      <c r="S2537" t="s">
        <v>390</v>
      </c>
      <c r="T2537" t="s">
        <v>233</v>
      </c>
      <c r="U2537" t="s">
        <v>740</v>
      </c>
      <c r="V2537" t="s">
        <v>255</v>
      </c>
      <c r="W2537">
        <f t="shared" si="238"/>
        <v>-1.6700000000000017</v>
      </c>
      <c r="X2537">
        <f t="shared" si="239"/>
        <v>-68.47000000000007</v>
      </c>
    </row>
    <row r="2538" spans="1:24" x14ac:dyDescent="0.35">
      <c r="A2538">
        <v>37</v>
      </c>
      <c r="B2538">
        <v>135.61000000000001</v>
      </c>
      <c r="C2538">
        <v>10</v>
      </c>
      <c r="D2538">
        <v>5017.57</v>
      </c>
      <c r="E2538" s="53">
        <v>43833</v>
      </c>
      <c r="F2538" s="84">
        <v>1</v>
      </c>
      <c r="G2538" s="84">
        <v>3</v>
      </c>
      <c r="H2538" s="85" t="str">
        <f t="shared" si="234"/>
        <v>March</v>
      </c>
      <c r="I2538" s="84">
        <v>2020</v>
      </c>
      <c r="J2538" s="85" t="str">
        <f t="shared" si="235"/>
        <v>3/1/2020</v>
      </c>
      <c r="K2538" s="86">
        <f t="shared" si="236"/>
        <v>1</v>
      </c>
      <c r="L2538" t="str">
        <f t="shared" si="237"/>
        <v>Sunday</v>
      </c>
      <c r="M2538">
        <v>2628</v>
      </c>
      <c r="N2538" t="s">
        <v>397</v>
      </c>
      <c r="O2538" t="s">
        <v>509</v>
      </c>
      <c r="P2538">
        <v>72</v>
      </c>
      <c r="Q2538" t="s">
        <v>649</v>
      </c>
      <c r="R2538" t="s">
        <v>296</v>
      </c>
      <c r="S2538" t="s">
        <v>297</v>
      </c>
      <c r="T2538" t="s">
        <v>236</v>
      </c>
      <c r="U2538" t="s">
        <v>704</v>
      </c>
      <c r="V2538" t="s">
        <v>260</v>
      </c>
      <c r="W2538">
        <f t="shared" si="238"/>
        <v>63.610000000000014</v>
      </c>
      <c r="X2538">
        <f t="shared" si="239"/>
        <v>2353.5700000000006</v>
      </c>
    </row>
    <row r="2539" spans="1:24" x14ac:dyDescent="0.35">
      <c r="A2539">
        <v>22</v>
      </c>
      <c r="B2539">
        <v>66.5</v>
      </c>
      <c r="C2539">
        <v>4</v>
      </c>
      <c r="D2539">
        <v>1463</v>
      </c>
      <c r="E2539" s="53" t="s">
        <v>528</v>
      </c>
      <c r="F2539" s="84">
        <v>28</v>
      </c>
      <c r="G2539" s="84">
        <v>3</v>
      </c>
      <c r="H2539" s="85" t="str">
        <f t="shared" si="234"/>
        <v>March</v>
      </c>
      <c r="I2539" s="84">
        <v>2020</v>
      </c>
      <c r="J2539" s="85" t="str">
        <f t="shared" si="235"/>
        <v>3/28/2020</v>
      </c>
      <c r="K2539" s="86">
        <f t="shared" si="236"/>
        <v>7</v>
      </c>
      <c r="L2539" t="str">
        <f t="shared" si="237"/>
        <v>Saturday</v>
      </c>
      <c r="M2539">
        <v>2602</v>
      </c>
      <c r="N2539" t="s">
        <v>207</v>
      </c>
      <c r="O2539" t="s">
        <v>509</v>
      </c>
      <c r="P2539">
        <v>72</v>
      </c>
      <c r="Q2539" t="s">
        <v>649</v>
      </c>
      <c r="R2539" t="s">
        <v>365</v>
      </c>
      <c r="S2539" t="s">
        <v>366</v>
      </c>
      <c r="T2539" t="s">
        <v>230</v>
      </c>
      <c r="U2539" t="s">
        <v>732</v>
      </c>
      <c r="V2539" t="s">
        <v>255</v>
      </c>
      <c r="W2539">
        <f t="shared" si="238"/>
        <v>-5.5</v>
      </c>
      <c r="X2539">
        <f t="shared" si="239"/>
        <v>-121</v>
      </c>
    </row>
    <row r="2540" spans="1:24" x14ac:dyDescent="0.35">
      <c r="A2540">
        <v>31</v>
      </c>
      <c r="B2540">
        <v>75.89</v>
      </c>
      <c r="C2540">
        <v>4</v>
      </c>
      <c r="D2540">
        <v>2352.59</v>
      </c>
      <c r="E2540" s="53">
        <v>43987</v>
      </c>
      <c r="F2540" s="84">
        <v>6</v>
      </c>
      <c r="G2540" s="84">
        <v>5</v>
      </c>
      <c r="H2540" s="85" t="str">
        <f t="shared" si="234"/>
        <v>May</v>
      </c>
      <c r="I2540" s="84">
        <v>2020</v>
      </c>
      <c r="J2540" s="85" t="str">
        <f t="shared" si="235"/>
        <v>5/6/2020</v>
      </c>
      <c r="K2540" s="86">
        <f t="shared" si="236"/>
        <v>4</v>
      </c>
      <c r="L2540" t="str">
        <f t="shared" si="237"/>
        <v>Wednesday</v>
      </c>
      <c r="M2540">
        <v>2564</v>
      </c>
      <c r="N2540" t="s">
        <v>394</v>
      </c>
      <c r="O2540" t="s">
        <v>509</v>
      </c>
      <c r="P2540">
        <v>72</v>
      </c>
      <c r="Q2540" t="s">
        <v>649</v>
      </c>
      <c r="R2540" t="s">
        <v>381</v>
      </c>
      <c r="S2540" t="s">
        <v>382</v>
      </c>
      <c r="T2540" t="s">
        <v>229</v>
      </c>
      <c r="U2540" t="s">
        <v>738</v>
      </c>
      <c r="V2540" t="s">
        <v>255</v>
      </c>
      <c r="W2540">
        <f t="shared" si="238"/>
        <v>3.8900000000000006</v>
      </c>
      <c r="X2540">
        <f t="shared" si="239"/>
        <v>120.59000000000002</v>
      </c>
    </row>
    <row r="2541" spans="1:24" x14ac:dyDescent="0.35">
      <c r="A2541">
        <v>42</v>
      </c>
      <c r="B2541">
        <v>106.21</v>
      </c>
      <c r="C2541">
        <v>6</v>
      </c>
      <c r="D2541">
        <v>4460.82</v>
      </c>
      <c r="E2541" s="53" t="s">
        <v>225</v>
      </c>
      <c r="F2541" s="84">
        <v>29</v>
      </c>
      <c r="G2541" s="84">
        <v>1</v>
      </c>
      <c r="H2541" s="85" t="str">
        <f t="shared" si="234"/>
        <v>January</v>
      </c>
      <c r="I2541" s="84">
        <v>2018</v>
      </c>
      <c r="J2541" s="85" t="str">
        <f t="shared" si="235"/>
        <v>1/29/2018</v>
      </c>
      <c r="K2541" s="86">
        <f t="shared" si="236"/>
        <v>2</v>
      </c>
      <c r="L2541" t="str">
        <f t="shared" si="237"/>
        <v>Monday</v>
      </c>
      <c r="M2541">
        <v>3393</v>
      </c>
      <c r="N2541" t="s">
        <v>207</v>
      </c>
      <c r="O2541" t="s">
        <v>226</v>
      </c>
      <c r="P2541">
        <v>101</v>
      </c>
      <c r="Q2541" t="s">
        <v>650</v>
      </c>
      <c r="R2541" t="s">
        <v>283</v>
      </c>
      <c r="S2541" t="s">
        <v>284</v>
      </c>
      <c r="T2541" t="s">
        <v>231</v>
      </c>
      <c r="U2541" t="s">
        <v>698</v>
      </c>
      <c r="V2541" t="s">
        <v>260</v>
      </c>
      <c r="W2541">
        <f t="shared" si="238"/>
        <v>5.2099999999999937</v>
      </c>
      <c r="X2541">
        <f t="shared" si="239"/>
        <v>218.81999999999974</v>
      </c>
    </row>
    <row r="2542" spans="1:24" x14ac:dyDescent="0.35">
      <c r="A2542">
        <v>42</v>
      </c>
      <c r="B2542">
        <v>113.29</v>
      </c>
      <c r="C2542">
        <v>10</v>
      </c>
      <c r="D2542">
        <v>4758.18</v>
      </c>
      <c r="E2542" s="53">
        <v>43104</v>
      </c>
      <c r="F2542" s="84">
        <v>1</v>
      </c>
      <c r="G2542" s="84">
        <v>4</v>
      </c>
      <c r="H2542" s="85" t="str">
        <f t="shared" si="234"/>
        <v>April</v>
      </c>
      <c r="I2542" s="84">
        <v>2018</v>
      </c>
      <c r="J2542" s="85" t="str">
        <f t="shared" si="235"/>
        <v>4/1/2018</v>
      </c>
      <c r="K2542" s="86">
        <f t="shared" si="236"/>
        <v>1</v>
      </c>
      <c r="L2542" t="str">
        <f t="shared" si="237"/>
        <v>Sunday</v>
      </c>
      <c r="M2542">
        <v>3332</v>
      </c>
      <c r="N2542" t="s">
        <v>207</v>
      </c>
      <c r="O2542" t="s">
        <v>226</v>
      </c>
      <c r="P2542">
        <v>101</v>
      </c>
      <c r="Q2542" t="s">
        <v>650</v>
      </c>
      <c r="R2542" t="s">
        <v>395</v>
      </c>
      <c r="S2542" t="s">
        <v>259</v>
      </c>
      <c r="T2542" t="s">
        <v>230</v>
      </c>
      <c r="U2542" t="s">
        <v>742</v>
      </c>
      <c r="V2542" t="s">
        <v>260</v>
      </c>
      <c r="W2542">
        <f t="shared" si="238"/>
        <v>12.290000000000006</v>
      </c>
      <c r="X2542">
        <f t="shared" si="239"/>
        <v>516.18000000000029</v>
      </c>
    </row>
    <row r="2543" spans="1:24" x14ac:dyDescent="0.35">
      <c r="A2543">
        <v>45</v>
      </c>
      <c r="B2543">
        <v>102.16</v>
      </c>
      <c r="C2543">
        <v>6</v>
      </c>
      <c r="D2543">
        <v>4597.2</v>
      </c>
      <c r="E2543" s="53" t="s">
        <v>300</v>
      </c>
      <c r="F2543" s="84">
        <v>28</v>
      </c>
      <c r="G2543" s="84">
        <v>5</v>
      </c>
      <c r="H2543" s="85" t="str">
        <f t="shared" si="234"/>
        <v>May</v>
      </c>
      <c r="I2543" s="84">
        <v>2018</v>
      </c>
      <c r="J2543" s="85" t="str">
        <f t="shared" si="235"/>
        <v>5/28/2018</v>
      </c>
      <c r="K2543" s="86">
        <f t="shared" si="236"/>
        <v>2</v>
      </c>
      <c r="L2543" t="str">
        <f t="shared" si="237"/>
        <v>Monday</v>
      </c>
      <c r="M2543">
        <v>3276</v>
      </c>
      <c r="N2543" t="s">
        <v>207</v>
      </c>
      <c r="O2543" t="s">
        <v>226</v>
      </c>
      <c r="P2543">
        <v>101</v>
      </c>
      <c r="Q2543" t="s">
        <v>650</v>
      </c>
      <c r="R2543" t="s">
        <v>301</v>
      </c>
      <c r="S2543" t="s">
        <v>297</v>
      </c>
      <c r="T2543" t="s">
        <v>236</v>
      </c>
      <c r="U2543" t="s">
        <v>706</v>
      </c>
      <c r="V2543" t="s">
        <v>260</v>
      </c>
      <c r="W2543">
        <f t="shared" si="238"/>
        <v>1.1599999999999966</v>
      </c>
      <c r="X2543">
        <f t="shared" si="239"/>
        <v>52.199999999999847</v>
      </c>
    </row>
    <row r="2544" spans="1:24" x14ac:dyDescent="0.35">
      <c r="A2544">
        <v>36</v>
      </c>
      <c r="B2544">
        <v>114.3</v>
      </c>
      <c r="C2544">
        <v>6</v>
      </c>
      <c r="D2544">
        <v>4114.8</v>
      </c>
      <c r="E2544" s="53" t="s">
        <v>302</v>
      </c>
      <c r="F2544" s="84">
        <v>24</v>
      </c>
      <c r="G2544" s="84">
        <v>7</v>
      </c>
      <c r="H2544" s="85" t="str">
        <f t="shared" si="234"/>
        <v>July</v>
      </c>
      <c r="I2544" s="84">
        <v>2018</v>
      </c>
      <c r="J2544" s="85" t="str">
        <f t="shared" si="235"/>
        <v>7/24/2018</v>
      </c>
      <c r="K2544" s="86">
        <f t="shared" si="236"/>
        <v>3</v>
      </c>
      <c r="L2544" t="str">
        <f t="shared" si="237"/>
        <v>Tuesday</v>
      </c>
      <c r="M2544">
        <v>3220</v>
      </c>
      <c r="N2544" t="s">
        <v>207</v>
      </c>
      <c r="O2544" t="s">
        <v>226</v>
      </c>
      <c r="P2544">
        <v>101</v>
      </c>
      <c r="Q2544" t="s">
        <v>650</v>
      </c>
      <c r="R2544" t="s">
        <v>263</v>
      </c>
      <c r="S2544" t="s">
        <v>264</v>
      </c>
      <c r="T2544" t="s">
        <v>229</v>
      </c>
      <c r="U2544" t="s">
        <v>687</v>
      </c>
      <c r="V2544" t="s">
        <v>260</v>
      </c>
      <c r="W2544">
        <f t="shared" si="238"/>
        <v>13.299999999999997</v>
      </c>
      <c r="X2544">
        <f t="shared" si="239"/>
        <v>478.7999999999999</v>
      </c>
    </row>
    <row r="2545" spans="1:24" x14ac:dyDescent="0.35">
      <c r="A2545">
        <v>20</v>
      </c>
      <c r="B2545">
        <v>105.2</v>
      </c>
      <c r="C2545">
        <v>3</v>
      </c>
      <c r="D2545">
        <v>2104</v>
      </c>
      <c r="E2545" s="53" t="s">
        <v>303</v>
      </c>
      <c r="F2545" s="84">
        <v>19</v>
      </c>
      <c r="G2545" s="84">
        <v>9</v>
      </c>
      <c r="H2545" s="85" t="str">
        <f t="shared" si="234"/>
        <v>September</v>
      </c>
      <c r="I2545" s="84">
        <v>2018</v>
      </c>
      <c r="J2545" s="85" t="str">
        <f t="shared" si="235"/>
        <v>9/19/2018</v>
      </c>
      <c r="K2545" s="86">
        <f t="shared" si="236"/>
        <v>4</v>
      </c>
      <c r="L2545" t="str">
        <f t="shared" si="237"/>
        <v>Wednesday</v>
      </c>
      <c r="M2545">
        <v>3164</v>
      </c>
      <c r="N2545" t="s">
        <v>207</v>
      </c>
      <c r="O2545" t="s">
        <v>226</v>
      </c>
      <c r="P2545">
        <v>101</v>
      </c>
      <c r="Q2545" t="s">
        <v>650</v>
      </c>
      <c r="R2545" t="s">
        <v>304</v>
      </c>
      <c r="S2545" t="s">
        <v>249</v>
      </c>
      <c r="T2545" t="s">
        <v>249</v>
      </c>
      <c r="U2545" t="s">
        <v>707</v>
      </c>
      <c r="V2545" t="s">
        <v>255</v>
      </c>
      <c r="W2545">
        <f t="shared" si="238"/>
        <v>4.2000000000000028</v>
      </c>
      <c r="X2545">
        <f t="shared" si="239"/>
        <v>84.000000000000057</v>
      </c>
    </row>
    <row r="2546" spans="1:24" x14ac:dyDescent="0.35">
      <c r="A2546">
        <v>39</v>
      </c>
      <c r="B2546">
        <v>81.93</v>
      </c>
      <c r="C2546">
        <v>4</v>
      </c>
      <c r="D2546">
        <v>3195.27</v>
      </c>
      <c r="E2546" s="53" t="s">
        <v>396</v>
      </c>
      <c r="F2546" s="84">
        <v>21</v>
      </c>
      <c r="G2546" s="84">
        <v>10</v>
      </c>
      <c r="H2546" s="85" t="str">
        <f t="shared" si="234"/>
        <v>October</v>
      </c>
      <c r="I2546" s="84">
        <v>2018</v>
      </c>
      <c r="J2546" s="85" t="str">
        <f t="shared" si="235"/>
        <v>10/21/2018</v>
      </c>
      <c r="K2546" s="86">
        <f t="shared" si="236"/>
        <v>1</v>
      </c>
      <c r="L2546" t="str">
        <f t="shared" si="237"/>
        <v>Sunday</v>
      </c>
      <c r="M2546">
        <v>3133</v>
      </c>
      <c r="N2546" t="s">
        <v>397</v>
      </c>
      <c r="O2546" t="s">
        <v>226</v>
      </c>
      <c r="P2546">
        <v>101</v>
      </c>
      <c r="Q2546" t="s">
        <v>650</v>
      </c>
      <c r="R2546" t="s">
        <v>398</v>
      </c>
      <c r="S2546" t="s">
        <v>399</v>
      </c>
      <c r="T2546" t="s">
        <v>234</v>
      </c>
      <c r="U2546" t="s">
        <v>743</v>
      </c>
      <c r="V2546" t="s">
        <v>260</v>
      </c>
      <c r="W2546">
        <f t="shared" si="238"/>
        <v>-19.069999999999993</v>
      </c>
      <c r="X2546">
        <f t="shared" si="239"/>
        <v>-743.72999999999979</v>
      </c>
    </row>
    <row r="2547" spans="1:24" x14ac:dyDescent="0.35">
      <c r="A2547">
        <v>42</v>
      </c>
      <c r="B2547">
        <v>85.98</v>
      </c>
      <c r="C2547">
        <v>11</v>
      </c>
      <c r="D2547">
        <v>3611.16</v>
      </c>
      <c r="E2547" s="53">
        <v>43262</v>
      </c>
      <c r="F2547" s="84">
        <v>6</v>
      </c>
      <c r="G2547" s="84">
        <v>11</v>
      </c>
      <c r="H2547" s="85" t="str">
        <f t="shared" si="234"/>
        <v>November</v>
      </c>
      <c r="I2547" s="84">
        <v>2018</v>
      </c>
      <c r="J2547" s="85" t="str">
        <f t="shared" si="235"/>
        <v>11/6/2018</v>
      </c>
      <c r="K2547" s="86">
        <f t="shared" si="236"/>
        <v>3</v>
      </c>
      <c r="L2547" t="str">
        <f t="shared" si="237"/>
        <v>Tuesday</v>
      </c>
      <c r="M2547">
        <v>3118</v>
      </c>
      <c r="N2547" t="s">
        <v>207</v>
      </c>
      <c r="O2547" t="s">
        <v>226</v>
      </c>
      <c r="P2547">
        <v>101</v>
      </c>
      <c r="Q2547" t="s">
        <v>650</v>
      </c>
      <c r="R2547" t="s">
        <v>360</v>
      </c>
      <c r="S2547" t="s">
        <v>361</v>
      </c>
      <c r="T2547" t="s">
        <v>235</v>
      </c>
      <c r="U2547" t="s">
        <v>730</v>
      </c>
      <c r="V2547" t="s">
        <v>260</v>
      </c>
      <c r="W2547">
        <f t="shared" si="238"/>
        <v>-15.019999999999996</v>
      </c>
      <c r="X2547">
        <f t="shared" si="239"/>
        <v>-630.8399999999998</v>
      </c>
    </row>
    <row r="2548" spans="1:24" x14ac:dyDescent="0.35">
      <c r="A2548">
        <v>23</v>
      </c>
      <c r="B2548">
        <v>86.99</v>
      </c>
      <c r="C2548">
        <v>3</v>
      </c>
      <c r="D2548">
        <v>2000.77</v>
      </c>
      <c r="E2548" s="53" t="s">
        <v>309</v>
      </c>
      <c r="F2548" s="84">
        <v>13</v>
      </c>
      <c r="G2548" s="84">
        <v>11</v>
      </c>
      <c r="H2548" s="85" t="str">
        <f t="shared" si="234"/>
        <v>November</v>
      </c>
      <c r="I2548" s="84">
        <v>2018</v>
      </c>
      <c r="J2548" s="85" t="str">
        <f t="shared" si="235"/>
        <v>11/13/2018</v>
      </c>
      <c r="K2548" s="86">
        <f t="shared" si="236"/>
        <v>3</v>
      </c>
      <c r="L2548" t="str">
        <f t="shared" si="237"/>
        <v>Tuesday</v>
      </c>
      <c r="M2548">
        <v>3112</v>
      </c>
      <c r="N2548" t="s">
        <v>207</v>
      </c>
      <c r="O2548" t="s">
        <v>226</v>
      </c>
      <c r="P2548">
        <v>101</v>
      </c>
      <c r="Q2548" t="s">
        <v>650</v>
      </c>
      <c r="R2548" t="s">
        <v>310</v>
      </c>
      <c r="S2548" t="s">
        <v>311</v>
      </c>
      <c r="T2548" t="s">
        <v>229</v>
      </c>
      <c r="U2548" t="s">
        <v>710</v>
      </c>
      <c r="V2548" t="s">
        <v>255</v>
      </c>
      <c r="W2548">
        <f t="shared" si="238"/>
        <v>-14.010000000000005</v>
      </c>
      <c r="X2548">
        <f t="shared" si="239"/>
        <v>-322.23000000000013</v>
      </c>
    </row>
    <row r="2549" spans="1:24" x14ac:dyDescent="0.35">
      <c r="A2549">
        <v>26</v>
      </c>
      <c r="B2549">
        <v>89.01</v>
      </c>
      <c r="C2549">
        <v>6</v>
      </c>
      <c r="D2549">
        <v>2314.2600000000002</v>
      </c>
      <c r="E2549" s="53" t="s">
        <v>312</v>
      </c>
      <c r="F2549" s="84">
        <v>25</v>
      </c>
      <c r="G2549" s="84">
        <v>11</v>
      </c>
      <c r="H2549" s="85" t="str">
        <f t="shared" si="234"/>
        <v>November</v>
      </c>
      <c r="I2549" s="84">
        <v>2018</v>
      </c>
      <c r="J2549" s="85" t="str">
        <f t="shared" si="235"/>
        <v>11/25/2018</v>
      </c>
      <c r="K2549" s="86">
        <f t="shared" si="236"/>
        <v>1</v>
      </c>
      <c r="L2549" t="str">
        <f t="shared" si="237"/>
        <v>Sunday</v>
      </c>
      <c r="M2549">
        <v>3101</v>
      </c>
      <c r="N2549" t="s">
        <v>207</v>
      </c>
      <c r="O2549" t="s">
        <v>226</v>
      </c>
      <c r="P2549">
        <v>101</v>
      </c>
      <c r="Q2549" t="s">
        <v>650</v>
      </c>
      <c r="R2549" t="s">
        <v>313</v>
      </c>
      <c r="S2549" t="s">
        <v>314</v>
      </c>
      <c r="T2549" t="s">
        <v>230</v>
      </c>
      <c r="U2549" t="s">
        <v>711</v>
      </c>
      <c r="V2549" t="s">
        <v>255</v>
      </c>
      <c r="W2549">
        <f t="shared" si="238"/>
        <v>-11.989999999999995</v>
      </c>
      <c r="X2549">
        <f t="shared" si="239"/>
        <v>-311.7399999999999</v>
      </c>
    </row>
    <row r="2550" spans="1:24" x14ac:dyDescent="0.35">
      <c r="A2550">
        <v>33</v>
      </c>
      <c r="B2550">
        <v>117.33</v>
      </c>
      <c r="C2550">
        <v>1</v>
      </c>
      <c r="D2550">
        <v>3871.89</v>
      </c>
      <c r="E2550" s="53">
        <v>43232</v>
      </c>
      <c r="F2550" s="84">
        <v>5</v>
      </c>
      <c r="G2550" s="84">
        <v>12</v>
      </c>
      <c r="H2550" s="85" t="str">
        <f t="shared" si="234"/>
        <v>December</v>
      </c>
      <c r="I2550" s="84">
        <v>2018</v>
      </c>
      <c r="J2550" s="85" t="str">
        <f t="shared" si="235"/>
        <v>12/5/2018</v>
      </c>
      <c r="K2550" s="86">
        <f t="shared" si="236"/>
        <v>4</v>
      </c>
      <c r="L2550" t="str">
        <f t="shared" si="237"/>
        <v>Wednesday</v>
      </c>
      <c r="M2550">
        <v>3092</v>
      </c>
      <c r="N2550" t="s">
        <v>207</v>
      </c>
      <c r="O2550" t="s">
        <v>226</v>
      </c>
      <c r="P2550">
        <v>101</v>
      </c>
      <c r="Q2550" t="s">
        <v>650</v>
      </c>
      <c r="R2550" t="s">
        <v>315</v>
      </c>
      <c r="S2550" t="s">
        <v>316</v>
      </c>
      <c r="T2550" t="s">
        <v>240</v>
      </c>
      <c r="U2550" t="s">
        <v>712</v>
      </c>
      <c r="V2550" t="s">
        <v>260</v>
      </c>
      <c r="W2550">
        <f t="shared" si="238"/>
        <v>16.329999999999998</v>
      </c>
      <c r="X2550">
        <f t="shared" si="239"/>
        <v>538.89</v>
      </c>
    </row>
    <row r="2551" spans="1:24" x14ac:dyDescent="0.35">
      <c r="A2551">
        <v>31</v>
      </c>
      <c r="B2551">
        <v>88</v>
      </c>
      <c r="C2551">
        <v>6</v>
      </c>
      <c r="D2551">
        <v>2728</v>
      </c>
      <c r="E2551" s="53">
        <v>43557</v>
      </c>
      <c r="F2551" s="84">
        <v>4</v>
      </c>
      <c r="G2551" s="84">
        <v>2</v>
      </c>
      <c r="H2551" s="85" t="str">
        <f t="shared" si="234"/>
        <v>Febuary</v>
      </c>
      <c r="I2551" s="84">
        <v>2019</v>
      </c>
      <c r="J2551" s="85" t="str">
        <f t="shared" si="235"/>
        <v>2/4/2019</v>
      </c>
      <c r="K2551" s="86">
        <f t="shared" si="236"/>
        <v>2</v>
      </c>
      <c r="L2551" t="str">
        <f t="shared" si="237"/>
        <v>Monday</v>
      </c>
      <c r="M2551">
        <v>3032</v>
      </c>
      <c r="N2551" t="s">
        <v>207</v>
      </c>
      <c r="O2551" t="s">
        <v>226</v>
      </c>
      <c r="P2551">
        <v>101</v>
      </c>
      <c r="Q2551" t="s">
        <v>650</v>
      </c>
      <c r="R2551" t="s">
        <v>401</v>
      </c>
      <c r="S2551" t="s">
        <v>249</v>
      </c>
      <c r="T2551" t="s">
        <v>249</v>
      </c>
      <c r="U2551" t="s">
        <v>745</v>
      </c>
      <c r="V2551" t="s">
        <v>255</v>
      </c>
      <c r="W2551">
        <f t="shared" si="238"/>
        <v>-13</v>
      </c>
      <c r="X2551">
        <f t="shared" si="239"/>
        <v>-403</v>
      </c>
    </row>
    <row r="2552" spans="1:24" x14ac:dyDescent="0.35">
      <c r="A2552">
        <v>50</v>
      </c>
      <c r="B2552">
        <v>112.28</v>
      </c>
      <c r="C2552">
        <v>11</v>
      </c>
      <c r="D2552">
        <v>5614</v>
      </c>
      <c r="E2552" s="53">
        <v>43772</v>
      </c>
      <c r="F2552" s="84">
        <v>11</v>
      </c>
      <c r="G2552" s="84">
        <v>3</v>
      </c>
      <c r="H2552" s="85" t="str">
        <f t="shared" si="234"/>
        <v>March</v>
      </c>
      <c r="I2552" s="84">
        <v>2019</v>
      </c>
      <c r="J2552" s="85" t="str">
        <f t="shared" si="235"/>
        <v>3/11/2019</v>
      </c>
      <c r="K2552" s="86">
        <f t="shared" si="236"/>
        <v>2</v>
      </c>
      <c r="L2552" t="str">
        <f t="shared" si="237"/>
        <v>Monday</v>
      </c>
      <c r="M2552">
        <v>2998</v>
      </c>
      <c r="N2552" t="s">
        <v>207</v>
      </c>
      <c r="O2552" t="s">
        <v>226</v>
      </c>
      <c r="P2552">
        <v>101</v>
      </c>
      <c r="Q2552" t="s">
        <v>650</v>
      </c>
      <c r="R2552" t="s">
        <v>335</v>
      </c>
      <c r="S2552" t="s">
        <v>336</v>
      </c>
      <c r="T2552" t="s">
        <v>229</v>
      </c>
      <c r="U2552" t="s">
        <v>720</v>
      </c>
      <c r="V2552" t="s">
        <v>260</v>
      </c>
      <c r="W2552">
        <f t="shared" si="238"/>
        <v>11.280000000000001</v>
      </c>
      <c r="X2552">
        <f t="shared" si="239"/>
        <v>564</v>
      </c>
    </row>
    <row r="2553" spans="1:24" x14ac:dyDescent="0.35">
      <c r="A2553">
        <v>44</v>
      </c>
      <c r="B2553">
        <v>105.2</v>
      </c>
      <c r="C2553">
        <v>4</v>
      </c>
      <c r="D2553">
        <v>4628.8</v>
      </c>
      <c r="E2553" s="53">
        <v>43560</v>
      </c>
      <c r="F2553" s="84">
        <v>4</v>
      </c>
      <c r="G2553" s="84">
        <v>5</v>
      </c>
      <c r="H2553" s="85" t="str">
        <f t="shared" si="234"/>
        <v>May</v>
      </c>
      <c r="I2553" s="84">
        <v>2019</v>
      </c>
      <c r="J2553" s="85" t="str">
        <f t="shared" si="235"/>
        <v>5/4/2019</v>
      </c>
      <c r="K2553" s="86">
        <f t="shared" si="236"/>
        <v>7</v>
      </c>
      <c r="L2553" t="str">
        <f t="shared" si="237"/>
        <v>Saturday</v>
      </c>
      <c r="M2553">
        <v>2945</v>
      </c>
      <c r="N2553" t="s">
        <v>207</v>
      </c>
      <c r="O2553" t="s">
        <v>226</v>
      </c>
      <c r="P2553">
        <v>101</v>
      </c>
      <c r="Q2553" t="s">
        <v>650</v>
      </c>
      <c r="R2553" t="s">
        <v>321</v>
      </c>
      <c r="S2553" t="s">
        <v>322</v>
      </c>
      <c r="T2553" t="s">
        <v>229</v>
      </c>
      <c r="U2553" t="s">
        <v>715</v>
      </c>
      <c r="V2553" t="s">
        <v>260</v>
      </c>
      <c r="W2553">
        <f t="shared" si="238"/>
        <v>4.2000000000000028</v>
      </c>
      <c r="X2553">
        <f t="shared" si="239"/>
        <v>184.80000000000013</v>
      </c>
    </row>
    <row r="2554" spans="1:24" x14ac:dyDescent="0.35">
      <c r="A2554">
        <v>45</v>
      </c>
      <c r="B2554">
        <v>80.92</v>
      </c>
      <c r="C2554">
        <v>1</v>
      </c>
      <c r="D2554">
        <v>3641.4</v>
      </c>
      <c r="E2554" s="53" t="s">
        <v>323</v>
      </c>
      <c r="F2554" s="84">
        <v>15</v>
      </c>
      <c r="G2554" s="84">
        <v>6</v>
      </c>
      <c r="H2554" s="85" t="str">
        <f t="shared" si="234"/>
        <v>June</v>
      </c>
      <c r="I2554" s="84">
        <v>2019</v>
      </c>
      <c r="J2554" s="85" t="str">
        <f t="shared" si="235"/>
        <v>6/15/2019</v>
      </c>
      <c r="K2554" s="86">
        <f t="shared" si="236"/>
        <v>7</v>
      </c>
      <c r="L2554" t="str">
        <f t="shared" si="237"/>
        <v>Saturday</v>
      </c>
      <c r="M2554">
        <v>2904</v>
      </c>
      <c r="N2554" t="s">
        <v>207</v>
      </c>
      <c r="O2554" t="s">
        <v>226</v>
      </c>
      <c r="P2554">
        <v>101</v>
      </c>
      <c r="Q2554" t="s">
        <v>650</v>
      </c>
      <c r="R2554" t="s">
        <v>324</v>
      </c>
      <c r="S2554" t="s">
        <v>325</v>
      </c>
      <c r="T2554" t="s">
        <v>241</v>
      </c>
      <c r="U2554" t="s">
        <v>716</v>
      </c>
      <c r="V2554" t="s">
        <v>260</v>
      </c>
      <c r="W2554">
        <f t="shared" si="238"/>
        <v>-20.079999999999998</v>
      </c>
      <c r="X2554">
        <f t="shared" si="239"/>
        <v>-903.59999999999991</v>
      </c>
    </row>
    <row r="2555" spans="1:24" x14ac:dyDescent="0.35">
      <c r="A2555">
        <v>46</v>
      </c>
      <c r="B2555">
        <v>88</v>
      </c>
      <c r="C2555">
        <v>4</v>
      </c>
      <c r="D2555">
        <v>4048</v>
      </c>
      <c r="E2555" s="53" t="s">
        <v>326</v>
      </c>
      <c r="F2555" s="84">
        <v>19</v>
      </c>
      <c r="G2555" s="84">
        <v>7</v>
      </c>
      <c r="H2555" s="85" t="str">
        <f t="shared" si="234"/>
        <v>July</v>
      </c>
      <c r="I2555" s="84">
        <v>2019</v>
      </c>
      <c r="J2555" s="85" t="str">
        <f t="shared" si="235"/>
        <v>7/19/2019</v>
      </c>
      <c r="K2555" s="86">
        <f t="shared" si="236"/>
        <v>6</v>
      </c>
      <c r="L2555" t="str">
        <f t="shared" si="237"/>
        <v>Friday</v>
      </c>
      <c r="M2555">
        <v>2871</v>
      </c>
      <c r="N2555" t="s">
        <v>207</v>
      </c>
      <c r="O2555" t="s">
        <v>226</v>
      </c>
      <c r="P2555">
        <v>101</v>
      </c>
      <c r="Q2555" t="s">
        <v>650</v>
      </c>
      <c r="R2555" t="s">
        <v>290</v>
      </c>
      <c r="S2555" t="s">
        <v>291</v>
      </c>
      <c r="T2555" t="s">
        <v>232</v>
      </c>
      <c r="U2555" t="s">
        <v>701</v>
      </c>
      <c r="V2555" t="s">
        <v>260</v>
      </c>
      <c r="W2555">
        <f t="shared" si="238"/>
        <v>-13</v>
      </c>
      <c r="X2555">
        <f t="shared" si="239"/>
        <v>-598</v>
      </c>
    </row>
    <row r="2556" spans="1:24" x14ac:dyDescent="0.35">
      <c r="A2556">
        <v>27</v>
      </c>
      <c r="B2556">
        <v>85.98</v>
      </c>
      <c r="C2556">
        <v>11</v>
      </c>
      <c r="D2556">
        <v>2321.46</v>
      </c>
      <c r="E2556" s="53" t="s">
        <v>402</v>
      </c>
      <c r="F2556" s="84">
        <v>19</v>
      </c>
      <c r="G2556" s="84">
        <v>8</v>
      </c>
      <c r="H2556" s="85" t="str">
        <f t="shared" si="234"/>
        <v>August</v>
      </c>
      <c r="I2556" s="84">
        <v>2019</v>
      </c>
      <c r="J2556" s="85" t="str">
        <f t="shared" si="235"/>
        <v>8/19/2019</v>
      </c>
      <c r="K2556" s="86">
        <f t="shared" si="236"/>
        <v>2</v>
      </c>
      <c r="L2556" t="str">
        <f t="shared" si="237"/>
        <v>Monday</v>
      </c>
      <c r="M2556">
        <v>2841</v>
      </c>
      <c r="N2556" t="s">
        <v>207</v>
      </c>
      <c r="O2556" t="s">
        <v>226</v>
      </c>
      <c r="P2556">
        <v>101</v>
      </c>
      <c r="Q2556" t="s">
        <v>650</v>
      </c>
      <c r="R2556" t="s">
        <v>285</v>
      </c>
      <c r="S2556" t="s">
        <v>286</v>
      </c>
      <c r="T2556" t="s">
        <v>229</v>
      </c>
      <c r="U2556" t="s">
        <v>699</v>
      </c>
      <c r="V2556" t="s">
        <v>255</v>
      </c>
      <c r="W2556">
        <f t="shared" si="238"/>
        <v>-15.019999999999996</v>
      </c>
      <c r="X2556">
        <f t="shared" si="239"/>
        <v>-405.53999999999991</v>
      </c>
    </row>
    <row r="2557" spans="1:24" x14ac:dyDescent="0.35">
      <c r="A2557">
        <v>28</v>
      </c>
      <c r="B2557">
        <v>116.32</v>
      </c>
      <c r="C2557">
        <v>6</v>
      </c>
      <c r="D2557">
        <v>3256.96</v>
      </c>
      <c r="E2557" s="53">
        <v>43686</v>
      </c>
      <c r="F2557" s="84">
        <v>8</v>
      </c>
      <c r="G2557" s="84">
        <v>9</v>
      </c>
      <c r="H2557" s="85" t="str">
        <f t="shared" si="234"/>
        <v>September</v>
      </c>
      <c r="I2557" s="84">
        <v>2019</v>
      </c>
      <c r="J2557" s="85" t="str">
        <f t="shared" si="235"/>
        <v>9/8/2019</v>
      </c>
      <c r="K2557" s="86">
        <f t="shared" si="236"/>
        <v>1</v>
      </c>
      <c r="L2557" t="str">
        <f t="shared" si="237"/>
        <v>Sunday</v>
      </c>
      <c r="M2557">
        <v>2822</v>
      </c>
      <c r="N2557" t="s">
        <v>207</v>
      </c>
      <c r="O2557" t="s">
        <v>226</v>
      </c>
      <c r="P2557">
        <v>101</v>
      </c>
      <c r="Q2557" t="s">
        <v>650</v>
      </c>
      <c r="R2557" t="s">
        <v>330</v>
      </c>
      <c r="S2557" t="s">
        <v>331</v>
      </c>
      <c r="T2557" t="s">
        <v>237</v>
      </c>
      <c r="U2557" t="s">
        <v>718</v>
      </c>
      <c r="V2557" t="s">
        <v>260</v>
      </c>
      <c r="W2557">
        <f t="shared" si="238"/>
        <v>15.319999999999993</v>
      </c>
      <c r="X2557">
        <f t="shared" si="239"/>
        <v>428.95999999999981</v>
      </c>
    </row>
    <row r="2558" spans="1:24" x14ac:dyDescent="0.35">
      <c r="A2558">
        <v>40</v>
      </c>
      <c r="B2558">
        <v>105.2</v>
      </c>
      <c r="C2558">
        <v>1</v>
      </c>
      <c r="D2558">
        <v>4208</v>
      </c>
      <c r="E2558" s="53">
        <v>43779</v>
      </c>
      <c r="F2558" s="84">
        <v>11</v>
      </c>
      <c r="G2558" s="84">
        <v>10</v>
      </c>
      <c r="H2558" s="85" t="str">
        <f t="shared" si="234"/>
        <v>October</v>
      </c>
      <c r="I2558" s="84">
        <v>2019</v>
      </c>
      <c r="J2558" s="85" t="str">
        <f t="shared" si="235"/>
        <v>10/11/2019</v>
      </c>
      <c r="K2558" s="86">
        <f t="shared" si="236"/>
        <v>6</v>
      </c>
      <c r="L2558" t="str">
        <f t="shared" si="237"/>
        <v>Friday</v>
      </c>
      <c r="M2558">
        <v>2790</v>
      </c>
      <c r="N2558" t="s">
        <v>207</v>
      </c>
      <c r="O2558" t="s">
        <v>226</v>
      </c>
      <c r="P2558">
        <v>101</v>
      </c>
      <c r="Q2558" t="s">
        <v>650</v>
      </c>
      <c r="R2558" t="s">
        <v>332</v>
      </c>
      <c r="S2558" t="s">
        <v>333</v>
      </c>
      <c r="T2558" t="s">
        <v>230</v>
      </c>
      <c r="U2558" t="s">
        <v>719</v>
      </c>
      <c r="V2558" t="s">
        <v>260</v>
      </c>
      <c r="W2558">
        <f t="shared" si="238"/>
        <v>4.2000000000000028</v>
      </c>
      <c r="X2558">
        <f t="shared" si="239"/>
        <v>168.00000000000011</v>
      </c>
    </row>
    <row r="2559" spans="1:24" x14ac:dyDescent="0.35">
      <c r="A2559">
        <v>30</v>
      </c>
      <c r="B2559">
        <v>99.13</v>
      </c>
      <c r="C2559">
        <v>9</v>
      </c>
      <c r="D2559">
        <v>2973.9</v>
      </c>
      <c r="E2559" s="53" t="s">
        <v>404</v>
      </c>
      <c r="F2559" s="84">
        <v>22</v>
      </c>
      <c r="G2559" s="84">
        <v>10</v>
      </c>
      <c r="H2559" s="85" t="str">
        <f t="shared" si="234"/>
        <v>October</v>
      </c>
      <c r="I2559" s="84">
        <v>2019</v>
      </c>
      <c r="J2559" s="85" t="str">
        <f t="shared" si="235"/>
        <v>10/22/2019</v>
      </c>
      <c r="K2559" s="86">
        <f t="shared" si="236"/>
        <v>3</v>
      </c>
      <c r="L2559" t="str">
        <f t="shared" si="237"/>
        <v>Tuesday</v>
      </c>
      <c r="M2559">
        <v>2780</v>
      </c>
      <c r="N2559" t="s">
        <v>207</v>
      </c>
      <c r="O2559" t="s">
        <v>226</v>
      </c>
      <c r="P2559">
        <v>101</v>
      </c>
      <c r="Q2559" t="s">
        <v>650</v>
      </c>
      <c r="R2559" t="s">
        <v>315</v>
      </c>
      <c r="S2559" t="s">
        <v>316</v>
      </c>
      <c r="T2559" t="s">
        <v>240</v>
      </c>
      <c r="U2559" t="s">
        <v>712</v>
      </c>
      <c r="V2559" t="s">
        <v>255</v>
      </c>
      <c r="W2559">
        <f t="shared" si="238"/>
        <v>-1.8700000000000045</v>
      </c>
      <c r="X2559">
        <f t="shared" si="239"/>
        <v>-56.100000000000136</v>
      </c>
    </row>
    <row r="2560" spans="1:24" x14ac:dyDescent="0.35">
      <c r="A2560">
        <v>34</v>
      </c>
      <c r="B2560">
        <v>124.95</v>
      </c>
      <c r="C2560">
        <v>5</v>
      </c>
      <c r="D2560">
        <v>4248.3</v>
      </c>
      <c r="E2560" s="53">
        <v>43596</v>
      </c>
      <c r="F2560" s="84">
        <v>5</v>
      </c>
      <c r="G2560" s="84">
        <v>11</v>
      </c>
      <c r="H2560" s="85" t="str">
        <f t="shared" si="234"/>
        <v>November</v>
      </c>
      <c r="I2560" s="84">
        <v>2019</v>
      </c>
      <c r="J2560" s="85" t="str">
        <f t="shared" si="235"/>
        <v>11/5/2019</v>
      </c>
      <c r="K2560" s="86">
        <f t="shared" si="236"/>
        <v>3</v>
      </c>
      <c r="L2560" t="str">
        <f t="shared" si="237"/>
        <v>Tuesday</v>
      </c>
      <c r="M2560">
        <v>2767</v>
      </c>
      <c r="N2560" t="s">
        <v>207</v>
      </c>
      <c r="O2560" t="s">
        <v>226</v>
      </c>
      <c r="P2560">
        <v>101</v>
      </c>
      <c r="Q2560" t="s">
        <v>650</v>
      </c>
      <c r="R2560" t="s">
        <v>272</v>
      </c>
      <c r="S2560" t="s">
        <v>254</v>
      </c>
      <c r="T2560" t="s">
        <v>229</v>
      </c>
      <c r="U2560" t="s">
        <v>692</v>
      </c>
      <c r="V2560" t="s">
        <v>260</v>
      </c>
      <c r="W2560">
        <f t="shared" si="238"/>
        <v>23.950000000000003</v>
      </c>
      <c r="X2560">
        <f t="shared" si="239"/>
        <v>814.30000000000007</v>
      </c>
    </row>
    <row r="2561" spans="1:24" x14ac:dyDescent="0.35">
      <c r="A2561">
        <v>46</v>
      </c>
      <c r="B2561">
        <v>207.8</v>
      </c>
      <c r="C2561">
        <v>2</v>
      </c>
      <c r="D2561">
        <v>9558.7999999999993</v>
      </c>
      <c r="E2561" s="53" t="s">
        <v>439</v>
      </c>
      <c r="F2561" s="84">
        <v>20</v>
      </c>
      <c r="G2561" s="84">
        <v>11</v>
      </c>
      <c r="H2561" s="85" t="str">
        <f t="shared" si="234"/>
        <v>November</v>
      </c>
      <c r="I2561" s="84">
        <v>2019</v>
      </c>
      <c r="J2561" s="85" t="str">
        <f t="shared" si="235"/>
        <v>11/20/2019</v>
      </c>
      <c r="K2561" s="86">
        <f t="shared" si="236"/>
        <v>4</v>
      </c>
      <c r="L2561" t="str">
        <f t="shared" si="237"/>
        <v>Wednesday</v>
      </c>
      <c r="M2561">
        <v>2753</v>
      </c>
      <c r="N2561" t="s">
        <v>207</v>
      </c>
      <c r="O2561" t="s">
        <v>226</v>
      </c>
      <c r="P2561">
        <v>101</v>
      </c>
      <c r="Q2561" t="s">
        <v>650</v>
      </c>
      <c r="R2561" t="s">
        <v>395</v>
      </c>
      <c r="S2561" t="s">
        <v>259</v>
      </c>
      <c r="T2561" t="s">
        <v>230</v>
      </c>
      <c r="U2561" t="s">
        <v>742</v>
      </c>
      <c r="V2561" t="s">
        <v>289</v>
      </c>
      <c r="W2561">
        <f t="shared" si="238"/>
        <v>106.80000000000001</v>
      </c>
      <c r="X2561">
        <f t="shared" si="239"/>
        <v>4912.8</v>
      </c>
    </row>
    <row r="2562" spans="1:24" x14ac:dyDescent="0.35">
      <c r="A2562">
        <v>32</v>
      </c>
      <c r="B2562">
        <v>82.83</v>
      </c>
      <c r="C2562">
        <v>7</v>
      </c>
      <c r="D2562">
        <v>2650.56</v>
      </c>
      <c r="E2562" s="53">
        <v>43476</v>
      </c>
      <c r="F2562" s="84">
        <v>1</v>
      </c>
      <c r="G2562" s="84">
        <v>11</v>
      </c>
      <c r="H2562" s="85" t="str">
        <f t="shared" si="234"/>
        <v>November</v>
      </c>
      <c r="I2562" s="84">
        <v>2019</v>
      </c>
      <c r="J2562" s="85" t="str">
        <f t="shared" si="235"/>
        <v>11/1/2019</v>
      </c>
      <c r="K2562" s="86">
        <f t="shared" si="236"/>
        <v>6</v>
      </c>
      <c r="L2562" t="str">
        <f t="shared" si="237"/>
        <v>Friday</v>
      </c>
      <c r="M2562">
        <v>2773</v>
      </c>
      <c r="N2562" t="s">
        <v>207</v>
      </c>
      <c r="O2562" t="s">
        <v>226</v>
      </c>
      <c r="P2562">
        <v>101</v>
      </c>
      <c r="Q2562" t="s">
        <v>650</v>
      </c>
      <c r="R2562" t="s">
        <v>301</v>
      </c>
      <c r="S2562" t="s">
        <v>297</v>
      </c>
      <c r="T2562" t="s">
        <v>236</v>
      </c>
      <c r="U2562" t="s">
        <v>706</v>
      </c>
      <c r="V2562" t="s">
        <v>255</v>
      </c>
      <c r="W2562">
        <f t="shared" si="238"/>
        <v>-18.170000000000002</v>
      </c>
      <c r="X2562">
        <f t="shared" si="239"/>
        <v>-581.44000000000005</v>
      </c>
    </row>
    <row r="2563" spans="1:24" x14ac:dyDescent="0.35">
      <c r="A2563">
        <v>27</v>
      </c>
      <c r="B2563">
        <v>139.31</v>
      </c>
      <c r="C2563">
        <v>3</v>
      </c>
      <c r="D2563">
        <v>3761.37</v>
      </c>
      <c r="E2563" s="53">
        <v>43750</v>
      </c>
      <c r="F2563" s="84">
        <v>10</v>
      </c>
      <c r="G2563" s="84">
        <v>12</v>
      </c>
      <c r="H2563" s="85" t="str">
        <f t="shared" ref="H2563:H2626" si="240">IF(G2563=1,"January",IF(G2563=2,"Febuary",IF(G2563=3,"March",IF(G2563=4,"April",IF(G2563=5,"May",IF(G2563=6,"June",IF(G2563=7,"July",IF(G2563=8,"August",IF(G2563=9,"September",IF(G2563=10,"October",IF(G2563=11,"November","December")))))))))))</f>
        <v>December</v>
      </c>
      <c r="I2563" s="84">
        <v>2019</v>
      </c>
      <c r="J2563" s="85" t="str">
        <f t="shared" ref="J2563:J2626" si="241">CONCATENATE(G2563,"/",F2563,"/",I2563)</f>
        <v>12/10/2019</v>
      </c>
      <c r="K2563" s="86">
        <f t="shared" ref="K2563:K2626" si="242">WEEKDAY(J2563)</f>
        <v>3</v>
      </c>
      <c r="L2563" t="str">
        <f t="shared" ref="L2563:L2626" si="243">IF(K2563=7,"Saturday",IF(K2563=6,"Friday",IF(K2563=5,"Thursday",IF(K2563=4,"Wednesday",IF(K2563=3,"Tuesday",IF(K2563=2,"Monday","Sunday"))))))</f>
        <v>Tuesday</v>
      </c>
      <c r="M2563">
        <v>2735</v>
      </c>
      <c r="N2563" t="s">
        <v>207</v>
      </c>
      <c r="O2563" t="s">
        <v>226</v>
      </c>
      <c r="P2563">
        <v>101</v>
      </c>
      <c r="Q2563" t="s">
        <v>650</v>
      </c>
      <c r="R2563" t="s">
        <v>296</v>
      </c>
      <c r="S2563" t="s">
        <v>297</v>
      </c>
      <c r="T2563" t="s">
        <v>236</v>
      </c>
      <c r="U2563" t="s">
        <v>704</v>
      </c>
      <c r="V2563" t="s">
        <v>260</v>
      </c>
      <c r="W2563">
        <f t="shared" ref="W2563:W2626" si="244">B2563-P2563</f>
        <v>38.31</v>
      </c>
      <c r="X2563">
        <f t="shared" ref="X2563:X2626" si="245">W2563*A2563</f>
        <v>1034.3700000000001</v>
      </c>
    </row>
    <row r="2564" spans="1:24" x14ac:dyDescent="0.35">
      <c r="A2564">
        <v>34</v>
      </c>
      <c r="B2564">
        <v>126.51</v>
      </c>
      <c r="C2564">
        <v>3</v>
      </c>
      <c r="D2564">
        <v>4301.34</v>
      </c>
      <c r="E2564" s="53" t="s">
        <v>440</v>
      </c>
      <c r="F2564" s="84">
        <v>23</v>
      </c>
      <c r="G2564" s="84">
        <v>1</v>
      </c>
      <c r="H2564" s="85" t="str">
        <f t="shared" si="240"/>
        <v>January</v>
      </c>
      <c r="I2564" s="84">
        <v>2020</v>
      </c>
      <c r="J2564" s="85" t="str">
        <f t="shared" si="241"/>
        <v>1/23/2020</v>
      </c>
      <c r="K2564" s="86">
        <f t="shared" si="242"/>
        <v>5</v>
      </c>
      <c r="L2564" t="str">
        <f t="shared" si="243"/>
        <v>Thursday</v>
      </c>
      <c r="M2564">
        <v>2692</v>
      </c>
      <c r="N2564" t="s">
        <v>207</v>
      </c>
      <c r="O2564" t="s">
        <v>226</v>
      </c>
      <c r="P2564">
        <v>101</v>
      </c>
      <c r="Q2564" t="s">
        <v>650</v>
      </c>
      <c r="R2564" t="s">
        <v>335</v>
      </c>
      <c r="S2564" t="s">
        <v>336</v>
      </c>
      <c r="T2564" t="s">
        <v>229</v>
      </c>
      <c r="U2564" t="s">
        <v>720</v>
      </c>
      <c r="V2564" t="s">
        <v>260</v>
      </c>
      <c r="W2564">
        <f t="shared" si="244"/>
        <v>25.510000000000005</v>
      </c>
      <c r="X2564">
        <f t="shared" si="245"/>
        <v>867.34000000000015</v>
      </c>
    </row>
    <row r="2565" spans="1:24" x14ac:dyDescent="0.35">
      <c r="A2565">
        <v>34</v>
      </c>
      <c r="B2565">
        <v>54.84</v>
      </c>
      <c r="C2565">
        <v>9</v>
      </c>
      <c r="D2565">
        <v>1864.56</v>
      </c>
      <c r="E2565" s="53" t="s">
        <v>441</v>
      </c>
      <c r="F2565" s="84">
        <v>17</v>
      </c>
      <c r="G2565" s="84">
        <v>2</v>
      </c>
      <c r="H2565" s="85" t="str">
        <f t="shared" si="240"/>
        <v>Febuary</v>
      </c>
      <c r="I2565" s="84">
        <v>2020</v>
      </c>
      <c r="J2565" s="85" t="str">
        <f t="shared" si="241"/>
        <v>2/17/2020</v>
      </c>
      <c r="K2565" s="86">
        <f t="shared" si="242"/>
        <v>2</v>
      </c>
      <c r="L2565" t="str">
        <f t="shared" si="243"/>
        <v>Monday</v>
      </c>
      <c r="M2565">
        <v>2668</v>
      </c>
      <c r="N2565" t="s">
        <v>207</v>
      </c>
      <c r="O2565" t="s">
        <v>226</v>
      </c>
      <c r="P2565">
        <v>101</v>
      </c>
      <c r="Q2565" t="s">
        <v>650</v>
      </c>
      <c r="R2565" t="s">
        <v>335</v>
      </c>
      <c r="S2565" t="s">
        <v>336</v>
      </c>
      <c r="T2565" t="s">
        <v>229</v>
      </c>
      <c r="U2565" t="s">
        <v>720</v>
      </c>
      <c r="V2565" t="s">
        <v>255</v>
      </c>
      <c r="W2565">
        <f t="shared" si="244"/>
        <v>-46.16</v>
      </c>
      <c r="X2565">
        <f t="shared" si="245"/>
        <v>-1569.4399999999998</v>
      </c>
    </row>
    <row r="2566" spans="1:24" x14ac:dyDescent="0.35">
      <c r="A2566">
        <v>34</v>
      </c>
      <c r="B2566">
        <v>105.2</v>
      </c>
      <c r="C2566">
        <v>4</v>
      </c>
      <c r="D2566">
        <v>3576.8</v>
      </c>
      <c r="E2566" s="53">
        <v>43835</v>
      </c>
      <c r="F2566" s="84">
        <v>1</v>
      </c>
      <c r="G2566" s="84">
        <v>5</v>
      </c>
      <c r="H2566" s="85" t="str">
        <f t="shared" si="240"/>
        <v>May</v>
      </c>
      <c r="I2566" s="84">
        <v>2020</v>
      </c>
      <c r="J2566" s="85" t="str">
        <f t="shared" si="241"/>
        <v>5/1/2020</v>
      </c>
      <c r="K2566" s="86">
        <f t="shared" si="242"/>
        <v>6</v>
      </c>
      <c r="L2566" t="str">
        <f t="shared" si="243"/>
        <v>Friday</v>
      </c>
      <c r="M2566">
        <v>2595</v>
      </c>
      <c r="N2566" t="s">
        <v>207</v>
      </c>
      <c r="O2566" t="s">
        <v>226</v>
      </c>
      <c r="P2566">
        <v>101</v>
      </c>
      <c r="Q2566" t="s">
        <v>650</v>
      </c>
      <c r="R2566" t="s">
        <v>345</v>
      </c>
      <c r="S2566" t="s">
        <v>238</v>
      </c>
      <c r="T2566" t="s">
        <v>240</v>
      </c>
      <c r="U2566" t="s">
        <v>724</v>
      </c>
      <c r="V2566" t="s">
        <v>260</v>
      </c>
      <c r="W2566">
        <f t="shared" si="244"/>
        <v>4.2000000000000028</v>
      </c>
      <c r="X2566">
        <f t="shared" si="245"/>
        <v>142.8000000000001</v>
      </c>
    </row>
    <row r="2567" spans="1:24" x14ac:dyDescent="0.35">
      <c r="A2567">
        <v>46</v>
      </c>
      <c r="B2567">
        <v>80.92</v>
      </c>
      <c r="C2567">
        <v>1</v>
      </c>
      <c r="D2567">
        <v>3722.32</v>
      </c>
      <c r="E2567" s="53" t="s">
        <v>346</v>
      </c>
      <c r="F2567" s="84">
        <v>31</v>
      </c>
      <c r="G2567" s="84">
        <v>5</v>
      </c>
      <c r="H2567" s="85" t="str">
        <f t="shared" si="240"/>
        <v>May</v>
      </c>
      <c r="I2567" s="84">
        <v>2020</v>
      </c>
      <c r="J2567" s="85" t="str">
        <f t="shared" si="241"/>
        <v>5/31/2020</v>
      </c>
      <c r="K2567" s="86">
        <f t="shared" si="242"/>
        <v>1</v>
      </c>
      <c r="L2567" t="str">
        <f t="shared" si="243"/>
        <v>Sunday</v>
      </c>
      <c r="M2567">
        <v>2566</v>
      </c>
      <c r="N2567" t="s">
        <v>347</v>
      </c>
      <c r="O2567" t="s">
        <v>226</v>
      </c>
      <c r="P2567">
        <v>101</v>
      </c>
      <c r="Q2567" t="s">
        <v>650</v>
      </c>
      <c r="R2567" t="s">
        <v>296</v>
      </c>
      <c r="S2567" t="s">
        <v>297</v>
      </c>
      <c r="T2567" t="s">
        <v>236</v>
      </c>
      <c r="U2567" t="s">
        <v>704</v>
      </c>
      <c r="V2567" t="s">
        <v>260</v>
      </c>
      <c r="W2567">
        <f t="shared" si="244"/>
        <v>-20.079999999999998</v>
      </c>
      <c r="X2567">
        <f t="shared" si="245"/>
        <v>-923.68</v>
      </c>
    </row>
    <row r="2568" spans="1:24" x14ac:dyDescent="0.35">
      <c r="A2568">
        <v>32</v>
      </c>
      <c r="B2568">
        <v>124.58</v>
      </c>
      <c r="C2568">
        <v>1</v>
      </c>
      <c r="D2568">
        <v>3986.56</v>
      </c>
      <c r="E2568" s="53" t="s">
        <v>485</v>
      </c>
      <c r="F2568" s="84">
        <v>17</v>
      </c>
      <c r="G2568" s="84">
        <v>2</v>
      </c>
      <c r="H2568" s="85" t="str">
        <f t="shared" si="240"/>
        <v>Febuary</v>
      </c>
      <c r="I2568" s="84">
        <v>2018</v>
      </c>
      <c r="J2568" s="85" t="str">
        <f t="shared" si="241"/>
        <v>2/17/2018</v>
      </c>
      <c r="K2568" s="86">
        <f t="shared" si="242"/>
        <v>7</v>
      </c>
      <c r="L2568" t="str">
        <f t="shared" si="243"/>
        <v>Saturday</v>
      </c>
      <c r="M2568">
        <v>3401</v>
      </c>
      <c r="N2568" t="s">
        <v>207</v>
      </c>
      <c r="O2568" t="s">
        <v>486</v>
      </c>
      <c r="P2568">
        <v>118</v>
      </c>
      <c r="Q2568" t="s">
        <v>651</v>
      </c>
      <c r="R2568" t="s">
        <v>473</v>
      </c>
      <c r="S2568" t="s">
        <v>474</v>
      </c>
      <c r="T2568" t="s">
        <v>239</v>
      </c>
      <c r="U2568" t="s">
        <v>766</v>
      </c>
      <c r="V2568" t="s">
        <v>260</v>
      </c>
      <c r="W2568">
        <f t="shared" si="244"/>
        <v>6.5799999999999983</v>
      </c>
      <c r="X2568">
        <f t="shared" si="245"/>
        <v>210.55999999999995</v>
      </c>
    </row>
    <row r="2569" spans="1:24" x14ac:dyDescent="0.35">
      <c r="A2569">
        <v>24</v>
      </c>
      <c r="B2569">
        <v>142.38</v>
      </c>
      <c r="C2569">
        <v>7</v>
      </c>
      <c r="D2569">
        <v>3417.12</v>
      </c>
      <c r="E2569" s="53" t="s">
        <v>348</v>
      </c>
      <c r="F2569" s="84">
        <v>29</v>
      </c>
      <c r="G2569" s="84">
        <v>4</v>
      </c>
      <c r="H2569" s="85" t="str">
        <f t="shared" si="240"/>
        <v>April</v>
      </c>
      <c r="I2569" s="84">
        <v>2018</v>
      </c>
      <c r="J2569" s="85" t="str">
        <f t="shared" si="241"/>
        <v>4/29/2018</v>
      </c>
      <c r="K2569" s="86">
        <f t="shared" si="242"/>
        <v>1</v>
      </c>
      <c r="L2569" t="str">
        <f t="shared" si="243"/>
        <v>Sunday</v>
      </c>
      <c r="M2569">
        <v>3331</v>
      </c>
      <c r="N2569" t="s">
        <v>207</v>
      </c>
      <c r="O2569" t="s">
        <v>486</v>
      </c>
      <c r="P2569">
        <v>118</v>
      </c>
      <c r="Q2569" t="s">
        <v>651</v>
      </c>
      <c r="R2569" t="s">
        <v>270</v>
      </c>
      <c r="S2569" t="s">
        <v>271</v>
      </c>
      <c r="T2569" t="s">
        <v>232</v>
      </c>
      <c r="U2569" t="s">
        <v>691</v>
      </c>
      <c r="V2569" t="s">
        <v>260</v>
      </c>
      <c r="W2569">
        <f t="shared" si="244"/>
        <v>24.379999999999995</v>
      </c>
      <c r="X2569">
        <f t="shared" si="245"/>
        <v>585.11999999999989</v>
      </c>
    </row>
    <row r="2570" spans="1:24" x14ac:dyDescent="0.35">
      <c r="A2570">
        <v>27</v>
      </c>
      <c r="B2570">
        <v>99.67</v>
      </c>
      <c r="C2570">
        <v>2</v>
      </c>
      <c r="D2570">
        <v>2691.09</v>
      </c>
      <c r="E2570" s="53" t="s">
        <v>505</v>
      </c>
      <c r="F2570" s="84">
        <v>27</v>
      </c>
      <c r="G2570" s="84">
        <v>6</v>
      </c>
      <c r="H2570" s="85" t="str">
        <f t="shared" si="240"/>
        <v>June</v>
      </c>
      <c r="I2570" s="84">
        <v>2018</v>
      </c>
      <c r="J2570" s="85" t="str">
        <f t="shared" si="241"/>
        <v>6/27/2018</v>
      </c>
      <c r="K2570" s="86">
        <f t="shared" si="242"/>
        <v>4</v>
      </c>
      <c r="L2570" t="str">
        <f t="shared" si="243"/>
        <v>Wednesday</v>
      </c>
      <c r="M2570">
        <v>3273</v>
      </c>
      <c r="N2570" t="s">
        <v>207</v>
      </c>
      <c r="O2570" t="s">
        <v>486</v>
      </c>
      <c r="P2570">
        <v>118</v>
      </c>
      <c r="Q2570" t="s">
        <v>651</v>
      </c>
      <c r="R2570" t="s">
        <v>296</v>
      </c>
      <c r="S2570" t="s">
        <v>297</v>
      </c>
      <c r="T2570" t="s">
        <v>236</v>
      </c>
      <c r="U2570" t="s">
        <v>704</v>
      </c>
      <c r="V2570" t="s">
        <v>255</v>
      </c>
      <c r="W2570">
        <f t="shared" si="244"/>
        <v>-18.329999999999998</v>
      </c>
      <c r="X2570">
        <f t="shared" si="245"/>
        <v>-494.90999999999997</v>
      </c>
    </row>
    <row r="2571" spans="1:24" x14ac:dyDescent="0.35">
      <c r="A2571">
        <v>20</v>
      </c>
      <c r="B2571">
        <v>137.63</v>
      </c>
      <c r="C2571">
        <v>13</v>
      </c>
      <c r="D2571">
        <v>2752.6</v>
      </c>
      <c r="E2571" s="53" t="s">
        <v>209</v>
      </c>
      <c r="F2571" s="84">
        <v>25</v>
      </c>
      <c r="G2571" s="84">
        <v>8</v>
      </c>
      <c r="H2571" s="85" t="str">
        <f t="shared" si="240"/>
        <v>August</v>
      </c>
      <c r="I2571" s="84">
        <v>2018</v>
      </c>
      <c r="J2571" s="85" t="str">
        <f t="shared" si="241"/>
        <v>8/25/2018</v>
      </c>
      <c r="K2571" s="86">
        <f t="shared" si="242"/>
        <v>7</v>
      </c>
      <c r="L2571" t="str">
        <f t="shared" si="243"/>
        <v>Saturday</v>
      </c>
      <c r="M2571">
        <v>3215</v>
      </c>
      <c r="N2571" t="s">
        <v>207</v>
      </c>
      <c r="O2571" t="s">
        <v>486</v>
      </c>
      <c r="P2571">
        <v>118</v>
      </c>
      <c r="Q2571" t="s">
        <v>651</v>
      </c>
      <c r="R2571" t="s">
        <v>261</v>
      </c>
      <c r="S2571" t="s">
        <v>262</v>
      </c>
      <c r="T2571" t="s">
        <v>229</v>
      </c>
      <c r="U2571" t="s">
        <v>686</v>
      </c>
      <c r="V2571" t="s">
        <v>255</v>
      </c>
      <c r="W2571">
        <f t="shared" si="244"/>
        <v>19.629999999999995</v>
      </c>
      <c r="X2571">
        <f t="shared" si="245"/>
        <v>392.59999999999991</v>
      </c>
    </row>
    <row r="2572" spans="1:24" x14ac:dyDescent="0.35">
      <c r="A2572">
        <v>36</v>
      </c>
      <c r="B2572">
        <v>125.77</v>
      </c>
      <c r="C2572">
        <v>8</v>
      </c>
      <c r="D2572">
        <v>4527.72</v>
      </c>
      <c r="E2572" s="53" t="s">
        <v>210</v>
      </c>
      <c r="F2572" s="84">
        <v>28</v>
      </c>
      <c r="G2572" s="84">
        <v>10</v>
      </c>
      <c r="H2572" s="85" t="str">
        <f t="shared" si="240"/>
        <v>October</v>
      </c>
      <c r="I2572" s="84">
        <v>2018</v>
      </c>
      <c r="J2572" s="85" t="str">
        <f t="shared" si="241"/>
        <v>10/28/2018</v>
      </c>
      <c r="K2572" s="86">
        <f t="shared" si="242"/>
        <v>1</v>
      </c>
      <c r="L2572" t="str">
        <f t="shared" si="243"/>
        <v>Sunday</v>
      </c>
      <c r="M2572">
        <v>3152</v>
      </c>
      <c r="N2572" t="s">
        <v>207</v>
      </c>
      <c r="O2572" t="s">
        <v>486</v>
      </c>
      <c r="P2572">
        <v>118</v>
      </c>
      <c r="Q2572" t="s">
        <v>651</v>
      </c>
      <c r="R2572" t="s">
        <v>263</v>
      </c>
      <c r="S2572" t="s">
        <v>264</v>
      </c>
      <c r="T2572" t="s">
        <v>229</v>
      </c>
      <c r="U2572" t="s">
        <v>687</v>
      </c>
      <c r="V2572" t="s">
        <v>260</v>
      </c>
      <c r="W2572">
        <f t="shared" si="244"/>
        <v>7.769999999999996</v>
      </c>
      <c r="X2572">
        <f t="shared" si="245"/>
        <v>279.71999999999986</v>
      </c>
    </row>
    <row r="2573" spans="1:24" x14ac:dyDescent="0.35">
      <c r="A2573">
        <v>29</v>
      </c>
      <c r="B2573">
        <v>136.44999999999999</v>
      </c>
      <c r="C2573">
        <v>8</v>
      </c>
      <c r="D2573">
        <v>3957.05</v>
      </c>
      <c r="E2573" s="53" t="s">
        <v>211</v>
      </c>
      <c r="F2573" s="84">
        <v>18</v>
      </c>
      <c r="G2573" s="84">
        <v>11</v>
      </c>
      <c r="H2573" s="85" t="str">
        <f t="shared" si="240"/>
        <v>November</v>
      </c>
      <c r="I2573" s="84">
        <v>2018</v>
      </c>
      <c r="J2573" s="85" t="str">
        <f t="shared" si="241"/>
        <v>11/18/2018</v>
      </c>
      <c r="K2573" s="86">
        <f t="shared" si="242"/>
        <v>1</v>
      </c>
      <c r="L2573" t="str">
        <f t="shared" si="243"/>
        <v>Sunday</v>
      </c>
      <c r="M2573">
        <v>3132</v>
      </c>
      <c r="N2573" t="s">
        <v>207</v>
      </c>
      <c r="O2573" t="s">
        <v>486</v>
      </c>
      <c r="P2573">
        <v>118</v>
      </c>
      <c r="Q2573" t="s">
        <v>651</v>
      </c>
      <c r="R2573" t="s">
        <v>267</v>
      </c>
      <c r="S2573" t="s">
        <v>268</v>
      </c>
      <c r="T2573" t="s">
        <v>231</v>
      </c>
      <c r="U2573" t="s">
        <v>689</v>
      </c>
      <c r="V2573" t="s">
        <v>260</v>
      </c>
      <c r="W2573">
        <f t="shared" si="244"/>
        <v>18.449999999999989</v>
      </c>
      <c r="X2573">
        <f t="shared" si="245"/>
        <v>535.04999999999973</v>
      </c>
    </row>
    <row r="2574" spans="1:24" x14ac:dyDescent="0.35">
      <c r="A2574">
        <v>25</v>
      </c>
      <c r="B2574">
        <v>112.72</v>
      </c>
      <c r="C2574">
        <v>6</v>
      </c>
      <c r="D2574">
        <v>2818</v>
      </c>
      <c r="E2574" s="53">
        <v>43800</v>
      </c>
      <c r="F2574" s="84">
        <v>12</v>
      </c>
      <c r="G2574" s="84">
        <v>1</v>
      </c>
      <c r="H2574" s="85" t="str">
        <f t="shared" si="240"/>
        <v>January</v>
      </c>
      <c r="I2574" s="84">
        <v>2019</v>
      </c>
      <c r="J2574" s="85" t="str">
        <f t="shared" si="241"/>
        <v>1/12/2019</v>
      </c>
      <c r="K2574" s="86">
        <f t="shared" si="242"/>
        <v>7</v>
      </c>
      <c r="L2574" t="str">
        <f t="shared" si="243"/>
        <v>Saturday</v>
      </c>
      <c r="M2574">
        <v>3078</v>
      </c>
      <c r="N2574" t="s">
        <v>207</v>
      </c>
      <c r="O2574" t="s">
        <v>486</v>
      </c>
      <c r="P2574">
        <v>118</v>
      </c>
      <c r="Q2574" t="s">
        <v>651</v>
      </c>
      <c r="R2574" t="s">
        <v>349</v>
      </c>
      <c r="S2574" t="s">
        <v>350</v>
      </c>
      <c r="T2574" t="s">
        <v>241</v>
      </c>
      <c r="U2574" t="s">
        <v>725</v>
      </c>
      <c r="V2574" t="s">
        <v>255</v>
      </c>
      <c r="W2574">
        <f t="shared" si="244"/>
        <v>-5.2800000000000011</v>
      </c>
      <c r="X2574">
        <f t="shared" si="245"/>
        <v>-132.00000000000003</v>
      </c>
    </row>
    <row r="2575" spans="1:24" x14ac:dyDescent="0.35">
      <c r="A2575">
        <v>29</v>
      </c>
      <c r="B2575">
        <v>110.34</v>
      </c>
      <c r="C2575">
        <v>8</v>
      </c>
      <c r="D2575">
        <v>3199.86</v>
      </c>
      <c r="E2575" s="53" t="s">
        <v>213</v>
      </c>
      <c r="F2575" s="84">
        <v>20</v>
      </c>
      <c r="G2575" s="84">
        <v>2</v>
      </c>
      <c r="H2575" s="85" t="str">
        <f t="shared" si="240"/>
        <v>Febuary</v>
      </c>
      <c r="I2575" s="84">
        <v>2019</v>
      </c>
      <c r="J2575" s="85" t="str">
        <f t="shared" si="241"/>
        <v>2/20/2019</v>
      </c>
      <c r="K2575" s="86">
        <f t="shared" si="242"/>
        <v>4</v>
      </c>
      <c r="L2575" t="str">
        <f t="shared" si="243"/>
        <v>Wednesday</v>
      </c>
      <c r="M2575">
        <v>3040</v>
      </c>
      <c r="N2575" t="s">
        <v>207</v>
      </c>
      <c r="O2575" t="s">
        <v>486</v>
      </c>
      <c r="P2575">
        <v>118</v>
      </c>
      <c r="Q2575" t="s">
        <v>651</v>
      </c>
      <c r="R2575" t="s">
        <v>270</v>
      </c>
      <c r="S2575" t="s">
        <v>271</v>
      </c>
      <c r="T2575" t="s">
        <v>232</v>
      </c>
      <c r="U2575" t="s">
        <v>691</v>
      </c>
      <c r="V2575" t="s">
        <v>260</v>
      </c>
      <c r="W2575">
        <f t="shared" si="244"/>
        <v>-7.6599999999999966</v>
      </c>
      <c r="X2575">
        <f t="shared" si="245"/>
        <v>-222.1399999999999</v>
      </c>
    </row>
    <row r="2576" spans="1:24" x14ac:dyDescent="0.35">
      <c r="A2576">
        <v>25</v>
      </c>
      <c r="B2576">
        <v>96.11</v>
      </c>
      <c r="C2576">
        <v>2</v>
      </c>
      <c r="D2576">
        <v>2402.75</v>
      </c>
      <c r="E2576" s="53">
        <v>43500</v>
      </c>
      <c r="F2576" s="84">
        <v>2</v>
      </c>
      <c r="G2576" s="84">
        <v>4</v>
      </c>
      <c r="H2576" s="85" t="str">
        <f t="shared" si="240"/>
        <v>April</v>
      </c>
      <c r="I2576" s="84">
        <v>2019</v>
      </c>
      <c r="J2576" s="85" t="str">
        <f t="shared" si="241"/>
        <v>4/2/2019</v>
      </c>
      <c r="K2576" s="86">
        <f t="shared" si="242"/>
        <v>3</v>
      </c>
      <c r="L2576" t="str">
        <f t="shared" si="243"/>
        <v>Tuesday</v>
      </c>
      <c r="M2576">
        <v>3000</v>
      </c>
      <c r="N2576" t="s">
        <v>207</v>
      </c>
      <c r="O2576" t="s">
        <v>486</v>
      </c>
      <c r="P2576">
        <v>118</v>
      </c>
      <c r="Q2576" t="s">
        <v>651</v>
      </c>
      <c r="R2576" t="s">
        <v>379</v>
      </c>
      <c r="S2576" t="s">
        <v>380</v>
      </c>
      <c r="T2576" t="s">
        <v>240</v>
      </c>
      <c r="U2576" t="s">
        <v>737</v>
      </c>
      <c r="V2576" t="s">
        <v>255</v>
      </c>
      <c r="W2576">
        <f t="shared" si="244"/>
        <v>-21.89</v>
      </c>
      <c r="X2576">
        <f t="shared" si="245"/>
        <v>-547.25</v>
      </c>
    </row>
    <row r="2577" spans="1:24" x14ac:dyDescent="0.35">
      <c r="A2577">
        <v>44</v>
      </c>
      <c r="B2577">
        <v>137.63</v>
      </c>
      <c r="C2577">
        <v>3</v>
      </c>
      <c r="D2577">
        <v>6055.72</v>
      </c>
      <c r="E2577" s="53">
        <v>43774</v>
      </c>
      <c r="F2577" s="84">
        <v>11</v>
      </c>
      <c r="G2577" s="84">
        <v>5</v>
      </c>
      <c r="H2577" s="85" t="str">
        <f t="shared" si="240"/>
        <v>May</v>
      </c>
      <c r="I2577" s="84">
        <v>2019</v>
      </c>
      <c r="J2577" s="85" t="str">
        <f t="shared" si="241"/>
        <v>5/11/2019</v>
      </c>
      <c r="K2577" s="86">
        <f t="shared" si="242"/>
        <v>7</v>
      </c>
      <c r="L2577" t="str">
        <f t="shared" si="243"/>
        <v>Saturday</v>
      </c>
      <c r="M2577">
        <v>2962</v>
      </c>
      <c r="N2577" t="s">
        <v>207</v>
      </c>
      <c r="O2577" t="s">
        <v>486</v>
      </c>
      <c r="P2577">
        <v>118</v>
      </c>
      <c r="Q2577" t="s">
        <v>651</v>
      </c>
      <c r="R2577" t="s">
        <v>392</v>
      </c>
      <c r="S2577" t="s">
        <v>393</v>
      </c>
      <c r="T2577" t="s">
        <v>229</v>
      </c>
      <c r="U2577" t="s">
        <v>741</v>
      </c>
      <c r="V2577" t="s">
        <v>260</v>
      </c>
      <c r="W2577">
        <f t="shared" si="244"/>
        <v>19.629999999999995</v>
      </c>
      <c r="X2577">
        <f t="shared" si="245"/>
        <v>863.7199999999998</v>
      </c>
    </row>
    <row r="2578" spans="1:24" x14ac:dyDescent="0.35">
      <c r="A2578">
        <v>47</v>
      </c>
      <c r="B2578">
        <v>116.28</v>
      </c>
      <c r="C2578">
        <v>9</v>
      </c>
      <c r="D2578">
        <v>5465.16</v>
      </c>
      <c r="E2578" s="53" t="s">
        <v>215</v>
      </c>
      <c r="F2578" s="84">
        <v>28</v>
      </c>
      <c r="G2578" s="84">
        <v>6</v>
      </c>
      <c r="H2578" s="85" t="str">
        <f t="shared" si="240"/>
        <v>June</v>
      </c>
      <c r="I2578" s="84">
        <v>2019</v>
      </c>
      <c r="J2578" s="85" t="str">
        <f t="shared" si="241"/>
        <v>6/28/2019</v>
      </c>
      <c r="K2578" s="86">
        <f t="shared" si="242"/>
        <v>6</v>
      </c>
      <c r="L2578" t="str">
        <f t="shared" si="243"/>
        <v>Friday</v>
      </c>
      <c r="M2578">
        <v>2915</v>
      </c>
      <c r="N2578" t="s">
        <v>207</v>
      </c>
      <c r="O2578" t="s">
        <v>486</v>
      </c>
      <c r="P2578">
        <v>118</v>
      </c>
      <c r="Q2578" t="s">
        <v>651</v>
      </c>
      <c r="R2578" t="s">
        <v>275</v>
      </c>
      <c r="S2578" t="s">
        <v>276</v>
      </c>
      <c r="T2578" t="s">
        <v>229</v>
      </c>
      <c r="U2578" t="s">
        <v>694</v>
      </c>
      <c r="V2578" t="s">
        <v>260</v>
      </c>
      <c r="W2578">
        <f t="shared" si="244"/>
        <v>-1.7199999999999989</v>
      </c>
      <c r="X2578">
        <f t="shared" si="245"/>
        <v>-80.839999999999947</v>
      </c>
    </row>
    <row r="2579" spans="1:24" x14ac:dyDescent="0.35">
      <c r="A2579">
        <v>48</v>
      </c>
      <c r="B2579">
        <v>132.88999999999999</v>
      </c>
      <c r="C2579">
        <v>8</v>
      </c>
      <c r="D2579">
        <v>6378.72</v>
      </c>
      <c r="E2579" s="53" t="s">
        <v>216</v>
      </c>
      <c r="F2579" s="84">
        <v>23</v>
      </c>
      <c r="G2579" s="84">
        <v>7</v>
      </c>
      <c r="H2579" s="85" t="str">
        <f t="shared" si="240"/>
        <v>July</v>
      </c>
      <c r="I2579" s="84">
        <v>2019</v>
      </c>
      <c r="J2579" s="85" t="str">
        <f t="shared" si="241"/>
        <v>7/23/2019</v>
      </c>
      <c r="K2579" s="86">
        <f t="shared" si="242"/>
        <v>3</v>
      </c>
      <c r="L2579" t="str">
        <f t="shared" si="243"/>
        <v>Tuesday</v>
      </c>
      <c r="M2579">
        <v>2891</v>
      </c>
      <c r="N2579" t="s">
        <v>207</v>
      </c>
      <c r="O2579" t="s">
        <v>486</v>
      </c>
      <c r="P2579">
        <v>118</v>
      </c>
      <c r="Q2579" t="s">
        <v>651</v>
      </c>
      <c r="R2579" t="s">
        <v>277</v>
      </c>
      <c r="S2579" t="s">
        <v>278</v>
      </c>
      <c r="T2579" t="s">
        <v>230</v>
      </c>
      <c r="U2579" t="s">
        <v>695</v>
      </c>
      <c r="V2579" t="s">
        <v>260</v>
      </c>
      <c r="W2579">
        <f t="shared" si="244"/>
        <v>14.889999999999986</v>
      </c>
      <c r="X2579">
        <f t="shared" si="245"/>
        <v>714.71999999999935</v>
      </c>
    </row>
    <row r="2580" spans="1:24" x14ac:dyDescent="0.35">
      <c r="A2580">
        <v>45</v>
      </c>
      <c r="B2580">
        <v>119.84</v>
      </c>
      <c r="C2580">
        <v>13</v>
      </c>
      <c r="D2580">
        <v>5392.8</v>
      </c>
      <c r="E2580" s="53" t="s">
        <v>217</v>
      </c>
      <c r="F2580" s="84">
        <v>27</v>
      </c>
      <c r="G2580" s="84">
        <v>8</v>
      </c>
      <c r="H2580" s="85" t="str">
        <f t="shared" si="240"/>
        <v>August</v>
      </c>
      <c r="I2580" s="84">
        <v>2019</v>
      </c>
      <c r="J2580" s="85" t="str">
        <f t="shared" si="241"/>
        <v>8/27/2019</v>
      </c>
      <c r="K2580" s="86">
        <f t="shared" si="242"/>
        <v>3</v>
      </c>
      <c r="L2580" t="str">
        <f t="shared" si="243"/>
        <v>Tuesday</v>
      </c>
      <c r="M2580">
        <v>2857</v>
      </c>
      <c r="N2580" t="s">
        <v>207</v>
      </c>
      <c r="O2580" t="s">
        <v>486</v>
      </c>
      <c r="P2580">
        <v>118</v>
      </c>
      <c r="Q2580" t="s">
        <v>651</v>
      </c>
      <c r="R2580" t="s">
        <v>279</v>
      </c>
      <c r="S2580" t="s">
        <v>280</v>
      </c>
      <c r="T2580" t="s">
        <v>229</v>
      </c>
      <c r="U2580" t="s">
        <v>696</v>
      </c>
      <c r="V2580" t="s">
        <v>260</v>
      </c>
      <c r="W2580">
        <f t="shared" si="244"/>
        <v>1.8400000000000034</v>
      </c>
      <c r="X2580">
        <f t="shared" si="245"/>
        <v>82.800000000000153</v>
      </c>
    </row>
    <row r="2581" spans="1:24" x14ac:dyDescent="0.35">
      <c r="A2581">
        <v>35</v>
      </c>
      <c r="B2581">
        <v>113.9</v>
      </c>
      <c r="C2581">
        <v>3</v>
      </c>
      <c r="D2581">
        <v>3986.5</v>
      </c>
      <c r="E2581" s="53" t="s">
        <v>506</v>
      </c>
      <c r="F2581" s="84">
        <v>16</v>
      </c>
      <c r="G2581" s="84">
        <v>9</v>
      </c>
      <c r="H2581" s="85" t="str">
        <f t="shared" si="240"/>
        <v>September</v>
      </c>
      <c r="I2581" s="84">
        <v>2019</v>
      </c>
      <c r="J2581" s="85" t="str">
        <f t="shared" si="241"/>
        <v>9/16/2019</v>
      </c>
      <c r="K2581" s="86">
        <f t="shared" si="242"/>
        <v>2</v>
      </c>
      <c r="L2581" t="str">
        <f t="shared" si="243"/>
        <v>Monday</v>
      </c>
      <c r="M2581">
        <v>2838</v>
      </c>
      <c r="N2581" t="s">
        <v>207</v>
      </c>
      <c r="O2581" t="s">
        <v>486</v>
      </c>
      <c r="P2581">
        <v>118</v>
      </c>
      <c r="Q2581" t="s">
        <v>651</v>
      </c>
      <c r="R2581" t="s">
        <v>430</v>
      </c>
      <c r="S2581" t="s">
        <v>431</v>
      </c>
      <c r="T2581" t="s">
        <v>245</v>
      </c>
      <c r="U2581" t="s">
        <v>755</v>
      </c>
      <c r="V2581" t="s">
        <v>260</v>
      </c>
      <c r="W2581">
        <f t="shared" si="244"/>
        <v>-4.0999999999999943</v>
      </c>
      <c r="X2581">
        <f t="shared" si="245"/>
        <v>-143.4999999999998</v>
      </c>
    </row>
    <row r="2582" spans="1:24" x14ac:dyDescent="0.35">
      <c r="A2582">
        <v>31</v>
      </c>
      <c r="B2582">
        <v>129.33000000000001</v>
      </c>
      <c r="C2582">
        <v>6</v>
      </c>
      <c r="D2582">
        <v>4009.23</v>
      </c>
      <c r="E2582" s="53" t="s">
        <v>219</v>
      </c>
      <c r="F2582" s="84">
        <v>15</v>
      </c>
      <c r="G2582" s="84">
        <v>10</v>
      </c>
      <c r="H2582" s="85" t="str">
        <f t="shared" si="240"/>
        <v>October</v>
      </c>
      <c r="I2582" s="84">
        <v>2019</v>
      </c>
      <c r="J2582" s="85" t="str">
        <f t="shared" si="241"/>
        <v>10/15/2019</v>
      </c>
      <c r="K2582" s="86">
        <f t="shared" si="242"/>
        <v>3</v>
      </c>
      <c r="L2582" t="str">
        <f t="shared" si="243"/>
        <v>Tuesday</v>
      </c>
      <c r="M2582">
        <v>2810</v>
      </c>
      <c r="N2582" t="s">
        <v>207</v>
      </c>
      <c r="O2582" t="s">
        <v>486</v>
      </c>
      <c r="P2582">
        <v>118</v>
      </c>
      <c r="Q2582" t="s">
        <v>651</v>
      </c>
      <c r="R2582" t="s">
        <v>354</v>
      </c>
      <c r="S2582" t="s">
        <v>355</v>
      </c>
      <c r="T2582" t="s">
        <v>229</v>
      </c>
      <c r="U2582" t="s">
        <v>728</v>
      </c>
      <c r="V2582" t="s">
        <v>260</v>
      </c>
      <c r="W2582">
        <f t="shared" si="244"/>
        <v>11.330000000000013</v>
      </c>
      <c r="X2582">
        <f t="shared" si="245"/>
        <v>351.23000000000036</v>
      </c>
    </row>
    <row r="2583" spans="1:24" x14ac:dyDescent="0.35">
      <c r="A2583">
        <v>50</v>
      </c>
      <c r="B2583">
        <v>142.38</v>
      </c>
      <c r="C2583">
        <v>8</v>
      </c>
      <c r="D2583">
        <v>7119</v>
      </c>
      <c r="E2583" s="53">
        <v>43507</v>
      </c>
      <c r="F2583" s="84">
        <v>2</v>
      </c>
      <c r="G2583" s="84">
        <v>11</v>
      </c>
      <c r="H2583" s="85" t="str">
        <f t="shared" si="240"/>
        <v>November</v>
      </c>
      <c r="I2583" s="84">
        <v>2019</v>
      </c>
      <c r="J2583" s="85" t="str">
        <f t="shared" si="241"/>
        <v>11/2/2019</v>
      </c>
      <c r="K2583" s="86">
        <f t="shared" si="242"/>
        <v>7</v>
      </c>
      <c r="L2583" t="str">
        <f t="shared" si="243"/>
        <v>Saturday</v>
      </c>
      <c r="M2583">
        <v>2793</v>
      </c>
      <c r="N2583" t="s">
        <v>207</v>
      </c>
      <c r="O2583" t="s">
        <v>486</v>
      </c>
      <c r="P2583">
        <v>118</v>
      </c>
      <c r="Q2583" t="s">
        <v>651</v>
      </c>
      <c r="R2583" t="s">
        <v>285</v>
      </c>
      <c r="S2583" t="s">
        <v>286</v>
      </c>
      <c r="T2583" t="s">
        <v>229</v>
      </c>
      <c r="U2583" t="s">
        <v>699</v>
      </c>
      <c r="V2583" t="s">
        <v>289</v>
      </c>
      <c r="W2583">
        <f t="shared" si="244"/>
        <v>24.379999999999995</v>
      </c>
      <c r="X2583">
        <f t="shared" si="245"/>
        <v>1218.9999999999998</v>
      </c>
    </row>
    <row r="2584" spans="1:24" x14ac:dyDescent="0.35">
      <c r="A2584">
        <v>33</v>
      </c>
      <c r="B2584">
        <v>123.4</v>
      </c>
      <c r="C2584">
        <v>11</v>
      </c>
      <c r="D2584">
        <v>4072.2</v>
      </c>
      <c r="E2584" s="53">
        <v>43810</v>
      </c>
      <c r="F2584" s="84">
        <v>12</v>
      </c>
      <c r="G2584" s="84">
        <v>11</v>
      </c>
      <c r="H2584" s="85" t="str">
        <f t="shared" si="240"/>
        <v>November</v>
      </c>
      <c r="I2584" s="84">
        <v>2019</v>
      </c>
      <c r="J2584" s="85" t="str">
        <f t="shared" si="241"/>
        <v>11/12/2019</v>
      </c>
      <c r="K2584" s="86">
        <f t="shared" si="242"/>
        <v>3</v>
      </c>
      <c r="L2584" t="str">
        <f t="shared" si="243"/>
        <v>Tuesday</v>
      </c>
      <c r="M2584">
        <v>2784</v>
      </c>
      <c r="N2584" t="s">
        <v>207</v>
      </c>
      <c r="O2584" t="s">
        <v>486</v>
      </c>
      <c r="P2584">
        <v>118</v>
      </c>
      <c r="Q2584" t="s">
        <v>651</v>
      </c>
      <c r="R2584" t="s">
        <v>473</v>
      </c>
      <c r="S2584" t="s">
        <v>474</v>
      </c>
      <c r="T2584" t="s">
        <v>239</v>
      </c>
      <c r="U2584" t="s">
        <v>766</v>
      </c>
      <c r="V2584" t="s">
        <v>260</v>
      </c>
      <c r="W2584">
        <f t="shared" si="244"/>
        <v>5.4000000000000057</v>
      </c>
      <c r="X2584">
        <f t="shared" si="245"/>
        <v>178.20000000000019</v>
      </c>
    </row>
    <row r="2585" spans="1:24" x14ac:dyDescent="0.35">
      <c r="A2585">
        <v>29</v>
      </c>
      <c r="B2585">
        <v>141.19</v>
      </c>
      <c r="C2585">
        <v>6</v>
      </c>
      <c r="D2585">
        <v>4094.51</v>
      </c>
      <c r="E2585" s="53" t="s">
        <v>221</v>
      </c>
      <c r="F2585" s="84">
        <v>24</v>
      </c>
      <c r="G2585" s="84">
        <v>11</v>
      </c>
      <c r="H2585" s="85" t="str">
        <f t="shared" si="240"/>
        <v>November</v>
      </c>
      <c r="I2585" s="84">
        <v>2019</v>
      </c>
      <c r="J2585" s="85" t="str">
        <f t="shared" si="241"/>
        <v>11/24/2019</v>
      </c>
      <c r="K2585" s="86">
        <f t="shared" si="242"/>
        <v>1</v>
      </c>
      <c r="L2585" t="str">
        <f t="shared" si="243"/>
        <v>Sunday</v>
      </c>
      <c r="M2585">
        <v>2773</v>
      </c>
      <c r="N2585" t="s">
        <v>207</v>
      </c>
      <c r="O2585" t="s">
        <v>486</v>
      </c>
      <c r="P2585">
        <v>118</v>
      </c>
      <c r="Q2585" t="s">
        <v>651</v>
      </c>
      <c r="R2585" t="s">
        <v>370</v>
      </c>
      <c r="S2585" t="s">
        <v>247</v>
      </c>
      <c r="T2585" t="s">
        <v>236</v>
      </c>
      <c r="U2585" t="s">
        <v>734</v>
      </c>
      <c r="V2585" t="s">
        <v>260</v>
      </c>
      <c r="W2585">
        <f t="shared" si="244"/>
        <v>23.189999999999998</v>
      </c>
      <c r="X2585">
        <f t="shared" si="245"/>
        <v>672.51</v>
      </c>
    </row>
    <row r="2586" spans="1:24" x14ac:dyDescent="0.35">
      <c r="A2586">
        <v>48</v>
      </c>
      <c r="B2586">
        <v>68.8</v>
      </c>
      <c r="C2586">
        <v>4</v>
      </c>
      <c r="D2586">
        <v>3302.4</v>
      </c>
      <c r="E2586" s="53">
        <v>43567</v>
      </c>
      <c r="F2586" s="84">
        <v>4</v>
      </c>
      <c r="G2586" s="84">
        <v>12</v>
      </c>
      <c r="H2586" s="85" t="str">
        <f t="shared" si="240"/>
        <v>December</v>
      </c>
      <c r="I2586" s="84">
        <v>2019</v>
      </c>
      <c r="J2586" s="85" t="str">
        <f t="shared" si="241"/>
        <v>12/4/2019</v>
      </c>
      <c r="K2586" s="86">
        <f t="shared" si="242"/>
        <v>4</v>
      </c>
      <c r="L2586" t="str">
        <f t="shared" si="243"/>
        <v>Wednesday</v>
      </c>
      <c r="M2586">
        <v>2764</v>
      </c>
      <c r="N2586" t="s">
        <v>207</v>
      </c>
      <c r="O2586" t="s">
        <v>486</v>
      </c>
      <c r="P2586">
        <v>118</v>
      </c>
      <c r="Q2586" t="s">
        <v>651</v>
      </c>
      <c r="R2586" t="s">
        <v>488</v>
      </c>
      <c r="S2586" t="s">
        <v>451</v>
      </c>
      <c r="T2586" t="s">
        <v>229</v>
      </c>
      <c r="U2586" t="s">
        <v>768</v>
      </c>
      <c r="V2586" t="s">
        <v>260</v>
      </c>
      <c r="W2586">
        <f t="shared" si="244"/>
        <v>-49.2</v>
      </c>
      <c r="X2586">
        <f t="shared" si="245"/>
        <v>-2361.6000000000004</v>
      </c>
    </row>
    <row r="2587" spans="1:24" x14ac:dyDescent="0.35">
      <c r="A2587">
        <v>44</v>
      </c>
      <c r="B2587">
        <v>72.42</v>
      </c>
      <c r="C2587">
        <v>5</v>
      </c>
      <c r="D2587">
        <v>3186.48</v>
      </c>
      <c r="E2587" s="53" t="s">
        <v>222</v>
      </c>
      <c r="F2587" s="84">
        <v>17</v>
      </c>
      <c r="G2587" s="84">
        <v>12</v>
      </c>
      <c r="H2587" s="85" t="str">
        <f t="shared" si="240"/>
        <v>December</v>
      </c>
      <c r="I2587" s="84">
        <v>2019</v>
      </c>
      <c r="J2587" s="85" t="str">
        <f t="shared" si="241"/>
        <v>12/17/2019</v>
      </c>
      <c r="K2587" s="86">
        <f t="shared" si="242"/>
        <v>3</v>
      </c>
      <c r="L2587" t="str">
        <f t="shared" si="243"/>
        <v>Tuesday</v>
      </c>
      <c r="M2587">
        <v>2752</v>
      </c>
      <c r="N2587" t="s">
        <v>207</v>
      </c>
      <c r="O2587" t="s">
        <v>486</v>
      </c>
      <c r="P2587">
        <v>118</v>
      </c>
      <c r="Q2587" t="s">
        <v>651</v>
      </c>
      <c r="R2587" t="s">
        <v>290</v>
      </c>
      <c r="S2587" t="s">
        <v>291</v>
      </c>
      <c r="T2587" t="s">
        <v>232</v>
      </c>
      <c r="U2587" t="s">
        <v>701</v>
      </c>
      <c r="V2587" t="s">
        <v>260</v>
      </c>
      <c r="W2587">
        <f t="shared" si="244"/>
        <v>-45.58</v>
      </c>
      <c r="X2587">
        <f t="shared" si="245"/>
        <v>-2005.52</v>
      </c>
    </row>
    <row r="2588" spans="1:24" x14ac:dyDescent="0.35">
      <c r="A2588">
        <v>25</v>
      </c>
      <c r="B2588">
        <v>66.73</v>
      </c>
      <c r="C2588">
        <v>10</v>
      </c>
      <c r="D2588">
        <v>1668.25</v>
      </c>
      <c r="E2588" s="53">
        <v>43892</v>
      </c>
      <c r="F2588" s="84">
        <v>3</v>
      </c>
      <c r="G2588" s="84">
        <v>2</v>
      </c>
      <c r="H2588" s="85" t="str">
        <f t="shared" si="240"/>
        <v>Febuary</v>
      </c>
      <c r="I2588" s="84">
        <v>2020</v>
      </c>
      <c r="J2588" s="85" t="str">
        <f t="shared" si="241"/>
        <v>2/3/2020</v>
      </c>
      <c r="K2588" s="86">
        <f t="shared" si="242"/>
        <v>2</v>
      </c>
      <c r="L2588" t="str">
        <f t="shared" si="243"/>
        <v>Monday</v>
      </c>
      <c r="M2588">
        <v>2705</v>
      </c>
      <c r="N2588" t="s">
        <v>207</v>
      </c>
      <c r="O2588" t="s">
        <v>486</v>
      </c>
      <c r="P2588">
        <v>118</v>
      </c>
      <c r="Q2588" t="s">
        <v>651</v>
      </c>
      <c r="R2588" t="s">
        <v>277</v>
      </c>
      <c r="S2588" t="s">
        <v>278</v>
      </c>
      <c r="T2588" t="s">
        <v>230</v>
      </c>
      <c r="U2588" t="s">
        <v>695</v>
      </c>
      <c r="V2588" t="s">
        <v>255</v>
      </c>
      <c r="W2588">
        <f t="shared" si="244"/>
        <v>-51.269999999999996</v>
      </c>
      <c r="X2588">
        <f t="shared" si="245"/>
        <v>-1281.75</v>
      </c>
    </row>
    <row r="2589" spans="1:24" x14ac:dyDescent="0.35">
      <c r="A2589">
        <v>50</v>
      </c>
      <c r="B2589">
        <v>143.09</v>
      </c>
      <c r="C2589">
        <v>3</v>
      </c>
      <c r="D2589">
        <v>7154.5</v>
      </c>
      <c r="E2589" s="53">
        <v>43893</v>
      </c>
      <c r="F2589" s="84">
        <v>3</v>
      </c>
      <c r="G2589" s="84">
        <v>3</v>
      </c>
      <c r="H2589" s="85" t="str">
        <f t="shared" si="240"/>
        <v>March</v>
      </c>
      <c r="I2589" s="84">
        <v>2020</v>
      </c>
      <c r="J2589" s="85" t="str">
        <f t="shared" si="241"/>
        <v>3/3/2020</v>
      </c>
      <c r="K2589" s="86">
        <f t="shared" si="242"/>
        <v>3</v>
      </c>
      <c r="L2589" t="str">
        <f t="shared" si="243"/>
        <v>Tuesday</v>
      </c>
      <c r="M2589">
        <v>2677</v>
      </c>
      <c r="N2589" t="s">
        <v>207</v>
      </c>
      <c r="O2589" t="s">
        <v>486</v>
      </c>
      <c r="P2589">
        <v>118</v>
      </c>
      <c r="Q2589" t="s">
        <v>651</v>
      </c>
      <c r="R2589" t="s">
        <v>292</v>
      </c>
      <c r="S2589" t="s">
        <v>293</v>
      </c>
      <c r="T2589" t="s">
        <v>229</v>
      </c>
      <c r="U2589" t="s">
        <v>702</v>
      </c>
      <c r="V2589" t="s">
        <v>289</v>
      </c>
      <c r="W2589">
        <f t="shared" si="244"/>
        <v>25.090000000000003</v>
      </c>
      <c r="X2589">
        <f t="shared" si="245"/>
        <v>1254.5000000000002</v>
      </c>
    </row>
    <row r="2590" spans="1:24" x14ac:dyDescent="0.35">
      <c r="A2590">
        <v>23</v>
      </c>
      <c r="B2590">
        <v>122.21</v>
      </c>
      <c r="C2590">
        <v>9</v>
      </c>
      <c r="D2590">
        <v>2810.83</v>
      </c>
      <c r="E2590" s="53" t="s">
        <v>498</v>
      </c>
      <c r="F2590" s="84">
        <v>30</v>
      </c>
      <c r="G2590" s="84">
        <v>3</v>
      </c>
      <c r="H2590" s="85" t="str">
        <f t="shared" si="240"/>
        <v>March</v>
      </c>
      <c r="I2590" s="84">
        <v>2020</v>
      </c>
      <c r="J2590" s="85" t="str">
        <f t="shared" si="241"/>
        <v>3/30/2020</v>
      </c>
      <c r="K2590" s="86">
        <f t="shared" si="242"/>
        <v>2</v>
      </c>
      <c r="L2590" t="str">
        <f t="shared" si="243"/>
        <v>Monday</v>
      </c>
      <c r="M2590">
        <v>2651</v>
      </c>
      <c r="N2590" t="s">
        <v>207</v>
      </c>
      <c r="O2590" t="s">
        <v>486</v>
      </c>
      <c r="P2590">
        <v>118</v>
      </c>
      <c r="Q2590" t="s">
        <v>651</v>
      </c>
      <c r="R2590" t="s">
        <v>256</v>
      </c>
      <c r="S2590" t="s">
        <v>257</v>
      </c>
      <c r="T2590" t="s">
        <v>230</v>
      </c>
      <c r="U2590" t="s">
        <v>684</v>
      </c>
      <c r="V2590" t="s">
        <v>255</v>
      </c>
      <c r="W2590">
        <f t="shared" si="244"/>
        <v>4.2099999999999937</v>
      </c>
      <c r="X2590">
        <f t="shared" si="245"/>
        <v>96.829999999999856</v>
      </c>
    </row>
    <row r="2591" spans="1:24" x14ac:dyDescent="0.35">
      <c r="A2591">
        <v>21</v>
      </c>
      <c r="B2591">
        <v>96.11</v>
      </c>
      <c r="C2591">
        <v>2</v>
      </c>
      <c r="D2591">
        <v>2018.31</v>
      </c>
      <c r="E2591" s="53">
        <v>43894</v>
      </c>
      <c r="F2591" s="84">
        <v>3</v>
      </c>
      <c r="G2591" s="84">
        <v>4</v>
      </c>
      <c r="H2591" s="85" t="str">
        <f t="shared" si="240"/>
        <v>April</v>
      </c>
      <c r="I2591" s="84">
        <v>2020</v>
      </c>
      <c r="J2591" s="85" t="str">
        <f t="shared" si="241"/>
        <v>4/3/2020</v>
      </c>
      <c r="K2591" s="86">
        <f t="shared" si="242"/>
        <v>6</v>
      </c>
      <c r="L2591" t="str">
        <f t="shared" si="243"/>
        <v>Friday</v>
      </c>
      <c r="M2591">
        <v>2648</v>
      </c>
      <c r="N2591" t="s">
        <v>394</v>
      </c>
      <c r="O2591" t="s">
        <v>486</v>
      </c>
      <c r="P2591">
        <v>118</v>
      </c>
      <c r="Q2591" t="s">
        <v>651</v>
      </c>
      <c r="R2591" t="s">
        <v>273</v>
      </c>
      <c r="S2591" t="s">
        <v>274</v>
      </c>
      <c r="T2591" t="s">
        <v>229</v>
      </c>
      <c r="U2591" t="s">
        <v>693</v>
      </c>
      <c r="V2591" t="s">
        <v>255</v>
      </c>
      <c r="W2591">
        <f t="shared" si="244"/>
        <v>-21.89</v>
      </c>
      <c r="X2591">
        <f t="shared" si="245"/>
        <v>-459.69</v>
      </c>
    </row>
    <row r="2592" spans="1:24" x14ac:dyDescent="0.35">
      <c r="A2592">
        <v>41</v>
      </c>
      <c r="B2592">
        <v>137.63</v>
      </c>
      <c r="C2592">
        <v>3</v>
      </c>
      <c r="D2592">
        <v>5642.83</v>
      </c>
      <c r="E2592" s="53">
        <v>44109</v>
      </c>
      <c r="F2592" s="84">
        <v>10</v>
      </c>
      <c r="G2592" s="84">
        <v>5</v>
      </c>
      <c r="H2592" s="85" t="str">
        <f t="shared" si="240"/>
        <v>May</v>
      </c>
      <c r="I2592" s="84">
        <v>2020</v>
      </c>
      <c r="J2592" s="85" t="str">
        <f t="shared" si="241"/>
        <v>5/10/2020</v>
      </c>
      <c r="K2592" s="86">
        <f t="shared" si="242"/>
        <v>1</v>
      </c>
      <c r="L2592" t="str">
        <f t="shared" si="243"/>
        <v>Sunday</v>
      </c>
      <c r="M2592">
        <v>2612</v>
      </c>
      <c r="N2592" t="s">
        <v>207</v>
      </c>
      <c r="O2592" t="s">
        <v>486</v>
      </c>
      <c r="P2592">
        <v>118</v>
      </c>
      <c r="Q2592" t="s">
        <v>651</v>
      </c>
      <c r="R2592" t="s">
        <v>416</v>
      </c>
      <c r="S2592" t="s">
        <v>417</v>
      </c>
      <c r="T2592" t="s">
        <v>239</v>
      </c>
      <c r="U2592" t="s">
        <v>750</v>
      </c>
      <c r="V2592" t="s">
        <v>260</v>
      </c>
      <c r="W2592">
        <f t="shared" si="244"/>
        <v>19.629999999999995</v>
      </c>
      <c r="X2592">
        <f t="shared" si="245"/>
        <v>804.82999999999981</v>
      </c>
    </row>
    <row r="2593" spans="1:24" x14ac:dyDescent="0.35">
      <c r="A2593">
        <v>44</v>
      </c>
      <c r="B2593">
        <v>74.400000000000006</v>
      </c>
      <c r="C2593">
        <v>8</v>
      </c>
      <c r="D2593">
        <v>3273.6</v>
      </c>
      <c r="E2593" s="53" t="s">
        <v>485</v>
      </c>
      <c r="F2593" s="84">
        <v>17</v>
      </c>
      <c r="G2593" s="84">
        <v>2</v>
      </c>
      <c r="H2593" s="85" t="str">
        <f t="shared" si="240"/>
        <v>Febuary</v>
      </c>
      <c r="I2593" s="84">
        <v>2018</v>
      </c>
      <c r="J2593" s="85" t="str">
        <f t="shared" si="241"/>
        <v>2/17/2018</v>
      </c>
      <c r="K2593" s="86">
        <f t="shared" si="242"/>
        <v>7</v>
      </c>
      <c r="L2593" t="str">
        <f t="shared" si="243"/>
        <v>Saturday</v>
      </c>
      <c r="M2593">
        <v>3426</v>
      </c>
      <c r="N2593" t="s">
        <v>207</v>
      </c>
      <c r="O2593" t="s">
        <v>486</v>
      </c>
      <c r="P2593">
        <v>80</v>
      </c>
      <c r="Q2593" t="s">
        <v>652</v>
      </c>
      <c r="R2593" t="s">
        <v>473</v>
      </c>
      <c r="S2593" t="s">
        <v>474</v>
      </c>
      <c r="T2593" t="s">
        <v>239</v>
      </c>
      <c r="U2593" t="s">
        <v>766</v>
      </c>
      <c r="V2593" t="s">
        <v>260</v>
      </c>
      <c r="W2593">
        <f t="shared" si="244"/>
        <v>-5.5999999999999943</v>
      </c>
      <c r="X2593">
        <f t="shared" si="245"/>
        <v>-246.39999999999975</v>
      </c>
    </row>
    <row r="2594" spans="1:24" x14ac:dyDescent="0.35">
      <c r="A2594">
        <v>43</v>
      </c>
      <c r="B2594">
        <v>76</v>
      </c>
      <c r="C2594">
        <v>14</v>
      </c>
      <c r="D2594">
        <v>3268</v>
      </c>
      <c r="E2594" s="53" t="s">
        <v>348</v>
      </c>
      <c r="F2594" s="84">
        <v>29</v>
      </c>
      <c r="G2594" s="84">
        <v>4</v>
      </c>
      <c r="H2594" s="85" t="str">
        <f t="shared" si="240"/>
        <v>April</v>
      </c>
      <c r="I2594" s="84">
        <v>2018</v>
      </c>
      <c r="J2594" s="85" t="str">
        <f t="shared" si="241"/>
        <v>4/29/2018</v>
      </c>
      <c r="K2594" s="86">
        <f t="shared" si="242"/>
        <v>1</v>
      </c>
      <c r="L2594" t="str">
        <f t="shared" si="243"/>
        <v>Sunday</v>
      </c>
      <c r="M2594">
        <v>3356</v>
      </c>
      <c r="N2594" t="s">
        <v>207</v>
      </c>
      <c r="O2594" t="s">
        <v>486</v>
      </c>
      <c r="P2594">
        <v>80</v>
      </c>
      <c r="Q2594" t="s">
        <v>652</v>
      </c>
      <c r="R2594" t="s">
        <v>270</v>
      </c>
      <c r="S2594" t="s">
        <v>271</v>
      </c>
      <c r="T2594" t="s">
        <v>232</v>
      </c>
      <c r="U2594" t="s">
        <v>691</v>
      </c>
      <c r="V2594" t="s">
        <v>260</v>
      </c>
      <c r="W2594">
        <f t="shared" si="244"/>
        <v>-4</v>
      </c>
      <c r="X2594">
        <f t="shared" si="245"/>
        <v>-172</v>
      </c>
    </row>
    <row r="2595" spans="1:24" x14ac:dyDescent="0.35">
      <c r="A2595">
        <v>28</v>
      </c>
      <c r="B2595">
        <v>96</v>
      </c>
      <c r="C2595">
        <v>3</v>
      </c>
      <c r="D2595">
        <v>2688</v>
      </c>
      <c r="E2595" s="53">
        <v>43381</v>
      </c>
      <c r="F2595" s="84">
        <v>10</v>
      </c>
      <c r="G2595" s="84">
        <v>8</v>
      </c>
      <c r="H2595" s="85" t="str">
        <f t="shared" si="240"/>
        <v>August</v>
      </c>
      <c r="I2595" s="84">
        <v>2018</v>
      </c>
      <c r="J2595" s="85" t="str">
        <f t="shared" si="241"/>
        <v>8/10/2018</v>
      </c>
      <c r="K2595" s="86">
        <f t="shared" si="242"/>
        <v>6</v>
      </c>
      <c r="L2595" t="str">
        <f t="shared" si="243"/>
        <v>Friday</v>
      </c>
      <c r="M2595">
        <v>3254</v>
      </c>
      <c r="N2595" t="s">
        <v>207</v>
      </c>
      <c r="O2595" t="s">
        <v>486</v>
      </c>
      <c r="P2595">
        <v>80</v>
      </c>
      <c r="Q2595" t="s">
        <v>652</v>
      </c>
      <c r="R2595" t="s">
        <v>362</v>
      </c>
      <c r="S2595" t="s">
        <v>293</v>
      </c>
      <c r="T2595" t="s">
        <v>229</v>
      </c>
      <c r="U2595" t="s">
        <v>731</v>
      </c>
      <c r="V2595" t="s">
        <v>255</v>
      </c>
      <c r="W2595">
        <f t="shared" si="244"/>
        <v>16</v>
      </c>
      <c r="X2595">
        <f t="shared" si="245"/>
        <v>448</v>
      </c>
    </row>
    <row r="2596" spans="1:24" x14ac:dyDescent="0.35">
      <c r="A2596">
        <v>43</v>
      </c>
      <c r="B2596">
        <v>86.4</v>
      </c>
      <c r="C2596">
        <v>1</v>
      </c>
      <c r="D2596">
        <v>3715.2</v>
      </c>
      <c r="E2596" s="53">
        <v>43261</v>
      </c>
      <c r="F2596" s="84">
        <v>6</v>
      </c>
      <c r="G2596" s="84">
        <v>10</v>
      </c>
      <c r="H2596" s="85" t="str">
        <f t="shared" si="240"/>
        <v>October</v>
      </c>
      <c r="I2596" s="84">
        <v>2018</v>
      </c>
      <c r="J2596" s="85" t="str">
        <f t="shared" si="241"/>
        <v>10/6/2018</v>
      </c>
      <c r="K2596" s="86">
        <f t="shared" si="242"/>
        <v>7</v>
      </c>
      <c r="L2596" t="str">
        <f t="shared" si="243"/>
        <v>Saturday</v>
      </c>
      <c r="M2596">
        <v>3198</v>
      </c>
      <c r="N2596" t="s">
        <v>207</v>
      </c>
      <c r="O2596" t="s">
        <v>486</v>
      </c>
      <c r="P2596">
        <v>80</v>
      </c>
      <c r="Q2596" t="s">
        <v>652</v>
      </c>
      <c r="R2596" t="s">
        <v>281</v>
      </c>
      <c r="S2596" t="s">
        <v>282</v>
      </c>
      <c r="T2596" t="s">
        <v>233</v>
      </c>
      <c r="U2596" t="s">
        <v>697</v>
      </c>
      <c r="V2596" t="s">
        <v>260</v>
      </c>
      <c r="W2596">
        <f t="shared" si="244"/>
        <v>6.4000000000000057</v>
      </c>
      <c r="X2596">
        <f t="shared" si="245"/>
        <v>275.20000000000027</v>
      </c>
    </row>
    <row r="2597" spans="1:24" x14ac:dyDescent="0.35">
      <c r="A2597">
        <v>48</v>
      </c>
      <c r="B2597">
        <v>96</v>
      </c>
      <c r="C2597">
        <v>15</v>
      </c>
      <c r="D2597">
        <v>4608</v>
      </c>
      <c r="E2597" s="53" t="s">
        <v>210</v>
      </c>
      <c r="F2597" s="84">
        <v>28</v>
      </c>
      <c r="G2597" s="84">
        <v>10</v>
      </c>
      <c r="H2597" s="85" t="str">
        <f t="shared" si="240"/>
        <v>October</v>
      </c>
      <c r="I2597" s="84">
        <v>2018</v>
      </c>
      <c r="J2597" s="85" t="str">
        <f t="shared" si="241"/>
        <v>10/28/2018</v>
      </c>
      <c r="K2597" s="86">
        <f t="shared" si="242"/>
        <v>1</v>
      </c>
      <c r="L2597" t="str">
        <f t="shared" si="243"/>
        <v>Sunday</v>
      </c>
      <c r="M2597">
        <v>3177</v>
      </c>
      <c r="N2597" t="s">
        <v>207</v>
      </c>
      <c r="O2597" t="s">
        <v>486</v>
      </c>
      <c r="P2597">
        <v>80</v>
      </c>
      <c r="Q2597" t="s">
        <v>652</v>
      </c>
      <c r="R2597" t="s">
        <v>263</v>
      </c>
      <c r="S2597" t="s">
        <v>264</v>
      </c>
      <c r="T2597" t="s">
        <v>229</v>
      </c>
      <c r="U2597" t="s">
        <v>687</v>
      </c>
      <c r="V2597" t="s">
        <v>260</v>
      </c>
      <c r="W2597">
        <f t="shared" si="244"/>
        <v>16</v>
      </c>
      <c r="X2597">
        <f t="shared" si="245"/>
        <v>768</v>
      </c>
    </row>
    <row r="2598" spans="1:24" x14ac:dyDescent="0.35">
      <c r="A2598">
        <v>38</v>
      </c>
      <c r="B2598">
        <v>82.4</v>
      </c>
      <c r="C2598">
        <v>3</v>
      </c>
      <c r="D2598">
        <v>3131.2</v>
      </c>
      <c r="E2598" s="53">
        <v>43112</v>
      </c>
      <c r="F2598" s="84">
        <v>1</v>
      </c>
      <c r="G2598" s="84">
        <v>12</v>
      </c>
      <c r="H2598" s="85" t="str">
        <f t="shared" si="240"/>
        <v>December</v>
      </c>
      <c r="I2598" s="84">
        <v>2018</v>
      </c>
      <c r="J2598" s="85" t="str">
        <f t="shared" si="241"/>
        <v>12/1/2018</v>
      </c>
      <c r="K2598" s="86">
        <f t="shared" si="242"/>
        <v>7</v>
      </c>
      <c r="L2598" t="str">
        <f t="shared" si="243"/>
        <v>Saturday</v>
      </c>
      <c r="M2598">
        <v>3144</v>
      </c>
      <c r="N2598" t="s">
        <v>207</v>
      </c>
      <c r="O2598" t="s">
        <v>486</v>
      </c>
      <c r="P2598">
        <v>80</v>
      </c>
      <c r="Q2598" t="s">
        <v>652</v>
      </c>
      <c r="R2598" t="s">
        <v>318</v>
      </c>
      <c r="S2598" t="s">
        <v>319</v>
      </c>
      <c r="T2598" t="s">
        <v>229</v>
      </c>
      <c r="U2598" t="s">
        <v>713</v>
      </c>
      <c r="V2598" t="s">
        <v>260</v>
      </c>
      <c r="W2598">
        <f t="shared" si="244"/>
        <v>2.4000000000000057</v>
      </c>
      <c r="X2598">
        <f t="shared" si="245"/>
        <v>91.200000000000216</v>
      </c>
    </row>
    <row r="2599" spans="1:24" x14ac:dyDescent="0.35">
      <c r="A2599">
        <v>31</v>
      </c>
      <c r="B2599">
        <v>86.4</v>
      </c>
      <c r="C2599">
        <v>13</v>
      </c>
      <c r="D2599">
        <v>2678.4</v>
      </c>
      <c r="E2599" s="53">
        <v>43800</v>
      </c>
      <c r="F2599" s="84">
        <v>12</v>
      </c>
      <c r="G2599" s="84">
        <v>1</v>
      </c>
      <c r="H2599" s="85" t="str">
        <f t="shared" si="240"/>
        <v>January</v>
      </c>
      <c r="I2599" s="84">
        <v>2019</v>
      </c>
      <c r="J2599" s="85" t="str">
        <f t="shared" si="241"/>
        <v>1/12/2019</v>
      </c>
      <c r="K2599" s="86">
        <f t="shared" si="242"/>
        <v>7</v>
      </c>
      <c r="L2599" t="str">
        <f t="shared" si="243"/>
        <v>Saturday</v>
      </c>
      <c r="M2599">
        <v>3103</v>
      </c>
      <c r="N2599" t="s">
        <v>207</v>
      </c>
      <c r="O2599" t="s">
        <v>486</v>
      </c>
      <c r="P2599">
        <v>80</v>
      </c>
      <c r="Q2599" t="s">
        <v>652</v>
      </c>
      <c r="R2599" t="s">
        <v>349</v>
      </c>
      <c r="S2599" t="s">
        <v>350</v>
      </c>
      <c r="T2599" t="s">
        <v>241</v>
      </c>
      <c r="U2599" t="s">
        <v>725</v>
      </c>
      <c r="V2599" t="s">
        <v>255</v>
      </c>
      <c r="W2599">
        <f t="shared" si="244"/>
        <v>6.4000000000000057</v>
      </c>
      <c r="X2599">
        <f t="shared" si="245"/>
        <v>198.40000000000018</v>
      </c>
    </row>
    <row r="2600" spans="1:24" x14ac:dyDescent="0.35">
      <c r="A2600">
        <v>26</v>
      </c>
      <c r="B2600">
        <v>67.2</v>
      </c>
      <c r="C2600">
        <v>15</v>
      </c>
      <c r="D2600">
        <v>1747.2</v>
      </c>
      <c r="E2600" s="53" t="s">
        <v>213</v>
      </c>
      <c r="F2600" s="84">
        <v>20</v>
      </c>
      <c r="G2600" s="84">
        <v>2</v>
      </c>
      <c r="H2600" s="85" t="str">
        <f t="shared" si="240"/>
        <v>Febuary</v>
      </c>
      <c r="I2600" s="84">
        <v>2019</v>
      </c>
      <c r="J2600" s="85" t="str">
        <f t="shared" si="241"/>
        <v>2/20/2019</v>
      </c>
      <c r="K2600" s="86">
        <f t="shared" si="242"/>
        <v>4</v>
      </c>
      <c r="L2600" t="str">
        <f t="shared" si="243"/>
        <v>Wednesday</v>
      </c>
      <c r="M2600">
        <v>3065</v>
      </c>
      <c r="N2600" t="s">
        <v>207</v>
      </c>
      <c r="O2600" t="s">
        <v>486</v>
      </c>
      <c r="P2600">
        <v>80</v>
      </c>
      <c r="Q2600" t="s">
        <v>652</v>
      </c>
      <c r="R2600" t="s">
        <v>270</v>
      </c>
      <c r="S2600" t="s">
        <v>271</v>
      </c>
      <c r="T2600" t="s">
        <v>232</v>
      </c>
      <c r="U2600" t="s">
        <v>691</v>
      </c>
      <c r="V2600" t="s">
        <v>255</v>
      </c>
      <c r="W2600">
        <f t="shared" si="244"/>
        <v>-12.799999999999997</v>
      </c>
      <c r="X2600">
        <f t="shared" si="245"/>
        <v>-332.79999999999995</v>
      </c>
    </row>
    <row r="2601" spans="1:24" x14ac:dyDescent="0.35">
      <c r="A2601">
        <v>32</v>
      </c>
      <c r="B2601">
        <v>92</v>
      </c>
      <c r="C2601">
        <v>9</v>
      </c>
      <c r="D2601">
        <v>2944</v>
      </c>
      <c r="E2601" s="53">
        <v>43500</v>
      </c>
      <c r="F2601" s="84">
        <v>2</v>
      </c>
      <c r="G2601" s="84">
        <v>4</v>
      </c>
      <c r="H2601" s="85" t="str">
        <f t="shared" si="240"/>
        <v>April</v>
      </c>
      <c r="I2601" s="84">
        <v>2019</v>
      </c>
      <c r="J2601" s="85" t="str">
        <f t="shared" si="241"/>
        <v>4/2/2019</v>
      </c>
      <c r="K2601" s="86">
        <f t="shared" si="242"/>
        <v>3</v>
      </c>
      <c r="L2601" t="str">
        <f t="shared" si="243"/>
        <v>Tuesday</v>
      </c>
      <c r="M2601">
        <v>3025</v>
      </c>
      <c r="N2601" t="s">
        <v>207</v>
      </c>
      <c r="O2601" t="s">
        <v>486</v>
      </c>
      <c r="P2601">
        <v>80</v>
      </c>
      <c r="Q2601" t="s">
        <v>652</v>
      </c>
      <c r="R2601" t="s">
        <v>379</v>
      </c>
      <c r="S2601" t="s">
        <v>380</v>
      </c>
      <c r="T2601" t="s">
        <v>240</v>
      </c>
      <c r="U2601" t="s">
        <v>737</v>
      </c>
      <c r="V2601" t="s">
        <v>255</v>
      </c>
      <c r="W2601">
        <f t="shared" si="244"/>
        <v>12</v>
      </c>
      <c r="X2601">
        <f t="shared" si="245"/>
        <v>384</v>
      </c>
    </row>
    <row r="2602" spans="1:24" x14ac:dyDescent="0.35">
      <c r="A2602">
        <v>44</v>
      </c>
      <c r="B2602">
        <v>67.2</v>
      </c>
      <c r="C2602">
        <v>10</v>
      </c>
      <c r="D2602">
        <v>2956.8</v>
      </c>
      <c r="E2602" s="53">
        <v>43774</v>
      </c>
      <c r="F2602" s="84">
        <v>11</v>
      </c>
      <c r="G2602" s="84">
        <v>5</v>
      </c>
      <c r="H2602" s="85" t="str">
        <f t="shared" si="240"/>
        <v>May</v>
      </c>
      <c r="I2602" s="84">
        <v>2019</v>
      </c>
      <c r="J2602" s="85" t="str">
        <f t="shared" si="241"/>
        <v>5/11/2019</v>
      </c>
      <c r="K2602" s="86">
        <f t="shared" si="242"/>
        <v>7</v>
      </c>
      <c r="L2602" t="str">
        <f t="shared" si="243"/>
        <v>Saturday</v>
      </c>
      <c r="M2602">
        <v>2987</v>
      </c>
      <c r="N2602" t="s">
        <v>207</v>
      </c>
      <c r="O2602" t="s">
        <v>486</v>
      </c>
      <c r="P2602">
        <v>80</v>
      </c>
      <c r="Q2602" t="s">
        <v>652</v>
      </c>
      <c r="R2602" t="s">
        <v>392</v>
      </c>
      <c r="S2602" t="s">
        <v>393</v>
      </c>
      <c r="T2602" t="s">
        <v>229</v>
      </c>
      <c r="U2602" t="s">
        <v>741</v>
      </c>
      <c r="V2602" t="s">
        <v>255</v>
      </c>
      <c r="W2602">
        <f t="shared" si="244"/>
        <v>-12.799999999999997</v>
      </c>
      <c r="X2602">
        <f t="shared" si="245"/>
        <v>-563.19999999999982</v>
      </c>
    </row>
    <row r="2603" spans="1:24" x14ac:dyDescent="0.35">
      <c r="A2603">
        <v>27</v>
      </c>
      <c r="B2603">
        <v>76</v>
      </c>
      <c r="C2603">
        <v>5</v>
      </c>
      <c r="D2603">
        <v>2052</v>
      </c>
      <c r="E2603" s="53" t="s">
        <v>490</v>
      </c>
      <c r="F2603" s="84">
        <v>24</v>
      </c>
      <c r="G2603" s="84">
        <v>6</v>
      </c>
      <c r="H2603" s="85" t="str">
        <f t="shared" si="240"/>
        <v>June</v>
      </c>
      <c r="I2603" s="84">
        <v>2019</v>
      </c>
      <c r="J2603" s="85" t="str">
        <f t="shared" si="241"/>
        <v>6/24/2019</v>
      </c>
      <c r="K2603" s="86">
        <f t="shared" si="242"/>
        <v>2</v>
      </c>
      <c r="L2603" t="str">
        <f t="shared" si="243"/>
        <v>Monday</v>
      </c>
      <c r="M2603">
        <v>2944</v>
      </c>
      <c r="N2603" t="s">
        <v>364</v>
      </c>
      <c r="O2603" t="s">
        <v>486</v>
      </c>
      <c r="P2603">
        <v>80</v>
      </c>
      <c r="Q2603" t="s">
        <v>652</v>
      </c>
      <c r="R2603" t="s">
        <v>296</v>
      </c>
      <c r="S2603" t="s">
        <v>297</v>
      </c>
      <c r="T2603" t="s">
        <v>236</v>
      </c>
      <c r="U2603" t="s">
        <v>704</v>
      </c>
      <c r="V2603" t="s">
        <v>255</v>
      </c>
      <c r="W2603">
        <f t="shared" si="244"/>
        <v>-4</v>
      </c>
      <c r="X2603">
        <f t="shared" si="245"/>
        <v>-108</v>
      </c>
    </row>
    <row r="2604" spans="1:24" x14ac:dyDescent="0.35">
      <c r="A2604">
        <v>43</v>
      </c>
      <c r="B2604">
        <v>73.599999999999994</v>
      </c>
      <c r="C2604">
        <v>15</v>
      </c>
      <c r="D2604">
        <v>3164.8</v>
      </c>
      <c r="E2604" s="53" t="s">
        <v>216</v>
      </c>
      <c r="F2604" s="84">
        <v>23</v>
      </c>
      <c r="G2604" s="84">
        <v>7</v>
      </c>
      <c r="H2604" s="85" t="str">
        <f t="shared" si="240"/>
        <v>July</v>
      </c>
      <c r="I2604" s="84">
        <v>2019</v>
      </c>
      <c r="J2604" s="85" t="str">
        <f t="shared" si="241"/>
        <v>7/23/2019</v>
      </c>
      <c r="K2604" s="86">
        <f t="shared" si="242"/>
        <v>3</v>
      </c>
      <c r="L2604" t="str">
        <f t="shared" si="243"/>
        <v>Tuesday</v>
      </c>
      <c r="M2604">
        <v>2916</v>
      </c>
      <c r="N2604" t="s">
        <v>207</v>
      </c>
      <c r="O2604" t="s">
        <v>486</v>
      </c>
      <c r="P2604">
        <v>80</v>
      </c>
      <c r="Q2604" t="s">
        <v>652</v>
      </c>
      <c r="R2604" t="s">
        <v>277</v>
      </c>
      <c r="S2604" t="s">
        <v>278</v>
      </c>
      <c r="T2604" t="s">
        <v>230</v>
      </c>
      <c r="U2604" t="s">
        <v>695</v>
      </c>
      <c r="V2604" t="s">
        <v>260</v>
      </c>
      <c r="W2604">
        <f t="shared" si="244"/>
        <v>-6.4000000000000057</v>
      </c>
      <c r="X2604">
        <f t="shared" si="245"/>
        <v>-275.20000000000027</v>
      </c>
    </row>
    <row r="2605" spans="1:24" x14ac:dyDescent="0.35">
      <c r="A2605">
        <v>25</v>
      </c>
      <c r="B2605">
        <v>69.599999999999994</v>
      </c>
      <c r="C2605">
        <v>7</v>
      </c>
      <c r="D2605">
        <v>1740</v>
      </c>
      <c r="E2605" s="53" t="s">
        <v>491</v>
      </c>
      <c r="F2605" s="84">
        <v>21</v>
      </c>
      <c r="G2605" s="84">
        <v>8</v>
      </c>
      <c r="H2605" s="85" t="str">
        <f t="shared" si="240"/>
        <v>August</v>
      </c>
      <c r="I2605" s="84">
        <v>2019</v>
      </c>
      <c r="J2605" s="85" t="str">
        <f t="shared" si="241"/>
        <v>8/21/2019</v>
      </c>
      <c r="K2605" s="86">
        <f t="shared" si="242"/>
        <v>4</v>
      </c>
      <c r="L2605" t="str">
        <f t="shared" si="243"/>
        <v>Wednesday</v>
      </c>
      <c r="M2605">
        <v>2888</v>
      </c>
      <c r="N2605" t="s">
        <v>207</v>
      </c>
      <c r="O2605" t="s">
        <v>486</v>
      </c>
      <c r="P2605">
        <v>80</v>
      </c>
      <c r="Q2605" t="s">
        <v>652</v>
      </c>
      <c r="R2605" t="s">
        <v>465</v>
      </c>
      <c r="S2605" t="s">
        <v>466</v>
      </c>
      <c r="T2605" t="s">
        <v>231</v>
      </c>
      <c r="U2605" t="s">
        <v>765</v>
      </c>
      <c r="V2605" t="s">
        <v>255</v>
      </c>
      <c r="W2605">
        <f t="shared" si="244"/>
        <v>-10.400000000000006</v>
      </c>
      <c r="X2605">
        <f t="shared" si="245"/>
        <v>-260.00000000000011</v>
      </c>
    </row>
    <row r="2606" spans="1:24" x14ac:dyDescent="0.35">
      <c r="A2606">
        <v>22</v>
      </c>
      <c r="B2606">
        <v>80.8</v>
      </c>
      <c r="C2606">
        <v>3</v>
      </c>
      <c r="D2606">
        <v>1777.6</v>
      </c>
      <c r="E2606" s="53" t="s">
        <v>492</v>
      </c>
      <c r="F2606" s="84">
        <v>15</v>
      </c>
      <c r="G2606" s="84">
        <v>9</v>
      </c>
      <c r="H2606" s="85" t="str">
        <f t="shared" si="240"/>
        <v>September</v>
      </c>
      <c r="I2606" s="84">
        <v>2019</v>
      </c>
      <c r="J2606" s="85" t="str">
        <f t="shared" si="241"/>
        <v>9/15/2019</v>
      </c>
      <c r="K2606" s="86">
        <f t="shared" si="242"/>
        <v>1</v>
      </c>
      <c r="L2606" t="str">
        <f t="shared" si="243"/>
        <v>Sunday</v>
      </c>
      <c r="M2606">
        <v>2864</v>
      </c>
      <c r="N2606" t="s">
        <v>207</v>
      </c>
      <c r="O2606" t="s">
        <v>486</v>
      </c>
      <c r="P2606">
        <v>80</v>
      </c>
      <c r="Q2606" t="s">
        <v>652</v>
      </c>
      <c r="R2606" t="s">
        <v>493</v>
      </c>
      <c r="S2606" t="s">
        <v>494</v>
      </c>
      <c r="T2606" t="s">
        <v>248</v>
      </c>
      <c r="U2606" t="s">
        <v>769</v>
      </c>
      <c r="V2606" t="s">
        <v>255</v>
      </c>
      <c r="W2606">
        <f t="shared" si="244"/>
        <v>0.79999999999999716</v>
      </c>
      <c r="X2606">
        <f t="shared" si="245"/>
        <v>17.599999999999937</v>
      </c>
    </row>
    <row r="2607" spans="1:24" x14ac:dyDescent="0.35">
      <c r="A2607">
        <v>21</v>
      </c>
      <c r="B2607">
        <v>87.2</v>
      </c>
      <c r="C2607">
        <v>13</v>
      </c>
      <c r="D2607">
        <v>1831.2</v>
      </c>
      <c r="E2607" s="53" t="s">
        <v>219</v>
      </c>
      <c r="F2607" s="84">
        <v>15</v>
      </c>
      <c r="G2607" s="84">
        <v>10</v>
      </c>
      <c r="H2607" s="85" t="str">
        <f t="shared" si="240"/>
        <v>October</v>
      </c>
      <c r="I2607" s="84">
        <v>2019</v>
      </c>
      <c r="J2607" s="85" t="str">
        <f t="shared" si="241"/>
        <v>10/15/2019</v>
      </c>
      <c r="K2607" s="86">
        <f t="shared" si="242"/>
        <v>3</v>
      </c>
      <c r="L2607" t="str">
        <f t="shared" si="243"/>
        <v>Tuesday</v>
      </c>
      <c r="M2607">
        <v>2835</v>
      </c>
      <c r="N2607" t="s">
        <v>207</v>
      </c>
      <c r="O2607" t="s">
        <v>486</v>
      </c>
      <c r="P2607">
        <v>80</v>
      </c>
      <c r="Q2607" t="s">
        <v>652</v>
      </c>
      <c r="R2607" t="s">
        <v>354</v>
      </c>
      <c r="S2607" t="s">
        <v>355</v>
      </c>
      <c r="T2607" t="s">
        <v>229</v>
      </c>
      <c r="U2607" t="s">
        <v>728</v>
      </c>
      <c r="V2607" t="s">
        <v>255</v>
      </c>
      <c r="W2607">
        <f t="shared" si="244"/>
        <v>7.2000000000000028</v>
      </c>
      <c r="X2607">
        <f t="shared" si="245"/>
        <v>151.20000000000005</v>
      </c>
    </row>
    <row r="2608" spans="1:24" x14ac:dyDescent="0.35">
      <c r="A2608">
        <v>48</v>
      </c>
      <c r="B2608">
        <v>75.2</v>
      </c>
      <c r="C2608">
        <v>5</v>
      </c>
      <c r="D2608">
        <v>3609.6</v>
      </c>
      <c r="E2608" s="53">
        <v>43476</v>
      </c>
      <c r="F2608" s="84">
        <v>1</v>
      </c>
      <c r="G2608" s="84">
        <v>11</v>
      </c>
      <c r="H2608" s="85" t="str">
        <f t="shared" si="240"/>
        <v>November</v>
      </c>
      <c r="I2608" s="84">
        <v>2019</v>
      </c>
      <c r="J2608" s="85" t="str">
        <f t="shared" si="241"/>
        <v>11/1/2019</v>
      </c>
      <c r="K2608" s="86">
        <f t="shared" si="242"/>
        <v>6</v>
      </c>
      <c r="L2608" t="str">
        <f t="shared" si="243"/>
        <v>Friday</v>
      </c>
      <c r="M2608">
        <v>2819</v>
      </c>
      <c r="N2608" t="s">
        <v>207</v>
      </c>
      <c r="O2608" t="s">
        <v>486</v>
      </c>
      <c r="P2608">
        <v>80</v>
      </c>
      <c r="Q2608" t="s">
        <v>652</v>
      </c>
      <c r="R2608" t="s">
        <v>384</v>
      </c>
      <c r="S2608" t="s">
        <v>385</v>
      </c>
      <c r="T2608" t="s">
        <v>235</v>
      </c>
      <c r="U2608" t="s">
        <v>739</v>
      </c>
      <c r="V2608" t="s">
        <v>260</v>
      </c>
      <c r="W2608">
        <f t="shared" si="244"/>
        <v>-4.7999999999999972</v>
      </c>
      <c r="X2608">
        <f t="shared" si="245"/>
        <v>-230.39999999999986</v>
      </c>
    </row>
    <row r="2609" spans="1:24" x14ac:dyDescent="0.35">
      <c r="A2609">
        <v>33</v>
      </c>
      <c r="B2609">
        <v>64</v>
      </c>
      <c r="C2609">
        <v>13</v>
      </c>
      <c r="D2609">
        <v>2112</v>
      </c>
      <c r="E2609" s="53">
        <v>43810</v>
      </c>
      <c r="F2609" s="84">
        <v>12</v>
      </c>
      <c r="G2609" s="84">
        <v>11</v>
      </c>
      <c r="H2609" s="85" t="str">
        <f t="shared" si="240"/>
        <v>November</v>
      </c>
      <c r="I2609" s="84">
        <v>2019</v>
      </c>
      <c r="J2609" s="85" t="str">
        <f t="shared" si="241"/>
        <v>11/12/2019</v>
      </c>
      <c r="K2609" s="86">
        <f t="shared" si="242"/>
        <v>3</v>
      </c>
      <c r="L2609" t="str">
        <f t="shared" si="243"/>
        <v>Tuesday</v>
      </c>
      <c r="M2609">
        <v>2809</v>
      </c>
      <c r="N2609" t="s">
        <v>207</v>
      </c>
      <c r="O2609" t="s">
        <v>486</v>
      </c>
      <c r="P2609">
        <v>80</v>
      </c>
      <c r="Q2609" t="s">
        <v>652</v>
      </c>
      <c r="R2609" t="s">
        <v>473</v>
      </c>
      <c r="S2609" t="s">
        <v>474</v>
      </c>
      <c r="T2609" t="s">
        <v>239</v>
      </c>
      <c r="U2609" t="s">
        <v>766</v>
      </c>
      <c r="V2609" t="s">
        <v>255</v>
      </c>
      <c r="W2609">
        <f t="shared" si="244"/>
        <v>-16</v>
      </c>
      <c r="X2609">
        <f t="shared" si="245"/>
        <v>-528</v>
      </c>
    </row>
    <row r="2610" spans="1:24" x14ac:dyDescent="0.35">
      <c r="A2610">
        <v>34</v>
      </c>
      <c r="B2610">
        <v>107.18</v>
      </c>
      <c r="C2610">
        <v>5</v>
      </c>
      <c r="D2610">
        <v>3644.12</v>
      </c>
      <c r="E2610" s="53" t="s">
        <v>221</v>
      </c>
      <c r="F2610" s="84">
        <v>24</v>
      </c>
      <c r="G2610" s="84">
        <v>11</v>
      </c>
      <c r="H2610" s="85" t="str">
        <f t="shared" si="240"/>
        <v>November</v>
      </c>
      <c r="I2610" s="84">
        <v>2019</v>
      </c>
      <c r="J2610" s="85" t="str">
        <f t="shared" si="241"/>
        <v>11/24/2019</v>
      </c>
      <c r="K2610" s="86">
        <f t="shared" si="242"/>
        <v>1</v>
      </c>
      <c r="L2610" t="str">
        <f t="shared" si="243"/>
        <v>Sunday</v>
      </c>
      <c r="M2610">
        <v>2798</v>
      </c>
      <c r="N2610" t="s">
        <v>207</v>
      </c>
      <c r="O2610" t="s">
        <v>486</v>
      </c>
      <c r="P2610">
        <v>80</v>
      </c>
      <c r="Q2610" t="s">
        <v>652</v>
      </c>
      <c r="R2610" t="s">
        <v>287</v>
      </c>
      <c r="S2610" t="s">
        <v>288</v>
      </c>
      <c r="T2610" t="s">
        <v>234</v>
      </c>
      <c r="U2610" t="s">
        <v>700</v>
      </c>
      <c r="V2610" t="s">
        <v>260</v>
      </c>
      <c r="W2610">
        <f t="shared" si="244"/>
        <v>27.180000000000007</v>
      </c>
      <c r="X2610">
        <f t="shared" si="245"/>
        <v>924.12000000000023</v>
      </c>
    </row>
    <row r="2611" spans="1:24" x14ac:dyDescent="0.35">
      <c r="A2611">
        <v>43</v>
      </c>
      <c r="B2611">
        <v>81.95</v>
      </c>
      <c r="C2611">
        <v>6</v>
      </c>
      <c r="D2611">
        <v>3523.85</v>
      </c>
      <c r="E2611" s="53">
        <v>43567</v>
      </c>
      <c r="F2611" s="84">
        <v>4</v>
      </c>
      <c r="G2611" s="84">
        <v>12</v>
      </c>
      <c r="H2611" s="85" t="str">
        <f t="shared" si="240"/>
        <v>December</v>
      </c>
      <c r="I2611" s="84">
        <v>2019</v>
      </c>
      <c r="J2611" s="85" t="str">
        <f t="shared" si="241"/>
        <v>12/4/2019</v>
      </c>
      <c r="K2611" s="86">
        <f t="shared" si="242"/>
        <v>4</v>
      </c>
      <c r="L2611" t="str">
        <f t="shared" si="243"/>
        <v>Wednesday</v>
      </c>
      <c r="M2611">
        <v>2789</v>
      </c>
      <c r="N2611" t="s">
        <v>207</v>
      </c>
      <c r="O2611" t="s">
        <v>486</v>
      </c>
      <c r="P2611">
        <v>80</v>
      </c>
      <c r="Q2611" t="s">
        <v>652</v>
      </c>
      <c r="R2611" t="s">
        <v>488</v>
      </c>
      <c r="S2611" t="s">
        <v>451</v>
      </c>
      <c r="T2611" t="s">
        <v>229</v>
      </c>
      <c r="U2611" t="s">
        <v>768</v>
      </c>
      <c r="V2611" t="s">
        <v>260</v>
      </c>
      <c r="W2611">
        <f t="shared" si="244"/>
        <v>1.9500000000000028</v>
      </c>
      <c r="X2611">
        <f t="shared" si="245"/>
        <v>83.850000000000122</v>
      </c>
    </row>
    <row r="2612" spans="1:24" x14ac:dyDescent="0.35">
      <c r="A2612">
        <v>44</v>
      </c>
      <c r="B2612">
        <v>113.68</v>
      </c>
      <c r="C2612">
        <v>10</v>
      </c>
      <c r="D2612">
        <v>5001.92</v>
      </c>
      <c r="E2612" s="53" t="s">
        <v>222</v>
      </c>
      <c r="F2612" s="84">
        <v>17</v>
      </c>
      <c r="G2612" s="84">
        <v>12</v>
      </c>
      <c r="H2612" s="85" t="str">
        <f t="shared" si="240"/>
        <v>December</v>
      </c>
      <c r="I2612" s="84">
        <v>2019</v>
      </c>
      <c r="J2612" s="85" t="str">
        <f t="shared" si="241"/>
        <v>12/17/2019</v>
      </c>
      <c r="K2612" s="86">
        <f t="shared" si="242"/>
        <v>3</v>
      </c>
      <c r="L2612" t="str">
        <f t="shared" si="243"/>
        <v>Tuesday</v>
      </c>
      <c r="M2612">
        <v>2777</v>
      </c>
      <c r="N2612" t="s">
        <v>207</v>
      </c>
      <c r="O2612" t="s">
        <v>486</v>
      </c>
      <c r="P2612">
        <v>80</v>
      </c>
      <c r="Q2612" t="s">
        <v>652</v>
      </c>
      <c r="R2612" t="s">
        <v>290</v>
      </c>
      <c r="S2612" t="s">
        <v>291</v>
      </c>
      <c r="T2612" t="s">
        <v>232</v>
      </c>
      <c r="U2612" t="s">
        <v>701</v>
      </c>
      <c r="V2612" t="s">
        <v>260</v>
      </c>
      <c r="W2612">
        <f t="shared" si="244"/>
        <v>33.680000000000007</v>
      </c>
      <c r="X2612">
        <f t="shared" si="245"/>
        <v>1481.9200000000003</v>
      </c>
    </row>
    <row r="2613" spans="1:24" x14ac:dyDescent="0.35">
      <c r="A2613">
        <v>44</v>
      </c>
      <c r="B2613">
        <v>118.38</v>
      </c>
      <c r="C2613">
        <v>11</v>
      </c>
      <c r="D2613">
        <v>5208.72</v>
      </c>
      <c r="E2613" s="53">
        <v>43892</v>
      </c>
      <c r="F2613" s="84">
        <v>3</v>
      </c>
      <c r="G2613" s="84">
        <v>2</v>
      </c>
      <c r="H2613" s="85" t="str">
        <f t="shared" si="240"/>
        <v>Febuary</v>
      </c>
      <c r="I2613" s="84">
        <v>2020</v>
      </c>
      <c r="J2613" s="85" t="str">
        <f t="shared" si="241"/>
        <v>2/3/2020</v>
      </c>
      <c r="K2613" s="86">
        <f t="shared" si="242"/>
        <v>2</v>
      </c>
      <c r="L2613" t="str">
        <f t="shared" si="243"/>
        <v>Monday</v>
      </c>
      <c r="M2613">
        <v>2730</v>
      </c>
      <c r="N2613" t="s">
        <v>207</v>
      </c>
      <c r="O2613" t="s">
        <v>486</v>
      </c>
      <c r="P2613">
        <v>80</v>
      </c>
      <c r="Q2613" t="s">
        <v>652</v>
      </c>
      <c r="R2613" t="s">
        <v>277</v>
      </c>
      <c r="S2613" t="s">
        <v>278</v>
      </c>
      <c r="T2613" t="s">
        <v>230</v>
      </c>
      <c r="U2613" t="s">
        <v>695</v>
      </c>
      <c r="V2613" t="s">
        <v>260</v>
      </c>
      <c r="W2613">
        <f t="shared" si="244"/>
        <v>38.379999999999995</v>
      </c>
      <c r="X2613">
        <f t="shared" si="245"/>
        <v>1688.7199999999998</v>
      </c>
    </row>
    <row r="2614" spans="1:24" x14ac:dyDescent="0.35">
      <c r="A2614">
        <v>32</v>
      </c>
      <c r="B2614">
        <v>94.34</v>
      </c>
      <c r="C2614">
        <v>17</v>
      </c>
      <c r="D2614">
        <v>3018.88</v>
      </c>
      <c r="E2614" s="53">
        <v>43833</v>
      </c>
      <c r="F2614" s="84">
        <v>1</v>
      </c>
      <c r="G2614" s="84">
        <v>3</v>
      </c>
      <c r="H2614" s="85" t="str">
        <f t="shared" si="240"/>
        <v>March</v>
      </c>
      <c r="I2614" s="84">
        <v>2020</v>
      </c>
      <c r="J2614" s="85" t="str">
        <f t="shared" si="241"/>
        <v>3/1/2020</v>
      </c>
      <c r="K2614" s="86">
        <f t="shared" si="242"/>
        <v>1</v>
      </c>
      <c r="L2614" t="str">
        <f t="shared" si="243"/>
        <v>Sunday</v>
      </c>
      <c r="M2614">
        <v>2704</v>
      </c>
      <c r="N2614" t="s">
        <v>397</v>
      </c>
      <c r="O2614" t="s">
        <v>486</v>
      </c>
      <c r="P2614">
        <v>80</v>
      </c>
      <c r="Q2614" t="s">
        <v>652</v>
      </c>
      <c r="R2614" t="s">
        <v>296</v>
      </c>
      <c r="S2614" t="s">
        <v>297</v>
      </c>
      <c r="T2614" t="s">
        <v>236</v>
      </c>
      <c r="U2614" t="s">
        <v>704</v>
      </c>
      <c r="V2614" t="s">
        <v>260</v>
      </c>
      <c r="W2614">
        <f t="shared" si="244"/>
        <v>14.340000000000003</v>
      </c>
      <c r="X2614">
        <f t="shared" si="245"/>
        <v>458.88000000000011</v>
      </c>
    </row>
    <row r="2615" spans="1:24" x14ac:dyDescent="0.35">
      <c r="A2615">
        <v>29</v>
      </c>
      <c r="B2615">
        <v>65.599999999999994</v>
      </c>
      <c r="C2615">
        <v>10</v>
      </c>
      <c r="D2615">
        <v>1902.4</v>
      </c>
      <c r="E2615" s="53" t="s">
        <v>498</v>
      </c>
      <c r="F2615" s="84">
        <v>30</v>
      </c>
      <c r="G2615" s="84">
        <v>3</v>
      </c>
      <c r="H2615" s="85" t="str">
        <f t="shared" si="240"/>
        <v>March</v>
      </c>
      <c r="I2615" s="84">
        <v>2020</v>
      </c>
      <c r="J2615" s="85" t="str">
        <f t="shared" si="241"/>
        <v>3/30/2020</v>
      </c>
      <c r="K2615" s="86">
        <f t="shared" si="242"/>
        <v>2</v>
      </c>
      <c r="L2615" t="str">
        <f t="shared" si="243"/>
        <v>Monday</v>
      </c>
      <c r="M2615">
        <v>2676</v>
      </c>
      <c r="N2615" t="s">
        <v>207</v>
      </c>
      <c r="O2615" t="s">
        <v>486</v>
      </c>
      <c r="P2615">
        <v>80</v>
      </c>
      <c r="Q2615" t="s">
        <v>652</v>
      </c>
      <c r="R2615" t="s">
        <v>256</v>
      </c>
      <c r="S2615" t="s">
        <v>257</v>
      </c>
      <c r="T2615" t="s">
        <v>230</v>
      </c>
      <c r="U2615" t="s">
        <v>684</v>
      </c>
      <c r="V2615" t="s">
        <v>255</v>
      </c>
      <c r="W2615">
        <f t="shared" si="244"/>
        <v>-14.400000000000006</v>
      </c>
      <c r="X2615">
        <f t="shared" si="245"/>
        <v>-417.60000000000014</v>
      </c>
    </row>
    <row r="2616" spans="1:24" x14ac:dyDescent="0.35">
      <c r="A2616">
        <v>77</v>
      </c>
      <c r="B2616">
        <v>92</v>
      </c>
      <c r="C2616">
        <v>9</v>
      </c>
      <c r="D2616">
        <v>7084</v>
      </c>
      <c r="E2616" s="53">
        <v>43894</v>
      </c>
      <c r="F2616" s="84">
        <v>3</v>
      </c>
      <c r="G2616" s="84">
        <v>4</v>
      </c>
      <c r="H2616" s="85" t="str">
        <f t="shared" si="240"/>
        <v>April</v>
      </c>
      <c r="I2616" s="84">
        <v>2020</v>
      </c>
      <c r="J2616" s="85" t="str">
        <f t="shared" si="241"/>
        <v>4/3/2020</v>
      </c>
      <c r="K2616" s="86">
        <f t="shared" si="242"/>
        <v>6</v>
      </c>
      <c r="L2616" t="str">
        <f t="shared" si="243"/>
        <v>Friday</v>
      </c>
      <c r="M2616">
        <v>2673</v>
      </c>
      <c r="N2616" t="s">
        <v>394</v>
      </c>
      <c r="O2616" t="s">
        <v>486</v>
      </c>
      <c r="P2616">
        <v>80</v>
      </c>
      <c r="Q2616" t="s">
        <v>652</v>
      </c>
      <c r="R2616" t="s">
        <v>273</v>
      </c>
      <c r="S2616" t="s">
        <v>274</v>
      </c>
      <c r="T2616" t="s">
        <v>229</v>
      </c>
      <c r="U2616" t="s">
        <v>693</v>
      </c>
      <c r="V2616" t="s">
        <v>289</v>
      </c>
      <c r="W2616">
        <f t="shared" si="244"/>
        <v>12</v>
      </c>
      <c r="X2616">
        <f t="shared" si="245"/>
        <v>924</v>
      </c>
    </row>
    <row r="2617" spans="1:24" x14ac:dyDescent="0.35">
      <c r="A2617">
        <v>39</v>
      </c>
      <c r="B2617">
        <v>67.2</v>
      </c>
      <c r="C2617">
        <v>10</v>
      </c>
      <c r="D2617">
        <v>2620.8000000000002</v>
      </c>
      <c r="E2617" s="53">
        <v>44109</v>
      </c>
      <c r="F2617" s="84">
        <v>10</v>
      </c>
      <c r="G2617" s="84">
        <v>5</v>
      </c>
      <c r="H2617" s="85" t="str">
        <f t="shared" si="240"/>
        <v>May</v>
      </c>
      <c r="I2617" s="84">
        <v>2020</v>
      </c>
      <c r="J2617" s="85" t="str">
        <f t="shared" si="241"/>
        <v>5/10/2020</v>
      </c>
      <c r="K2617" s="86">
        <f t="shared" si="242"/>
        <v>1</v>
      </c>
      <c r="L2617" t="str">
        <f t="shared" si="243"/>
        <v>Sunday</v>
      </c>
      <c r="M2617">
        <v>2637</v>
      </c>
      <c r="N2617" t="s">
        <v>207</v>
      </c>
      <c r="O2617" t="s">
        <v>486</v>
      </c>
      <c r="P2617">
        <v>80</v>
      </c>
      <c r="Q2617" t="s">
        <v>652</v>
      </c>
      <c r="R2617" t="s">
        <v>416</v>
      </c>
      <c r="S2617" t="s">
        <v>417</v>
      </c>
      <c r="T2617" t="s">
        <v>239</v>
      </c>
      <c r="U2617" t="s">
        <v>750</v>
      </c>
      <c r="V2617" t="s">
        <v>255</v>
      </c>
      <c r="W2617">
        <f t="shared" si="244"/>
        <v>-12.799999999999997</v>
      </c>
      <c r="X2617">
        <f t="shared" si="245"/>
        <v>-499.19999999999987</v>
      </c>
    </row>
    <row r="2618" spans="1:24" x14ac:dyDescent="0.35">
      <c r="A2618">
        <v>39</v>
      </c>
      <c r="B2618">
        <v>81.14</v>
      </c>
      <c r="C2618">
        <v>6</v>
      </c>
      <c r="D2618">
        <v>3164.46</v>
      </c>
      <c r="E2618" s="53">
        <v>43406</v>
      </c>
      <c r="F2618" s="84">
        <v>11</v>
      </c>
      <c r="G2618" s="84">
        <v>2</v>
      </c>
      <c r="H2618" s="85" t="str">
        <f t="shared" si="240"/>
        <v>Febuary</v>
      </c>
      <c r="I2618" s="84">
        <v>2018</v>
      </c>
      <c r="J2618" s="85" t="str">
        <f t="shared" si="241"/>
        <v>2/11/2018</v>
      </c>
      <c r="K2618" s="86">
        <f t="shared" si="242"/>
        <v>1</v>
      </c>
      <c r="L2618" t="str">
        <f t="shared" si="243"/>
        <v>Sunday</v>
      </c>
      <c r="M2618">
        <v>3457</v>
      </c>
      <c r="N2618" t="s">
        <v>207</v>
      </c>
      <c r="O2618" t="s">
        <v>509</v>
      </c>
      <c r="P2618">
        <v>100</v>
      </c>
      <c r="Q2618" t="s">
        <v>653</v>
      </c>
      <c r="R2618" t="s">
        <v>357</v>
      </c>
      <c r="S2618" t="s">
        <v>358</v>
      </c>
      <c r="T2618" t="s">
        <v>243</v>
      </c>
      <c r="U2618" t="s">
        <v>729</v>
      </c>
      <c r="V2618" t="s">
        <v>260</v>
      </c>
      <c r="W2618">
        <f t="shared" si="244"/>
        <v>-18.86</v>
      </c>
      <c r="X2618">
        <f t="shared" si="245"/>
        <v>-735.54</v>
      </c>
    </row>
    <row r="2619" spans="1:24" x14ac:dyDescent="0.35">
      <c r="A2619">
        <v>36</v>
      </c>
      <c r="B2619">
        <v>117.2</v>
      </c>
      <c r="C2619">
        <v>1</v>
      </c>
      <c r="D2619">
        <v>4219.2</v>
      </c>
      <c r="E2619" s="53" t="s">
        <v>529</v>
      </c>
      <c r="F2619" s="84">
        <v>21</v>
      </c>
      <c r="G2619" s="84">
        <v>4</v>
      </c>
      <c r="H2619" s="85" t="str">
        <f t="shared" si="240"/>
        <v>April</v>
      </c>
      <c r="I2619" s="84">
        <v>2018</v>
      </c>
      <c r="J2619" s="85" t="str">
        <f t="shared" si="241"/>
        <v>4/21/2018</v>
      </c>
      <c r="K2619" s="86">
        <f t="shared" si="242"/>
        <v>7</v>
      </c>
      <c r="L2619" t="str">
        <f t="shared" si="243"/>
        <v>Saturday</v>
      </c>
      <c r="M2619">
        <v>3389</v>
      </c>
      <c r="N2619" t="s">
        <v>207</v>
      </c>
      <c r="O2619" t="s">
        <v>509</v>
      </c>
      <c r="P2619">
        <v>100</v>
      </c>
      <c r="Q2619" t="s">
        <v>653</v>
      </c>
      <c r="R2619" t="s">
        <v>370</v>
      </c>
      <c r="S2619" t="s">
        <v>247</v>
      </c>
      <c r="T2619" t="s">
        <v>236</v>
      </c>
      <c r="U2619" t="s">
        <v>734</v>
      </c>
      <c r="V2619" t="s">
        <v>260</v>
      </c>
      <c r="W2619">
        <f t="shared" si="244"/>
        <v>17.200000000000003</v>
      </c>
      <c r="X2619">
        <f t="shared" si="245"/>
        <v>619.20000000000005</v>
      </c>
    </row>
    <row r="2620" spans="1:24" x14ac:dyDescent="0.35">
      <c r="A2620">
        <v>42</v>
      </c>
      <c r="B2620">
        <v>91.15</v>
      </c>
      <c r="C2620">
        <v>6</v>
      </c>
      <c r="D2620">
        <v>3828.3</v>
      </c>
      <c r="E2620" s="53">
        <v>43440</v>
      </c>
      <c r="F2620" s="84">
        <v>12</v>
      </c>
      <c r="G2620" s="84">
        <v>6</v>
      </c>
      <c r="H2620" s="85" t="str">
        <f t="shared" si="240"/>
        <v>June</v>
      </c>
      <c r="I2620" s="84">
        <v>2018</v>
      </c>
      <c r="J2620" s="85" t="str">
        <f t="shared" si="241"/>
        <v>6/12/2018</v>
      </c>
      <c r="K2620" s="86">
        <f t="shared" si="242"/>
        <v>3</v>
      </c>
      <c r="L2620" t="str">
        <f t="shared" si="243"/>
        <v>Tuesday</v>
      </c>
      <c r="M2620">
        <v>3338</v>
      </c>
      <c r="N2620" t="s">
        <v>207</v>
      </c>
      <c r="O2620" t="s">
        <v>509</v>
      </c>
      <c r="P2620">
        <v>100</v>
      </c>
      <c r="Q2620" t="s">
        <v>653</v>
      </c>
      <c r="R2620" t="s">
        <v>360</v>
      </c>
      <c r="S2620" t="s">
        <v>361</v>
      </c>
      <c r="T2620" t="s">
        <v>235</v>
      </c>
      <c r="U2620" t="s">
        <v>730</v>
      </c>
      <c r="V2620" t="s">
        <v>260</v>
      </c>
      <c r="W2620">
        <f t="shared" si="244"/>
        <v>-8.8499999999999943</v>
      </c>
      <c r="X2620">
        <f t="shared" si="245"/>
        <v>-371.69999999999976</v>
      </c>
    </row>
    <row r="2621" spans="1:24" x14ac:dyDescent="0.35">
      <c r="A2621">
        <v>21</v>
      </c>
      <c r="B2621">
        <v>111.19</v>
      </c>
      <c r="C2621">
        <v>3</v>
      </c>
      <c r="D2621">
        <v>2334.9899999999998</v>
      </c>
      <c r="E2621" s="53">
        <v>43320</v>
      </c>
      <c r="F2621" s="84">
        <v>8</v>
      </c>
      <c r="G2621" s="84">
        <v>8</v>
      </c>
      <c r="H2621" s="85" t="str">
        <f t="shared" si="240"/>
        <v>August</v>
      </c>
      <c r="I2621" s="84">
        <v>2018</v>
      </c>
      <c r="J2621" s="85" t="str">
        <f t="shared" si="241"/>
        <v>8/8/2018</v>
      </c>
      <c r="K2621" s="86">
        <f t="shared" si="242"/>
        <v>4</v>
      </c>
      <c r="L2621" t="str">
        <f t="shared" si="243"/>
        <v>Wednesday</v>
      </c>
      <c r="M2621">
        <v>3282</v>
      </c>
      <c r="N2621" t="s">
        <v>207</v>
      </c>
      <c r="O2621" t="s">
        <v>509</v>
      </c>
      <c r="P2621">
        <v>100</v>
      </c>
      <c r="Q2621" t="s">
        <v>653</v>
      </c>
      <c r="R2621" t="s">
        <v>335</v>
      </c>
      <c r="S2621" t="s">
        <v>336</v>
      </c>
      <c r="T2621" t="s">
        <v>229</v>
      </c>
      <c r="U2621" t="s">
        <v>720</v>
      </c>
      <c r="V2621" t="s">
        <v>255</v>
      </c>
      <c r="W2621">
        <f t="shared" si="244"/>
        <v>11.189999999999998</v>
      </c>
      <c r="X2621">
        <f t="shared" si="245"/>
        <v>234.98999999999995</v>
      </c>
    </row>
    <row r="2622" spans="1:24" x14ac:dyDescent="0.35">
      <c r="A2622">
        <v>50</v>
      </c>
      <c r="B2622">
        <v>88.15</v>
      </c>
      <c r="C2622">
        <v>2</v>
      </c>
      <c r="D2622">
        <v>4407.5</v>
      </c>
      <c r="E2622" s="53" t="s">
        <v>428</v>
      </c>
      <c r="F2622" s="84">
        <v>28</v>
      </c>
      <c r="G2622" s="84">
        <v>9</v>
      </c>
      <c r="H2622" s="85" t="str">
        <f t="shared" si="240"/>
        <v>September</v>
      </c>
      <c r="I2622" s="84">
        <v>2018</v>
      </c>
      <c r="J2622" s="85" t="str">
        <f t="shared" si="241"/>
        <v>9/28/2018</v>
      </c>
      <c r="K2622" s="86">
        <f t="shared" si="242"/>
        <v>6</v>
      </c>
      <c r="L2622" t="str">
        <f t="shared" si="243"/>
        <v>Friday</v>
      </c>
      <c r="M2622">
        <v>3232</v>
      </c>
      <c r="N2622" t="s">
        <v>207</v>
      </c>
      <c r="O2622" t="s">
        <v>509</v>
      </c>
      <c r="P2622">
        <v>100</v>
      </c>
      <c r="Q2622" t="s">
        <v>653</v>
      </c>
      <c r="R2622" t="s">
        <v>296</v>
      </c>
      <c r="S2622" t="s">
        <v>297</v>
      </c>
      <c r="T2622" t="s">
        <v>236</v>
      </c>
      <c r="U2622" t="s">
        <v>704</v>
      </c>
      <c r="V2622" t="s">
        <v>260</v>
      </c>
      <c r="W2622">
        <f t="shared" si="244"/>
        <v>-11.849999999999994</v>
      </c>
      <c r="X2622">
        <f t="shared" si="245"/>
        <v>-592.49999999999977</v>
      </c>
    </row>
    <row r="2623" spans="1:24" x14ac:dyDescent="0.35">
      <c r="A2623">
        <v>24</v>
      </c>
      <c r="B2623">
        <v>117.2</v>
      </c>
      <c r="C2623">
        <v>13</v>
      </c>
      <c r="D2623">
        <v>2812.8</v>
      </c>
      <c r="E2623" s="53" t="s">
        <v>363</v>
      </c>
      <c r="F2623" s="84">
        <v>23</v>
      </c>
      <c r="G2623" s="84">
        <v>10</v>
      </c>
      <c r="H2623" s="85" t="str">
        <f t="shared" si="240"/>
        <v>October</v>
      </c>
      <c r="I2623" s="84">
        <v>2018</v>
      </c>
      <c r="J2623" s="85" t="str">
        <f t="shared" si="241"/>
        <v>10/23/2018</v>
      </c>
      <c r="K2623" s="86">
        <f t="shared" si="242"/>
        <v>3</v>
      </c>
      <c r="L2623" t="str">
        <f t="shared" si="243"/>
        <v>Tuesday</v>
      </c>
      <c r="M2623">
        <v>3208</v>
      </c>
      <c r="N2623" t="s">
        <v>364</v>
      </c>
      <c r="O2623" t="s">
        <v>509</v>
      </c>
      <c r="P2623">
        <v>100</v>
      </c>
      <c r="Q2623" t="s">
        <v>653</v>
      </c>
      <c r="R2623" t="s">
        <v>330</v>
      </c>
      <c r="S2623" t="s">
        <v>331</v>
      </c>
      <c r="T2623" t="s">
        <v>237</v>
      </c>
      <c r="U2623" t="s">
        <v>718</v>
      </c>
      <c r="V2623" t="s">
        <v>255</v>
      </c>
      <c r="W2623">
        <f t="shared" si="244"/>
        <v>17.200000000000003</v>
      </c>
      <c r="X2623">
        <f t="shared" si="245"/>
        <v>412.80000000000007</v>
      </c>
    </row>
    <row r="2624" spans="1:24" x14ac:dyDescent="0.35">
      <c r="A2624">
        <v>44</v>
      </c>
      <c r="B2624">
        <v>92.16</v>
      </c>
      <c r="C2624">
        <v>4</v>
      </c>
      <c r="D2624">
        <v>4055.04</v>
      </c>
      <c r="E2624" s="53">
        <v>43292</v>
      </c>
      <c r="F2624" s="84">
        <v>7</v>
      </c>
      <c r="G2624" s="84">
        <v>11</v>
      </c>
      <c r="H2624" s="85" t="str">
        <f t="shared" si="240"/>
        <v>November</v>
      </c>
      <c r="I2624" s="84">
        <v>2018</v>
      </c>
      <c r="J2624" s="85" t="str">
        <f t="shared" si="241"/>
        <v>11/7/2018</v>
      </c>
      <c r="K2624" s="86">
        <f t="shared" si="242"/>
        <v>4</v>
      </c>
      <c r="L2624" t="str">
        <f t="shared" si="243"/>
        <v>Wednesday</v>
      </c>
      <c r="M2624">
        <v>3194</v>
      </c>
      <c r="N2624" t="s">
        <v>207</v>
      </c>
      <c r="O2624" t="s">
        <v>509</v>
      </c>
      <c r="P2624">
        <v>100</v>
      </c>
      <c r="Q2624" t="s">
        <v>653</v>
      </c>
      <c r="R2624" t="s">
        <v>433</v>
      </c>
      <c r="S2624" t="s">
        <v>297</v>
      </c>
      <c r="T2624" t="s">
        <v>236</v>
      </c>
      <c r="U2624" t="s">
        <v>756</v>
      </c>
      <c r="V2624" t="s">
        <v>260</v>
      </c>
      <c r="W2624">
        <f t="shared" si="244"/>
        <v>-7.8400000000000034</v>
      </c>
      <c r="X2624">
        <f t="shared" si="245"/>
        <v>-344.96000000000015</v>
      </c>
    </row>
    <row r="2625" spans="1:24" x14ac:dyDescent="0.35">
      <c r="A2625">
        <v>37</v>
      </c>
      <c r="B2625">
        <v>105.18</v>
      </c>
      <c r="C2625">
        <v>4</v>
      </c>
      <c r="D2625">
        <v>3891.66</v>
      </c>
      <c r="E2625" s="53" t="s">
        <v>367</v>
      </c>
      <c r="F2625" s="84">
        <v>14</v>
      </c>
      <c r="G2625" s="84">
        <v>11</v>
      </c>
      <c r="H2625" s="85" t="str">
        <f t="shared" si="240"/>
        <v>November</v>
      </c>
      <c r="I2625" s="84">
        <v>2018</v>
      </c>
      <c r="J2625" s="85" t="str">
        <f t="shared" si="241"/>
        <v>11/14/2018</v>
      </c>
      <c r="K2625" s="86">
        <f t="shared" si="242"/>
        <v>4</v>
      </c>
      <c r="L2625" t="str">
        <f t="shared" si="243"/>
        <v>Wednesday</v>
      </c>
      <c r="M2625">
        <v>3188</v>
      </c>
      <c r="N2625" t="s">
        <v>207</v>
      </c>
      <c r="O2625" t="s">
        <v>509</v>
      </c>
      <c r="P2625">
        <v>100</v>
      </c>
      <c r="Q2625" t="s">
        <v>653</v>
      </c>
      <c r="R2625" t="s">
        <v>362</v>
      </c>
      <c r="S2625" t="s">
        <v>293</v>
      </c>
      <c r="T2625" t="s">
        <v>229</v>
      </c>
      <c r="U2625" t="s">
        <v>731</v>
      </c>
      <c r="V2625" t="s">
        <v>260</v>
      </c>
      <c r="W2625">
        <f t="shared" si="244"/>
        <v>5.1800000000000068</v>
      </c>
      <c r="X2625">
        <f t="shared" si="245"/>
        <v>191.66000000000025</v>
      </c>
    </row>
    <row r="2626" spans="1:24" x14ac:dyDescent="0.35">
      <c r="A2626">
        <v>27</v>
      </c>
      <c r="B2626">
        <v>92.16</v>
      </c>
      <c r="C2626">
        <v>10</v>
      </c>
      <c r="D2626">
        <v>2488.3200000000002</v>
      </c>
      <c r="E2626" s="53" t="s">
        <v>369</v>
      </c>
      <c r="F2626" s="84">
        <v>26</v>
      </c>
      <c r="G2626" s="84">
        <v>11</v>
      </c>
      <c r="H2626" s="85" t="str">
        <f t="shared" si="240"/>
        <v>November</v>
      </c>
      <c r="I2626" s="84">
        <v>2018</v>
      </c>
      <c r="J2626" s="85" t="str">
        <f t="shared" si="241"/>
        <v>11/26/2018</v>
      </c>
      <c r="K2626" s="86">
        <f t="shared" si="242"/>
        <v>2</v>
      </c>
      <c r="L2626" t="str">
        <f t="shared" si="243"/>
        <v>Monday</v>
      </c>
      <c r="M2626">
        <v>3177</v>
      </c>
      <c r="N2626" t="s">
        <v>207</v>
      </c>
      <c r="O2626" t="s">
        <v>509</v>
      </c>
      <c r="P2626">
        <v>100</v>
      </c>
      <c r="Q2626" t="s">
        <v>653</v>
      </c>
      <c r="R2626" t="s">
        <v>370</v>
      </c>
      <c r="S2626" t="s">
        <v>247</v>
      </c>
      <c r="T2626" t="s">
        <v>236</v>
      </c>
      <c r="U2626" t="s">
        <v>734</v>
      </c>
      <c r="V2626" t="s">
        <v>255</v>
      </c>
      <c r="W2626">
        <f t="shared" si="244"/>
        <v>-7.8400000000000034</v>
      </c>
      <c r="X2626">
        <f t="shared" si="245"/>
        <v>-211.68000000000009</v>
      </c>
    </row>
    <row r="2627" spans="1:24" x14ac:dyDescent="0.35">
      <c r="A2627">
        <v>37</v>
      </c>
      <c r="B2627">
        <v>120.2</v>
      </c>
      <c r="C2627">
        <v>4</v>
      </c>
      <c r="D2627">
        <v>4447.3999999999996</v>
      </c>
      <c r="E2627" s="53">
        <v>43497</v>
      </c>
      <c r="F2627" s="84">
        <v>2</v>
      </c>
      <c r="G2627" s="84">
        <v>1</v>
      </c>
      <c r="H2627" s="85" t="str">
        <f t="shared" ref="H2627:H2690" si="246">IF(G2627=1,"January",IF(G2627=2,"Febuary",IF(G2627=3,"March",IF(G2627=4,"April",IF(G2627=5,"May",IF(G2627=6,"June",IF(G2627=7,"July",IF(G2627=8,"August",IF(G2627=9,"September",IF(G2627=10,"October",IF(G2627=11,"November","December")))))))))))</f>
        <v>January</v>
      </c>
      <c r="I2627" s="84">
        <v>2019</v>
      </c>
      <c r="J2627" s="85" t="str">
        <f t="shared" ref="J2627:J2690" si="247">CONCATENATE(G2627,"/",F2627,"/",I2627)</f>
        <v>1/2/2019</v>
      </c>
      <c r="K2627" s="86">
        <f t="shared" ref="K2627:K2690" si="248">WEEKDAY(J2627)</f>
        <v>4</v>
      </c>
      <c r="L2627" t="str">
        <f t="shared" ref="L2627:L2690" si="249">IF(K2627=7,"Saturday",IF(K2627=6,"Friday",IF(K2627=5,"Thursday",IF(K2627=4,"Wednesday",IF(K2627=3,"Tuesday",IF(K2627=2,"Monday","Sunday"))))))</f>
        <v>Wednesday</v>
      </c>
      <c r="M2627">
        <v>3141</v>
      </c>
      <c r="N2627" t="s">
        <v>207</v>
      </c>
      <c r="O2627" t="s">
        <v>509</v>
      </c>
      <c r="P2627">
        <v>100</v>
      </c>
      <c r="Q2627" t="s">
        <v>653</v>
      </c>
      <c r="R2627" t="s">
        <v>313</v>
      </c>
      <c r="S2627" t="s">
        <v>314</v>
      </c>
      <c r="T2627" t="s">
        <v>230</v>
      </c>
      <c r="U2627" t="s">
        <v>711</v>
      </c>
      <c r="V2627" t="s">
        <v>260</v>
      </c>
      <c r="W2627">
        <f t="shared" ref="W2627:W2690" si="250">B2627-P2627</f>
        <v>20.200000000000003</v>
      </c>
      <c r="X2627">
        <f t="shared" ref="X2627:X2690" si="251">W2627*A2627</f>
        <v>747.40000000000009</v>
      </c>
    </row>
    <row r="2628" spans="1:24" x14ac:dyDescent="0.35">
      <c r="A2628">
        <v>38</v>
      </c>
      <c r="B2628">
        <v>110.19</v>
      </c>
      <c r="C2628">
        <v>16</v>
      </c>
      <c r="D2628">
        <v>4187.22</v>
      </c>
      <c r="E2628" s="53" t="s">
        <v>371</v>
      </c>
      <c r="F2628" s="84">
        <v>19</v>
      </c>
      <c r="G2628" s="84">
        <v>2</v>
      </c>
      <c r="H2628" s="85" t="str">
        <f t="shared" si="246"/>
        <v>Febuary</v>
      </c>
      <c r="I2628" s="84">
        <v>2019</v>
      </c>
      <c r="J2628" s="85" t="str">
        <f t="shared" si="247"/>
        <v>2/19/2019</v>
      </c>
      <c r="K2628" s="86">
        <f t="shared" si="248"/>
        <v>3</v>
      </c>
      <c r="L2628" t="str">
        <f t="shared" si="249"/>
        <v>Tuesday</v>
      </c>
      <c r="M2628">
        <v>3094</v>
      </c>
      <c r="N2628" t="s">
        <v>207</v>
      </c>
      <c r="O2628" t="s">
        <v>509</v>
      </c>
      <c r="P2628">
        <v>100</v>
      </c>
      <c r="Q2628" t="s">
        <v>653</v>
      </c>
      <c r="R2628" t="s">
        <v>372</v>
      </c>
      <c r="S2628" t="s">
        <v>373</v>
      </c>
      <c r="T2628" t="s">
        <v>229</v>
      </c>
      <c r="U2628" t="s">
        <v>735</v>
      </c>
      <c r="V2628" t="s">
        <v>260</v>
      </c>
      <c r="W2628">
        <f t="shared" si="250"/>
        <v>10.189999999999998</v>
      </c>
      <c r="X2628">
        <f t="shared" si="251"/>
        <v>387.21999999999991</v>
      </c>
    </row>
    <row r="2629" spans="1:24" x14ac:dyDescent="0.35">
      <c r="A2629">
        <v>48</v>
      </c>
      <c r="B2629">
        <v>96.16</v>
      </c>
      <c r="C2629">
        <v>1</v>
      </c>
      <c r="D2629">
        <v>4615.68</v>
      </c>
      <c r="E2629" s="53" t="s">
        <v>512</v>
      </c>
      <c r="F2629" s="84">
        <v>20</v>
      </c>
      <c r="G2629" s="84">
        <v>3</v>
      </c>
      <c r="H2629" s="85" t="str">
        <f t="shared" si="246"/>
        <v>March</v>
      </c>
      <c r="I2629" s="84">
        <v>2019</v>
      </c>
      <c r="J2629" s="85" t="str">
        <f t="shared" si="247"/>
        <v>3/20/2019</v>
      </c>
      <c r="K2629" s="86">
        <f t="shared" si="248"/>
        <v>4</v>
      </c>
      <c r="L2629" t="str">
        <f t="shared" si="249"/>
        <v>Wednesday</v>
      </c>
      <c r="M2629">
        <v>3066</v>
      </c>
      <c r="N2629" t="s">
        <v>207</v>
      </c>
      <c r="O2629" t="s">
        <v>509</v>
      </c>
      <c r="P2629">
        <v>100</v>
      </c>
      <c r="Q2629" t="s">
        <v>653</v>
      </c>
      <c r="R2629" t="s">
        <v>384</v>
      </c>
      <c r="S2629" t="s">
        <v>385</v>
      </c>
      <c r="T2629" t="s">
        <v>235</v>
      </c>
      <c r="U2629" t="s">
        <v>739</v>
      </c>
      <c r="V2629" t="s">
        <v>260</v>
      </c>
      <c r="W2629">
        <f t="shared" si="250"/>
        <v>-3.8400000000000034</v>
      </c>
      <c r="X2629">
        <f t="shared" si="251"/>
        <v>-184.32000000000016</v>
      </c>
    </row>
    <row r="2630" spans="1:24" x14ac:dyDescent="0.35">
      <c r="A2630">
        <v>30</v>
      </c>
      <c r="B2630">
        <v>108.18</v>
      </c>
      <c r="C2630">
        <v>7</v>
      </c>
      <c r="D2630">
        <v>3245.4</v>
      </c>
      <c r="E2630" s="53">
        <v>43651</v>
      </c>
      <c r="F2630" s="84">
        <v>7</v>
      </c>
      <c r="G2630" s="84">
        <v>5</v>
      </c>
      <c r="H2630" s="85" t="str">
        <f t="shared" si="246"/>
        <v>May</v>
      </c>
      <c r="I2630" s="84">
        <v>2019</v>
      </c>
      <c r="J2630" s="85" t="str">
        <f t="shared" si="247"/>
        <v>5/7/2019</v>
      </c>
      <c r="K2630" s="86">
        <f t="shared" si="248"/>
        <v>3</v>
      </c>
      <c r="L2630" t="str">
        <f t="shared" si="249"/>
        <v>Tuesday</v>
      </c>
      <c r="M2630">
        <v>3019</v>
      </c>
      <c r="N2630" t="s">
        <v>364</v>
      </c>
      <c r="O2630" t="s">
        <v>509</v>
      </c>
      <c r="P2630">
        <v>100</v>
      </c>
      <c r="Q2630" t="s">
        <v>653</v>
      </c>
      <c r="R2630" t="s">
        <v>253</v>
      </c>
      <c r="S2630" t="s">
        <v>254</v>
      </c>
      <c r="T2630" t="s">
        <v>229</v>
      </c>
      <c r="U2630" t="s">
        <v>683</v>
      </c>
      <c r="V2630" t="s">
        <v>260</v>
      </c>
      <c r="W2630">
        <f t="shared" si="250"/>
        <v>8.1800000000000068</v>
      </c>
      <c r="X2630">
        <f t="shared" si="251"/>
        <v>245.4000000000002</v>
      </c>
    </row>
    <row r="2631" spans="1:24" x14ac:dyDescent="0.35">
      <c r="A2631">
        <v>25</v>
      </c>
      <c r="B2631">
        <v>88.15</v>
      </c>
      <c r="C2631">
        <v>5</v>
      </c>
      <c r="D2631">
        <v>2203.75</v>
      </c>
      <c r="E2631" s="53" t="s">
        <v>374</v>
      </c>
      <c r="F2631" s="84">
        <v>17</v>
      </c>
      <c r="G2631" s="84">
        <v>6</v>
      </c>
      <c r="H2631" s="85" t="str">
        <f t="shared" si="246"/>
        <v>June</v>
      </c>
      <c r="I2631" s="84">
        <v>2019</v>
      </c>
      <c r="J2631" s="85" t="str">
        <f t="shared" si="247"/>
        <v>6/17/2019</v>
      </c>
      <c r="K2631" s="86">
        <f t="shared" si="248"/>
        <v>2</v>
      </c>
      <c r="L2631" t="str">
        <f t="shared" si="249"/>
        <v>Monday</v>
      </c>
      <c r="M2631">
        <v>2979</v>
      </c>
      <c r="N2631" t="s">
        <v>207</v>
      </c>
      <c r="O2631" t="s">
        <v>509</v>
      </c>
      <c r="P2631">
        <v>100</v>
      </c>
      <c r="Q2631" t="s">
        <v>653</v>
      </c>
      <c r="R2631" t="s">
        <v>345</v>
      </c>
      <c r="S2631" t="s">
        <v>238</v>
      </c>
      <c r="T2631" t="s">
        <v>240</v>
      </c>
      <c r="U2631" t="s">
        <v>724</v>
      </c>
      <c r="V2631" t="s">
        <v>255</v>
      </c>
      <c r="W2631">
        <f t="shared" si="250"/>
        <v>-11.849999999999994</v>
      </c>
      <c r="X2631">
        <f t="shared" si="251"/>
        <v>-296.24999999999989</v>
      </c>
    </row>
    <row r="2632" spans="1:24" x14ac:dyDescent="0.35">
      <c r="A2632">
        <v>40</v>
      </c>
      <c r="B2632">
        <v>86.15</v>
      </c>
      <c r="C2632">
        <v>8</v>
      </c>
      <c r="D2632">
        <v>3446</v>
      </c>
      <c r="E2632" s="53" t="s">
        <v>375</v>
      </c>
      <c r="F2632" s="84">
        <v>21</v>
      </c>
      <c r="G2632" s="84">
        <v>7</v>
      </c>
      <c r="H2632" s="85" t="str">
        <f t="shared" si="246"/>
        <v>July</v>
      </c>
      <c r="I2632" s="84">
        <v>2019</v>
      </c>
      <c r="J2632" s="85" t="str">
        <f t="shared" si="247"/>
        <v>7/21/2019</v>
      </c>
      <c r="K2632" s="86">
        <f t="shared" si="248"/>
        <v>1</v>
      </c>
      <c r="L2632" t="str">
        <f t="shared" si="249"/>
        <v>Sunday</v>
      </c>
      <c r="M2632">
        <v>2946</v>
      </c>
      <c r="N2632" t="s">
        <v>207</v>
      </c>
      <c r="O2632" t="s">
        <v>509</v>
      </c>
      <c r="P2632">
        <v>100</v>
      </c>
      <c r="Q2632" t="s">
        <v>653</v>
      </c>
      <c r="R2632" t="s">
        <v>376</v>
      </c>
      <c r="S2632" t="s">
        <v>377</v>
      </c>
      <c r="T2632" t="s">
        <v>242</v>
      </c>
      <c r="U2632" t="s">
        <v>736</v>
      </c>
      <c r="V2632" t="s">
        <v>260</v>
      </c>
      <c r="W2632">
        <f t="shared" si="250"/>
        <v>-13.849999999999994</v>
      </c>
      <c r="X2632">
        <f t="shared" si="251"/>
        <v>-553.99999999999977</v>
      </c>
    </row>
    <row r="2633" spans="1:24" x14ac:dyDescent="0.35">
      <c r="A2633">
        <v>22</v>
      </c>
      <c r="B2633">
        <v>88.15</v>
      </c>
      <c r="C2633">
        <v>10</v>
      </c>
      <c r="D2633">
        <v>1939.3</v>
      </c>
      <c r="E2633" s="53" t="s">
        <v>378</v>
      </c>
      <c r="F2633" s="84">
        <v>20</v>
      </c>
      <c r="G2633" s="84">
        <v>8</v>
      </c>
      <c r="H2633" s="85" t="str">
        <f t="shared" si="246"/>
        <v>August</v>
      </c>
      <c r="I2633" s="84">
        <v>2019</v>
      </c>
      <c r="J2633" s="85" t="str">
        <f t="shared" si="247"/>
        <v>8/20/2019</v>
      </c>
      <c r="K2633" s="86">
        <f t="shared" si="248"/>
        <v>3</v>
      </c>
      <c r="L2633" t="str">
        <f t="shared" si="249"/>
        <v>Tuesday</v>
      </c>
      <c r="M2633">
        <v>2917</v>
      </c>
      <c r="N2633" t="s">
        <v>207</v>
      </c>
      <c r="O2633" t="s">
        <v>509</v>
      </c>
      <c r="P2633">
        <v>100</v>
      </c>
      <c r="Q2633" t="s">
        <v>653</v>
      </c>
      <c r="R2633" t="s">
        <v>379</v>
      </c>
      <c r="S2633" t="s">
        <v>380</v>
      </c>
      <c r="T2633" t="s">
        <v>240</v>
      </c>
      <c r="U2633" t="s">
        <v>737</v>
      </c>
      <c r="V2633" t="s">
        <v>255</v>
      </c>
      <c r="W2633">
        <f t="shared" si="250"/>
        <v>-11.849999999999994</v>
      </c>
      <c r="X2633">
        <f t="shared" si="251"/>
        <v>-260.69999999999987</v>
      </c>
    </row>
    <row r="2634" spans="1:24" x14ac:dyDescent="0.35">
      <c r="A2634">
        <v>34</v>
      </c>
      <c r="B2634">
        <v>102.17</v>
      </c>
      <c r="C2634">
        <v>5</v>
      </c>
      <c r="D2634">
        <v>3473.78</v>
      </c>
      <c r="E2634" s="53">
        <v>43747</v>
      </c>
      <c r="F2634" s="84">
        <v>10</v>
      </c>
      <c r="G2634" s="84">
        <v>9</v>
      </c>
      <c r="H2634" s="85" t="str">
        <f t="shared" si="246"/>
        <v>September</v>
      </c>
      <c r="I2634" s="84">
        <v>2019</v>
      </c>
      <c r="J2634" s="85" t="str">
        <f t="shared" si="247"/>
        <v>9/10/2019</v>
      </c>
      <c r="K2634" s="86">
        <f t="shared" si="248"/>
        <v>3</v>
      </c>
      <c r="L2634" t="str">
        <f t="shared" si="249"/>
        <v>Tuesday</v>
      </c>
      <c r="M2634">
        <v>2897</v>
      </c>
      <c r="N2634" t="s">
        <v>207</v>
      </c>
      <c r="O2634" t="s">
        <v>509</v>
      </c>
      <c r="P2634">
        <v>100</v>
      </c>
      <c r="Q2634" t="s">
        <v>653</v>
      </c>
      <c r="R2634" t="s">
        <v>381</v>
      </c>
      <c r="S2634" t="s">
        <v>382</v>
      </c>
      <c r="T2634" t="s">
        <v>229</v>
      </c>
      <c r="U2634" t="s">
        <v>738</v>
      </c>
      <c r="V2634" t="s">
        <v>260</v>
      </c>
      <c r="W2634">
        <f t="shared" si="250"/>
        <v>2.1700000000000017</v>
      </c>
      <c r="X2634">
        <f t="shared" si="251"/>
        <v>73.780000000000058</v>
      </c>
    </row>
    <row r="2635" spans="1:24" x14ac:dyDescent="0.35">
      <c r="A2635">
        <v>32</v>
      </c>
      <c r="B2635">
        <v>90.15</v>
      </c>
      <c r="C2635">
        <v>4</v>
      </c>
      <c r="D2635">
        <v>2884.8</v>
      </c>
      <c r="E2635" s="53" t="s">
        <v>383</v>
      </c>
      <c r="F2635" s="84">
        <v>14</v>
      </c>
      <c r="G2635" s="84">
        <v>10</v>
      </c>
      <c r="H2635" s="85" t="str">
        <f t="shared" si="246"/>
        <v>October</v>
      </c>
      <c r="I2635" s="84">
        <v>2019</v>
      </c>
      <c r="J2635" s="85" t="str">
        <f t="shared" si="247"/>
        <v>10/14/2019</v>
      </c>
      <c r="K2635" s="86">
        <f t="shared" si="248"/>
        <v>2</v>
      </c>
      <c r="L2635" t="str">
        <f t="shared" si="249"/>
        <v>Monday</v>
      </c>
      <c r="M2635">
        <v>2864</v>
      </c>
      <c r="N2635" t="s">
        <v>207</v>
      </c>
      <c r="O2635" t="s">
        <v>509</v>
      </c>
      <c r="P2635">
        <v>100</v>
      </c>
      <c r="Q2635" t="s">
        <v>653</v>
      </c>
      <c r="R2635" t="s">
        <v>435</v>
      </c>
      <c r="S2635" t="s">
        <v>436</v>
      </c>
      <c r="T2635" t="s">
        <v>235</v>
      </c>
      <c r="U2635" t="s">
        <v>757</v>
      </c>
      <c r="V2635" t="s">
        <v>255</v>
      </c>
      <c r="W2635">
        <f t="shared" si="250"/>
        <v>-9.8499999999999943</v>
      </c>
      <c r="X2635">
        <f t="shared" si="251"/>
        <v>-315.19999999999982</v>
      </c>
    </row>
    <row r="2636" spans="1:24" x14ac:dyDescent="0.35">
      <c r="A2636">
        <v>31</v>
      </c>
      <c r="B2636">
        <v>86.15</v>
      </c>
      <c r="C2636">
        <v>3</v>
      </c>
      <c r="D2636">
        <v>2670.65</v>
      </c>
      <c r="E2636" s="53" t="s">
        <v>521</v>
      </c>
      <c r="F2636" s="84">
        <v>29</v>
      </c>
      <c r="G2636" s="84">
        <v>10</v>
      </c>
      <c r="H2636" s="85" t="str">
        <f t="shared" si="246"/>
        <v>October</v>
      </c>
      <c r="I2636" s="84">
        <v>2019</v>
      </c>
      <c r="J2636" s="85" t="str">
        <f t="shared" si="247"/>
        <v>10/29/2019</v>
      </c>
      <c r="K2636" s="86">
        <f t="shared" si="248"/>
        <v>3</v>
      </c>
      <c r="L2636" t="str">
        <f t="shared" si="249"/>
        <v>Tuesday</v>
      </c>
      <c r="M2636">
        <v>2850</v>
      </c>
      <c r="N2636" t="s">
        <v>207</v>
      </c>
      <c r="O2636" t="s">
        <v>509</v>
      </c>
      <c r="P2636">
        <v>100</v>
      </c>
      <c r="Q2636" t="s">
        <v>653</v>
      </c>
      <c r="R2636" t="s">
        <v>277</v>
      </c>
      <c r="S2636" t="s">
        <v>278</v>
      </c>
      <c r="T2636" t="s">
        <v>230</v>
      </c>
      <c r="U2636" t="s">
        <v>695</v>
      </c>
      <c r="V2636" t="s">
        <v>255</v>
      </c>
      <c r="W2636">
        <f t="shared" si="250"/>
        <v>-13.849999999999994</v>
      </c>
      <c r="X2636">
        <f t="shared" si="251"/>
        <v>-429.3499999999998</v>
      </c>
    </row>
    <row r="2637" spans="1:24" x14ac:dyDescent="0.35">
      <c r="A2637">
        <v>43</v>
      </c>
      <c r="B2637">
        <v>80</v>
      </c>
      <c r="C2637">
        <v>2</v>
      </c>
      <c r="D2637">
        <v>3440</v>
      </c>
      <c r="E2637" s="53">
        <v>43749</v>
      </c>
      <c r="F2637" s="84">
        <v>10</v>
      </c>
      <c r="G2637" s="84">
        <v>11</v>
      </c>
      <c r="H2637" s="85" t="str">
        <f t="shared" si="246"/>
        <v>November</v>
      </c>
      <c r="I2637" s="84">
        <v>2019</v>
      </c>
      <c r="J2637" s="85" t="str">
        <f t="shared" si="247"/>
        <v>11/10/2019</v>
      </c>
      <c r="K2637" s="86">
        <f t="shared" si="248"/>
        <v>1</v>
      </c>
      <c r="L2637" t="str">
        <f t="shared" si="249"/>
        <v>Sunday</v>
      </c>
      <c r="M2637">
        <v>2839</v>
      </c>
      <c r="N2637" t="s">
        <v>397</v>
      </c>
      <c r="O2637" t="s">
        <v>509</v>
      </c>
      <c r="P2637">
        <v>100</v>
      </c>
      <c r="Q2637" t="s">
        <v>653</v>
      </c>
      <c r="R2637" t="s">
        <v>357</v>
      </c>
      <c r="S2637" t="s">
        <v>358</v>
      </c>
      <c r="T2637" t="s">
        <v>243</v>
      </c>
      <c r="U2637" t="s">
        <v>729</v>
      </c>
      <c r="V2637" t="s">
        <v>260</v>
      </c>
      <c r="W2637">
        <f t="shared" si="250"/>
        <v>-20</v>
      </c>
      <c r="X2637">
        <f t="shared" si="251"/>
        <v>-860</v>
      </c>
    </row>
    <row r="2638" spans="1:24" x14ac:dyDescent="0.35">
      <c r="A2638">
        <v>31</v>
      </c>
      <c r="B2638">
        <v>89.38</v>
      </c>
      <c r="C2638">
        <v>1</v>
      </c>
      <c r="D2638">
        <v>2770.78</v>
      </c>
      <c r="E2638" s="53" t="s">
        <v>386</v>
      </c>
      <c r="F2638" s="84">
        <v>21</v>
      </c>
      <c r="G2638" s="84">
        <v>11</v>
      </c>
      <c r="H2638" s="85" t="str">
        <f t="shared" si="246"/>
        <v>November</v>
      </c>
      <c r="I2638" s="84">
        <v>2019</v>
      </c>
      <c r="J2638" s="85" t="str">
        <f t="shared" si="247"/>
        <v>11/21/2019</v>
      </c>
      <c r="K2638" s="86">
        <f t="shared" si="248"/>
        <v>5</v>
      </c>
      <c r="L2638" t="str">
        <f t="shared" si="249"/>
        <v>Thursday</v>
      </c>
      <c r="M2638">
        <v>2829</v>
      </c>
      <c r="N2638" t="s">
        <v>207</v>
      </c>
      <c r="O2638" t="s">
        <v>509</v>
      </c>
      <c r="P2638">
        <v>100</v>
      </c>
      <c r="Q2638" t="s">
        <v>653</v>
      </c>
      <c r="R2638" t="s">
        <v>306</v>
      </c>
      <c r="S2638" t="s">
        <v>254</v>
      </c>
      <c r="T2638" t="s">
        <v>229</v>
      </c>
      <c r="U2638" t="s">
        <v>708</v>
      </c>
      <c r="V2638" t="s">
        <v>255</v>
      </c>
      <c r="W2638">
        <f t="shared" si="250"/>
        <v>-10.620000000000005</v>
      </c>
      <c r="X2638">
        <f t="shared" si="251"/>
        <v>-329.22000000000014</v>
      </c>
    </row>
    <row r="2639" spans="1:24" x14ac:dyDescent="0.35">
      <c r="A2639">
        <v>31</v>
      </c>
      <c r="B2639">
        <v>77.34</v>
      </c>
      <c r="C2639">
        <v>13</v>
      </c>
      <c r="D2639">
        <v>2397.54</v>
      </c>
      <c r="E2639" s="53">
        <v>43508</v>
      </c>
      <c r="F2639" s="84">
        <v>2</v>
      </c>
      <c r="G2639" s="84">
        <v>12</v>
      </c>
      <c r="H2639" s="85" t="str">
        <f t="shared" si="246"/>
        <v>December</v>
      </c>
      <c r="I2639" s="84">
        <v>2019</v>
      </c>
      <c r="J2639" s="85" t="str">
        <f t="shared" si="247"/>
        <v>12/2/2019</v>
      </c>
      <c r="K2639" s="86">
        <f t="shared" si="248"/>
        <v>2</v>
      </c>
      <c r="L2639" t="str">
        <f t="shared" si="249"/>
        <v>Monday</v>
      </c>
      <c r="M2639">
        <v>2819</v>
      </c>
      <c r="N2639" t="s">
        <v>207</v>
      </c>
      <c r="O2639" t="s">
        <v>509</v>
      </c>
      <c r="P2639">
        <v>100</v>
      </c>
      <c r="Q2639" t="s">
        <v>653</v>
      </c>
      <c r="R2639" t="s">
        <v>296</v>
      </c>
      <c r="S2639" t="s">
        <v>297</v>
      </c>
      <c r="T2639" t="s">
        <v>236</v>
      </c>
      <c r="U2639" t="s">
        <v>704</v>
      </c>
      <c r="V2639" t="s">
        <v>255</v>
      </c>
      <c r="W2639">
        <f t="shared" si="250"/>
        <v>-22.659999999999997</v>
      </c>
      <c r="X2639">
        <f t="shared" si="251"/>
        <v>-702.45999999999992</v>
      </c>
    </row>
    <row r="2640" spans="1:24" x14ac:dyDescent="0.35">
      <c r="A2640">
        <v>34</v>
      </c>
      <c r="B2640">
        <v>96.34</v>
      </c>
      <c r="C2640">
        <v>2</v>
      </c>
      <c r="D2640">
        <v>3275.56</v>
      </c>
      <c r="E2640" s="53" t="s">
        <v>388</v>
      </c>
      <c r="F2640" s="84">
        <v>31</v>
      </c>
      <c r="G2640" s="84">
        <v>1</v>
      </c>
      <c r="H2640" s="85" t="str">
        <f t="shared" si="246"/>
        <v>January</v>
      </c>
      <c r="I2640" s="84">
        <v>2020</v>
      </c>
      <c r="J2640" s="85" t="str">
        <f t="shared" si="247"/>
        <v>1/31/2020</v>
      </c>
      <c r="K2640" s="86">
        <f t="shared" si="248"/>
        <v>6</v>
      </c>
      <c r="L2640" t="str">
        <f t="shared" si="249"/>
        <v>Friday</v>
      </c>
      <c r="M2640">
        <v>2760</v>
      </c>
      <c r="N2640" t="s">
        <v>207</v>
      </c>
      <c r="O2640" t="s">
        <v>509</v>
      </c>
      <c r="P2640">
        <v>100</v>
      </c>
      <c r="Q2640" t="s">
        <v>653</v>
      </c>
      <c r="R2640" t="s">
        <v>389</v>
      </c>
      <c r="S2640" t="s">
        <v>390</v>
      </c>
      <c r="T2640" t="s">
        <v>233</v>
      </c>
      <c r="U2640" t="s">
        <v>740</v>
      </c>
      <c r="V2640" t="s">
        <v>260</v>
      </c>
      <c r="W2640">
        <f t="shared" si="250"/>
        <v>-3.6599999999999966</v>
      </c>
      <c r="X2640">
        <f t="shared" si="251"/>
        <v>-124.43999999999988</v>
      </c>
    </row>
    <row r="2641" spans="1:24" x14ac:dyDescent="0.35">
      <c r="A2641">
        <v>45</v>
      </c>
      <c r="B2641">
        <v>92.08</v>
      </c>
      <c r="C2641">
        <v>2</v>
      </c>
      <c r="D2641">
        <v>4143.6000000000004</v>
      </c>
      <c r="E2641" s="53">
        <v>43833</v>
      </c>
      <c r="F2641" s="84">
        <v>1</v>
      </c>
      <c r="G2641" s="84">
        <v>3</v>
      </c>
      <c r="H2641" s="85" t="str">
        <f t="shared" si="246"/>
        <v>March</v>
      </c>
      <c r="I2641" s="84">
        <v>2020</v>
      </c>
      <c r="J2641" s="85" t="str">
        <f t="shared" si="247"/>
        <v>3/1/2020</v>
      </c>
      <c r="K2641" s="86">
        <f t="shared" si="248"/>
        <v>1</v>
      </c>
      <c r="L2641" t="str">
        <f t="shared" si="249"/>
        <v>Sunday</v>
      </c>
      <c r="M2641">
        <v>2731</v>
      </c>
      <c r="N2641" t="s">
        <v>397</v>
      </c>
      <c r="O2641" t="s">
        <v>509</v>
      </c>
      <c r="P2641">
        <v>100</v>
      </c>
      <c r="Q2641" t="s">
        <v>653</v>
      </c>
      <c r="R2641" t="s">
        <v>296</v>
      </c>
      <c r="S2641" t="s">
        <v>297</v>
      </c>
      <c r="T2641" t="s">
        <v>236</v>
      </c>
      <c r="U2641" t="s">
        <v>704</v>
      </c>
      <c r="V2641" t="s">
        <v>260</v>
      </c>
      <c r="W2641">
        <f t="shared" si="250"/>
        <v>-7.9200000000000017</v>
      </c>
      <c r="X2641">
        <f t="shared" si="251"/>
        <v>-356.40000000000009</v>
      </c>
    </row>
    <row r="2642" spans="1:24" x14ac:dyDescent="0.35">
      <c r="A2642">
        <v>48</v>
      </c>
      <c r="B2642">
        <v>108.18</v>
      </c>
      <c r="C2642">
        <v>3</v>
      </c>
      <c r="D2642">
        <v>5192.6400000000003</v>
      </c>
      <c r="E2642" s="53" t="s">
        <v>528</v>
      </c>
      <c r="F2642" s="84">
        <v>28</v>
      </c>
      <c r="G2642" s="84">
        <v>3</v>
      </c>
      <c r="H2642" s="85" t="str">
        <f t="shared" si="246"/>
        <v>March</v>
      </c>
      <c r="I2642" s="84">
        <v>2020</v>
      </c>
      <c r="J2642" s="85" t="str">
        <f t="shared" si="247"/>
        <v>3/28/2020</v>
      </c>
      <c r="K2642" s="86">
        <f t="shared" si="248"/>
        <v>7</v>
      </c>
      <c r="L2642" t="str">
        <f t="shared" si="249"/>
        <v>Saturday</v>
      </c>
      <c r="M2642">
        <v>2705</v>
      </c>
      <c r="N2642" t="s">
        <v>207</v>
      </c>
      <c r="O2642" t="s">
        <v>509</v>
      </c>
      <c r="P2642">
        <v>100</v>
      </c>
      <c r="Q2642" t="s">
        <v>653</v>
      </c>
      <c r="R2642" t="s">
        <v>365</v>
      </c>
      <c r="S2642" t="s">
        <v>366</v>
      </c>
      <c r="T2642" t="s">
        <v>230</v>
      </c>
      <c r="U2642" t="s">
        <v>732</v>
      </c>
      <c r="V2642" t="s">
        <v>260</v>
      </c>
      <c r="W2642">
        <f t="shared" si="250"/>
        <v>8.1800000000000068</v>
      </c>
      <c r="X2642">
        <f t="shared" si="251"/>
        <v>392.64000000000033</v>
      </c>
    </row>
    <row r="2643" spans="1:24" x14ac:dyDescent="0.35">
      <c r="A2643">
        <v>28</v>
      </c>
      <c r="B2643">
        <v>108.18</v>
      </c>
      <c r="C2643">
        <v>7</v>
      </c>
      <c r="D2643">
        <v>3029.04</v>
      </c>
      <c r="E2643" s="53">
        <v>43987</v>
      </c>
      <c r="F2643" s="84">
        <v>6</v>
      </c>
      <c r="G2643" s="84">
        <v>5</v>
      </c>
      <c r="H2643" s="85" t="str">
        <f t="shared" si="246"/>
        <v>May</v>
      </c>
      <c r="I2643" s="84">
        <v>2020</v>
      </c>
      <c r="J2643" s="85" t="str">
        <f t="shared" si="247"/>
        <v>5/6/2020</v>
      </c>
      <c r="K2643" s="86">
        <f t="shared" si="248"/>
        <v>4</v>
      </c>
      <c r="L2643" t="str">
        <f t="shared" si="249"/>
        <v>Wednesday</v>
      </c>
      <c r="M2643">
        <v>2667</v>
      </c>
      <c r="N2643" t="s">
        <v>394</v>
      </c>
      <c r="O2643" t="s">
        <v>509</v>
      </c>
      <c r="P2643">
        <v>100</v>
      </c>
      <c r="Q2643" t="s">
        <v>653</v>
      </c>
      <c r="R2643" t="s">
        <v>381</v>
      </c>
      <c r="S2643" t="s">
        <v>382</v>
      </c>
      <c r="T2643" t="s">
        <v>229</v>
      </c>
      <c r="U2643" t="s">
        <v>738</v>
      </c>
      <c r="V2643" t="s">
        <v>260</v>
      </c>
      <c r="W2643">
        <f t="shared" si="250"/>
        <v>8.1800000000000068</v>
      </c>
      <c r="X2643">
        <f t="shared" si="251"/>
        <v>229.04000000000019</v>
      </c>
    </row>
    <row r="2644" spans="1:24" x14ac:dyDescent="0.35">
      <c r="A2644">
        <v>22</v>
      </c>
      <c r="B2644">
        <v>116.19</v>
      </c>
      <c r="C2644">
        <v>7</v>
      </c>
      <c r="D2644">
        <v>2556.1799999999998</v>
      </c>
      <c r="E2644" s="53">
        <v>43406</v>
      </c>
      <c r="F2644" s="84">
        <v>11</v>
      </c>
      <c r="G2644" s="84">
        <v>2</v>
      </c>
      <c r="H2644" s="85" t="str">
        <f t="shared" si="246"/>
        <v>Febuary</v>
      </c>
      <c r="I2644" s="84">
        <v>2018</v>
      </c>
      <c r="J2644" s="85" t="str">
        <f t="shared" si="247"/>
        <v>2/11/2018</v>
      </c>
      <c r="K2644" s="86">
        <f t="shared" si="248"/>
        <v>1</v>
      </c>
      <c r="L2644" t="str">
        <f t="shared" si="249"/>
        <v>Sunday</v>
      </c>
      <c r="M2644">
        <v>3483</v>
      </c>
      <c r="N2644" t="s">
        <v>207</v>
      </c>
      <c r="O2644" t="s">
        <v>509</v>
      </c>
      <c r="P2644">
        <v>99</v>
      </c>
      <c r="Q2644" t="s">
        <v>654</v>
      </c>
      <c r="R2644" t="s">
        <v>357</v>
      </c>
      <c r="S2644" t="s">
        <v>358</v>
      </c>
      <c r="T2644" t="s">
        <v>243</v>
      </c>
      <c r="U2644" t="s">
        <v>729</v>
      </c>
      <c r="V2644" t="s">
        <v>255</v>
      </c>
      <c r="W2644">
        <f t="shared" si="250"/>
        <v>17.189999999999998</v>
      </c>
      <c r="X2644">
        <f t="shared" si="251"/>
        <v>378.17999999999995</v>
      </c>
    </row>
    <row r="2645" spans="1:24" x14ac:dyDescent="0.35">
      <c r="A2645">
        <v>45</v>
      </c>
      <c r="B2645">
        <v>83.42</v>
      </c>
      <c r="C2645">
        <v>1</v>
      </c>
      <c r="D2645">
        <v>3753.9</v>
      </c>
      <c r="E2645" s="53" t="s">
        <v>426</v>
      </c>
      <c r="F2645" s="84">
        <v>16</v>
      </c>
      <c r="G2645" s="84">
        <v>4</v>
      </c>
      <c r="H2645" s="85" t="str">
        <f t="shared" si="246"/>
        <v>April</v>
      </c>
      <c r="I2645" s="84">
        <v>2018</v>
      </c>
      <c r="J2645" s="85" t="str">
        <f t="shared" si="247"/>
        <v>4/16/2018</v>
      </c>
      <c r="K2645" s="86">
        <f t="shared" si="248"/>
        <v>2</v>
      </c>
      <c r="L2645" t="str">
        <f t="shared" si="249"/>
        <v>Monday</v>
      </c>
      <c r="M2645">
        <v>3420</v>
      </c>
      <c r="N2645" t="s">
        <v>207</v>
      </c>
      <c r="O2645" t="s">
        <v>509</v>
      </c>
      <c r="P2645">
        <v>99</v>
      </c>
      <c r="Q2645" t="s">
        <v>654</v>
      </c>
      <c r="R2645" t="s">
        <v>304</v>
      </c>
      <c r="S2645" t="s">
        <v>249</v>
      </c>
      <c r="T2645" t="s">
        <v>249</v>
      </c>
      <c r="U2645" t="s">
        <v>707</v>
      </c>
      <c r="V2645" t="s">
        <v>260</v>
      </c>
      <c r="W2645">
        <f t="shared" si="250"/>
        <v>-15.579999999999998</v>
      </c>
      <c r="X2645">
        <f t="shared" si="251"/>
        <v>-701.09999999999991</v>
      </c>
    </row>
    <row r="2646" spans="1:24" x14ac:dyDescent="0.35">
      <c r="A2646">
        <v>30</v>
      </c>
      <c r="B2646">
        <v>85.41</v>
      </c>
      <c r="C2646">
        <v>7</v>
      </c>
      <c r="D2646">
        <v>2562.3000000000002</v>
      </c>
      <c r="E2646" s="53">
        <v>43440</v>
      </c>
      <c r="F2646" s="84">
        <v>12</v>
      </c>
      <c r="G2646" s="84">
        <v>6</v>
      </c>
      <c r="H2646" s="85" t="str">
        <f t="shared" si="246"/>
        <v>June</v>
      </c>
      <c r="I2646" s="84">
        <v>2018</v>
      </c>
      <c r="J2646" s="85" t="str">
        <f t="shared" si="247"/>
        <v>6/12/2018</v>
      </c>
      <c r="K2646" s="86">
        <f t="shared" si="248"/>
        <v>3</v>
      </c>
      <c r="L2646" t="str">
        <f t="shared" si="249"/>
        <v>Tuesday</v>
      </c>
      <c r="M2646">
        <v>3364</v>
      </c>
      <c r="N2646" t="s">
        <v>207</v>
      </c>
      <c r="O2646" t="s">
        <v>509</v>
      </c>
      <c r="P2646">
        <v>99</v>
      </c>
      <c r="Q2646" t="s">
        <v>654</v>
      </c>
      <c r="R2646" t="s">
        <v>360</v>
      </c>
      <c r="S2646" t="s">
        <v>361</v>
      </c>
      <c r="T2646" t="s">
        <v>235</v>
      </c>
      <c r="U2646" t="s">
        <v>730</v>
      </c>
      <c r="V2646" t="s">
        <v>255</v>
      </c>
      <c r="W2646">
        <f t="shared" si="250"/>
        <v>-13.590000000000003</v>
      </c>
      <c r="X2646">
        <f t="shared" si="251"/>
        <v>-407.7000000000001</v>
      </c>
    </row>
    <row r="2647" spans="1:24" x14ac:dyDescent="0.35">
      <c r="A2647">
        <v>38</v>
      </c>
      <c r="B2647">
        <v>85.41</v>
      </c>
      <c r="C2647">
        <v>4</v>
      </c>
      <c r="D2647">
        <v>3245.58</v>
      </c>
      <c r="E2647" s="53">
        <v>43320</v>
      </c>
      <c r="F2647" s="84">
        <v>8</v>
      </c>
      <c r="G2647" s="84">
        <v>8</v>
      </c>
      <c r="H2647" s="85" t="str">
        <f t="shared" si="246"/>
        <v>August</v>
      </c>
      <c r="I2647" s="84">
        <v>2018</v>
      </c>
      <c r="J2647" s="85" t="str">
        <f t="shared" si="247"/>
        <v>8/8/2018</v>
      </c>
      <c r="K2647" s="86">
        <f t="shared" si="248"/>
        <v>4</v>
      </c>
      <c r="L2647" t="str">
        <f t="shared" si="249"/>
        <v>Wednesday</v>
      </c>
      <c r="M2647">
        <v>3308</v>
      </c>
      <c r="N2647" t="s">
        <v>207</v>
      </c>
      <c r="O2647" t="s">
        <v>509</v>
      </c>
      <c r="P2647">
        <v>99</v>
      </c>
      <c r="Q2647" t="s">
        <v>654</v>
      </c>
      <c r="R2647" t="s">
        <v>335</v>
      </c>
      <c r="S2647" t="s">
        <v>336</v>
      </c>
      <c r="T2647" t="s">
        <v>229</v>
      </c>
      <c r="U2647" t="s">
        <v>720</v>
      </c>
      <c r="V2647" t="s">
        <v>260</v>
      </c>
      <c r="W2647">
        <f t="shared" si="250"/>
        <v>-13.590000000000003</v>
      </c>
      <c r="X2647">
        <f t="shared" si="251"/>
        <v>-516.42000000000007</v>
      </c>
    </row>
    <row r="2648" spans="1:24" x14ac:dyDescent="0.35">
      <c r="A2648">
        <v>20</v>
      </c>
      <c r="B2648">
        <v>110.23</v>
      </c>
      <c r="C2648">
        <v>3</v>
      </c>
      <c r="D2648">
        <v>2204.6</v>
      </c>
      <c r="E2648" s="53" t="s">
        <v>428</v>
      </c>
      <c r="F2648" s="84">
        <v>28</v>
      </c>
      <c r="G2648" s="84">
        <v>9</v>
      </c>
      <c r="H2648" s="85" t="str">
        <f t="shared" si="246"/>
        <v>September</v>
      </c>
      <c r="I2648" s="84">
        <v>2018</v>
      </c>
      <c r="J2648" s="85" t="str">
        <f t="shared" si="247"/>
        <v>9/28/2018</v>
      </c>
      <c r="K2648" s="86">
        <f t="shared" si="248"/>
        <v>6</v>
      </c>
      <c r="L2648" t="str">
        <f t="shared" si="249"/>
        <v>Friday</v>
      </c>
      <c r="M2648">
        <v>3258</v>
      </c>
      <c r="N2648" t="s">
        <v>207</v>
      </c>
      <c r="O2648" t="s">
        <v>509</v>
      </c>
      <c r="P2648">
        <v>99</v>
      </c>
      <c r="Q2648" t="s">
        <v>654</v>
      </c>
      <c r="R2648" t="s">
        <v>296</v>
      </c>
      <c r="S2648" t="s">
        <v>297</v>
      </c>
      <c r="T2648" t="s">
        <v>236</v>
      </c>
      <c r="U2648" t="s">
        <v>704</v>
      </c>
      <c r="V2648" t="s">
        <v>255</v>
      </c>
      <c r="W2648">
        <f t="shared" si="250"/>
        <v>11.230000000000004</v>
      </c>
      <c r="X2648">
        <f t="shared" si="251"/>
        <v>224.60000000000008</v>
      </c>
    </row>
    <row r="2649" spans="1:24" x14ac:dyDescent="0.35">
      <c r="A2649">
        <v>28</v>
      </c>
      <c r="B2649">
        <v>107.25</v>
      </c>
      <c r="C2649">
        <v>14</v>
      </c>
      <c r="D2649">
        <v>3003</v>
      </c>
      <c r="E2649" s="53" t="s">
        <v>363</v>
      </c>
      <c r="F2649" s="84">
        <v>23</v>
      </c>
      <c r="G2649" s="84">
        <v>10</v>
      </c>
      <c r="H2649" s="85" t="str">
        <f t="shared" si="246"/>
        <v>October</v>
      </c>
      <c r="I2649" s="84">
        <v>2018</v>
      </c>
      <c r="J2649" s="85" t="str">
        <f t="shared" si="247"/>
        <v>10/23/2018</v>
      </c>
      <c r="K2649" s="86">
        <f t="shared" si="248"/>
        <v>3</v>
      </c>
      <c r="L2649" t="str">
        <f t="shared" si="249"/>
        <v>Tuesday</v>
      </c>
      <c r="M2649">
        <v>3234</v>
      </c>
      <c r="N2649" t="s">
        <v>364</v>
      </c>
      <c r="O2649" t="s">
        <v>509</v>
      </c>
      <c r="P2649">
        <v>99</v>
      </c>
      <c r="Q2649" t="s">
        <v>654</v>
      </c>
      <c r="R2649" t="s">
        <v>330</v>
      </c>
      <c r="S2649" t="s">
        <v>331</v>
      </c>
      <c r="T2649" t="s">
        <v>237</v>
      </c>
      <c r="U2649" t="s">
        <v>718</v>
      </c>
      <c r="V2649" t="s">
        <v>260</v>
      </c>
      <c r="W2649">
        <f t="shared" si="250"/>
        <v>8.25</v>
      </c>
      <c r="X2649">
        <f t="shared" si="251"/>
        <v>231</v>
      </c>
    </row>
    <row r="2650" spans="1:24" x14ac:dyDescent="0.35">
      <c r="A2650">
        <v>24</v>
      </c>
      <c r="B2650">
        <v>105.27</v>
      </c>
      <c r="C2650">
        <v>5</v>
      </c>
      <c r="D2650">
        <v>2526.48</v>
      </c>
      <c r="E2650" s="53">
        <v>43292</v>
      </c>
      <c r="F2650" s="84">
        <v>7</v>
      </c>
      <c r="G2650" s="84">
        <v>11</v>
      </c>
      <c r="H2650" s="85" t="str">
        <f t="shared" si="246"/>
        <v>November</v>
      </c>
      <c r="I2650" s="84">
        <v>2018</v>
      </c>
      <c r="J2650" s="85" t="str">
        <f t="shared" si="247"/>
        <v>11/7/2018</v>
      </c>
      <c r="K2650" s="86">
        <f t="shared" si="248"/>
        <v>4</v>
      </c>
      <c r="L2650" t="str">
        <f t="shared" si="249"/>
        <v>Wednesday</v>
      </c>
      <c r="M2650">
        <v>3220</v>
      </c>
      <c r="N2650" t="s">
        <v>207</v>
      </c>
      <c r="O2650" t="s">
        <v>509</v>
      </c>
      <c r="P2650">
        <v>99</v>
      </c>
      <c r="Q2650" t="s">
        <v>654</v>
      </c>
      <c r="R2650" t="s">
        <v>433</v>
      </c>
      <c r="S2650" t="s">
        <v>297</v>
      </c>
      <c r="T2650" t="s">
        <v>236</v>
      </c>
      <c r="U2650" t="s">
        <v>756</v>
      </c>
      <c r="V2650" t="s">
        <v>255</v>
      </c>
      <c r="W2650">
        <f t="shared" si="250"/>
        <v>6.269999999999996</v>
      </c>
      <c r="X2650">
        <f t="shared" si="251"/>
        <v>150.4799999999999</v>
      </c>
    </row>
    <row r="2651" spans="1:24" x14ac:dyDescent="0.35">
      <c r="A2651">
        <v>22</v>
      </c>
      <c r="B2651">
        <v>79.45</v>
      </c>
      <c r="C2651">
        <v>5</v>
      </c>
      <c r="D2651">
        <v>1747.9</v>
      </c>
      <c r="E2651" s="53" t="s">
        <v>367</v>
      </c>
      <c r="F2651" s="84">
        <v>14</v>
      </c>
      <c r="G2651" s="84">
        <v>11</v>
      </c>
      <c r="H2651" s="85" t="str">
        <f t="shared" si="246"/>
        <v>November</v>
      </c>
      <c r="I2651" s="84">
        <v>2018</v>
      </c>
      <c r="J2651" s="85" t="str">
        <f t="shared" si="247"/>
        <v>11/14/2018</v>
      </c>
      <c r="K2651" s="86">
        <f t="shared" si="248"/>
        <v>4</v>
      </c>
      <c r="L2651" t="str">
        <f t="shared" si="249"/>
        <v>Wednesday</v>
      </c>
      <c r="M2651">
        <v>3214</v>
      </c>
      <c r="N2651" t="s">
        <v>207</v>
      </c>
      <c r="O2651" t="s">
        <v>509</v>
      </c>
      <c r="P2651">
        <v>99</v>
      </c>
      <c r="Q2651" t="s">
        <v>654</v>
      </c>
      <c r="R2651" t="s">
        <v>362</v>
      </c>
      <c r="S2651" t="s">
        <v>293</v>
      </c>
      <c r="T2651" t="s">
        <v>229</v>
      </c>
      <c r="U2651" t="s">
        <v>731</v>
      </c>
      <c r="V2651" t="s">
        <v>255</v>
      </c>
      <c r="W2651">
        <f t="shared" si="250"/>
        <v>-19.549999999999997</v>
      </c>
      <c r="X2651">
        <f t="shared" si="251"/>
        <v>-430.09999999999991</v>
      </c>
    </row>
    <row r="2652" spans="1:24" x14ac:dyDescent="0.35">
      <c r="A2652">
        <v>35</v>
      </c>
      <c r="B2652">
        <v>93.35</v>
      </c>
      <c r="C2652">
        <v>11</v>
      </c>
      <c r="D2652">
        <v>3267.25</v>
      </c>
      <c r="E2652" s="53" t="s">
        <v>369</v>
      </c>
      <c r="F2652" s="84">
        <v>26</v>
      </c>
      <c r="G2652" s="84">
        <v>11</v>
      </c>
      <c r="H2652" s="85" t="str">
        <f t="shared" si="246"/>
        <v>November</v>
      </c>
      <c r="I2652" s="84">
        <v>2018</v>
      </c>
      <c r="J2652" s="85" t="str">
        <f t="shared" si="247"/>
        <v>11/26/2018</v>
      </c>
      <c r="K2652" s="86">
        <f t="shared" si="248"/>
        <v>2</v>
      </c>
      <c r="L2652" t="str">
        <f t="shared" si="249"/>
        <v>Monday</v>
      </c>
      <c r="M2652">
        <v>3203</v>
      </c>
      <c r="N2652" t="s">
        <v>207</v>
      </c>
      <c r="O2652" t="s">
        <v>509</v>
      </c>
      <c r="P2652">
        <v>99</v>
      </c>
      <c r="Q2652" t="s">
        <v>654</v>
      </c>
      <c r="R2652" t="s">
        <v>370</v>
      </c>
      <c r="S2652" t="s">
        <v>247</v>
      </c>
      <c r="T2652" t="s">
        <v>236</v>
      </c>
      <c r="U2652" t="s">
        <v>734</v>
      </c>
      <c r="V2652" t="s">
        <v>260</v>
      </c>
      <c r="W2652">
        <f t="shared" si="250"/>
        <v>-5.6500000000000057</v>
      </c>
      <c r="X2652">
        <f t="shared" si="251"/>
        <v>-197.7500000000002</v>
      </c>
    </row>
    <row r="2653" spans="1:24" x14ac:dyDescent="0.35">
      <c r="A2653">
        <v>33</v>
      </c>
      <c r="B2653">
        <v>85.41</v>
      </c>
      <c r="C2653">
        <v>5</v>
      </c>
      <c r="D2653">
        <v>2818.53</v>
      </c>
      <c r="E2653" s="53">
        <v>43497</v>
      </c>
      <c r="F2653" s="84">
        <v>2</v>
      </c>
      <c r="G2653" s="84">
        <v>1</v>
      </c>
      <c r="H2653" s="85" t="str">
        <f t="shared" si="246"/>
        <v>January</v>
      </c>
      <c r="I2653" s="84">
        <v>2019</v>
      </c>
      <c r="J2653" s="85" t="str">
        <f t="shared" si="247"/>
        <v>1/2/2019</v>
      </c>
      <c r="K2653" s="86">
        <f t="shared" si="248"/>
        <v>4</v>
      </c>
      <c r="L2653" t="str">
        <f t="shared" si="249"/>
        <v>Wednesday</v>
      </c>
      <c r="M2653">
        <v>3167</v>
      </c>
      <c r="N2653" t="s">
        <v>207</v>
      </c>
      <c r="O2653" t="s">
        <v>509</v>
      </c>
      <c r="P2653">
        <v>99</v>
      </c>
      <c r="Q2653" t="s">
        <v>654</v>
      </c>
      <c r="R2653" t="s">
        <v>313</v>
      </c>
      <c r="S2653" t="s">
        <v>314</v>
      </c>
      <c r="T2653" t="s">
        <v>230</v>
      </c>
      <c r="U2653" t="s">
        <v>711</v>
      </c>
      <c r="V2653" t="s">
        <v>255</v>
      </c>
      <c r="W2653">
        <f t="shared" si="250"/>
        <v>-13.590000000000003</v>
      </c>
      <c r="X2653">
        <f t="shared" si="251"/>
        <v>-448.47000000000014</v>
      </c>
    </row>
    <row r="2654" spans="1:24" x14ac:dyDescent="0.35">
      <c r="A2654">
        <v>31</v>
      </c>
      <c r="B2654">
        <v>95.34</v>
      </c>
      <c r="C2654">
        <v>17</v>
      </c>
      <c r="D2654">
        <v>2955.54</v>
      </c>
      <c r="E2654" s="53" t="s">
        <v>371</v>
      </c>
      <c r="F2654" s="84">
        <v>19</v>
      </c>
      <c r="G2654" s="84">
        <v>2</v>
      </c>
      <c r="H2654" s="85" t="str">
        <f t="shared" si="246"/>
        <v>Febuary</v>
      </c>
      <c r="I2654" s="84">
        <v>2019</v>
      </c>
      <c r="J2654" s="85" t="str">
        <f t="shared" si="247"/>
        <v>2/19/2019</v>
      </c>
      <c r="K2654" s="86">
        <f t="shared" si="248"/>
        <v>3</v>
      </c>
      <c r="L2654" t="str">
        <f t="shared" si="249"/>
        <v>Tuesday</v>
      </c>
      <c r="M2654">
        <v>3120</v>
      </c>
      <c r="N2654" t="s">
        <v>207</v>
      </c>
      <c r="O2654" t="s">
        <v>509</v>
      </c>
      <c r="P2654">
        <v>99</v>
      </c>
      <c r="Q2654" t="s">
        <v>654</v>
      </c>
      <c r="R2654" t="s">
        <v>372</v>
      </c>
      <c r="S2654" t="s">
        <v>373</v>
      </c>
      <c r="T2654" t="s">
        <v>229</v>
      </c>
      <c r="U2654" t="s">
        <v>735</v>
      </c>
      <c r="V2654" t="s">
        <v>255</v>
      </c>
      <c r="W2654">
        <f t="shared" si="250"/>
        <v>-3.6599999999999966</v>
      </c>
      <c r="X2654">
        <f t="shared" si="251"/>
        <v>-113.45999999999989</v>
      </c>
    </row>
    <row r="2655" spans="1:24" x14ac:dyDescent="0.35">
      <c r="A2655">
        <v>35</v>
      </c>
      <c r="B2655">
        <v>82.43</v>
      </c>
      <c r="C2655">
        <v>2</v>
      </c>
      <c r="D2655">
        <v>2885.05</v>
      </c>
      <c r="E2655" s="53" t="s">
        <v>512</v>
      </c>
      <c r="F2655" s="84">
        <v>20</v>
      </c>
      <c r="G2655" s="84">
        <v>3</v>
      </c>
      <c r="H2655" s="85" t="str">
        <f t="shared" si="246"/>
        <v>March</v>
      </c>
      <c r="I2655" s="84">
        <v>2019</v>
      </c>
      <c r="J2655" s="85" t="str">
        <f t="shared" si="247"/>
        <v>3/20/2019</v>
      </c>
      <c r="K2655" s="86">
        <f t="shared" si="248"/>
        <v>4</v>
      </c>
      <c r="L2655" t="str">
        <f t="shared" si="249"/>
        <v>Wednesday</v>
      </c>
      <c r="M2655">
        <v>3092</v>
      </c>
      <c r="N2655" t="s">
        <v>207</v>
      </c>
      <c r="O2655" t="s">
        <v>509</v>
      </c>
      <c r="P2655">
        <v>99</v>
      </c>
      <c r="Q2655" t="s">
        <v>654</v>
      </c>
      <c r="R2655" t="s">
        <v>384</v>
      </c>
      <c r="S2655" t="s">
        <v>385</v>
      </c>
      <c r="T2655" t="s">
        <v>235</v>
      </c>
      <c r="U2655" t="s">
        <v>739</v>
      </c>
      <c r="V2655" t="s">
        <v>255</v>
      </c>
      <c r="W2655">
        <f t="shared" si="250"/>
        <v>-16.569999999999993</v>
      </c>
      <c r="X2655">
        <f t="shared" si="251"/>
        <v>-579.94999999999982</v>
      </c>
    </row>
    <row r="2656" spans="1:24" x14ac:dyDescent="0.35">
      <c r="A2656">
        <v>35</v>
      </c>
      <c r="B2656">
        <v>90.37</v>
      </c>
      <c r="C2656">
        <v>8</v>
      </c>
      <c r="D2656">
        <v>3162.95</v>
      </c>
      <c r="E2656" s="53">
        <v>43651</v>
      </c>
      <c r="F2656" s="84">
        <v>7</v>
      </c>
      <c r="G2656" s="84">
        <v>5</v>
      </c>
      <c r="H2656" s="85" t="str">
        <f t="shared" si="246"/>
        <v>May</v>
      </c>
      <c r="I2656" s="84">
        <v>2019</v>
      </c>
      <c r="J2656" s="85" t="str">
        <f t="shared" si="247"/>
        <v>5/7/2019</v>
      </c>
      <c r="K2656" s="86">
        <f t="shared" si="248"/>
        <v>3</v>
      </c>
      <c r="L2656" t="str">
        <f t="shared" si="249"/>
        <v>Tuesday</v>
      </c>
      <c r="M2656">
        <v>3045</v>
      </c>
      <c r="N2656" t="s">
        <v>364</v>
      </c>
      <c r="O2656" t="s">
        <v>509</v>
      </c>
      <c r="P2656">
        <v>99</v>
      </c>
      <c r="Q2656" t="s">
        <v>654</v>
      </c>
      <c r="R2656" t="s">
        <v>253</v>
      </c>
      <c r="S2656" t="s">
        <v>254</v>
      </c>
      <c r="T2656" t="s">
        <v>229</v>
      </c>
      <c r="U2656" t="s">
        <v>683</v>
      </c>
      <c r="V2656" t="s">
        <v>260</v>
      </c>
      <c r="W2656">
        <f t="shared" si="250"/>
        <v>-8.6299999999999955</v>
      </c>
      <c r="X2656">
        <f t="shared" si="251"/>
        <v>-302.04999999999984</v>
      </c>
    </row>
    <row r="2657" spans="1:24" x14ac:dyDescent="0.35">
      <c r="A2657">
        <v>50</v>
      </c>
      <c r="B2657">
        <v>81.430000000000007</v>
      </c>
      <c r="C2657">
        <v>6</v>
      </c>
      <c r="D2657">
        <v>4071.5</v>
      </c>
      <c r="E2657" s="53" t="s">
        <v>374</v>
      </c>
      <c r="F2657" s="84">
        <v>17</v>
      </c>
      <c r="G2657" s="84">
        <v>6</v>
      </c>
      <c r="H2657" s="85" t="str">
        <f t="shared" si="246"/>
        <v>June</v>
      </c>
      <c r="I2657" s="84">
        <v>2019</v>
      </c>
      <c r="J2657" s="85" t="str">
        <f t="shared" si="247"/>
        <v>6/17/2019</v>
      </c>
      <c r="K2657" s="86">
        <f t="shared" si="248"/>
        <v>2</v>
      </c>
      <c r="L2657" t="str">
        <f t="shared" si="249"/>
        <v>Monday</v>
      </c>
      <c r="M2657">
        <v>3005</v>
      </c>
      <c r="N2657" t="s">
        <v>207</v>
      </c>
      <c r="O2657" t="s">
        <v>509</v>
      </c>
      <c r="P2657">
        <v>99</v>
      </c>
      <c r="Q2657" t="s">
        <v>654</v>
      </c>
      <c r="R2657" t="s">
        <v>345</v>
      </c>
      <c r="S2657" t="s">
        <v>238</v>
      </c>
      <c r="T2657" t="s">
        <v>240</v>
      </c>
      <c r="U2657" t="s">
        <v>724</v>
      </c>
      <c r="V2657" t="s">
        <v>260</v>
      </c>
      <c r="W2657">
        <f t="shared" si="250"/>
        <v>-17.569999999999993</v>
      </c>
      <c r="X2657">
        <f t="shared" si="251"/>
        <v>-878.49999999999966</v>
      </c>
    </row>
    <row r="2658" spans="1:24" x14ac:dyDescent="0.35">
      <c r="A2658">
        <v>26</v>
      </c>
      <c r="B2658">
        <v>114.21</v>
      </c>
      <c r="C2658">
        <v>9</v>
      </c>
      <c r="D2658">
        <v>2969.46</v>
      </c>
      <c r="E2658" s="53" t="s">
        <v>375</v>
      </c>
      <c r="F2658" s="84">
        <v>21</v>
      </c>
      <c r="G2658" s="84">
        <v>7</v>
      </c>
      <c r="H2658" s="85" t="str">
        <f t="shared" si="246"/>
        <v>July</v>
      </c>
      <c r="I2658" s="84">
        <v>2019</v>
      </c>
      <c r="J2658" s="85" t="str">
        <f t="shared" si="247"/>
        <v>7/21/2019</v>
      </c>
      <c r="K2658" s="86">
        <f t="shared" si="248"/>
        <v>1</v>
      </c>
      <c r="L2658" t="str">
        <f t="shared" si="249"/>
        <v>Sunday</v>
      </c>
      <c r="M2658">
        <v>2972</v>
      </c>
      <c r="N2658" t="s">
        <v>207</v>
      </c>
      <c r="O2658" t="s">
        <v>509</v>
      </c>
      <c r="P2658">
        <v>99</v>
      </c>
      <c r="Q2658" t="s">
        <v>654</v>
      </c>
      <c r="R2658" t="s">
        <v>376</v>
      </c>
      <c r="S2658" t="s">
        <v>377</v>
      </c>
      <c r="T2658" t="s">
        <v>242</v>
      </c>
      <c r="U2658" t="s">
        <v>736</v>
      </c>
      <c r="V2658" t="s">
        <v>255</v>
      </c>
      <c r="W2658">
        <f t="shared" si="250"/>
        <v>15.209999999999994</v>
      </c>
      <c r="X2658">
        <f t="shared" si="251"/>
        <v>395.45999999999981</v>
      </c>
    </row>
    <row r="2659" spans="1:24" x14ac:dyDescent="0.35">
      <c r="A2659">
        <v>38</v>
      </c>
      <c r="B2659">
        <v>89.38</v>
      </c>
      <c r="C2659">
        <v>11</v>
      </c>
      <c r="D2659">
        <v>3396.44</v>
      </c>
      <c r="E2659" s="53" t="s">
        <v>378</v>
      </c>
      <c r="F2659" s="84">
        <v>20</v>
      </c>
      <c r="G2659" s="84">
        <v>8</v>
      </c>
      <c r="H2659" s="85" t="str">
        <f t="shared" si="246"/>
        <v>August</v>
      </c>
      <c r="I2659" s="84">
        <v>2019</v>
      </c>
      <c r="J2659" s="85" t="str">
        <f t="shared" si="247"/>
        <v>8/20/2019</v>
      </c>
      <c r="K2659" s="86">
        <f t="shared" si="248"/>
        <v>3</v>
      </c>
      <c r="L2659" t="str">
        <f t="shared" si="249"/>
        <v>Tuesday</v>
      </c>
      <c r="M2659">
        <v>2943</v>
      </c>
      <c r="N2659" t="s">
        <v>207</v>
      </c>
      <c r="O2659" t="s">
        <v>509</v>
      </c>
      <c r="P2659">
        <v>99</v>
      </c>
      <c r="Q2659" t="s">
        <v>654</v>
      </c>
      <c r="R2659" t="s">
        <v>379</v>
      </c>
      <c r="S2659" t="s">
        <v>380</v>
      </c>
      <c r="T2659" t="s">
        <v>240</v>
      </c>
      <c r="U2659" t="s">
        <v>737</v>
      </c>
      <c r="V2659" t="s">
        <v>260</v>
      </c>
      <c r="W2659">
        <f t="shared" si="250"/>
        <v>-9.6200000000000045</v>
      </c>
      <c r="X2659">
        <f t="shared" si="251"/>
        <v>-365.56000000000017</v>
      </c>
    </row>
    <row r="2660" spans="1:24" x14ac:dyDescent="0.35">
      <c r="A2660">
        <v>45</v>
      </c>
      <c r="B2660">
        <v>104.28</v>
      </c>
      <c r="C2660">
        <v>1</v>
      </c>
      <c r="D2660">
        <v>4692.6000000000004</v>
      </c>
      <c r="E2660" s="53">
        <v>43747</v>
      </c>
      <c r="F2660" s="84">
        <v>10</v>
      </c>
      <c r="G2660" s="84">
        <v>9</v>
      </c>
      <c r="H2660" s="85" t="str">
        <f t="shared" si="246"/>
        <v>September</v>
      </c>
      <c r="I2660" s="84">
        <v>2019</v>
      </c>
      <c r="J2660" s="85" t="str">
        <f t="shared" si="247"/>
        <v>9/10/2019</v>
      </c>
      <c r="K2660" s="86">
        <f t="shared" si="248"/>
        <v>3</v>
      </c>
      <c r="L2660" t="str">
        <f t="shared" si="249"/>
        <v>Tuesday</v>
      </c>
      <c r="M2660">
        <v>2923</v>
      </c>
      <c r="N2660" t="s">
        <v>207</v>
      </c>
      <c r="O2660" t="s">
        <v>509</v>
      </c>
      <c r="P2660">
        <v>99</v>
      </c>
      <c r="Q2660" t="s">
        <v>654</v>
      </c>
      <c r="R2660" t="s">
        <v>418</v>
      </c>
      <c r="S2660" t="s">
        <v>342</v>
      </c>
      <c r="T2660" t="s">
        <v>229</v>
      </c>
      <c r="U2660" t="s">
        <v>751</v>
      </c>
      <c r="V2660" t="s">
        <v>260</v>
      </c>
      <c r="W2660">
        <f t="shared" si="250"/>
        <v>5.2800000000000011</v>
      </c>
      <c r="X2660">
        <f t="shared" si="251"/>
        <v>237.60000000000005</v>
      </c>
    </row>
    <row r="2661" spans="1:24" x14ac:dyDescent="0.35">
      <c r="A2661">
        <v>30</v>
      </c>
      <c r="B2661">
        <v>117.19</v>
      </c>
      <c r="C2661">
        <v>5</v>
      </c>
      <c r="D2661">
        <v>3515.7</v>
      </c>
      <c r="E2661" s="53" t="s">
        <v>383</v>
      </c>
      <c r="F2661" s="84">
        <v>14</v>
      </c>
      <c r="G2661" s="84">
        <v>10</v>
      </c>
      <c r="H2661" s="85" t="str">
        <f t="shared" si="246"/>
        <v>October</v>
      </c>
      <c r="I2661" s="84">
        <v>2019</v>
      </c>
      <c r="J2661" s="85" t="str">
        <f t="shared" si="247"/>
        <v>10/14/2019</v>
      </c>
      <c r="K2661" s="86">
        <f t="shared" si="248"/>
        <v>2</v>
      </c>
      <c r="L2661" t="str">
        <f t="shared" si="249"/>
        <v>Monday</v>
      </c>
      <c r="M2661">
        <v>2890</v>
      </c>
      <c r="N2661" t="s">
        <v>207</v>
      </c>
      <c r="O2661" t="s">
        <v>509</v>
      </c>
      <c r="P2661">
        <v>99</v>
      </c>
      <c r="Q2661" t="s">
        <v>654</v>
      </c>
      <c r="R2661" t="s">
        <v>435</v>
      </c>
      <c r="S2661" t="s">
        <v>436</v>
      </c>
      <c r="T2661" t="s">
        <v>235</v>
      </c>
      <c r="U2661" t="s">
        <v>757</v>
      </c>
      <c r="V2661" t="s">
        <v>260</v>
      </c>
      <c r="W2661">
        <f t="shared" si="250"/>
        <v>18.189999999999998</v>
      </c>
      <c r="X2661">
        <f t="shared" si="251"/>
        <v>545.69999999999993</v>
      </c>
    </row>
    <row r="2662" spans="1:24" x14ac:dyDescent="0.35">
      <c r="A2662">
        <v>37</v>
      </c>
      <c r="B2662">
        <v>91.37</v>
      </c>
      <c r="C2662">
        <v>4</v>
      </c>
      <c r="D2662">
        <v>3380.69</v>
      </c>
      <c r="E2662" s="53" t="s">
        <v>521</v>
      </c>
      <c r="F2662" s="84">
        <v>29</v>
      </c>
      <c r="G2662" s="84">
        <v>10</v>
      </c>
      <c r="H2662" s="85" t="str">
        <f t="shared" si="246"/>
        <v>October</v>
      </c>
      <c r="I2662" s="84">
        <v>2019</v>
      </c>
      <c r="J2662" s="85" t="str">
        <f t="shared" si="247"/>
        <v>10/29/2019</v>
      </c>
      <c r="K2662" s="86">
        <f t="shared" si="248"/>
        <v>3</v>
      </c>
      <c r="L2662" t="str">
        <f t="shared" si="249"/>
        <v>Tuesday</v>
      </c>
      <c r="M2662">
        <v>2876</v>
      </c>
      <c r="N2662" t="s">
        <v>207</v>
      </c>
      <c r="O2662" t="s">
        <v>509</v>
      </c>
      <c r="P2662">
        <v>99</v>
      </c>
      <c r="Q2662" t="s">
        <v>654</v>
      </c>
      <c r="R2662" t="s">
        <v>277</v>
      </c>
      <c r="S2662" t="s">
        <v>278</v>
      </c>
      <c r="T2662" t="s">
        <v>230</v>
      </c>
      <c r="U2662" t="s">
        <v>695</v>
      </c>
      <c r="V2662" t="s">
        <v>260</v>
      </c>
      <c r="W2662">
        <f t="shared" si="250"/>
        <v>-7.6299999999999955</v>
      </c>
      <c r="X2662">
        <f t="shared" si="251"/>
        <v>-282.30999999999983</v>
      </c>
    </row>
    <row r="2663" spans="1:24" x14ac:dyDescent="0.35">
      <c r="A2663">
        <v>37</v>
      </c>
      <c r="B2663">
        <v>86.61</v>
      </c>
      <c r="C2663">
        <v>3</v>
      </c>
      <c r="D2663">
        <v>3204.57</v>
      </c>
      <c r="E2663" s="53">
        <v>43749</v>
      </c>
      <c r="F2663" s="84">
        <v>10</v>
      </c>
      <c r="G2663" s="84">
        <v>11</v>
      </c>
      <c r="H2663" s="85" t="str">
        <f t="shared" si="246"/>
        <v>November</v>
      </c>
      <c r="I2663" s="84">
        <v>2019</v>
      </c>
      <c r="J2663" s="85" t="str">
        <f t="shared" si="247"/>
        <v>11/10/2019</v>
      </c>
      <c r="K2663" s="86">
        <f t="shared" si="248"/>
        <v>1</v>
      </c>
      <c r="L2663" t="str">
        <f t="shared" si="249"/>
        <v>Sunday</v>
      </c>
      <c r="M2663">
        <v>2865</v>
      </c>
      <c r="N2663" t="s">
        <v>397</v>
      </c>
      <c r="O2663" t="s">
        <v>509</v>
      </c>
      <c r="P2663">
        <v>99</v>
      </c>
      <c r="Q2663" t="s">
        <v>654</v>
      </c>
      <c r="R2663" t="s">
        <v>357</v>
      </c>
      <c r="S2663" t="s">
        <v>358</v>
      </c>
      <c r="T2663" t="s">
        <v>243</v>
      </c>
      <c r="U2663" t="s">
        <v>729</v>
      </c>
      <c r="V2663" t="s">
        <v>260</v>
      </c>
      <c r="W2663">
        <f t="shared" si="250"/>
        <v>-12.39</v>
      </c>
      <c r="X2663">
        <f t="shared" si="251"/>
        <v>-458.43</v>
      </c>
    </row>
    <row r="2664" spans="1:24" x14ac:dyDescent="0.35">
      <c r="A2664">
        <v>36</v>
      </c>
      <c r="B2664">
        <v>71.89</v>
      </c>
      <c r="C2664">
        <v>7</v>
      </c>
      <c r="D2664">
        <v>2588.04</v>
      </c>
      <c r="E2664" s="53" t="s">
        <v>386</v>
      </c>
      <c r="F2664" s="84">
        <v>21</v>
      </c>
      <c r="G2664" s="84">
        <v>11</v>
      </c>
      <c r="H2664" s="85" t="str">
        <f t="shared" si="246"/>
        <v>November</v>
      </c>
      <c r="I2664" s="84">
        <v>2019</v>
      </c>
      <c r="J2664" s="85" t="str">
        <f t="shared" si="247"/>
        <v>11/21/2019</v>
      </c>
      <c r="K2664" s="86">
        <f t="shared" si="248"/>
        <v>5</v>
      </c>
      <c r="L2664" t="str">
        <f t="shared" si="249"/>
        <v>Thursday</v>
      </c>
      <c r="M2664">
        <v>2855</v>
      </c>
      <c r="N2664" t="s">
        <v>207</v>
      </c>
      <c r="O2664" t="s">
        <v>509</v>
      </c>
      <c r="P2664">
        <v>99</v>
      </c>
      <c r="Q2664" t="s">
        <v>654</v>
      </c>
      <c r="R2664" t="s">
        <v>306</v>
      </c>
      <c r="S2664" t="s">
        <v>254</v>
      </c>
      <c r="T2664" t="s">
        <v>229</v>
      </c>
      <c r="U2664" t="s">
        <v>708</v>
      </c>
      <c r="V2664" t="s">
        <v>255</v>
      </c>
      <c r="W2664">
        <f t="shared" si="250"/>
        <v>-27.11</v>
      </c>
      <c r="X2664">
        <f t="shared" si="251"/>
        <v>-975.96</v>
      </c>
    </row>
    <row r="2665" spans="1:24" x14ac:dyDescent="0.35">
      <c r="A2665">
        <v>25</v>
      </c>
      <c r="B2665">
        <v>114.19</v>
      </c>
      <c r="C2665">
        <v>16</v>
      </c>
      <c r="D2665">
        <v>2854.75</v>
      </c>
      <c r="E2665" s="53">
        <v>43508</v>
      </c>
      <c r="F2665" s="84">
        <v>2</v>
      </c>
      <c r="G2665" s="84">
        <v>12</v>
      </c>
      <c r="H2665" s="85" t="str">
        <f t="shared" si="246"/>
        <v>December</v>
      </c>
      <c r="I2665" s="84">
        <v>2019</v>
      </c>
      <c r="J2665" s="85" t="str">
        <f t="shared" si="247"/>
        <v>12/2/2019</v>
      </c>
      <c r="K2665" s="86">
        <f t="shared" si="248"/>
        <v>2</v>
      </c>
      <c r="L2665" t="str">
        <f t="shared" si="249"/>
        <v>Monday</v>
      </c>
      <c r="M2665">
        <v>2845</v>
      </c>
      <c r="N2665" t="s">
        <v>207</v>
      </c>
      <c r="O2665" t="s">
        <v>509</v>
      </c>
      <c r="P2665">
        <v>99</v>
      </c>
      <c r="Q2665" t="s">
        <v>654</v>
      </c>
      <c r="R2665" t="s">
        <v>296</v>
      </c>
      <c r="S2665" t="s">
        <v>297</v>
      </c>
      <c r="T2665" t="s">
        <v>236</v>
      </c>
      <c r="U2665" t="s">
        <v>704</v>
      </c>
      <c r="V2665" t="s">
        <v>255</v>
      </c>
      <c r="W2665">
        <f t="shared" si="250"/>
        <v>15.189999999999998</v>
      </c>
      <c r="X2665">
        <f t="shared" si="251"/>
        <v>379.74999999999994</v>
      </c>
    </row>
    <row r="2666" spans="1:24" x14ac:dyDescent="0.35">
      <c r="A2666">
        <v>37</v>
      </c>
      <c r="B2666">
        <v>108.8</v>
      </c>
      <c r="C2666">
        <v>8</v>
      </c>
      <c r="D2666">
        <v>4025.6</v>
      </c>
      <c r="E2666" s="53" t="s">
        <v>388</v>
      </c>
      <c r="F2666" s="84">
        <v>31</v>
      </c>
      <c r="G2666" s="84">
        <v>1</v>
      </c>
      <c r="H2666" s="85" t="str">
        <f t="shared" si="246"/>
        <v>January</v>
      </c>
      <c r="I2666" s="84">
        <v>2020</v>
      </c>
      <c r="J2666" s="85" t="str">
        <f t="shared" si="247"/>
        <v>1/31/2020</v>
      </c>
      <c r="K2666" s="86">
        <f t="shared" si="248"/>
        <v>6</v>
      </c>
      <c r="L2666" t="str">
        <f t="shared" si="249"/>
        <v>Friday</v>
      </c>
      <c r="M2666">
        <v>2786</v>
      </c>
      <c r="N2666" t="s">
        <v>207</v>
      </c>
      <c r="O2666" t="s">
        <v>509</v>
      </c>
      <c r="P2666">
        <v>99</v>
      </c>
      <c r="Q2666" t="s">
        <v>654</v>
      </c>
      <c r="R2666" t="s">
        <v>389</v>
      </c>
      <c r="S2666" t="s">
        <v>390</v>
      </c>
      <c r="T2666" t="s">
        <v>233</v>
      </c>
      <c r="U2666" t="s">
        <v>740</v>
      </c>
      <c r="V2666" t="s">
        <v>260</v>
      </c>
      <c r="W2666">
        <f t="shared" si="250"/>
        <v>9.7999999999999972</v>
      </c>
      <c r="X2666">
        <f t="shared" si="251"/>
        <v>362.59999999999991</v>
      </c>
    </row>
    <row r="2667" spans="1:24" x14ac:dyDescent="0.35">
      <c r="A2667">
        <v>30</v>
      </c>
      <c r="B2667">
        <v>95.48</v>
      </c>
      <c r="C2667">
        <v>3</v>
      </c>
      <c r="D2667">
        <v>2864.4</v>
      </c>
      <c r="E2667" s="53">
        <v>43833</v>
      </c>
      <c r="F2667" s="84">
        <v>1</v>
      </c>
      <c r="G2667" s="84">
        <v>3</v>
      </c>
      <c r="H2667" s="85" t="str">
        <f t="shared" si="246"/>
        <v>March</v>
      </c>
      <c r="I2667" s="84">
        <v>2020</v>
      </c>
      <c r="J2667" s="85" t="str">
        <f t="shared" si="247"/>
        <v>3/1/2020</v>
      </c>
      <c r="K2667" s="86">
        <f t="shared" si="248"/>
        <v>1</v>
      </c>
      <c r="L2667" t="str">
        <f t="shared" si="249"/>
        <v>Sunday</v>
      </c>
      <c r="M2667">
        <v>2757</v>
      </c>
      <c r="N2667" t="s">
        <v>397</v>
      </c>
      <c r="O2667" t="s">
        <v>509</v>
      </c>
      <c r="P2667">
        <v>99</v>
      </c>
      <c r="Q2667" t="s">
        <v>654</v>
      </c>
      <c r="R2667" t="s">
        <v>296</v>
      </c>
      <c r="S2667" t="s">
        <v>297</v>
      </c>
      <c r="T2667" t="s">
        <v>236</v>
      </c>
      <c r="U2667" t="s">
        <v>704</v>
      </c>
      <c r="V2667" t="s">
        <v>255</v>
      </c>
      <c r="W2667">
        <f t="shared" si="250"/>
        <v>-3.519999999999996</v>
      </c>
      <c r="X2667">
        <f t="shared" si="251"/>
        <v>-105.59999999999988</v>
      </c>
    </row>
    <row r="2668" spans="1:24" x14ac:dyDescent="0.35">
      <c r="A2668">
        <v>36</v>
      </c>
      <c r="B2668">
        <v>105.27</v>
      </c>
      <c r="C2668">
        <v>2</v>
      </c>
      <c r="D2668">
        <v>3789.72</v>
      </c>
      <c r="E2668" s="53" t="s">
        <v>528</v>
      </c>
      <c r="F2668" s="84">
        <v>28</v>
      </c>
      <c r="G2668" s="84">
        <v>3</v>
      </c>
      <c r="H2668" s="85" t="str">
        <f t="shared" si="246"/>
        <v>March</v>
      </c>
      <c r="I2668" s="84">
        <v>2020</v>
      </c>
      <c r="J2668" s="85" t="str">
        <f t="shared" si="247"/>
        <v>3/28/2020</v>
      </c>
      <c r="K2668" s="86">
        <f t="shared" si="248"/>
        <v>7</v>
      </c>
      <c r="L2668" t="str">
        <f t="shared" si="249"/>
        <v>Saturday</v>
      </c>
      <c r="M2668">
        <v>2731</v>
      </c>
      <c r="N2668" t="s">
        <v>207</v>
      </c>
      <c r="O2668" t="s">
        <v>509</v>
      </c>
      <c r="P2668">
        <v>99</v>
      </c>
      <c r="Q2668" t="s">
        <v>654</v>
      </c>
      <c r="R2668" t="s">
        <v>365</v>
      </c>
      <c r="S2668" t="s">
        <v>366</v>
      </c>
      <c r="T2668" t="s">
        <v>230</v>
      </c>
      <c r="U2668" t="s">
        <v>732</v>
      </c>
      <c r="V2668" t="s">
        <v>260</v>
      </c>
      <c r="W2668">
        <f t="shared" si="250"/>
        <v>6.269999999999996</v>
      </c>
      <c r="X2668">
        <f t="shared" si="251"/>
        <v>225.71999999999986</v>
      </c>
    </row>
    <row r="2669" spans="1:24" x14ac:dyDescent="0.35">
      <c r="A2669">
        <v>27</v>
      </c>
      <c r="B2669">
        <v>90.37</v>
      </c>
      <c r="C2669">
        <v>8</v>
      </c>
      <c r="D2669">
        <v>2439.9899999999998</v>
      </c>
      <c r="E2669" s="53">
        <v>43987</v>
      </c>
      <c r="F2669" s="84">
        <v>6</v>
      </c>
      <c r="G2669" s="84">
        <v>5</v>
      </c>
      <c r="H2669" s="85" t="str">
        <f t="shared" si="246"/>
        <v>May</v>
      </c>
      <c r="I2669" s="84">
        <v>2020</v>
      </c>
      <c r="J2669" s="85" t="str">
        <f t="shared" si="247"/>
        <v>5/6/2020</v>
      </c>
      <c r="K2669" s="86">
        <f t="shared" si="248"/>
        <v>4</v>
      </c>
      <c r="L2669" t="str">
        <f t="shared" si="249"/>
        <v>Wednesday</v>
      </c>
      <c r="M2669">
        <v>2693</v>
      </c>
      <c r="N2669" t="s">
        <v>394</v>
      </c>
      <c r="O2669" t="s">
        <v>509</v>
      </c>
      <c r="P2669">
        <v>99</v>
      </c>
      <c r="Q2669" t="s">
        <v>654</v>
      </c>
      <c r="R2669" t="s">
        <v>381</v>
      </c>
      <c r="S2669" t="s">
        <v>382</v>
      </c>
      <c r="T2669" t="s">
        <v>229</v>
      </c>
      <c r="U2669" t="s">
        <v>738</v>
      </c>
      <c r="V2669" t="s">
        <v>255</v>
      </c>
      <c r="W2669">
        <f t="shared" si="250"/>
        <v>-8.6299999999999955</v>
      </c>
      <c r="X2669">
        <f t="shared" si="251"/>
        <v>-233.00999999999988</v>
      </c>
    </row>
    <row r="2670" spans="1:24" x14ac:dyDescent="0.35">
      <c r="A2670">
        <v>48</v>
      </c>
      <c r="B2670">
        <v>61.44</v>
      </c>
      <c r="C2670">
        <v>10</v>
      </c>
      <c r="D2670">
        <v>2949.12</v>
      </c>
      <c r="E2670" s="53" t="s">
        <v>485</v>
      </c>
      <c r="F2670" s="84">
        <v>17</v>
      </c>
      <c r="G2670" s="84">
        <v>2</v>
      </c>
      <c r="H2670" s="85" t="str">
        <f t="shared" si="246"/>
        <v>Febuary</v>
      </c>
      <c r="I2670" s="84">
        <v>2018</v>
      </c>
      <c r="J2670" s="85" t="str">
        <f t="shared" si="247"/>
        <v>2/17/2018</v>
      </c>
      <c r="K2670" s="86">
        <f t="shared" si="248"/>
        <v>7</v>
      </c>
      <c r="L2670" t="str">
        <f t="shared" si="249"/>
        <v>Saturday</v>
      </c>
      <c r="M2670">
        <v>3503</v>
      </c>
      <c r="N2670" t="s">
        <v>207</v>
      </c>
      <c r="O2670" t="s">
        <v>486</v>
      </c>
      <c r="P2670">
        <v>74</v>
      </c>
      <c r="Q2670" t="s">
        <v>655</v>
      </c>
      <c r="R2670" t="s">
        <v>473</v>
      </c>
      <c r="S2670" t="s">
        <v>474</v>
      </c>
      <c r="T2670" t="s">
        <v>239</v>
      </c>
      <c r="U2670" t="s">
        <v>766</v>
      </c>
      <c r="V2670" t="s">
        <v>255</v>
      </c>
      <c r="W2670">
        <f t="shared" si="250"/>
        <v>-12.560000000000002</v>
      </c>
      <c r="X2670">
        <f t="shared" si="251"/>
        <v>-602.88000000000011</v>
      </c>
    </row>
    <row r="2671" spans="1:24" x14ac:dyDescent="0.35">
      <c r="A2671">
        <v>26</v>
      </c>
      <c r="B2671">
        <v>59.22</v>
      </c>
      <c r="C2671">
        <v>1</v>
      </c>
      <c r="D2671">
        <v>1539.72</v>
      </c>
      <c r="E2671" s="53" t="s">
        <v>359</v>
      </c>
      <c r="F2671" s="84">
        <v>28</v>
      </c>
      <c r="G2671" s="84">
        <v>4</v>
      </c>
      <c r="H2671" s="85" t="str">
        <f t="shared" si="246"/>
        <v>April</v>
      </c>
      <c r="I2671" s="84">
        <v>2018</v>
      </c>
      <c r="J2671" s="85" t="str">
        <f t="shared" si="247"/>
        <v>4/28/2018</v>
      </c>
      <c r="K2671" s="86">
        <f t="shared" si="248"/>
        <v>7</v>
      </c>
      <c r="L2671" t="str">
        <f t="shared" si="249"/>
        <v>Saturday</v>
      </c>
      <c r="M2671">
        <v>3434</v>
      </c>
      <c r="N2671" t="s">
        <v>207</v>
      </c>
      <c r="O2671" t="s">
        <v>486</v>
      </c>
      <c r="P2671">
        <v>74</v>
      </c>
      <c r="Q2671" t="s">
        <v>655</v>
      </c>
      <c r="R2671" t="s">
        <v>287</v>
      </c>
      <c r="S2671" t="s">
        <v>288</v>
      </c>
      <c r="T2671" t="s">
        <v>234</v>
      </c>
      <c r="U2671" t="s">
        <v>700</v>
      </c>
      <c r="V2671" t="s">
        <v>255</v>
      </c>
      <c r="W2671">
        <f t="shared" si="250"/>
        <v>-14.780000000000001</v>
      </c>
      <c r="X2671">
        <f t="shared" si="251"/>
        <v>-384.28000000000003</v>
      </c>
    </row>
    <row r="2672" spans="1:24" x14ac:dyDescent="0.35">
      <c r="A2672">
        <v>26</v>
      </c>
      <c r="B2672">
        <v>85.13</v>
      </c>
      <c r="C2672">
        <v>2</v>
      </c>
      <c r="D2672">
        <v>2213.38</v>
      </c>
      <c r="E2672" s="53" t="s">
        <v>487</v>
      </c>
      <c r="F2672" s="84">
        <v>16</v>
      </c>
      <c r="G2672" s="84">
        <v>6</v>
      </c>
      <c r="H2672" s="85" t="str">
        <f t="shared" si="246"/>
        <v>June</v>
      </c>
      <c r="I2672" s="84">
        <v>2018</v>
      </c>
      <c r="J2672" s="85" t="str">
        <f t="shared" si="247"/>
        <v>6/16/2018</v>
      </c>
      <c r="K2672" s="86">
        <f t="shared" si="248"/>
        <v>7</v>
      </c>
      <c r="L2672" t="str">
        <f t="shared" si="249"/>
        <v>Saturday</v>
      </c>
      <c r="M2672">
        <v>3386</v>
      </c>
      <c r="N2672" t="s">
        <v>207</v>
      </c>
      <c r="O2672" t="s">
        <v>486</v>
      </c>
      <c r="P2672">
        <v>74</v>
      </c>
      <c r="Q2672" t="s">
        <v>655</v>
      </c>
      <c r="R2672" t="s">
        <v>488</v>
      </c>
      <c r="S2672" t="s">
        <v>451</v>
      </c>
      <c r="T2672" t="s">
        <v>229</v>
      </c>
      <c r="U2672" t="s">
        <v>768</v>
      </c>
      <c r="V2672" t="s">
        <v>255</v>
      </c>
      <c r="W2672">
        <f t="shared" si="250"/>
        <v>11.129999999999995</v>
      </c>
      <c r="X2672">
        <f t="shared" si="251"/>
        <v>289.37999999999988</v>
      </c>
    </row>
    <row r="2673" spans="1:24" x14ac:dyDescent="0.35">
      <c r="A2673">
        <v>34</v>
      </c>
      <c r="B2673">
        <v>85.87</v>
      </c>
      <c r="C2673">
        <v>5</v>
      </c>
      <c r="D2673">
        <v>2919.58</v>
      </c>
      <c r="E2673" s="53">
        <v>43381</v>
      </c>
      <c r="F2673" s="84">
        <v>10</v>
      </c>
      <c r="G2673" s="84">
        <v>8</v>
      </c>
      <c r="H2673" s="85" t="str">
        <f t="shared" si="246"/>
        <v>August</v>
      </c>
      <c r="I2673" s="84">
        <v>2018</v>
      </c>
      <c r="J2673" s="85" t="str">
        <f t="shared" si="247"/>
        <v>8/10/2018</v>
      </c>
      <c r="K2673" s="86">
        <f t="shared" si="248"/>
        <v>6</v>
      </c>
      <c r="L2673" t="str">
        <f t="shared" si="249"/>
        <v>Friday</v>
      </c>
      <c r="M2673">
        <v>3332</v>
      </c>
      <c r="N2673" t="s">
        <v>207</v>
      </c>
      <c r="O2673" t="s">
        <v>486</v>
      </c>
      <c r="P2673">
        <v>74</v>
      </c>
      <c r="Q2673" t="s">
        <v>655</v>
      </c>
      <c r="R2673" t="s">
        <v>362</v>
      </c>
      <c r="S2673" t="s">
        <v>293</v>
      </c>
      <c r="T2673" t="s">
        <v>229</v>
      </c>
      <c r="U2673" t="s">
        <v>731</v>
      </c>
      <c r="V2673" t="s">
        <v>255</v>
      </c>
      <c r="W2673">
        <f t="shared" si="250"/>
        <v>11.870000000000005</v>
      </c>
      <c r="X2673">
        <f t="shared" si="251"/>
        <v>403.58000000000015</v>
      </c>
    </row>
    <row r="2674" spans="1:24" x14ac:dyDescent="0.35">
      <c r="A2674">
        <v>44</v>
      </c>
      <c r="B2674">
        <v>85.87</v>
      </c>
      <c r="C2674">
        <v>3</v>
      </c>
      <c r="D2674">
        <v>3778.28</v>
      </c>
      <c r="E2674" s="53">
        <v>43261</v>
      </c>
      <c r="F2674" s="84">
        <v>6</v>
      </c>
      <c r="G2674" s="84">
        <v>10</v>
      </c>
      <c r="H2674" s="85" t="str">
        <f t="shared" si="246"/>
        <v>October</v>
      </c>
      <c r="I2674" s="84">
        <v>2018</v>
      </c>
      <c r="J2674" s="85" t="str">
        <f t="shared" si="247"/>
        <v>10/6/2018</v>
      </c>
      <c r="K2674" s="86">
        <f t="shared" si="248"/>
        <v>7</v>
      </c>
      <c r="L2674" t="str">
        <f t="shared" si="249"/>
        <v>Saturday</v>
      </c>
      <c r="M2674">
        <v>3276</v>
      </c>
      <c r="N2674" t="s">
        <v>207</v>
      </c>
      <c r="O2674" t="s">
        <v>486</v>
      </c>
      <c r="P2674">
        <v>74</v>
      </c>
      <c r="Q2674" t="s">
        <v>655</v>
      </c>
      <c r="R2674" t="s">
        <v>281</v>
      </c>
      <c r="S2674" t="s">
        <v>282</v>
      </c>
      <c r="T2674" t="s">
        <v>233</v>
      </c>
      <c r="U2674" t="s">
        <v>697</v>
      </c>
      <c r="V2674" t="s">
        <v>260</v>
      </c>
      <c r="W2674">
        <f t="shared" si="250"/>
        <v>11.870000000000005</v>
      </c>
      <c r="X2674">
        <f t="shared" si="251"/>
        <v>522.2800000000002</v>
      </c>
    </row>
    <row r="2675" spans="1:24" x14ac:dyDescent="0.35">
      <c r="A2675">
        <v>39</v>
      </c>
      <c r="B2675">
        <v>82.91</v>
      </c>
      <c r="C2675">
        <v>17</v>
      </c>
      <c r="D2675">
        <v>3233.49</v>
      </c>
      <c r="E2675" s="53" t="s">
        <v>210</v>
      </c>
      <c r="F2675" s="84">
        <v>28</v>
      </c>
      <c r="G2675" s="84">
        <v>10</v>
      </c>
      <c r="H2675" s="85" t="str">
        <f t="shared" si="246"/>
        <v>October</v>
      </c>
      <c r="I2675" s="84">
        <v>2018</v>
      </c>
      <c r="J2675" s="85" t="str">
        <f t="shared" si="247"/>
        <v>10/28/2018</v>
      </c>
      <c r="K2675" s="86">
        <f t="shared" si="248"/>
        <v>1</v>
      </c>
      <c r="L2675" t="str">
        <f t="shared" si="249"/>
        <v>Sunday</v>
      </c>
      <c r="M2675">
        <v>3255</v>
      </c>
      <c r="N2675" t="s">
        <v>207</v>
      </c>
      <c r="O2675" t="s">
        <v>486</v>
      </c>
      <c r="P2675">
        <v>74</v>
      </c>
      <c r="Q2675" t="s">
        <v>655</v>
      </c>
      <c r="R2675" t="s">
        <v>263</v>
      </c>
      <c r="S2675" t="s">
        <v>264</v>
      </c>
      <c r="T2675" t="s">
        <v>229</v>
      </c>
      <c r="U2675" t="s">
        <v>687</v>
      </c>
      <c r="V2675" t="s">
        <v>260</v>
      </c>
      <c r="W2675">
        <f t="shared" si="250"/>
        <v>8.9099999999999966</v>
      </c>
      <c r="X2675">
        <f t="shared" si="251"/>
        <v>347.4899999999999</v>
      </c>
    </row>
    <row r="2676" spans="1:24" x14ac:dyDescent="0.35">
      <c r="A2676">
        <v>45</v>
      </c>
      <c r="B2676">
        <v>76.25</v>
      </c>
      <c r="C2676">
        <v>2</v>
      </c>
      <c r="D2676">
        <v>3431.25</v>
      </c>
      <c r="E2676" s="53">
        <v>43323</v>
      </c>
      <c r="F2676" s="84">
        <v>8</v>
      </c>
      <c r="G2676" s="84">
        <v>11</v>
      </c>
      <c r="H2676" s="85" t="str">
        <f t="shared" si="246"/>
        <v>November</v>
      </c>
      <c r="I2676" s="84">
        <v>2018</v>
      </c>
      <c r="J2676" s="85" t="str">
        <f t="shared" si="247"/>
        <v>11/8/2018</v>
      </c>
      <c r="K2676" s="86">
        <f t="shared" si="248"/>
        <v>5</v>
      </c>
      <c r="L2676" t="str">
        <f t="shared" si="249"/>
        <v>Thursday</v>
      </c>
      <c r="M2676">
        <v>3245</v>
      </c>
      <c r="N2676" t="s">
        <v>207</v>
      </c>
      <c r="O2676" t="s">
        <v>486</v>
      </c>
      <c r="P2676">
        <v>74</v>
      </c>
      <c r="Q2676" t="s">
        <v>655</v>
      </c>
      <c r="R2676" t="s">
        <v>365</v>
      </c>
      <c r="S2676" t="s">
        <v>366</v>
      </c>
      <c r="T2676" t="s">
        <v>230</v>
      </c>
      <c r="U2676" t="s">
        <v>732</v>
      </c>
      <c r="V2676" t="s">
        <v>260</v>
      </c>
      <c r="W2676">
        <f t="shared" si="250"/>
        <v>2.25</v>
      </c>
      <c r="X2676">
        <f t="shared" si="251"/>
        <v>101.25</v>
      </c>
    </row>
    <row r="2677" spans="1:24" x14ac:dyDescent="0.35">
      <c r="A2677">
        <v>40</v>
      </c>
      <c r="B2677">
        <v>63.67</v>
      </c>
      <c r="C2677">
        <v>2</v>
      </c>
      <c r="D2677">
        <v>2546.8000000000002</v>
      </c>
      <c r="E2677" s="53" t="s">
        <v>489</v>
      </c>
      <c r="F2677" s="84">
        <v>27</v>
      </c>
      <c r="G2677" s="84">
        <v>11</v>
      </c>
      <c r="H2677" s="85" t="str">
        <f t="shared" si="246"/>
        <v>November</v>
      </c>
      <c r="I2677" s="84">
        <v>2018</v>
      </c>
      <c r="J2677" s="85" t="str">
        <f t="shared" si="247"/>
        <v>11/27/2018</v>
      </c>
      <c r="K2677" s="86">
        <f t="shared" si="248"/>
        <v>3</v>
      </c>
      <c r="L2677" t="str">
        <f t="shared" si="249"/>
        <v>Tuesday</v>
      </c>
      <c r="M2677">
        <v>3227</v>
      </c>
      <c r="N2677" t="s">
        <v>207</v>
      </c>
      <c r="O2677" t="s">
        <v>486</v>
      </c>
      <c r="P2677">
        <v>74</v>
      </c>
      <c r="Q2677" t="s">
        <v>655</v>
      </c>
      <c r="R2677" t="s">
        <v>406</v>
      </c>
      <c r="S2677" t="s">
        <v>407</v>
      </c>
      <c r="T2677" t="s">
        <v>246</v>
      </c>
      <c r="U2677" t="s">
        <v>746</v>
      </c>
      <c r="V2677" t="s">
        <v>255</v>
      </c>
      <c r="W2677">
        <f t="shared" si="250"/>
        <v>-10.329999999999998</v>
      </c>
      <c r="X2677">
        <f t="shared" si="251"/>
        <v>-413.19999999999993</v>
      </c>
    </row>
    <row r="2678" spans="1:24" x14ac:dyDescent="0.35">
      <c r="A2678">
        <v>42</v>
      </c>
      <c r="B2678">
        <v>70.33</v>
      </c>
      <c r="C2678">
        <v>15</v>
      </c>
      <c r="D2678">
        <v>2953.86</v>
      </c>
      <c r="E2678" s="53">
        <v>43800</v>
      </c>
      <c r="F2678" s="84">
        <v>12</v>
      </c>
      <c r="G2678" s="84">
        <v>1</v>
      </c>
      <c r="H2678" s="85" t="str">
        <f t="shared" si="246"/>
        <v>January</v>
      </c>
      <c r="I2678" s="84">
        <v>2019</v>
      </c>
      <c r="J2678" s="85" t="str">
        <f t="shared" si="247"/>
        <v>1/12/2019</v>
      </c>
      <c r="K2678" s="86">
        <f t="shared" si="248"/>
        <v>7</v>
      </c>
      <c r="L2678" t="str">
        <f t="shared" si="249"/>
        <v>Saturday</v>
      </c>
      <c r="M2678">
        <v>3182</v>
      </c>
      <c r="N2678" t="s">
        <v>207</v>
      </c>
      <c r="O2678" t="s">
        <v>486</v>
      </c>
      <c r="P2678">
        <v>74</v>
      </c>
      <c r="Q2678" t="s">
        <v>655</v>
      </c>
      <c r="R2678" t="s">
        <v>349</v>
      </c>
      <c r="S2678" t="s">
        <v>350</v>
      </c>
      <c r="T2678" t="s">
        <v>241</v>
      </c>
      <c r="U2678" t="s">
        <v>725</v>
      </c>
      <c r="V2678" t="s">
        <v>255</v>
      </c>
      <c r="W2678">
        <f t="shared" si="250"/>
        <v>-3.6700000000000017</v>
      </c>
      <c r="X2678">
        <f t="shared" si="251"/>
        <v>-154.14000000000007</v>
      </c>
    </row>
    <row r="2679" spans="1:24" x14ac:dyDescent="0.35">
      <c r="A2679">
        <v>43</v>
      </c>
      <c r="B2679">
        <v>74.03</v>
      </c>
      <c r="C2679">
        <v>2</v>
      </c>
      <c r="D2679">
        <v>3183.29</v>
      </c>
      <c r="E2679" s="53" t="s">
        <v>371</v>
      </c>
      <c r="F2679" s="84">
        <v>19</v>
      </c>
      <c r="G2679" s="84">
        <v>2</v>
      </c>
      <c r="H2679" s="85" t="str">
        <f t="shared" si="246"/>
        <v>Febuary</v>
      </c>
      <c r="I2679" s="84">
        <v>2019</v>
      </c>
      <c r="J2679" s="85" t="str">
        <f t="shared" si="247"/>
        <v>2/19/2019</v>
      </c>
      <c r="K2679" s="86">
        <f t="shared" si="248"/>
        <v>3</v>
      </c>
      <c r="L2679" t="str">
        <f t="shared" si="249"/>
        <v>Tuesday</v>
      </c>
      <c r="M2679">
        <v>3145</v>
      </c>
      <c r="N2679" t="s">
        <v>207</v>
      </c>
      <c r="O2679" t="s">
        <v>486</v>
      </c>
      <c r="P2679">
        <v>74</v>
      </c>
      <c r="Q2679" t="s">
        <v>655</v>
      </c>
      <c r="R2679" t="s">
        <v>372</v>
      </c>
      <c r="S2679" t="s">
        <v>373</v>
      </c>
      <c r="T2679" t="s">
        <v>229</v>
      </c>
      <c r="U2679" t="s">
        <v>735</v>
      </c>
      <c r="V2679" t="s">
        <v>260</v>
      </c>
      <c r="W2679">
        <f t="shared" si="250"/>
        <v>3.0000000000001137E-2</v>
      </c>
      <c r="X2679">
        <f t="shared" si="251"/>
        <v>1.2900000000000489</v>
      </c>
    </row>
    <row r="2680" spans="1:24" x14ac:dyDescent="0.35">
      <c r="A2680">
        <v>34</v>
      </c>
      <c r="B2680">
        <v>72.55</v>
      </c>
      <c r="C2680">
        <v>11</v>
      </c>
      <c r="D2680">
        <v>2466.6999999999998</v>
      </c>
      <c r="E2680" s="53">
        <v>43500</v>
      </c>
      <c r="F2680" s="84">
        <v>2</v>
      </c>
      <c r="G2680" s="84">
        <v>4</v>
      </c>
      <c r="H2680" s="85" t="str">
        <f t="shared" si="246"/>
        <v>April</v>
      </c>
      <c r="I2680" s="84">
        <v>2019</v>
      </c>
      <c r="J2680" s="85" t="str">
        <f t="shared" si="247"/>
        <v>4/2/2019</v>
      </c>
      <c r="K2680" s="86">
        <f t="shared" si="248"/>
        <v>3</v>
      </c>
      <c r="L2680" t="str">
        <f t="shared" si="249"/>
        <v>Tuesday</v>
      </c>
      <c r="M2680">
        <v>3104</v>
      </c>
      <c r="N2680" t="s">
        <v>207</v>
      </c>
      <c r="O2680" t="s">
        <v>486</v>
      </c>
      <c r="P2680">
        <v>74</v>
      </c>
      <c r="Q2680" t="s">
        <v>655</v>
      </c>
      <c r="R2680" t="s">
        <v>379</v>
      </c>
      <c r="S2680" t="s">
        <v>380</v>
      </c>
      <c r="T2680" t="s">
        <v>240</v>
      </c>
      <c r="U2680" t="s">
        <v>737</v>
      </c>
      <c r="V2680" t="s">
        <v>255</v>
      </c>
      <c r="W2680">
        <f t="shared" si="250"/>
        <v>-1.4500000000000028</v>
      </c>
      <c r="X2680">
        <f t="shared" si="251"/>
        <v>-49.300000000000097</v>
      </c>
    </row>
    <row r="2681" spans="1:24" x14ac:dyDescent="0.35">
      <c r="A2681">
        <v>38</v>
      </c>
      <c r="B2681">
        <v>62.19</v>
      </c>
      <c r="C2681">
        <v>12</v>
      </c>
      <c r="D2681">
        <v>2363.2199999999998</v>
      </c>
      <c r="E2681" s="53">
        <v>43774</v>
      </c>
      <c r="F2681" s="84">
        <v>11</v>
      </c>
      <c r="G2681" s="84">
        <v>5</v>
      </c>
      <c r="H2681" s="85" t="str">
        <f t="shared" si="246"/>
        <v>May</v>
      </c>
      <c r="I2681" s="84">
        <v>2019</v>
      </c>
      <c r="J2681" s="85" t="str">
        <f t="shared" si="247"/>
        <v>5/11/2019</v>
      </c>
      <c r="K2681" s="86">
        <f t="shared" si="248"/>
        <v>7</v>
      </c>
      <c r="L2681" t="str">
        <f t="shared" si="249"/>
        <v>Saturday</v>
      </c>
      <c r="M2681">
        <v>3066</v>
      </c>
      <c r="N2681" t="s">
        <v>207</v>
      </c>
      <c r="O2681" t="s">
        <v>486</v>
      </c>
      <c r="P2681">
        <v>74</v>
      </c>
      <c r="Q2681" t="s">
        <v>655</v>
      </c>
      <c r="R2681" t="s">
        <v>392</v>
      </c>
      <c r="S2681" t="s">
        <v>393</v>
      </c>
      <c r="T2681" t="s">
        <v>229</v>
      </c>
      <c r="U2681" t="s">
        <v>741</v>
      </c>
      <c r="V2681" t="s">
        <v>255</v>
      </c>
      <c r="W2681">
        <f t="shared" si="250"/>
        <v>-11.810000000000002</v>
      </c>
      <c r="X2681">
        <f t="shared" si="251"/>
        <v>-448.78000000000009</v>
      </c>
    </row>
    <row r="2682" spans="1:24" x14ac:dyDescent="0.35">
      <c r="A2682">
        <v>35</v>
      </c>
      <c r="B2682">
        <v>71.069999999999993</v>
      </c>
      <c r="C2682">
        <v>7</v>
      </c>
      <c r="D2682">
        <v>2487.4499999999998</v>
      </c>
      <c r="E2682" s="53" t="s">
        <v>490</v>
      </c>
      <c r="F2682" s="84">
        <v>24</v>
      </c>
      <c r="G2682" s="84">
        <v>6</v>
      </c>
      <c r="H2682" s="85" t="str">
        <f t="shared" si="246"/>
        <v>June</v>
      </c>
      <c r="I2682" s="84">
        <v>2019</v>
      </c>
      <c r="J2682" s="85" t="str">
        <f t="shared" si="247"/>
        <v>6/24/2019</v>
      </c>
      <c r="K2682" s="86">
        <f t="shared" si="248"/>
        <v>2</v>
      </c>
      <c r="L2682" t="str">
        <f t="shared" si="249"/>
        <v>Monday</v>
      </c>
      <c r="M2682">
        <v>3023</v>
      </c>
      <c r="N2682" t="s">
        <v>364</v>
      </c>
      <c r="O2682" t="s">
        <v>486</v>
      </c>
      <c r="P2682">
        <v>74</v>
      </c>
      <c r="Q2682" t="s">
        <v>655</v>
      </c>
      <c r="R2682" t="s">
        <v>296</v>
      </c>
      <c r="S2682" t="s">
        <v>297</v>
      </c>
      <c r="T2682" t="s">
        <v>236</v>
      </c>
      <c r="U2682" t="s">
        <v>704</v>
      </c>
      <c r="V2682" t="s">
        <v>255</v>
      </c>
      <c r="W2682">
        <f t="shared" si="250"/>
        <v>-2.9300000000000068</v>
      </c>
      <c r="X2682">
        <f t="shared" si="251"/>
        <v>-102.55000000000024</v>
      </c>
    </row>
    <row r="2683" spans="1:24" x14ac:dyDescent="0.35">
      <c r="A2683">
        <v>31</v>
      </c>
      <c r="B2683">
        <v>72.55</v>
      </c>
      <c r="C2683">
        <v>17</v>
      </c>
      <c r="D2683">
        <v>2249.0500000000002</v>
      </c>
      <c r="E2683" s="53" t="s">
        <v>216</v>
      </c>
      <c r="F2683" s="84">
        <v>23</v>
      </c>
      <c r="G2683" s="84">
        <v>7</v>
      </c>
      <c r="H2683" s="85" t="str">
        <f t="shared" si="246"/>
        <v>July</v>
      </c>
      <c r="I2683" s="84">
        <v>2019</v>
      </c>
      <c r="J2683" s="85" t="str">
        <f t="shared" si="247"/>
        <v>7/23/2019</v>
      </c>
      <c r="K2683" s="86">
        <f t="shared" si="248"/>
        <v>3</v>
      </c>
      <c r="L2683" t="str">
        <f t="shared" si="249"/>
        <v>Tuesday</v>
      </c>
      <c r="M2683">
        <v>2995</v>
      </c>
      <c r="N2683" t="s">
        <v>207</v>
      </c>
      <c r="O2683" t="s">
        <v>486</v>
      </c>
      <c r="P2683">
        <v>74</v>
      </c>
      <c r="Q2683" t="s">
        <v>655</v>
      </c>
      <c r="R2683" t="s">
        <v>277</v>
      </c>
      <c r="S2683" t="s">
        <v>278</v>
      </c>
      <c r="T2683" t="s">
        <v>230</v>
      </c>
      <c r="U2683" t="s">
        <v>695</v>
      </c>
      <c r="V2683" t="s">
        <v>255</v>
      </c>
      <c r="W2683">
        <f t="shared" si="250"/>
        <v>-1.4500000000000028</v>
      </c>
      <c r="X2683">
        <f t="shared" si="251"/>
        <v>-44.950000000000088</v>
      </c>
    </row>
    <row r="2684" spans="1:24" x14ac:dyDescent="0.35">
      <c r="A2684">
        <v>32</v>
      </c>
      <c r="B2684">
        <v>64.41</v>
      </c>
      <c r="C2684">
        <v>9</v>
      </c>
      <c r="D2684">
        <v>2061.12</v>
      </c>
      <c r="E2684" s="53" t="s">
        <v>491</v>
      </c>
      <c r="F2684" s="84">
        <v>21</v>
      </c>
      <c r="G2684" s="84">
        <v>8</v>
      </c>
      <c r="H2684" s="85" t="str">
        <f t="shared" si="246"/>
        <v>August</v>
      </c>
      <c r="I2684" s="84">
        <v>2019</v>
      </c>
      <c r="J2684" s="85" t="str">
        <f t="shared" si="247"/>
        <v>8/21/2019</v>
      </c>
      <c r="K2684" s="86">
        <f t="shared" si="248"/>
        <v>4</v>
      </c>
      <c r="L2684" t="str">
        <f t="shared" si="249"/>
        <v>Wednesday</v>
      </c>
      <c r="M2684">
        <v>2967</v>
      </c>
      <c r="N2684" t="s">
        <v>207</v>
      </c>
      <c r="O2684" t="s">
        <v>486</v>
      </c>
      <c r="P2684">
        <v>74</v>
      </c>
      <c r="Q2684" t="s">
        <v>655</v>
      </c>
      <c r="R2684" t="s">
        <v>465</v>
      </c>
      <c r="S2684" t="s">
        <v>466</v>
      </c>
      <c r="T2684" t="s">
        <v>231</v>
      </c>
      <c r="U2684" t="s">
        <v>765</v>
      </c>
      <c r="V2684" t="s">
        <v>255</v>
      </c>
      <c r="W2684">
        <f t="shared" si="250"/>
        <v>-9.5900000000000034</v>
      </c>
      <c r="X2684">
        <f t="shared" si="251"/>
        <v>-306.88000000000011</v>
      </c>
    </row>
    <row r="2685" spans="1:24" x14ac:dyDescent="0.35">
      <c r="A2685">
        <v>47</v>
      </c>
      <c r="B2685">
        <v>86.62</v>
      </c>
      <c r="C2685">
        <v>5</v>
      </c>
      <c r="D2685">
        <v>4071.14</v>
      </c>
      <c r="E2685" s="53" t="s">
        <v>492</v>
      </c>
      <c r="F2685" s="84">
        <v>15</v>
      </c>
      <c r="G2685" s="84">
        <v>9</v>
      </c>
      <c r="H2685" s="85" t="str">
        <f t="shared" si="246"/>
        <v>September</v>
      </c>
      <c r="I2685" s="84">
        <v>2019</v>
      </c>
      <c r="J2685" s="85" t="str">
        <f t="shared" si="247"/>
        <v>9/15/2019</v>
      </c>
      <c r="K2685" s="86">
        <f t="shared" si="248"/>
        <v>1</v>
      </c>
      <c r="L2685" t="str">
        <f t="shared" si="249"/>
        <v>Sunday</v>
      </c>
      <c r="M2685">
        <v>2943</v>
      </c>
      <c r="N2685" t="s">
        <v>207</v>
      </c>
      <c r="O2685" t="s">
        <v>486</v>
      </c>
      <c r="P2685">
        <v>74</v>
      </c>
      <c r="Q2685" t="s">
        <v>655</v>
      </c>
      <c r="R2685" t="s">
        <v>493</v>
      </c>
      <c r="S2685" t="s">
        <v>494</v>
      </c>
      <c r="T2685" t="s">
        <v>248</v>
      </c>
      <c r="U2685" t="s">
        <v>769</v>
      </c>
      <c r="V2685" t="s">
        <v>260</v>
      </c>
      <c r="W2685">
        <f t="shared" si="250"/>
        <v>12.620000000000005</v>
      </c>
      <c r="X2685">
        <f t="shared" si="251"/>
        <v>593.14000000000021</v>
      </c>
    </row>
    <row r="2686" spans="1:24" x14ac:dyDescent="0.35">
      <c r="A2686">
        <v>39</v>
      </c>
      <c r="B2686">
        <v>68.11</v>
      </c>
      <c r="C2686">
        <v>15</v>
      </c>
      <c r="D2686">
        <v>2656.29</v>
      </c>
      <c r="E2686" s="53" t="s">
        <v>219</v>
      </c>
      <c r="F2686" s="84">
        <v>15</v>
      </c>
      <c r="G2686" s="84">
        <v>10</v>
      </c>
      <c r="H2686" s="85" t="str">
        <f t="shared" si="246"/>
        <v>October</v>
      </c>
      <c r="I2686" s="84">
        <v>2019</v>
      </c>
      <c r="J2686" s="85" t="str">
        <f t="shared" si="247"/>
        <v>10/15/2019</v>
      </c>
      <c r="K2686" s="86">
        <f t="shared" si="248"/>
        <v>3</v>
      </c>
      <c r="L2686" t="str">
        <f t="shared" si="249"/>
        <v>Tuesday</v>
      </c>
      <c r="M2686">
        <v>2914</v>
      </c>
      <c r="N2686" t="s">
        <v>207</v>
      </c>
      <c r="O2686" t="s">
        <v>486</v>
      </c>
      <c r="P2686">
        <v>74</v>
      </c>
      <c r="Q2686" t="s">
        <v>655</v>
      </c>
      <c r="R2686" t="s">
        <v>354</v>
      </c>
      <c r="S2686" t="s">
        <v>355</v>
      </c>
      <c r="T2686" t="s">
        <v>229</v>
      </c>
      <c r="U2686" t="s">
        <v>728</v>
      </c>
      <c r="V2686" t="s">
        <v>255</v>
      </c>
      <c r="W2686">
        <f t="shared" si="250"/>
        <v>-5.8900000000000006</v>
      </c>
      <c r="X2686">
        <f t="shared" si="251"/>
        <v>-229.71000000000004</v>
      </c>
    </row>
    <row r="2687" spans="1:24" x14ac:dyDescent="0.35">
      <c r="A2687">
        <v>44</v>
      </c>
      <c r="B2687">
        <v>62.19</v>
      </c>
      <c r="C2687">
        <v>7</v>
      </c>
      <c r="D2687">
        <v>2736.36</v>
      </c>
      <c r="E2687" s="53">
        <v>43476</v>
      </c>
      <c r="F2687" s="84">
        <v>1</v>
      </c>
      <c r="G2687" s="84">
        <v>11</v>
      </c>
      <c r="H2687" s="85" t="str">
        <f t="shared" si="246"/>
        <v>November</v>
      </c>
      <c r="I2687" s="84">
        <v>2019</v>
      </c>
      <c r="J2687" s="85" t="str">
        <f t="shared" si="247"/>
        <v>11/1/2019</v>
      </c>
      <c r="K2687" s="86">
        <f t="shared" si="248"/>
        <v>6</v>
      </c>
      <c r="L2687" t="str">
        <f t="shared" si="249"/>
        <v>Friday</v>
      </c>
      <c r="M2687">
        <v>2898</v>
      </c>
      <c r="N2687" t="s">
        <v>207</v>
      </c>
      <c r="O2687" t="s">
        <v>486</v>
      </c>
      <c r="P2687">
        <v>74</v>
      </c>
      <c r="Q2687" t="s">
        <v>655</v>
      </c>
      <c r="R2687" t="s">
        <v>384</v>
      </c>
      <c r="S2687" t="s">
        <v>385</v>
      </c>
      <c r="T2687" t="s">
        <v>235</v>
      </c>
      <c r="U2687" t="s">
        <v>739</v>
      </c>
      <c r="V2687" t="s">
        <v>255</v>
      </c>
      <c r="W2687">
        <f t="shared" si="250"/>
        <v>-11.810000000000002</v>
      </c>
      <c r="X2687">
        <f t="shared" si="251"/>
        <v>-519.6400000000001</v>
      </c>
    </row>
    <row r="2688" spans="1:24" x14ac:dyDescent="0.35">
      <c r="A2688">
        <v>39</v>
      </c>
      <c r="B2688">
        <v>85.87</v>
      </c>
      <c r="C2688">
        <v>12</v>
      </c>
      <c r="D2688">
        <v>3348.93</v>
      </c>
      <c r="E2688" s="53">
        <v>43810</v>
      </c>
      <c r="F2688" s="84">
        <v>12</v>
      </c>
      <c r="G2688" s="84">
        <v>11</v>
      </c>
      <c r="H2688" s="85" t="str">
        <f t="shared" si="246"/>
        <v>November</v>
      </c>
      <c r="I2688" s="84">
        <v>2019</v>
      </c>
      <c r="J2688" s="85" t="str">
        <f t="shared" si="247"/>
        <v>11/12/2019</v>
      </c>
      <c r="K2688" s="86">
        <f t="shared" si="248"/>
        <v>3</v>
      </c>
      <c r="L2688" t="str">
        <f t="shared" si="249"/>
        <v>Tuesday</v>
      </c>
      <c r="M2688">
        <v>2888</v>
      </c>
      <c r="N2688" t="s">
        <v>207</v>
      </c>
      <c r="O2688" t="s">
        <v>486</v>
      </c>
      <c r="P2688">
        <v>74</v>
      </c>
      <c r="Q2688" t="s">
        <v>655</v>
      </c>
      <c r="R2688" t="s">
        <v>473</v>
      </c>
      <c r="S2688" t="s">
        <v>474</v>
      </c>
      <c r="T2688" t="s">
        <v>239</v>
      </c>
      <c r="U2688" t="s">
        <v>766</v>
      </c>
      <c r="V2688" t="s">
        <v>260</v>
      </c>
      <c r="W2688">
        <f t="shared" si="250"/>
        <v>11.870000000000005</v>
      </c>
      <c r="X2688">
        <f t="shared" si="251"/>
        <v>462.93000000000018</v>
      </c>
    </row>
    <row r="2689" spans="1:24" x14ac:dyDescent="0.35">
      <c r="A2689">
        <v>50</v>
      </c>
      <c r="B2689">
        <v>57.86</v>
      </c>
      <c r="C2689">
        <v>8</v>
      </c>
      <c r="D2689">
        <v>2893</v>
      </c>
      <c r="E2689" s="53" t="s">
        <v>356</v>
      </c>
      <c r="F2689" s="84">
        <v>23</v>
      </c>
      <c r="G2689" s="84">
        <v>11</v>
      </c>
      <c r="H2689" s="85" t="str">
        <f t="shared" si="246"/>
        <v>November</v>
      </c>
      <c r="I2689" s="84">
        <v>2019</v>
      </c>
      <c r="J2689" s="85" t="str">
        <f t="shared" si="247"/>
        <v>11/23/2019</v>
      </c>
      <c r="K2689" s="86">
        <f t="shared" si="248"/>
        <v>7</v>
      </c>
      <c r="L2689" t="str">
        <f t="shared" si="249"/>
        <v>Saturday</v>
      </c>
      <c r="M2689">
        <v>2878</v>
      </c>
      <c r="N2689" t="s">
        <v>207</v>
      </c>
      <c r="O2689" t="s">
        <v>486</v>
      </c>
      <c r="P2689">
        <v>74</v>
      </c>
      <c r="Q2689" t="s">
        <v>655</v>
      </c>
      <c r="R2689" t="s">
        <v>324</v>
      </c>
      <c r="S2689" t="s">
        <v>325</v>
      </c>
      <c r="T2689" t="s">
        <v>241</v>
      </c>
      <c r="U2689" t="s">
        <v>716</v>
      </c>
      <c r="V2689" t="s">
        <v>255</v>
      </c>
      <c r="W2689">
        <f t="shared" si="250"/>
        <v>-16.14</v>
      </c>
      <c r="X2689">
        <f t="shared" si="251"/>
        <v>-807</v>
      </c>
    </row>
    <row r="2690" spans="1:24" x14ac:dyDescent="0.35">
      <c r="A2690">
        <v>22</v>
      </c>
      <c r="B2690">
        <v>75.510000000000005</v>
      </c>
      <c r="C2690">
        <v>1</v>
      </c>
      <c r="D2690">
        <v>1661.22</v>
      </c>
      <c r="E2690" s="53">
        <v>43536</v>
      </c>
      <c r="F2690" s="84">
        <v>3</v>
      </c>
      <c r="G2690" s="84">
        <v>12</v>
      </c>
      <c r="H2690" s="85" t="str">
        <f t="shared" si="246"/>
        <v>December</v>
      </c>
      <c r="I2690" s="84">
        <v>2019</v>
      </c>
      <c r="J2690" s="85" t="str">
        <f t="shared" si="247"/>
        <v>12/3/2019</v>
      </c>
      <c r="K2690" s="86">
        <f t="shared" si="248"/>
        <v>3</v>
      </c>
      <c r="L2690" t="str">
        <f t="shared" si="249"/>
        <v>Tuesday</v>
      </c>
      <c r="M2690">
        <v>2869</v>
      </c>
      <c r="N2690" t="s">
        <v>207</v>
      </c>
      <c r="O2690" t="s">
        <v>486</v>
      </c>
      <c r="P2690">
        <v>74</v>
      </c>
      <c r="Q2690" t="s">
        <v>655</v>
      </c>
      <c r="R2690" t="s">
        <v>510</v>
      </c>
      <c r="S2690" t="s">
        <v>342</v>
      </c>
      <c r="T2690" t="s">
        <v>229</v>
      </c>
      <c r="U2690" t="s">
        <v>771</v>
      </c>
      <c r="V2690" t="s">
        <v>255</v>
      </c>
      <c r="W2690">
        <f t="shared" si="250"/>
        <v>1.5100000000000051</v>
      </c>
      <c r="X2690">
        <f t="shared" si="251"/>
        <v>33.220000000000113</v>
      </c>
    </row>
    <row r="2691" spans="1:24" x14ac:dyDescent="0.35">
      <c r="A2691">
        <v>35</v>
      </c>
      <c r="B2691">
        <v>122.21</v>
      </c>
      <c r="C2691">
        <v>11</v>
      </c>
      <c r="D2691">
        <v>4277.3500000000004</v>
      </c>
      <c r="E2691" s="53" t="s">
        <v>222</v>
      </c>
      <c r="F2691" s="84">
        <v>17</v>
      </c>
      <c r="G2691" s="84">
        <v>12</v>
      </c>
      <c r="H2691" s="85" t="str">
        <f t="shared" ref="H2691:H2748" si="252">IF(G2691=1,"January",IF(G2691=2,"Febuary",IF(G2691=3,"March",IF(G2691=4,"April",IF(G2691=5,"May",IF(G2691=6,"June",IF(G2691=7,"July",IF(G2691=8,"August",IF(G2691=9,"September",IF(G2691=10,"October",IF(G2691=11,"November","December")))))))))))</f>
        <v>December</v>
      </c>
      <c r="I2691" s="84">
        <v>2019</v>
      </c>
      <c r="J2691" s="85" t="str">
        <f t="shared" ref="J2691:J2748" si="253">CONCATENATE(G2691,"/",F2691,"/",I2691)</f>
        <v>12/17/2019</v>
      </c>
      <c r="K2691" s="86">
        <f t="shared" ref="K2691:K2748" si="254">WEEKDAY(J2691)</f>
        <v>3</v>
      </c>
      <c r="L2691" t="str">
        <f t="shared" ref="L2691:L2748" si="255">IF(K2691=7,"Saturday",IF(K2691=6,"Friday",IF(K2691=5,"Thursday",IF(K2691=4,"Wednesday",IF(K2691=3,"Tuesday",IF(K2691=2,"Monday","Sunday"))))))</f>
        <v>Tuesday</v>
      </c>
      <c r="M2691">
        <v>2856</v>
      </c>
      <c r="N2691" t="s">
        <v>207</v>
      </c>
      <c r="O2691" t="s">
        <v>486</v>
      </c>
      <c r="P2691">
        <v>74</v>
      </c>
      <c r="Q2691" t="s">
        <v>655</v>
      </c>
      <c r="R2691" t="s">
        <v>290</v>
      </c>
      <c r="S2691" t="s">
        <v>291</v>
      </c>
      <c r="T2691" t="s">
        <v>232</v>
      </c>
      <c r="U2691" t="s">
        <v>701</v>
      </c>
      <c r="V2691" t="s">
        <v>260</v>
      </c>
      <c r="W2691">
        <f t="shared" ref="W2691:W2748" si="256">B2691-P2691</f>
        <v>48.209999999999994</v>
      </c>
      <c r="X2691">
        <f t="shared" ref="X2691:X2748" si="257">W2691*A2691</f>
        <v>1687.3499999999997</v>
      </c>
    </row>
    <row r="2692" spans="1:24" x14ac:dyDescent="0.35">
      <c r="A2692">
        <v>45</v>
      </c>
      <c r="B2692">
        <v>55.62</v>
      </c>
      <c r="C2692">
        <v>17</v>
      </c>
      <c r="D2692">
        <v>2502.9</v>
      </c>
      <c r="E2692" s="53" t="s">
        <v>388</v>
      </c>
      <c r="F2692" s="84">
        <v>31</v>
      </c>
      <c r="G2692" s="84">
        <v>1</v>
      </c>
      <c r="H2692" s="85" t="str">
        <f t="shared" si="252"/>
        <v>January</v>
      </c>
      <c r="I2692" s="84">
        <v>2020</v>
      </c>
      <c r="J2692" s="85" t="str">
        <f t="shared" si="253"/>
        <v>1/31/2020</v>
      </c>
      <c r="K2692" s="86">
        <f t="shared" si="254"/>
        <v>6</v>
      </c>
      <c r="L2692" t="str">
        <f t="shared" si="255"/>
        <v>Friday</v>
      </c>
      <c r="M2692">
        <v>2812</v>
      </c>
      <c r="N2692" t="s">
        <v>207</v>
      </c>
      <c r="O2692" t="s">
        <v>486</v>
      </c>
      <c r="P2692">
        <v>74</v>
      </c>
      <c r="Q2692" t="s">
        <v>655</v>
      </c>
      <c r="R2692" t="s">
        <v>389</v>
      </c>
      <c r="S2692" t="s">
        <v>390</v>
      </c>
      <c r="T2692" t="s">
        <v>233</v>
      </c>
      <c r="U2692" t="s">
        <v>740</v>
      </c>
      <c r="V2692" t="s">
        <v>255</v>
      </c>
      <c r="W2692">
        <f t="shared" si="256"/>
        <v>-18.380000000000003</v>
      </c>
      <c r="X2692">
        <f t="shared" si="257"/>
        <v>-827.10000000000014</v>
      </c>
    </row>
    <row r="2693" spans="1:24" x14ac:dyDescent="0.35">
      <c r="A2693">
        <v>44</v>
      </c>
      <c r="B2693">
        <v>86.4</v>
      </c>
      <c r="C2693">
        <v>15</v>
      </c>
      <c r="D2693">
        <v>3801.6</v>
      </c>
      <c r="E2693" s="53">
        <v>43833</v>
      </c>
      <c r="F2693" s="84">
        <v>1</v>
      </c>
      <c r="G2693" s="84">
        <v>3</v>
      </c>
      <c r="H2693" s="85" t="str">
        <f t="shared" si="252"/>
        <v>March</v>
      </c>
      <c r="I2693" s="84">
        <v>2020</v>
      </c>
      <c r="J2693" s="85" t="str">
        <f t="shared" si="253"/>
        <v>3/1/2020</v>
      </c>
      <c r="K2693" s="86">
        <f t="shared" si="254"/>
        <v>1</v>
      </c>
      <c r="L2693" t="str">
        <f t="shared" si="255"/>
        <v>Sunday</v>
      </c>
      <c r="M2693">
        <v>2783</v>
      </c>
      <c r="N2693" t="s">
        <v>397</v>
      </c>
      <c r="O2693" t="s">
        <v>486</v>
      </c>
      <c r="P2693">
        <v>74</v>
      </c>
      <c r="Q2693" t="s">
        <v>655</v>
      </c>
      <c r="R2693" t="s">
        <v>296</v>
      </c>
      <c r="S2693" t="s">
        <v>297</v>
      </c>
      <c r="T2693" t="s">
        <v>236</v>
      </c>
      <c r="U2693" t="s">
        <v>704</v>
      </c>
      <c r="V2693" t="s">
        <v>260</v>
      </c>
      <c r="W2693">
        <f t="shared" si="256"/>
        <v>12.400000000000006</v>
      </c>
      <c r="X2693">
        <f t="shared" si="257"/>
        <v>545.60000000000025</v>
      </c>
    </row>
    <row r="2694" spans="1:24" x14ac:dyDescent="0.35">
      <c r="A2694">
        <v>36</v>
      </c>
      <c r="B2694">
        <v>87.36</v>
      </c>
      <c r="C2694">
        <v>12</v>
      </c>
      <c r="D2694">
        <v>3144.96</v>
      </c>
      <c r="E2694" s="53" t="s">
        <v>498</v>
      </c>
      <c r="F2694" s="84">
        <v>30</v>
      </c>
      <c r="G2694" s="84">
        <v>3</v>
      </c>
      <c r="H2694" s="85" t="str">
        <f t="shared" si="252"/>
        <v>March</v>
      </c>
      <c r="I2694" s="84">
        <v>2020</v>
      </c>
      <c r="J2694" s="85" t="str">
        <f t="shared" si="253"/>
        <v>3/30/2020</v>
      </c>
      <c r="K2694" s="86">
        <f t="shared" si="254"/>
        <v>2</v>
      </c>
      <c r="L2694" t="str">
        <f t="shared" si="255"/>
        <v>Monday</v>
      </c>
      <c r="M2694">
        <v>2755</v>
      </c>
      <c r="N2694" t="s">
        <v>207</v>
      </c>
      <c r="O2694" t="s">
        <v>486</v>
      </c>
      <c r="P2694">
        <v>74</v>
      </c>
      <c r="Q2694" t="s">
        <v>655</v>
      </c>
      <c r="R2694" t="s">
        <v>256</v>
      </c>
      <c r="S2694" t="s">
        <v>257</v>
      </c>
      <c r="T2694" t="s">
        <v>230</v>
      </c>
      <c r="U2694" t="s">
        <v>684</v>
      </c>
      <c r="V2694" t="s">
        <v>260</v>
      </c>
      <c r="W2694">
        <f t="shared" si="256"/>
        <v>13.36</v>
      </c>
      <c r="X2694">
        <f t="shared" si="257"/>
        <v>480.96</v>
      </c>
    </row>
    <row r="2695" spans="1:24" x14ac:dyDescent="0.35">
      <c r="A2695">
        <v>28</v>
      </c>
      <c r="B2695">
        <v>72.55</v>
      </c>
      <c r="C2695">
        <v>11</v>
      </c>
      <c r="D2695">
        <v>2031.4</v>
      </c>
      <c r="E2695" s="53">
        <v>43894</v>
      </c>
      <c r="F2695" s="84">
        <v>3</v>
      </c>
      <c r="G2695" s="84">
        <v>4</v>
      </c>
      <c r="H2695" s="85" t="str">
        <f t="shared" si="252"/>
        <v>April</v>
      </c>
      <c r="I2695" s="84">
        <v>2020</v>
      </c>
      <c r="J2695" s="85" t="str">
        <f t="shared" si="253"/>
        <v>4/3/2020</v>
      </c>
      <c r="K2695" s="86">
        <f t="shared" si="254"/>
        <v>6</v>
      </c>
      <c r="L2695" t="str">
        <f t="shared" si="255"/>
        <v>Friday</v>
      </c>
      <c r="M2695">
        <v>2752</v>
      </c>
      <c r="N2695" t="s">
        <v>394</v>
      </c>
      <c r="O2695" t="s">
        <v>486</v>
      </c>
      <c r="P2695">
        <v>74</v>
      </c>
      <c r="Q2695" t="s">
        <v>655</v>
      </c>
      <c r="R2695" t="s">
        <v>273</v>
      </c>
      <c r="S2695" t="s">
        <v>274</v>
      </c>
      <c r="T2695" t="s">
        <v>229</v>
      </c>
      <c r="U2695" t="s">
        <v>693</v>
      </c>
      <c r="V2695" t="s">
        <v>255</v>
      </c>
      <c r="W2695">
        <f t="shared" si="256"/>
        <v>-1.4500000000000028</v>
      </c>
      <c r="X2695">
        <f t="shared" si="257"/>
        <v>-40.60000000000008</v>
      </c>
    </row>
    <row r="2696" spans="1:24" x14ac:dyDescent="0.35">
      <c r="A2696">
        <v>43</v>
      </c>
      <c r="B2696">
        <v>62.19</v>
      </c>
      <c r="C2696">
        <v>12</v>
      </c>
      <c r="D2696">
        <v>2674.17</v>
      </c>
      <c r="E2696" s="53">
        <v>44109</v>
      </c>
      <c r="F2696" s="84">
        <v>10</v>
      </c>
      <c r="G2696" s="84">
        <v>5</v>
      </c>
      <c r="H2696" s="85" t="str">
        <f t="shared" si="252"/>
        <v>May</v>
      </c>
      <c r="I2696" s="84">
        <v>2020</v>
      </c>
      <c r="J2696" s="85" t="str">
        <f t="shared" si="253"/>
        <v>5/10/2020</v>
      </c>
      <c r="K2696" s="86">
        <f t="shared" si="254"/>
        <v>1</v>
      </c>
      <c r="L2696" t="str">
        <f t="shared" si="255"/>
        <v>Sunday</v>
      </c>
      <c r="M2696">
        <v>2716</v>
      </c>
      <c r="N2696" t="s">
        <v>207</v>
      </c>
      <c r="O2696" t="s">
        <v>486</v>
      </c>
      <c r="P2696">
        <v>74</v>
      </c>
      <c r="Q2696" t="s">
        <v>655</v>
      </c>
      <c r="R2696" t="s">
        <v>416</v>
      </c>
      <c r="S2696" t="s">
        <v>417</v>
      </c>
      <c r="T2696" t="s">
        <v>239</v>
      </c>
      <c r="U2696" t="s">
        <v>750</v>
      </c>
      <c r="V2696" t="s">
        <v>255</v>
      </c>
      <c r="W2696">
        <f t="shared" si="256"/>
        <v>-11.810000000000002</v>
      </c>
      <c r="X2696">
        <f t="shared" si="257"/>
        <v>-507.8300000000001</v>
      </c>
    </row>
    <row r="2697" spans="1:24" x14ac:dyDescent="0.35">
      <c r="A2697">
        <v>48</v>
      </c>
      <c r="B2697">
        <v>52.64</v>
      </c>
      <c r="C2697">
        <v>15</v>
      </c>
      <c r="D2697">
        <v>2526.7199999999998</v>
      </c>
      <c r="E2697" s="53" t="s">
        <v>485</v>
      </c>
      <c r="F2697" s="84">
        <v>17</v>
      </c>
      <c r="G2697" s="84">
        <v>2</v>
      </c>
      <c r="H2697" s="85" t="str">
        <f t="shared" si="252"/>
        <v>Febuary</v>
      </c>
      <c r="I2697" s="84">
        <v>2018</v>
      </c>
      <c r="J2697" s="85" t="str">
        <f t="shared" si="253"/>
        <v>2/17/2018</v>
      </c>
      <c r="K2697" s="86">
        <f t="shared" si="254"/>
        <v>7</v>
      </c>
      <c r="L2697" t="str">
        <f t="shared" si="255"/>
        <v>Saturday</v>
      </c>
      <c r="M2697">
        <v>3530</v>
      </c>
      <c r="N2697" t="s">
        <v>207</v>
      </c>
      <c r="O2697" t="s">
        <v>486</v>
      </c>
      <c r="P2697">
        <v>49</v>
      </c>
      <c r="Q2697" t="s">
        <v>656</v>
      </c>
      <c r="R2697" t="s">
        <v>473</v>
      </c>
      <c r="S2697" t="s">
        <v>474</v>
      </c>
      <c r="T2697" t="s">
        <v>239</v>
      </c>
      <c r="U2697" t="s">
        <v>766</v>
      </c>
      <c r="V2697" t="s">
        <v>255</v>
      </c>
      <c r="W2697">
        <f t="shared" si="256"/>
        <v>3.6400000000000006</v>
      </c>
      <c r="X2697">
        <f t="shared" si="257"/>
        <v>174.72000000000003</v>
      </c>
    </row>
    <row r="2698" spans="1:24" x14ac:dyDescent="0.35">
      <c r="A2698">
        <v>28</v>
      </c>
      <c r="B2698">
        <v>48.17</v>
      </c>
      <c r="C2698">
        <v>6</v>
      </c>
      <c r="D2698">
        <v>1348.76</v>
      </c>
      <c r="E2698" s="53" t="s">
        <v>359</v>
      </c>
      <c r="F2698" s="84">
        <v>28</v>
      </c>
      <c r="G2698" s="84">
        <v>4</v>
      </c>
      <c r="H2698" s="85" t="str">
        <f t="shared" si="252"/>
        <v>April</v>
      </c>
      <c r="I2698" s="84">
        <v>2018</v>
      </c>
      <c r="J2698" s="85" t="str">
        <f t="shared" si="253"/>
        <v>4/28/2018</v>
      </c>
      <c r="K2698" s="86">
        <f t="shared" si="254"/>
        <v>7</v>
      </c>
      <c r="L2698" t="str">
        <f t="shared" si="255"/>
        <v>Saturday</v>
      </c>
      <c r="M2698">
        <v>3461</v>
      </c>
      <c r="N2698" t="s">
        <v>207</v>
      </c>
      <c r="O2698" t="s">
        <v>486</v>
      </c>
      <c r="P2698">
        <v>49</v>
      </c>
      <c r="Q2698" t="s">
        <v>656</v>
      </c>
      <c r="R2698" t="s">
        <v>287</v>
      </c>
      <c r="S2698" t="s">
        <v>288</v>
      </c>
      <c r="T2698" t="s">
        <v>234</v>
      </c>
      <c r="U2698" t="s">
        <v>700</v>
      </c>
      <c r="V2698" t="s">
        <v>255</v>
      </c>
      <c r="W2698">
        <f t="shared" si="256"/>
        <v>-0.82999999999999829</v>
      </c>
      <c r="X2698">
        <f t="shared" si="257"/>
        <v>-23.239999999999952</v>
      </c>
    </row>
    <row r="2699" spans="1:24" x14ac:dyDescent="0.35">
      <c r="A2699">
        <v>21</v>
      </c>
      <c r="B2699">
        <v>41.71</v>
      </c>
      <c r="C2699">
        <v>7</v>
      </c>
      <c r="D2699">
        <v>875.91</v>
      </c>
      <c r="E2699" s="53" t="s">
        <v>487</v>
      </c>
      <c r="F2699" s="84">
        <v>16</v>
      </c>
      <c r="G2699" s="84">
        <v>6</v>
      </c>
      <c r="H2699" s="85" t="str">
        <f t="shared" si="252"/>
        <v>June</v>
      </c>
      <c r="I2699" s="84">
        <v>2018</v>
      </c>
      <c r="J2699" s="85" t="str">
        <f t="shared" si="253"/>
        <v>6/16/2018</v>
      </c>
      <c r="K2699" s="86">
        <f t="shared" si="254"/>
        <v>7</v>
      </c>
      <c r="L2699" t="str">
        <f t="shared" si="255"/>
        <v>Saturday</v>
      </c>
      <c r="M2699">
        <v>3413</v>
      </c>
      <c r="N2699" t="s">
        <v>207</v>
      </c>
      <c r="O2699" t="s">
        <v>486</v>
      </c>
      <c r="P2699">
        <v>49</v>
      </c>
      <c r="Q2699" t="s">
        <v>656</v>
      </c>
      <c r="R2699" t="s">
        <v>488</v>
      </c>
      <c r="S2699" t="s">
        <v>451</v>
      </c>
      <c r="T2699" t="s">
        <v>229</v>
      </c>
      <c r="U2699" t="s">
        <v>768</v>
      </c>
      <c r="V2699" t="s">
        <v>255</v>
      </c>
      <c r="W2699">
        <f t="shared" si="256"/>
        <v>-7.2899999999999991</v>
      </c>
      <c r="X2699">
        <f t="shared" si="257"/>
        <v>-153.08999999999997</v>
      </c>
    </row>
    <row r="2700" spans="1:24" x14ac:dyDescent="0.35">
      <c r="A2700">
        <v>37</v>
      </c>
      <c r="B2700">
        <v>50.65</v>
      </c>
      <c r="C2700">
        <v>10</v>
      </c>
      <c r="D2700">
        <v>1874.05</v>
      </c>
      <c r="E2700" s="53">
        <v>43381</v>
      </c>
      <c r="F2700" s="84">
        <v>10</v>
      </c>
      <c r="G2700" s="84">
        <v>8</v>
      </c>
      <c r="H2700" s="85" t="str">
        <f t="shared" si="252"/>
        <v>August</v>
      </c>
      <c r="I2700" s="84">
        <v>2018</v>
      </c>
      <c r="J2700" s="85" t="str">
        <f t="shared" si="253"/>
        <v>8/10/2018</v>
      </c>
      <c r="K2700" s="86">
        <f t="shared" si="254"/>
        <v>6</v>
      </c>
      <c r="L2700" t="str">
        <f t="shared" si="255"/>
        <v>Friday</v>
      </c>
      <c r="M2700">
        <v>3359</v>
      </c>
      <c r="N2700" t="s">
        <v>207</v>
      </c>
      <c r="O2700" t="s">
        <v>486</v>
      </c>
      <c r="P2700">
        <v>49</v>
      </c>
      <c r="Q2700" t="s">
        <v>656</v>
      </c>
      <c r="R2700" t="s">
        <v>362</v>
      </c>
      <c r="S2700" t="s">
        <v>293</v>
      </c>
      <c r="T2700" t="s">
        <v>229</v>
      </c>
      <c r="U2700" t="s">
        <v>731</v>
      </c>
      <c r="V2700" t="s">
        <v>255</v>
      </c>
      <c r="W2700">
        <f t="shared" si="256"/>
        <v>1.6499999999999986</v>
      </c>
      <c r="X2700">
        <f t="shared" si="257"/>
        <v>61.049999999999947</v>
      </c>
    </row>
    <row r="2701" spans="1:24" x14ac:dyDescent="0.35">
      <c r="A2701">
        <v>34</v>
      </c>
      <c r="B2701">
        <v>49.16</v>
      </c>
      <c r="C2701">
        <v>8</v>
      </c>
      <c r="D2701">
        <v>1671.44</v>
      </c>
      <c r="E2701" s="53">
        <v>43261</v>
      </c>
      <c r="F2701" s="84">
        <v>6</v>
      </c>
      <c r="G2701" s="84">
        <v>10</v>
      </c>
      <c r="H2701" s="85" t="str">
        <f t="shared" si="252"/>
        <v>October</v>
      </c>
      <c r="I2701" s="84">
        <v>2018</v>
      </c>
      <c r="J2701" s="85" t="str">
        <f t="shared" si="253"/>
        <v>10/6/2018</v>
      </c>
      <c r="K2701" s="86">
        <f t="shared" si="254"/>
        <v>7</v>
      </c>
      <c r="L2701" t="str">
        <f t="shared" si="255"/>
        <v>Saturday</v>
      </c>
      <c r="M2701">
        <v>3303</v>
      </c>
      <c r="N2701" t="s">
        <v>207</v>
      </c>
      <c r="O2701" t="s">
        <v>486</v>
      </c>
      <c r="P2701">
        <v>49</v>
      </c>
      <c r="Q2701" t="s">
        <v>656</v>
      </c>
      <c r="R2701" t="s">
        <v>281</v>
      </c>
      <c r="S2701" t="s">
        <v>282</v>
      </c>
      <c r="T2701" t="s">
        <v>233</v>
      </c>
      <c r="U2701" t="s">
        <v>697</v>
      </c>
      <c r="V2701" t="s">
        <v>255</v>
      </c>
      <c r="W2701">
        <f t="shared" si="256"/>
        <v>0.15999999999999659</v>
      </c>
      <c r="X2701">
        <f t="shared" si="257"/>
        <v>5.439999999999884</v>
      </c>
    </row>
    <row r="2702" spans="1:24" x14ac:dyDescent="0.35">
      <c r="A2702">
        <v>40</v>
      </c>
      <c r="B2702">
        <v>41.71</v>
      </c>
      <c r="C2702">
        <v>4</v>
      </c>
      <c r="D2702">
        <v>1668.4</v>
      </c>
      <c r="E2702" s="53" t="s">
        <v>363</v>
      </c>
      <c r="F2702" s="84">
        <v>23</v>
      </c>
      <c r="G2702" s="84">
        <v>10</v>
      </c>
      <c r="H2702" s="85" t="str">
        <f t="shared" si="252"/>
        <v>October</v>
      </c>
      <c r="I2702" s="84">
        <v>2018</v>
      </c>
      <c r="J2702" s="85" t="str">
        <f t="shared" si="253"/>
        <v>10/23/2018</v>
      </c>
      <c r="K2702" s="86">
        <f t="shared" si="254"/>
        <v>3</v>
      </c>
      <c r="L2702" t="str">
        <f t="shared" si="255"/>
        <v>Tuesday</v>
      </c>
      <c r="M2702">
        <v>3287</v>
      </c>
      <c r="N2702" t="s">
        <v>364</v>
      </c>
      <c r="O2702" t="s">
        <v>486</v>
      </c>
      <c r="P2702">
        <v>49</v>
      </c>
      <c r="Q2702" t="s">
        <v>656</v>
      </c>
      <c r="R2702" t="s">
        <v>330</v>
      </c>
      <c r="S2702" t="s">
        <v>331</v>
      </c>
      <c r="T2702" t="s">
        <v>237</v>
      </c>
      <c r="U2702" t="s">
        <v>718</v>
      </c>
      <c r="V2702" t="s">
        <v>255</v>
      </c>
      <c r="W2702">
        <f t="shared" si="256"/>
        <v>-7.2899999999999991</v>
      </c>
      <c r="X2702">
        <f t="shared" si="257"/>
        <v>-291.59999999999997</v>
      </c>
    </row>
    <row r="2703" spans="1:24" x14ac:dyDescent="0.35">
      <c r="A2703">
        <v>45</v>
      </c>
      <c r="B2703">
        <v>51.15</v>
      </c>
      <c r="C2703">
        <v>7</v>
      </c>
      <c r="D2703">
        <v>2301.75</v>
      </c>
      <c r="E2703" s="53">
        <v>43323</v>
      </c>
      <c r="F2703" s="84">
        <v>8</v>
      </c>
      <c r="G2703" s="84">
        <v>11</v>
      </c>
      <c r="H2703" s="85" t="str">
        <f t="shared" si="252"/>
        <v>November</v>
      </c>
      <c r="I2703" s="84">
        <v>2018</v>
      </c>
      <c r="J2703" s="85" t="str">
        <f t="shared" si="253"/>
        <v>11/8/2018</v>
      </c>
      <c r="K2703" s="86">
        <f t="shared" si="254"/>
        <v>5</v>
      </c>
      <c r="L2703" t="str">
        <f t="shared" si="255"/>
        <v>Thursday</v>
      </c>
      <c r="M2703">
        <v>3272</v>
      </c>
      <c r="N2703" t="s">
        <v>207</v>
      </c>
      <c r="O2703" t="s">
        <v>486</v>
      </c>
      <c r="P2703">
        <v>49</v>
      </c>
      <c r="Q2703" t="s">
        <v>656</v>
      </c>
      <c r="R2703" t="s">
        <v>365</v>
      </c>
      <c r="S2703" t="s">
        <v>366</v>
      </c>
      <c r="T2703" t="s">
        <v>230</v>
      </c>
      <c r="U2703" t="s">
        <v>732</v>
      </c>
      <c r="V2703" t="s">
        <v>255</v>
      </c>
      <c r="W2703">
        <f t="shared" si="256"/>
        <v>2.1499999999999986</v>
      </c>
      <c r="X2703">
        <f t="shared" si="257"/>
        <v>96.749999999999943</v>
      </c>
    </row>
    <row r="2704" spans="1:24" x14ac:dyDescent="0.35">
      <c r="A2704">
        <v>28</v>
      </c>
      <c r="B2704">
        <v>52.14</v>
      </c>
      <c r="C2704">
        <v>4</v>
      </c>
      <c r="D2704">
        <v>1459.92</v>
      </c>
      <c r="E2704" s="53" t="s">
        <v>367</v>
      </c>
      <c r="F2704" s="84">
        <v>14</v>
      </c>
      <c r="G2704" s="84">
        <v>11</v>
      </c>
      <c r="H2704" s="85" t="str">
        <f t="shared" si="252"/>
        <v>November</v>
      </c>
      <c r="I2704" s="84">
        <v>2018</v>
      </c>
      <c r="J2704" s="85" t="str">
        <f t="shared" si="253"/>
        <v>11/14/2018</v>
      </c>
      <c r="K2704" s="86">
        <f t="shared" si="254"/>
        <v>4</v>
      </c>
      <c r="L2704" t="str">
        <f t="shared" si="255"/>
        <v>Wednesday</v>
      </c>
      <c r="M2704">
        <v>3267</v>
      </c>
      <c r="N2704" t="s">
        <v>207</v>
      </c>
      <c r="O2704" t="s">
        <v>486</v>
      </c>
      <c r="P2704">
        <v>49</v>
      </c>
      <c r="Q2704" t="s">
        <v>656</v>
      </c>
      <c r="R2704" t="s">
        <v>368</v>
      </c>
      <c r="S2704" t="s">
        <v>361</v>
      </c>
      <c r="T2704" t="s">
        <v>235</v>
      </c>
      <c r="U2704" t="s">
        <v>733</v>
      </c>
      <c r="V2704" t="s">
        <v>255</v>
      </c>
      <c r="W2704">
        <f t="shared" si="256"/>
        <v>3.1400000000000006</v>
      </c>
      <c r="X2704">
        <f t="shared" si="257"/>
        <v>87.920000000000016</v>
      </c>
    </row>
    <row r="2705" spans="1:24" x14ac:dyDescent="0.35">
      <c r="A2705">
        <v>29</v>
      </c>
      <c r="B2705">
        <v>41.71</v>
      </c>
      <c r="C2705">
        <v>1</v>
      </c>
      <c r="D2705">
        <v>1209.5899999999999</v>
      </c>
      <c r="E2705" s="53" t="s">
        <v>369</v>
      </c>
      <c r="F2705" s="84">
        <v>26</v>
      </c>
      <c r="G2705" s="84">
        <v>11</v>
      </c>
      <c r="H2705" s="85" t="str">
        <f t="shared" si="252"/>
        <v>November</v>
      </c>
      <c r="I2705" s="84">
        <v>2018</v>
      </c>
      <c r="J2705" s="85" t="str">
        <f t="shared" si="253"/>
        <v>11/26/2018</v>
      </c>
      <c r="K2705" s="86">
        <f t="shared" si="254"/>
        <v>2</v>
      </c>
      <c r="L2705" t="str">
        <f t="shared" si="255"/>
        <v>Monday</v>
      </c>
      <c r="M2705">
        <v>3256</v>
      </c>
      <c r="N2705" t="s">
        <v>207</v>
      </c>
      <c r="O2705" t="s">
        <v>486</v>
      </c>
      <c r="P2705">
        <v>49</v>
      </c>
      <c r="Q2705" t="s">
        <v>656</v>
      </c>
      <c r="R2705" t="s">
        <v>370</v>
      </c>
      <c r="S2705" t="s">
        <v>247</v>
      </c>
      <c r="T2705" t="s">
        <v>236</v>
      </c>
      <c r="U2705" t="s">
        <v>734</v>
      </c>
      <c r="V2705" t="s">
        <v>255</v>
      </c>
      <c r="W2705">
        <f t="shared" si="256"/>
        <v>-7.2899999999999991</v>
      </c>
      <c r="X2705">
        <f t="shared" si="257"/>
        <v>-211.40999999999997</v>
      </c>
    </row>
    <row r="2706" spans="1:24" x14ac:dyDescent="0.35">
      <c r="A2706">
        <v>31</v>
      </c>
      <c r="B2706">
        <v>45.69</v>
      </c>
      <c r="C2706">
        <v>7</v>
      </c>
      <c r="D2706">
        <v>1416.39</v>
      </c>
      <c r="E2706" s="53" t="s">
        <v>371</v>
      </c>
      <c r="F2706" s="84">
        <v>19</v>
      </c>
      <c r="G2706" s="84">
        <v>2</v>
      </c>
      <c r="H2706" s="85" t="str">
        <f t="shared" si="252"/>
        <v>Febuary</v>
      </c>
      <c r="I2706" s="84">
        <v>2019</v>
      </c>
      <c r="J2706" s="85" t="str">
        <f t="shared" si="253"/>
        <v>2/19/2019</v>
      </c>
      <c r="K2706" s="86">
        <f t="shared" si="254"/>
        <v>3</v>
      </c>
      <c r="L2706" t="str">
        <f t="shared" si="255"/>
        <v>Tuesday</v>
      </c>
      <c r="M2706">
        <v>3172</v>
      </c>
      <c r="N2706" t="s">
        <v>207</v>
      </c>
      <c r="O2706" t="s">
        <v>486</v>
      </c>
      <c r="P2706">
        <v>49</v>
      </c>
      <c r="Q2706" t="s">
        <v>656</v>
      </c>
      <c r="R2706" t="s">
        <v>372</v>
      </c>
      <c r="S2706" t="s">
        <v>373</v>
      </c>
      <c r="T2706" t="s">
        <v>229</v>
      </c>
      <c r="U2706" t="s">
        <v>735</v>
      </c>
      <c r="V2706" t="s">
        <v>255</v>
      </c>
      <c r="W2706">
        <f t="shared" si="256"/>
        <v>-3.3100000000000023</v>
      </c>
      <c r="X2706">
        <f t="shared" si="257"/>
        <v>-102.61000000000007</v>
      </c>
    </row>
    <row r="2707" spans="1:24" x14ac:dyDescent="0.35">
      <c r="A2707">
        <v>32</v>
      </c>
      <c r="B2707">
        <v>57.61</v>
      </c>
      <c r="C2707">
        <v>3</v>
      </c>
      <c r="D2707">
        <v>1843.52</v>
      </c>
      <c r="E2707" s="53">
        <v>43682</v>
      </c>
      <c r="F2707" s="84">
        <v>8</v>
      </c>
      <c r="G2707" s="84">
        <v>5</v>
      </c>
      <c r="H2707" s="85" t="str">
        <f t="shared" si="252"/>
        <v>May</v>
      </c>
      <c r="I2707" s="84">
        <v>2019</v>
      </c>
      <c r="J2707" s="85" t="str">
        <f t="shared" si="253"/>
        <v>5/8/2019</v>
      </c>
      <c r="K2707" s="86">
        <f t="shared" si="254"/>
        <v>4</v>
      </c>
      <c r="L2707" t="str">
        <f t="shared" si="255"/>
        <v>Wednesday</v>
      </c>
      <c r="M2707">
        <v>3095</v>
      </c>
      <c r="N2707" t="s">
        <v>207</v>
      </c>
      <c r="O2707" t="s">
        <v>486</v>
      </c>
      <c r="P2707">
        <v>49</v>
      </c>
      <c r="Q2707" t="s">
        <v>656</v>
      </c>
      <c r="R2707" t="s">
        <v>320</v>
      </c>
      <c r="S2707" t="s">
        <v>280</v>
      </c>
      <c r="T2707" t="s">
        <v>229</v>
      </c>
      <c r="U2707" t="s">
        <v>714</v>
      </c>
      <c r="V2707" t="s">
        <v>255</v>
      </c>
      <c r="W2707">
        <f t="shared" si="256"/>
        <v>8.61</v>
      </c>
      <c r="X2707">
        <f t="shared" si="257"/>
        <v>275.52</v>
      </c>
    </row>
    <row r="2708" spans="1:24" x14ac:dyDescent="0.35">
      <c r="A2708">
        <v>21</v>
      </c>
      <c r="B2708">
        <v>57.11</v>
      </c>
      <c r="C2708">
        <v>12</v>
      </c>
      <c r="D2708">
        <v>1199.31</v>
      </c>
      <c r="E2708" s="53" t="s">
        <v>490</v>
      </c>
      <c r="F2708" s="84">
        <v>24</v>
      </c>
      <c r="G2708" s="84">
        <v>6</v>
      </c>
      <c r="H2708" s="85" t="str">
        <f t="shared" si="252"/>
        <v>June</v>
      </c>
      <c r="I2708" s="84">
        <v>2019</v>
      </c>
      <c r="J2708" s="85" t="str">
        <f t="shared" si="253"/>
        <v>6/24/2019</v>
      </c>
      <c r="K2708" s="86">
        <f t="shared" si="254"/>
        <v>2</v>
      </c>
      <c r="L2708" t="str">
        <f t="shared" si="255"/>
        <v>Monday</v>
      </c>
      <c r="M2708">
        <v>3049</v>
      </c>
      <c r="N2708" t="s">
        <v>364</v>
      </c>
      <c r="O2708" t="s">
        <v>486</v>
      </c>
      <c r="P2708">
        <v>49</v>
      </c>
      <c r="Q2708" t="s">
        <v>656</v>
      </c>
      <c r="R2708" t="s">
        <v>296</v>
      </c>
      <c r="S2708" t="s">
        <v>297</v>
      </c>
      <c r="T2708" t="s">
        <v>236</v>
      </c>
      <c r="U2708" t="s">
        <v>704</v>
      </c>
      <c r="V2708" t="s">
        <v>255</v>
      </c>
      <c r="W2708">
        <f t="shared" si="256"/>
        <v>8.11</v>
      </c>
      <c r="X2708">
        <f t="shared" si="257"/>
        <v>170.31</v>
      </c>
    </row>
    <row r="2709" spans="1:24" x14ac:dyDescent="0.35">
      <c r="A2709">
        <v>32</v>
      </c>
      <c r="B2709">
        <v>58.6</v>
      </c>
      <c r="C2709">
        <v>4</v>
      </c>
      <c r="D2709">
        <v>1875.2</v>
      </c>
      <c r="E2709" s="53" t="s">
        <v>375</v>
      </c>
      <c r="F2709" s="84">
        <v>21</v>
      </c>
      <c r="G2709" s="84">
        <v>7</v>
      </c>
      <c r="H2709" s="85" t="str">
        <f t="shared" si="252"/>
        <v>July</v>
      </c>
      <c r="I2709" s="84">
        <v>2019</v>
      </c>
      <c r="J2709" s="85" t="str">
        <f t="shared" si="253"/>
        <v>7/21/2019</v>
      </c>
      <c r="K2709" s="86">
        <f t="shared" si="254"/>
        <v>1</v>
      </c>
      <c r="L2709" t="str">
        <f t="shared" si="255"/>
        <v>Sunday</v>
      </c>
      <c r="M2709">
        <v>3023</v>
      </c>
      <c r="N2709" t="s">
        <v>207</v>
      </c>
      <c r="O2709" t="s">
        <v>486</v>
      </c>
      <c r="P2709">
        <v>49</v>
      </c>
      <c r="Q2709" t="s">
        <v>656</v>
      </c>
      <c r="R2709" t="s">
        <v>341</v>
      </c>
      <c r="S2709" t="s">
        <v>342</v>
      </c>
      <c r="T2709" t="s">
        <v>229</v>
      </c>
      <c r="U2709" t="s">
        <v>722</v>
      </c>
      <c r="V2709" t="s">
        <v>255</v>
      </c>
      <c r="W2709">
        <f t="shared" si="256"/>
        <v>9.6000000000000014</v>
      </c>
      <c r="X2709">
        <f t="shared" si="257"/>
        <v>307.20000000000005</v>
      </c>
    </row>
    <row r="2710" spans="1:24" x14ac:dyDescent="0.35">
      <c r="A2710">
        <v>43</v>
      </c>
      <c r="B2710">
        <v>57.61</v>
      </c>
      <c r="C2710">
        <v>1</v>
      </c>
      <c r="D2710">
        <v>2477.23</v>
      </c>
      <c r="E2710" s="53" t="s">
        <v>378</v>
      </c>
      <c r="F2710" s="84">
        <v>20</v>
      </c>
      <c r="G2710" s="84">
        <v>8</v>
      </c>
      <c r="H2710" s="85" t="str">
        <f t="shared" si="252"/>
        <v>August</v>
      </c>
      <c r="I2710" s="84">
        <v>2019</v>
      </c>
      <c r="J2710" s="85" t="str">
        <f t="shared" si="253"/>
        <v>8/20/2019</v>
      </c>
      <c r="K2710" s="86">
        <f t="shared" si="254"/>
        <v>3</v>
      </c>
      <c r="L2710" t="str">
        <f t="shared" si="255"/>
        <v>Tuesday</v>
      </c>
      <c r="M2710">
        <v>2994</v>
      </c>
      <c r="N2710" t="s">
        <v>207</v>
      </c>
      <c r="O2710" t="s">
        <v>486</v>
      </c>
      <c r="P2710">
        <v>49</v>
      </c>
      <c r="Q2710" t="s">
        <v>656</v>
      </c>
      <c r="R2710" t="s">
        <v>379</v>
      </c>
      <c r="S2710" t="s">
        <v>380</v>
      </c>
      <c r="T2710" t="s">
        <v>240</v>
      </c>
      <c r="U2710" t="s">
        <v>737</v>
      </c>
      <c r="V2710" t="s">
        <v>255</v>
      </c>
      <c r="W2710">
        <f t="shared" si="256"/>
        <v>8.61</v>
      </c>
      <c r="X2710">
        <f t="shared" si="257"/>
        <v>370.22999999999996</v>
      </c>
    </row>
    <row r="2711" spans="1:24" x14ac:dyDescent="0.35">
      <c r="A2711">
        <v>21</v>
      </c>
      <c r="B2711">
        <v>45.19</v>
      </c>
      <c r="C2711">
        <v>10</v>
      </c>
      <c r="D2711">
        <v>948.99</v>
      </c>
      <c r="E2711" s="53" t="s">
        <v>492</v>
      </c>
      <c r="F2711" s="84">
        <v>15</v>
      </c>
      <c r="G2711" s="84">
        <v>9</v>
      </c>
      <c r="H2711" s="85" t="str">
        <f t="shared" si="252"/>
        <v>September</v>
      </c>
      <c r="I2711" s="84">
        <v>2019</v>
      </c>
      <c r="J2711" s="85" t="str">
        <f t="shared" si="253"/>
        <v>9/15/2019</v>
      </c>
      <c r="K2711" s="86">
        <f t="shared" si="254"/>
        <v>1</v>
      </c>
      <c r="L2711" t="str">
        <f t="shared" si="255"/>
        <v>Sunday</v>
      </c>
      <c r="M2711">
        <v>2969</v>
      </c>
      <c r="N2711" t="s">
        <v>207</v>
      </c>
      <c r="O2711" t="s">
        <v>486</v>
      </c>
      <c r="P2711">
        <v>49</v>
      </c>
      <c r="Q2711" t="s">
        <v>656</v>
      </c>
      <c r="R2711" t="s">
        <v>493</v>
      </c>
      <c r="S2711" t="s">
        <v>494</v>
      </c>
      <c r="T2711" t="s">
        <v>248</v>
      </c>
      <c r="U2711" t="s">
        <v>769</v>
      </c>
      <c r="V2711" t="s">
        <v>255</v>
      </c>
      <c r="W2711">
        <f t="shared" si="256"/>
        <v>-3.8100000000000023</v>
      </c>
      <c r="X2711">
        <f t="shared" si="257"/>
        <v>-80.010000000000048</v>
      </c>
    </row>
    <row r="2712" spans="1:24" x14ac:dyDescent="0.35">
      <c r="A2712">
        <v>34</v>
      </c>
      <c r="B2712">
        <v>53.63</v>
      </c>
      <c r="C2712">
        <v>4</v>
      </c>
      <c r="D2712">
        <v>1823.42</v>
      </c>
      <c r="E2712" s="53" t="s">
        <v>383</v>
      </c>
      <c r="F2712" s="84">
        <v>14</v>
      </c>
      <c r="G2712" s="84">
        <v>10</v>
      </c>
      <c r="H2712" s="85" t="str">
        <f t="shared" si="252"/>
        <v>October</v>
      </c>
      <c r="I2712" s="84">
        <v>2019</v>
      </c>
      <c r="J2712" s="85" t="str">
        <f t="shared" si="253"/>
        <v>10/14/2019</v>
      </c>
      <c r="K2712" s="86">
        <f t="shared" si="254"/>
        <v>2</v>
      </c>
      <c r="L2712" t="str">
        <f t="shared" si="255"/>
        <v>Monday</v>
      </c>
      <c r="M2712">
        <v>2941</v>
      </c>
      <c r="N2712" t="s">
        <v>207</v>
      </c>
      <c r="O2712" t="s">
        <v>486</v>
      </c>
      <c r="P2712">
        <v>49</v>
      </c>
      <c r="Q2712" t="s">
        <v>656</v>
      </c>
      <c r="R2712" t="s">
        <v>310</v>
      </c>
      <c r="S2712" t="s">
        <v>311</v>
      </c>
      <c r="T2712" t="s">
        <v>229</v>
      </c>
      <c r="U2712" t="s">
        <v>710</v>
      </c>
      <c r="V2712" t="s">
        <v>255</v>
      </c>
      <c r="W2712">
        <f t="shared" si="256"/>
        <v>4.6300000000000026</v>
      </c>
      <c r="X2712">
        <f t="shared" si="257"/>
        <v>157.42000000000007</v>
      </c>
    </row>
    <row r="2713" spans="1:24" x14ac:dyDescent="0.35">
      <c r="A2713">
        <v>34</v>
      </c>
      <c r="B2713">
        <v>43.7</v>
      </c>
      <c r="C2713">
        <v>12</v>
      </c>
      <c r="D2713">
        <v>1485.8</v>
      </c>
      <c r="E2713" s="53">
        <v>43476</v>
      </c>
      <c r="F2713" s="84">
        <v>1</v>
      </c>
      <c r="G2713" s="84">
        <v>11</v>
      </c>
      <c r="H2713" s="85" t="str">
        <f t="shared" si="252"/>
        <v>November</v>
      </c>
      <c r="I2713" s="84">
        <v>2019</v>
      </c>
      <c r="J2713" s="85" t="str">
        <f t="shared" si="253"/>
        <v>11/1/2019</v>
      </c>
      <c r="K2713" s="86">
        <f t="shared" si="254"/>
        <v>6</v>
      </c>
      <c r="L2713" t="str">
        <f t="shared" si="255"/>
        <v>Friday</v>
      </c>
      <c r="M2713">
        <v>2924</v>
      </c>
      <c r="N2713" t="s">
        <v>207</v>
      </c>
      <c r="O2713" t="s">
        <v>486</v>
      </c>
      <c r="P2713">
        <v>49</v>
      </c>
      <c r="Q2713" t="s">
        <v>656</v>
      </c>
      <c r="R2713" t="s">
        <v>384</v>
      </c>
      <c r="S2713" t="s">
        <v>385</v>
      </c>
      <c r="T2713" t="s">
        <v>235</v>
      </c>
      <c r="U2713" t="s">
        <v>739</v>
      </c>
      <c r="V2713" t="s">
        <v>255</v>
      </c>
      <c r="W2713">
        <f t="shared" si="256"/>
        <v>-5.2999999999999972</v>
      </c>
      <c r="X2713">
        <f t="shared" si="257"/>
        <v>-180.1999999999999</v>
      </c>
    </row>
    <row r="2714" spans="1:24" x14ac:dyDescent="0.35">
      <c r="A2714">
        <v>44</v>
      </c>
      <c r="B2714">
        <v>86.13</v>
      </c>
      <c r="C2714">
        <v>8</v>
      </c>
      <c r="D2714">
        <v>3789.72</v>
      </c>
      <c r="E2714" s="53" t="s">
        <v>220</v>
      </c>
      <c r="F2714" s="84">
        <v>15</v>
      </c>
      <c r="G2714" s="84">
        <v>11</v>
      </c>
      <c r="H2714" s="85" t="str">
        <f t="shared" si="252"/>
        <v>November</v>
      </c>
      <c r="I2714" s="84">
        <v>2019</v>
      </c>
      <c r="J2714" s="85" t="str">
        <f t="shared" si="253"/>
        <v>11/15/2019</v>
      </c>
      <c r="K2714" s="86">
        <f t="shared" si="254"/>
        <v>6</v>
      </c>
      <c r="L2714" t="str">
        <f t="shared" si="255"/>
        <v>Friday</v>
      </c>
      <c r="M2714">
        <v>2911</v>
      </c>
      <c r="N2714" t="s">
        <v>207</v>
      </c>
      <c r="O2714" t="s">
        <v>486</v>
      </c>
      <c r="P2714">
        <v>49</v>
      </c>
      <c r="Q2714" t="s">
        <v>656</v>
      </c>
      <c r="R2714" t="s">
        <v>253</v>
      </c>
      <c r="S2714" t="s">
        <v>254</v>
      </c>
      <c r="T2714" t="s">
        <v>229</v>
      </c>
      <c r="U2714" t="s">
        <v>683</v>
      </c>
      <c r="V2714" t="s">
        <v>260</v>
      </c>
      <c r="W2714">
        <f t="shared" si="256"/>
        <v>37.129999999999995</v>
      </c>
      <c r="X2714">
        <f t="shared" si="257"/>
        <v>1633.7199999999998</v>
      </c>
    </row>
    <row r="2715" spans="1:24" x14ac:dyDescent="0.35">
      <c r="A2715">
        <v>27</v>
      </c>
      <c r="B2715">
        <v>76.31</v>
      </c>
      <c r="C2715">
        <v>6</v>
      </c>
      <c r="D2715">
        <v>2060.37</v>
      </c>
      <c r="E2715" s="53" t="s">
        <v>356</v>
      </c>
      <c r="F2715" s="84">
        <v>23</v>
      </c>
      <c r="G2715" s="84">
        <v>11</v>
      </c>
      <c r="H2715" s="85" t="str">
        <f t="shared" si="252"/>
        <v>November</v>
      </c>
      <c r="I2715" s="84">
        <v>2019</v>
      </c>
      <c r="J2715" s="85" t="str">
        <f t="shared" si="253"/>
        <v>11/23/2019</v>
      </c>
      <c r="K2715" s="86">
        <f t="shared" si="254"/>
        <v>7</v>
      </c>
      <c r="L2715" t="str">
        <f t="shared" si="255"/>
        <v>Saturday</v>
      </c>
      <c r="M2715">
        <v>2904</v>
      </c>
      <c r="N2715" t="s">
        <v>207</v>
      </c>
      <c r="O2715" t="s">
        <v>486</v>
      </c>
      <c r="P2715">
        <v>49</v>
      </c>
      <c r="Q2715" t="s">
        <v>656</v>
      </c>
      <c r="R2715" t="s">
        <v>324</v>
      </c>
      <c r="S2715" t="s">
        <v>325</v>
      </c>
      <c r="T2715" t="s">
        <v>241</v>
      </c>
      <c r="U2715" t="s">
        <v>716</v>
      </c>
      <c r="V2715" t="s">
        <v>255</v>
      </c>
      <c r="W2715">
        <f t="shared" si="256"/>
        <v>27.310000000000002</v>
      </c>
      <c r="X2715">
        <f t="shared" si="257"/>
        <v>737.37000000000012</v>
      </c>
    </row>
    <row r="2716" spans="1:24" x14ac:dyDescent="0.35">
      <c r="A2716">
        <v>49</v>
      </c>
      <c r="B2716">
        <v>52.64</v>
      </c>
      <c r="C2716">
        <v>4</v>
      </c>
      <c r="D2716">
        <v>2579.36</v>
      </c>
      <c r="E2716" s="53">
        <v>43536</v>
      </c>
      <c r="F2716" s="84">
        <v>3</v>
      </c>
      <c r="G2716" s="84">
        <v>12</v>
      </c>
      <c r="H2716" s="85" t="str">
        <f t="shared" si="252"/>
        <v>December</v>
      </c>
      <c r="I2716" s="84">
        <v>2019</v>
      </c>
      <c r="J2716" s="85" t="str">
        <f t="shared" si="253"/>
        <v>12/3/2019</v>
      </c>
      <c r="K2716" s="86">
        <f t="shared" si="254"/>
        <v>3</v>
      </c>
      <c r="L2716" t="str">
        <f t="shared" si="255"/>
        <v>Tuesday</v>
      </c>
      <c r="M2716">
        <v>2895</v>
      </c>
      <c r="N2716" t="s">
        <v>207</v>
      </c>
      <c r="O2716" t="s">
        <v>486</v>
      </c>
      <c r="P2716">
        <v>49</v>
      </c>
      <c r="Q2716" t="s">
        <v>656</v>
      </c>
      <c r="R2716" t="s">
        <v>510</v>
      </c>
      <c r="S2716" t="s">
        <v>342</v>
      </c>
      <c r="T2716" t="s">
        <v>229</v>
      </c>
      <c r="U2716" t="s">
        <v>771</v>
      </c>
      <c r="V2716" t="s">
        <v>255</v>
      </c>
      <c r="W2716">
        <f t="shared" si="256"/>
        <v>3.6400000000000006</v>
      </c>
      <c r="X2716">
        <f t="shared" si="257"/>
        <v>178.36</v>
      </c>
    </row>
    <row r="2717" spans="1:24" x14ac:dyDescent="0.35">
      <c r="A2717">
        <v>23</v>
      </c>
      <c r="B2717">
        <v>95.2</v>
      </c>
      <c r="C2717">
        <v>12</v>
      </c>
      <c r="D2717">
        <v>2189.6</v>
      </c>
      <c r="E2717" s="53" t="s">
        <v>222</v>
      </c>
      <c r="F2717" s="84">
        <v>17</v>
      </c>
      <c r="G2717" s="84">
        <v>12</v>
      </c>
      <c r="H2717" s="85" t="str">
        <f t="shared" si="252"/>
        <v>December</v>
      </c>
      <c r="I2717" s="84">
        <v>2019</v>
      </c>
      <c r="J2717" s="85" t="str">
        <f t="shared" si="253"/>
        <v>12/17/2019</v>
      </c>
      <c r="K2717" s="86">
        <f t="shared" si="254"/>
        <v>3</v>
      </c>
      <c r="L2717" t="str">
        <f t="shared" si="255"/>
        <v>Tuesday</v>
      </c>
      <c r="M2717">
        <v>2882</v>
      </c>
      <c r="N2717" t="s">
        <v>207</v>
      </c>
      <c r="O2717" t="s">
        <v>486</v>
      </c>
      <c r="P2717">
        <v>49</v>
      </c>
      <c r="Q2717" t="s">
        <v>656</v>
      </c>
      <c r="R2717" t="s">
        <v>290</v>
      </c>
      <c r="S2717" t="s">
        <v>291</v>
      </c>
      <c r="T2717" t="s">
        <v>232</v>
      </c>
      <c r="U2717" t="s">
        <v>701</v>
      </c>
      <c r="V2717" t="s">
        <v>255</v>
      </c>
      <c r="W2717">
        <f t="shared" si="256"/>
        <v>46.2</v>
      </c>
      <c r="X2717">
        <f t="shared" si="257"/>
        <v>1062.6000000000001</v>
      </c>
    </row>
    <row r="2718" spans="1:24" x14ac:dyDescent="0.35">
      <c r="A2718">
        <v>25</v>
      </c>
      <c r="B2718">
        <v>64.97</v>
      </c>
      <c r="C2718">
        <v>9</v>
      </c>
      <c r="D2718">
        <v>1624.25</v>
      </c>
      <c r="E2718" s="53" t="s">
        <v>388</v>
      </c>
      <c r="F2718" s="84">
        <v>31</v>
      </c>
      <c r="G2718" s="84">
        <v>1</v>
      </c>
      <c r="H2718" s="85" t="str">
        <f t="shared" si="252"/>
        <v>January</v>
      </c>
      <c r="I2718" s="84">
        <v>2020</v>
      </c>
      <c r="J2718" s="85" t="str">
        <f t="shared" si="253"/>
        <v>1/31/2020</v>
      </c>
      <c r="K2718" s="86">
        <f t="shared" si="254"/>
        <v>6</v>
      </c>
      <c r="L2718" t="str">
        <f t="shared" si="255"/>
        <v>Friday</v>
      </c>
      <c r="M2718">
        <v>2838</v>
      </c>
      <c r="N2718" t="s">
        <v>207</v>
      </c>
      <c r="O2718" t="s">
        <v>486</v>
      </c>
      <c r="P2718">
        <v>49</v>
      </c>
      <c r="Q2718" t="s">
        <v>656</v>
      </c>
      <c r="R2718" t="s">
        <v>389</v>
      </c>
      <c r="S2718" t="s">
        <v>390</v>
      </c>
      <c r="T2718" t="s">
        <v>233</v>
      </c>
      <c r="U2718" t="s">
        <v>740</v>
      </c>
      <c r="V2718" t="s">
        <v>255</v>
      </c>
      <c r="W2718">
        <f t="shared" si="256"/>
        <v>15.969999999999999</v>
      </c>
      <c r="X2718">
        <f t="shared" si="257"/>
        <v>399.25</v>
      </c>
    </row>
    <row r="2719" spans="1:24" x14ac:dyDescent="0.35">
      <c r="A2719">
        <v>50</v>
      </c>
      <c r="B2719">
        <v>87.15</v>
      </c>
      <c r="C2719">
        <v>16</v>
      </c>
      <c r="D2719">
        <v>4357.5</v>
      </c>
      <c r="E2719" s="53">
        <v>43833</v>
      </c>
      <c r="F2719" s="84">
        <v>1</v>
      </c>
      <c r="G2719" s="84">
        <v>3</v>
      </c>
      <c r="H2719" s="85" t="str">
        <f t="shared" si="252"/>
        <v>March</v>
      </c>
      <c r="I2719" s="84">
        <v>2020</v>
      </c>
      <c r="J2719" s="85" t="str">
        <f t="shared" si="253"/>
        <v>3/1/2020</v>
      </c>
      <c r="K2719" s="86">
        <f t="shared" si="254"/>
        <v>1</v>
      </c>
      <c r="L2719" t="str">
        <f t="shared" si="255"/>
        <v>Sunday</v>
      </c>
      <c r="M2719">
        <v>2809</v>
      </c>
      <c r="N2719" t="s">
        <v>397</v>
      </c>
      <c r="O2719" t="s">
        <v>486</v>
      </c>
      <c r="P2719">
        <v>49</v>
      </c>
      <c r="Q2719" t="s">
        <v>656</v>
      </c>
      <c r="R2719" t="s">
        <v>296</v>
      </c>
      <c r="S2719" t="s">
        <v>297</v>
      </c>
      <c r="T2719" t="s">
        <v>236</v>
      </c>
      <c r="U2719" t="s">
        <v>704</v>
      </c>
      <c r="V2719" t="s">
        <v>260</v>
      </c>
      <c r="W2719">
        <f t="shared" si="256"/>
        <v>38.150000000000006</v>
      </c>
      <c r="X2719">
        <f t="shared" si="257"/>
        <v>1907.5000000000002</v>
      </c>
    </row>
    <row r="2720" spans="1:24" x14ac:dyDescent="0.35">
      <c r="A2720">
        <v>34</v>
      </c>
      <c r="B2720">
        <v>40.22</v>
      </c>
      <c r="C2720">
        <v>1</v>
      </c>
      <c r="D2720">
        <v>1367.48</v>
      </c>
      <c r="E2720" s="53" t="s">
        <v>498</v>
      </c>
      <c r="F2720" s="84">
        <v>30</v>
      </c>
      <c r="G2720" s="84">
        <v>3</v>
      </c>
      <c r="H2720" s="85" t="str">
        <f t="shared" si="252"/>
        <v>March</v>
      </c>
      <c r="I2720" s="84">
        <v>2020</v>
      </c>
      <c r="J2720" s="85" t="str">
        <f t="shared" si="253"/>
        <v>3/30/2020</v>
      </c>
      <c r="K2720" s="86">
        <f t="shared" si="254"/>
        <v>2</v>
      </c>
      <c r="L2720" t="str">
        <f t="shared" si="255"/>
        <v>Monday</v>
      </c>
      <c r="M2720">
        <v>2781</v>
      </c>
      <c r="N2720" t="s">
        <v>207</v>
      </c>
      <c r="O2720" t="s">
        <v>486</v>
      </c>
      <c r="P2720">
        <v>49</v>
      </c>
      <c r="Q2720" t="s">
        <v>656</v>
      </c>
      <c r="R2720" t="s">
        <v>256</v>
      </c>
      <c r="S2720" t="s">
        <v>257</v>
      </c>
      <c r="T2720" t="s">
        <v>230</v>
      </c>
      <c r="U2720" t="s">
        <v>684</v>
      </c>
      <c r="V2720" t="s">
        <v>255</v>
      </c>
      <c r="W2720">
        <f t="shared" si="256"/>
        <v>-8.7800000000000011</v>
      </c>
      <c r="X2720">
        <f t="shared" si="257"/>
        <v>-298.52000000000004</v>
      </c>
    </row>
    <row r="2721" spans="1:24" x14ac:dyDescent="0.35">
      <c r="A2721">
        <v>20</v>
      </c>
      <c r="B2721">
        <v>56.12</v>
      </c>
      <c r="C2721">
        <v>4</v>
      </c>
      <c r="D2721">
        <v>1122.4000000000001</v>
      </c>
      <c r="E2721" s="53">
        <v>43834</v>
      </c>
      <c r="F2721" s="84">
        <v>1</v>
      </c>
      <c r="G2721" s="84">
        <v>4</v>
      </c>
      <c r="H2721" s="85" t="str">
        <f t="shared" si="252"/>
        <v>April</v>
      </c>
      <c r="I2721" s="84">
        <v>2020</v>
      </c>
      <c r="J2721" s="85" t="str">
        <f t="shared" si="253"/>
        <v>4/1/2020</v>
      </c>
      <c r="K2721" s="86">
        <f t="shared" si="254"/>
        <v>4</v>
      </c>
      <c r="L2721" t="str">
        <f t="shared" si="255"/>
        <v>Wednesday</v>
      </c>
      <c r="M2721">
        <v>2780</v>
      </c>
      <c r="N2721" t="s">
        <v>207</v>
      </c>
      <c r="O2721" t="s">
        <v>486</v>
      </c>
      <c r="P2721">
        <v>49</v>
      </c>
      <c r="Q2721" t="s">
        <v>656</v>
      </c>
      <c r="R2721" t="s">
        <v>392</v>
      </c>
      <c r="S2721" t="s">
        <v>393</v>
      </c>
      <c r="T2721" t="s">
        <v>229</v>
      </c>
      <c r="U2721" t="s">
        <v>741</v>
      </c>
      <c r="V2721" t="s">
        <v>255</v>
      </c>
      <c r="W2721">
        <f t="shared" si="256"/>
        <v>7.1199999999999974</v>
      </c>
      <c r="X2721">
        <f t="shared" si="257"/>
        <v>142.39999999999995</v>
      </c>
    </row>
    <row r="2722" spans="1:24" x14ac:dyDescent="0.35">
      <c r="A2722">
        <v>42</v>
      </c>
      <c r="B2722">
        <v>57.61</v>
      </c>
      <c r="C2722">
        <v>3</v>
      </c>
      <c r="D2722">
        <v>2419.62</v>
      </c>
      <c r="E2722" s="53">
        <v>44079</v>
      </c>
      <c r="F2722" s="84">
        <v>9</v>
      </c>
      <c r="G2722" s="84">
        <v>5</v>
      </c>
      <c r="H2722" s="85" t="str">
        <f t="shared" si="252"/>
        <v>May</v>
      </c>
      <c r="I2722" s="84">
        <v>2020</v>
      </c>
      <c r="J2722" s="85" t="str">
        <f t="shared" si="253"/>
        <v>5/9/2020</v>
      </c>
      <c r="K2722" s="86">
        <f t="shared" si="254"/>
        <v>7</v>
      </c>
      <c r="L2722" t="str">
        <f t="shared" si="255"/>
        <v>Saturday</v>
      </c>
      <c r="M2722">
        <v>2743</v>
      </c>
      <c r="N2722" t="s">
        <v>224</v>
      </c>
      <c r="O2722" t="s">
        <v>486</v>
      </c>
      <c r="P2722">
        <v>49</v>
      </c>
      <c r="Q2722" t="s">
        <v>656</v>
      </c>
      <c r="R2722" t="s">
        <v>476</v>
      </c>
      <c r="S2722" t="s">
        <v>477</v>
      </c>
      <c r="T2722" t="s">
        <v>232</v>
      </c>
      <c r="U2722" t="s">
        <v>767</v>
      </c>
      <c r="V2722" t="s">
        <v>255</v>
      </c>
      <c r="W2722">
        <f t="shared" si="256"/>
        <v>8.61</v>
      </c>
      <c r="X2722">
        <f t="shared" si="257"/>
        <v>361.62</v>
      </c>
    </row>
    <row r="2723" spans="1:24" x14ac:dyDescent="0.35">
      <c r="A2723">
        <v>25</v>
      </c>
      <c r="B2723">
        <v>56.78</v>
      </c>
      <c r="C2723">
        <v>8</v>
      </c>
      <c r="D2723">
        <v>1419.5</v>
      </c>
      <c r="E2723" s="53">
        <v>43406</v>
      </c>
      <c r="F2723" s="84">
        <v>11</v>
      </c>
      <c r="G2723" s="84">
        <v>2</v>
      </c>
      <c r="H2723" s="85" t="str">
        <f t="shared" si="252"/>
        <v>Febuary</v>
      </c>
      <c r="I2723" s="84">
        <v>2018</v>
      </c>
      <c r="J2723" s="85" t="str">
        <f t="shared" si="253"/>
        <v>2/11/2018</v>
      </c>
      <c r="K2723" s="86">
        <f t="shared" si="254"/>
        <v>1</v>
      </c>
      <c r="L2723" t="str">
        <f t="shared" si="255"/>
        <v>Sunday</v>
      </c>
      <c r="M2723">
        <v>3562</v>
      </c>
      <c r="N2723" t="s">
        <v>207</v>
      </c>
      <c r="O2723" t="s">
        <v>509</v>
      </c>
      <c r="P2723">
        <v>54</v>
      </c>
      <c r="Q2723" t="s">
        <v>657</v>
      </c>
      <c r="R2723" t="s">
        <v>357</v>
      </c>
      <c r="S2723" t="s">
        <v>358</v>
      </c>
      <c r="T2723" t="s">
        <v>243</v>
      </c>
      <c r="U2723" t="s">
        <v>729</v>
      </c>
      <c r="V2723" t="s">
        <v>255</v>
      </c>
      <c r="W2723">
        <f t="shared" si="256"/>
        <v>2.7800000000000011</v>
      </c>
      <c r="X2723">
        <f t="shared" si="257"/>
        <v>69.500000000000028</v>
      </c>
    </row>
    <row r="2724" spans="1:24" x14ac:dyDescent="0.35">
      <c r="A2724">
        <v>50</v>
      </c>
      <c r="B2724">
        <v>43.68</v>
      </c>
      <c r="C2724">
        <v>2</v>
      </c>
      <c r="D2724">
        <v>2184</v>
      </c>
      <c r="E2724" s="53" t="s">
        <v>426</v>
      </c>
      <c r="F2724" s="84">
        <v>16</v>
      </c>
      <c r="G2724" s="84">
        <v>4</v>
      </c>
      <c r="H2724" s="85" t="str">
        <f t="shared" si="252"/>
        <v>April</v>
      </c>
      <c r="I2724" s="84">
        <v>2018</v>
      </c>
      <c r="J2724" s="85" t="str">
        <f t="shared" si="253"/>
        <v>4/16/2018</v>
      </c>
      <c r="K2724" s="86">
        <f t="shared" si="254"/>
        <v>2</v>
      </c>
      <c r="L2724" t="str">
        <f t="shared" si="255"/>
        <v>Monday</v>
      </c>
      <c r="M2724">
        <v>3499</v>
      </c>
      <c r="N2724" t="s">
        <v>207</v>
      </c>
      <c r="O2724" t="s">
        <v>509</v>
      </c>
      <c r="P2724">
        <v>54</v>
      </c>
      <c r="Q2724" t="s">
        <v>657</v>
      </c>
      <c r="R2724" t="s">
        <v>304</v>
      </c>
      <c r="S2724" t="s">
        <v>249</v>
      </c>
      <c r="T2724" t="s">
        <v>249</v>
      </c>
      <c r="U2724" t="s">
        <v>707</v>
      </c>
      <c r="V2724" t="s">
        <v>255</v>
      </c>
      <c r="W2724">
        <f t="shared" si="256"/>
        <v>-10.32</v>
      </c>
      <c r="X2724">
        <f t="shared" si="257"/>
        <v>-516</v>
      </c>
    </row>
    <row r="2725" spans="1:24" x14ac:dyDescent="0.35">
      <c r="A2725">
        <v>32</v>
      </c>
      <c r="B2725">
        <v>64.97</v>
      </c>
      <c r="C2725">
        <v>8</v>
      </c>
      <c r="D2725">
        <v>2079.04</v>
      </c>
      <c r="E2725" s="53">
        <v>43440</v>
      </c>
      <c r="F2725" s="84">
        <v>12</v>
      </c>
      <c r="G2725" s="84">
        <v>6</v>
      </c>
      <c r="H2725" s="85" t="str">
        <f t="shared" si="252"/>
        <v>June</v>
      </c>
      <c r="I2725" s="84">
        <v>2018</v>
      </c>
      <c r="J2725" s="85" t="str">
        <f t="shared" si="253"/>
        <v>6/12/2018</v>
      </c>
      <c r="K2725" s="86">
        <f t="shared" si="254"/>
        <v>3</v>
      </c>
      <c r="L2725" t="str">
        <f t="shared" si="255"/>
        <v>Tuesday</v>
      </c>
      <c r="M2725">
        <v>3443</v>
      </c>
      <c r="N2725" t="s">
        <v>207</v>
      </c>
      <c r="O2725" t="s">
        <v>509</v>
      </c>
      <c r="P2725">
        <v>54</v>
      </c>
      <c r="Q2725" t="s">
        <v>657</v>
      </c>
      <c r="R2725" t="s">
        <v>360</v>
      </c>
      <c r="S2725" t="s">
        <v>361</v>
      </c>
      <c r="T2725" t="s">
        <v>235</v>
      </c>
      <c r="U2725" t="s">
        <v>730</v>
      </c>
      <c r="V2725" t="s">
        <v>255</v>
      </c>
      <c r="W2725">
        <f t="shared" si="256"/>
        <v>10.969999999999999</v>
      </c>
      <c r="X2725">
        <f t="shared" si="257"/>
        <v>351.03999999999996</v>
      </c>
    </row>
    <row r="2726" spans="1:24" x14ac:dyDescent="0.35">
      <c r="A2726">
        <v>39</v>
      </c>
      <c r="B2726">
        <v>44.23</v>
      </c>
      <c r="C2726">
        <v>5</v>
      </c>
      <c r="D2726">
        <v>1724.97</v>
      </c>
      <c r="E2726" s="53">
        <v>43320</v>
      </c>
      <c r="F2726" s="84">
        <v>8</v>
      </c>
      <c r="G2726" s="84">
        <v>8</v>
      </c>
      <c r="H2726" s="85" t="str">
        <f t="shared" si="252"/>
        <v>August</v>
      </c>
      <c r="I2726" s="84">
        <v>2018</v>
      </c>
      <c r="J2726" s="85" t="str">
        <f t="shared" si="253"/>
        <v>8/8/2018</v>
      </c>
      <c r="K2726" s="86">
        <f t="shared" si="254"/>
        <v>4</v>
      </c>
      <c r="L2726" t="str">
        <f t="shared" si="255"/>
        <v>Wednesday</v>
      </c>
      <c r="M2726">
        <v>3387</v>
      </c>
      <c r="N2726" t="s">
        <v>207</v>
      </c>
      <c r="O2726" t="s">
        <v>509</v>
      </c>
      <c r="P2726">
        <v>54</v>
      </c>
      <c r="Q2726" t="s">
        <v>657</v>
      </c>
      <c r="R2726" t="s">
        <v>335</v>
      </c>
      <c r="S2726" t="s">
        <v>336</v>
      </c>
      <c r="T2726" t="s">
        <v>229</v>
      </c>
      <c r="U2726" t="s">
        <v>720</v>
      </c>
      <c r="V2726" t="s">
        <v>255</v>
      </c>
      <c r="W2726">
        <f t="shared" si="256"/>
        <v>-9.7700000000000031</v>
      </c>
      <c r="X2726">
        <f t="shared" si="257"/>
        <v>-381.03000000000014</v>
      </c>
    </row>
    <row r="2727" spans="1:24" x14ac:dyDescent="0.35">
      <c r="A2727">
        <v>50</v>
      </c>
      <c r="B2727">
        <v>60.06</v>
      </c>
      <c r="C2727">
        <v>4</v>
      </c>
      <c r="D2727">
        <v>3003</v>
      </c>
      <c r="E2727" s="53" t="s">
        <v>428</v>
      </c>
      <c r="F2727" s="84">
        <v>28</v>
      </c>
      <c r="G2727" s="84">
        <v>9</v>
      </c>
      <c r="H2727" s="85" t="str">
        <f t="shared" si="252"/>
        <v>September</v>
      </c>
      <c r="I2727" s="84">
        <v>2018</v>
      </c>
      <c r="J2727" s="85" t="str">
        <f t="shared" si="253"/>
        <v>9/28/2018</v>
      </c>
      <c r="K2727" s="86">
        <f t="shared" si="254"/>
        <v>6</v>
      </c>
      <c r="L2727" t="str">
        <f t="shared" si="255"/>
        <v>Friday</v>
      </c>
      <c r="M2727">
        <v>3337</v>
      </c>
      <c r="N2727" t="s">
        <v>207</v>
      </c>
      <c r="O2727" t="s">
        <v>509</v>
      </c>
      <c r="P2727">
        <v>54</v>
      </c>
      <c r="Q2727" t="s">
        <v>657</v>
      </c>
      <c r="R2727" t="s">
        <v>296</v>
      </c>
      <c r="S2727" t="s">
        <v>297</v>
      </c>
      <c r="T2727" t="s">
        <v>236</v>
      </c>
      <c r="U2727" t="s">
        <v>704</v>
      </c>
      <c r="V2727" t="s">
        <v>260</v>
      </c>
      <c r="W2727">
        <f t="shared" si="256"/>
        <v>6.0600000000000023</v>
      </c>
      <c r="X2727">
        <f t="shared" si="257"/>
        <v>303.00000000000011</v>
      </c>
    </row>
    <row r="2728" spans="1:24" x14ac:dyDescent="0.35">
      <c r="A2728">
        <v>38</v>
      </c>
      <c r="B2728">
        <v>48.59</v>
      </c>
      <c r="C2728">
        <v>15</v>
      </c>
      <c r="D2728">
        <v>1846.42</v>
      </c>
      <c r="E2728" s="53" t="s">
        <v>363</v>
      </c>
      <c r="F2728" s="84">
        <v>23</v>
      </c>
      <c r="G2728" s="84">
        <v>10</v>
      </c>
      <c r="H2728" s="85" t="str">
        <f t="shared" si="252"/>
        <v>October</v>
      </c>
      <c r="I2728" s="84">
        <v>2018</v>
      </c>
      <c r="J2728" s="85" t="str">
        <f t="shared" si="253"/>
        <v>10/23/2018</v>
      </c>
      <c r="K2728" s="86">
        <f t="shared" si="254"/>
        <v>3</v>
      </c>
      <c r="L2728" t="str">
        <f t="shared" si="255"/>
        <v>Tuesday</v>
      </c>
      <c r="M2728">
        <v>3313</v>
      </c>
      <c r="N2728" t="s">
        <v>364</v>
      </c>
      <c r="O2728" t="s">
        <v>509</v>
      </c>
      <c r="P2728">
        <v>54</v>
      </c>
      <c r="Q2728" t="s">
        <v>657</v>
      </c>
      <c r="R2728" t="s">
        <v>330</v>
      </c>
      <c r="S2728" t="s">
        <v>331</v>
      </c>
      <c r="T2728" t="s">
        <v>237</v>
      </c>
      <c r="U2728" t="s">
        <v>718</v>
      </c>
      <c r="V2728" t="s">
        <v>255</v>
      </c>
      <c r="W2728">
        <f t="shared" si="256"/>
        <v>-5.4099999999999966</v>
      </c>
      <c r="X2728">
        <f t="shared" si="257"/>
        <v>-205.57999999999987</v>
      </c>
    </row>
    <row r="2729" spans="1:24" x14ac:dyDescent="0.35">
      <c r="A2729">
        <v>40</v>
      </c>
      <c r="B2729">
        <v>50.23</v>
      </c>
      <c r="C2729">
        <v>6</v>
      </c>
      <c r="D2729">
        <v>2009.2</v>
      </c>
      <c r="E2729" s="53">
        <v>43292</v>
      </c>
      <c r="F2729" s="84">
        <v>7</v>
      </c>
      <c r="G2729" s="84">
        <v>11</v>
      </c>
      <c r="H2729" s="85" t="str">
        <f t="shared" si="252"/>
        <v>November</v>
      </c>
      <c r="I2729" s="84">
        <v>2018</v>
      </c>
      <c r="J2729" s="85" t="str">
        <f t="shared" si="253"/>
        <v>11/7/2018</v>
      </c>
      <c r="K2729" s="86">
        <f t="shared" si="254"/>
        <v>4</v>
      </c>
      <c r="L2729" t="str">
        <f t="shared" si="255"/>
        <v>Wednesday</v>
      </c>
      <c r="M2729">
        <v>3299</v>
      </c>
      <c r="N2729" t="s">
        <v>207</v>
      </c>
      <c r="O2729" t="s">
        <v>509</v>
      </c>
      <c r="P2729">
        <v>54</v>
      </c>
      <c r="Q2729" t="s">
        <v>657</v>
      </c>
      <c r="R2729" t="s">
        <v>433</v>
      </c>
      <c r="S2729" t="s">
        <v>297</v>
      </c>
      <c r="T2729" t="s">
        <v>236</v>
      </c>
      <c r="U2729" t="s">
        <v>756</v>
      </c>
      <c r="V2729" t="s">
        <v>255</v>
      </c>
      <c r="W2729">
        <f t="shared" si="256"/>
        <v>-3.7700000000000031</v>
      </c>
      <c r="X2729">
        <f t="shared" si="257"/>
        <v>-150.80000000000013</v>
      </c>
    </row>
    <row r="2730" spans="1:24" x14ac:dyDescent="0.35">
      <c r="A2730">
        <v>28</v>
      </c>
      <c r="B2730">
        <v>64.430000000000007</v>
      </c>
      <c r="C2730">
        <v>6</v>
      </c>
      <c r="D2730">
        <v>1804.04</v>
      </c>
      <c r="E2730" s="53" t="s">
        <v>367</v>
      </c>
      <c r="F2730" s="84">
        <v>14</v>
      </c>
      <c r="G2730" s="84">
        <v>11</v>
      </c>
      <c r="H2730" s="85" t="str">
        <f t="shared" si="252"/>
        <v>November</v>
      </c>
      <c r="I2730" s="84">
        <v>2018</v>
      </c>
      <c r="J2730" s="85" t="str">
        <f t="shared" si="253"/>
        <v>11/14/2018</v>
      </c>
      <c r="K2730" s="86">
        <f t="shared" si="254"/>
        <v>4</v>
      </c>
      <c r="L2730" t="str">
        <f t="shared" si="255"/>
        <v>Wednesday</v>
      </c>
      <c r="M2730">
        <v>3293</v>
      </c>
      <c r="N2730" t="s">
        <v>207</v>
      </c>
      <c r="O2730" t="s">
        <v>509</v>
      </c>
      <c r="P2730">
        <v>54</v>
      </c>
      <c r="Q2730" t="s">
        <v>657</v>
      </c>
      <c r="R2730" t="s">
        <v>362</v>
      </c>
      <c r="S2730" t="s">
        <v>293</v>
      </c>
      <c r="T2730" t="s">
        <v>229</v>
      </c>
      <c r="U2730" t="s">
        <v>731</v>
      </c>
      <c r="V2730" t="s">
        <v>255</v>
      </c>
      <c r="W2730">
        <f t="shared" si="256"/>
        <v>10.430000000000007</v>
      </c>
      <c r="X2730">
        <f t="shared" si="257"/>
        <v>292.04000000000019</v>
      </c>
    </row>
    <row r="2731" spans="1:24" x14ac:dyDescent="0.35">
      <c r="A2731">
        <v>42</v>
      </c>
      <c r="B2731">
        <v>50.23</v>
      </c>
      <c r="C2731">
        <v>12</v>
      </c>
      <c r="D2731">
        <v>2109.66</v>
      </c>
      <c r="E2731" s="53" t="s">
        <v>369</v>
      </c>
      <c r="F2731" s="84">
        <v>26</v>
      </c>
      <c r="G2731" s="84">
        <v>11</v>
      </c>
      <c r="H2731" s="85" t="str">
        <f t="shared" si="252"/>
        <v>November</v>
      </c>
      <c r="I2731" s="84">
        <v>2018</v>
      </c>
      <c r="J2731" s="85" t="str">
        <f t="shared" si="253"/>
        <v>11/26/2018</v>
      </c>
      <c r="K2731" s="86">
        <f t="shared" si="254"/>
        <v>2</v>
      </c>
      <c r="L2731" t="str">
        <f t="shared" si="255"/>
        <v>Monday</v>
      </c>
      <c r="M2731">
        <v>3282</v>
      </c>
      <c r="N2731" t="s">
        <v>207</v>
      </c>
      <c r="O2731" t="s">
        <v>509</v>
      </c>
      <c r="P2731">
        <v>54</v>
      </c>
      <c r="Q2731" t="s">
        <v>657</v>
      </c>
      <c r="R2731" t="s">
        <v>370</v>
      </c>
      <c r="S2731" t="s">
        <v>247</v>
      </c>
      <c r="T2731" t="s">
        <v>236</v>
      </c>
      <c r="U2731" t="s">
        <v>734</v>
      </c>
      <c r="V2731" t="s">
        <v>255</v>
      </c>
      <c r="W2731">
        <f t="shared" si="256"/>
        <v>-3.7700000000000031</v>
      </c>
      <c r="X2731">
        <f t="shared" si="257"/>
        <v>-158.34000000000015</v>
      </c>
    </row>
    <row r="2732" spans="1:24" x14ac:dyDescent="0.35">
      <c r="A2732">
        <v>42</v>
      </c>
      <c r="B2732">
        <v>63.88</v>
      </c>
      <c r="C2732">
        <v>6</v>
      </c>
      <c r="D2732">
        <v>2682.96</v>
      </c>
      <c r="E2732" s="53">
        <v>43497</v>
      </c>
      <c r="F2732" s="84">
        <v>2</v>
      </c>
      <c r="G2732" s="84">
        <v>1</v>
      </c>
      <c r="H2732" s="85" t="str">
        <f t="shared" si="252"/>
        <v>January</v>
      </c>
      <c r="I2732" s="84">
        <v>2019</v>
      </c>
      <c r="J2732" s="85" t="str">
        <f t="shared" si="253"/>
        <v>1/2/2019</v>
      </c>
      <c r="K2732" s="86">
        <f t="shared" si="254"/>
        <v>4</v>
      </c>
      <c r="L2732" t="str">
        <f t="shared" si="255"/>
        <v>Wednesday</v>
      </c>
      <c r="M2732">
        <v>3246</v>
      </c>
      <c r="N2732" t="s">
        <v>207</v>
      </c>
      <c r="O2732" t="s">
        <v>509</v>
      </c>
      <c r="P2732">
        <v>54</v>
      </c>
      <c r="Q2732" t="s">
        <v>657</v>
      </c>
      <c r="R2732" t="s">
        <v>313</v>
      </c>
      <c r="S2732" t="s">
        <v>314</v>
      </c>
      <c r="T2732" t="s">
        <v>230</v>
      </c>
      <c r="U2732" t="s">
        <v>711</v>
      </c>
      <c r="V2732" t="s">
        <v>255</v>
      </c>
      <c r="W2732">
        <f t="shared" si="256"/>
        <v>9.8800000000000026</v>
      </c>
      <c r="X2732">
        <f t="shared" si="257"/>
        <v>414.96000000000009</v>
      </c>
    </row>
    <row r="2733" spans="1:24" x14ac:dyDescent="0.35">
      <c r="A2733">
        <v>36</v>
      </c>
      <c r="B2733">
        <v>63.34</v>
      </c>
      <c r="C2733">
        <v>18</v>
      </c>
      <c r="D2733">
        <v>2280.2399999999998</v>
      </c>
      <c r="E2733" s="53" t="s">
        <v>371</v>
      </c>
      <c r="F2733" s="84">
        <v>19</v>
      </c>
      <c r="G2733" s="84">
        <v>2</v>
      </c>
      <c r="H2733" s="85" t="str">
        <f t="shared" si="252"/>
        <v>Febuary</v>
      </c>
      <c r="I2733" s="84">
        <v>2019</v>
      </c>
      <c r="J2733" s="85" t="str">
        <f t="shared" si="253"/>
        <v>2/19/2019</v>
      </c>
      <c r="K2733" s="86">
        <f t="shared" si="254"/>
        <v>3</v>
      </c>
      <c r="L2733" t="str">
        <f t="shared" si="255"/>
        <v>Tuesday</v>
      </c>
      <c r="M2733">
        <v>3199</v>
      </c>
      <c r="N2733" t="s">
        <v>207</v>
      </c>
      <c r="O2733" t="s">
        <v>509</v>
      </c>
      <c r="P2733">
        <v>54</v>
      </c>
      <c r="Q2733" t="s">
        <v>657</v>
      </c>
      <c r="R2733" t="s">
        <v>372</v>
      </c>
      <c r="S2733" t="s">
        <v>373</v>
      </c>
      <c r="T2733" t="s">
        <v>229</v>
      </c>
      <c r="U2733" t="s">
        <v>735</v>
      </c>
      <c r="V2733" t="s">
        <v>255</v>
      </c>
      <c r="W2733">
        <f t="shared" si="256"/>
        <v>9.3400000000000034</v>
      </c>
      <c r="X2733">
        <f t="shared" si="257"/>
        <v>336.24000000000012</v>
      </c>
    </row>
    <row r="2734" spans="1:24" x14ac:dyDescent="0.35">
      <c r="A2734">
        <v>24</v>
      </c>
      <c r="B2734">
        <v>49.69</v>
      </c>
      <c r="C2734">
        <v>3</v>
      </c>
      <c r="D2734">
        <v>1192.56</v>
      </c>
      <c r="E2734" s="53" t="s">
        <v>512</v>
      </c>
      <c r="F2734" s="84">
        <v>20</v>
      </c>
      <c r="G2734" s="84">
        <v>3</v>
      </c>
      <c r="H2734" s="85" t="str">
        <f t="shared" si="252"/>
        <v>March</v>
      </c>
      <c r="I2734" s="84">
        <v>2019</v>
      </c>
      <c r="J2734" s="85" t="str">
        <f t="shared" si="253"/>
        <v>3/20/2019</v>
      </c>
      <c r="K2734" s="86">
        <f t="shared" si="254"/>
        <v>4</v>
      </c>
      <c r="L2734" t="str">
        <f t="shared" si="255"/>
        <v>Wednesday</v>
      </c>
      <c r="M2734">
        <v>3171</v>
      </c>
      <c r="N2734" t="s">
        <v>207</v>
      </c>
      <c r="O2734" t="s">
        <v>509</v>
      </c>
      <c r="P2734">
        <v>54</v>
      </c>
      <c r="Q2734" t="s">
        <v>657</v>
      </c>
      <c r="R2734" t="s">
        <v>384</v>
      </c>
      <c r="S2734" t="s">
        <v>385</v>
      </c>
      <c r="T2734" t="s">
        <v>235</v>
      </c>
      <c r="U2734" t="s">
        <v>739</v>
      </c>
      <c r="V2734" t="s">
        <v>255</v>
      </c>
      <c r="W2734">
        <f t="shared" si="256"/>
        <v>-4.3100000000000023</v>
      </c>
      <c r="X2734">
        <f t="shared" si="257"/>
        <v>-103.44000000000005</v>
      </c>
    </row>
    <row r="2735" spans="1:24" x14ac:dyDescent="0.35">
      <c r="A2735">
        <v>23</v>
      </c>
      <c r="B2735">
        <v>65.52</v>
      </c>
      <c r="C2735">
        <v>9</v>
      </c>
      <c r="D2735">
        <v>1506.96</v>
      </c>
      <c r="E2735" s="53">
        <v>43651</v>
      </c>
      <c r="F2735" s="84">
        <v>7</v>
      </c>
      <c r="G2735" s="84">
        <v>5</v>
      </c>
      <c r="H2735" s="85" t="str">
        <f t="shared" si="252"/>
        <v>May</v>
      </c>
      <c r="I2735" s="84">
        <v>2019</v>
      </c>
      <c r="J2735" s="85" t="str">
        <f t="shared" si="253"/>
        <v>5/7/2019</v>
      </c>
      <c r="K2735" s="86">
        <f t="shared" si="254"/>
        <v>3</v>
      </c>
      <c r="L2735" t="str">
        <f t="shared" si="255"/>
        <v>Tuesday</v>
      </c>
      <c r="M2735">
        <v>3124</v>
      </c>
      <c r="N2735" t="s">
        <v>364</v>
      </c>
      <c r="O2735" t="s">
        <v>509</v>
      </c>
      <c r="P2735">
        <v>54</v>
      </c>
      <c r="Q2735" t="s">
        <v>657</v>
      </c>
      <c r="R2735" t="s">
        <v>253</v>
      </c>
      <c r="S2735" t="s">
        <v>254</v>
      </c>
      <c r="T2735" t="s">
        <v>229</v>
      </c>
      <c r="U2735" t="s">
        <v>683</v>
      </c>
      <c r="V2735" t="s">
        <v>255</v>
      </c>
      <c r="W2735">
        <f t="shared" si="256"/>
        <v>11.519999999999996</v>
      </c>
      <c r="X2735">
        <f t="shared" si="257"/>
        <v>264.95999999999992</v>
      </c>
    </row>
    <row r="2736" spans="1:24" x14ac:dyDescent="0.35">
      <c r="A2736">
        <v>29</v>
      </c>
      <c r="B2736">
        <v>50.78</v>
      </c>
      <c r="C2736">
        <v>7</v>
      </c>
      <c r="D2736">
        <v>1472.62</v>
      </c>
      <c r="E2736" s="53" t="s">
        <v>374</v>
      </c>
      <c r="F2736" s="84">
        <v>17</v>
      </c>
      <c r="G2736" s="84">
        <v>6</v>
      </c>
      <c r="H2736" s="85" t="str">
        <f t="shared" si="252"/>
        <v>June</v>
      </c>
      <c r="I2736" s="84">
        <v>2019</v>
      </c>
      <c r="J2736" s="85" t="str">
        <f t="shared" si="253"/>
        <v>6/17/2019</v>
      </c>
      <c r="K2736" s="86">
        <f t="shared" si="254"/>
        <v>2</v>
      </c>
      <c r="L2736" t="str">
        <f t="shared" si="255"/>
        <v>Monday</v>
      </c>
      <c r="M2736">
        <v>3084</v>
      </c>
      <c r="N2736" t="s">
        <v>207</v>
      </c>
      <c r="O2736" t="s">
        <v>509</v>
      </c>
      <c r="P2736">
        <v>54</v>
      </c>
      <c r="Q2736" t="s">
        <v>657</v>
      </c>
      <c r="R2736" t="s">
        <v>345</v>
      </c>
      <c r="S2736" t="s">
        <v>238</v>
      </c>
      <c r="T2736" t="s">
        <v>240</v>
      </c>
      <c r="U2736" t="s">
        <v>724</v>
      </c>
      <c r="V2736" t="s">
        <v>255</v>
      </c>
      <c r="W2736">
        <f t="shared" si="256"/>
        <v>-3.2199999999999989</v>
      </c>
      <c r="X2736">
        <f t="shared" si="257"/>
        <v>-93.379999999999967</v>
      </c>
    </row>
    <row r="2737" spans="1:24" x14ac:dyDescent="0.35">
      <c r="A2737">
        <v>37</v>
      </c>
      <c r="B2737">
        <v>45.86</v>
      </c>
      <c r="C2737">
        <v>10</v>
      </c>
      <c r="D2737">
        <v>1696.82</v>
      </c>
      <c r="E2737" s="53" t="s">
        <v>375</v>
      </c>
      <c r="F2737" s="84">
        <v>21</v>
      </c>
      <c r="G2737" s="84">
        <v>7</v>
      </c>
      <c r="H2737" s="85" t="str">
        <f t="shared" si="252"/>
        <v>July</v>
      </c>
      <c r="I2737" s="84">
        <v>2019</v>
      </c>
      <c r="J2737" s="85" t="str">
        <f t="shared" si="253"/>
        <v>7/21/2019</v>
      </c>
      <c r="K2737" s="86">
        <f t="shared" si="254"/>
        <v>1</v>
      </c>
      <c r="L2737" t="str">
        <f t="shared" si="255"/>
        <v>Sunday</v>
      </c>
      <c r="M2737">
        <v>3051</v>
      </c>
      <c r="N2737" t="s">
        <v>207</v>
      </c>
      <c r="O2737" t="s">
        <v>509</v>
      </c>
      <c r="P2737">
        <v>54</v>
      </c>
      <c r="Q2737" t="s">
        <v>657</v>
      </c>
      <c r="R2737" t="s">
        <v>376</v>
      </c>
      <c r="S2737" t="s">
        <v>377</v>
      </c>
      <c r="T2737" t="s">
        <v>242</v>
      </c>
      <c r="U2737" t="s">
        <v>736</v>
      </c>
      <c r="V2737" t="s">
        <v>255</v>
      </c>
      <c r="W2737">
        <f t="shared" si="256"/>
        <v>-8.14</v>
      </c>
      <c r="X2737">
        <f t="shared" si="257"/>
        <v>-301.18</v>
      </c>
    </row>
    <row r="2738" spans="1:24" x14ac:dyDescent="0.35">
      <c r="A2738">
        <v>33</v>
      </c>
      <c r="B2738">
        <v>51.32</v>
      </c>
      <c r="C2738">
        <v>12</v>
      </c>
      <c r="D2738">
        <v>1693.56</v>
      </c>
      <c r="E2738" s="53" t="s">
        <v>378</v>
      </c>
      <c r="F2738" s="84">
        <v>20</v>
      </c>
      <c r="G2738" s="84">
        <v>8</v>
      </c>
      <c r="H2738" s="85" t="str">
        <f t="shared" si="252"/>
        <v>August</v>
      </c>
      <c r="I2738" s="84">
        <v>2019</v>
      </c>
      <c r="J2738" s="85" t="str">
        <f t="shared" si="253"/>
        <v>8/20/2019</v>
      </c>
      <c r="K2738" s="86">
        <f t="shared" si="254"/>
        <v>3</v>
      </c>
      <c r="L2738" t="str">
        <f t="shared" si="255"/>
        <v>Tuesday</v>
      </c>
      <c r="M2738">
        <v>3022</v>
      </c>
      <c r="N2738" t="s">
        <v>207</v>
      </c>
      <c r="O2738" t="s">
        <v>509</v>
      </c>
      <c r="P2738">
        <v>54</v>
      </c>
      <c r="Q2738" t="s">
        <v>657</v>
      </c>
      <c r="R2738" t="s">
        <v>379</v>
      </c>
      <c r="S2738" t="s">
        <v>380</v>
      </c>
      <c r="T2738" t="s">
        <v>240</v>
      </c>
      <c r="U2738" t="s">
        <v>737</v>
      </c>
      <c r="V2738" t="s">
        <v>255</v>
      </c>
      <c r="W2738">
        <f t="shared" si="256"/>
        <v>-2.6799999999999997</v>
      </c>
      <c r="X2738">
        <f t="shared" si="257"/>
        <v>-88.44</v>
      </c>
    </row>
    <row r="2739" spans="1:24" x14ac:dyDescent="0.35">
      <c r="A2739">
        <v>32</v>
      </c>
      <c r="B2739">
        <v>60.06</v>
      </c>
      <c r="C2739">
        <v>1</v>
      </c>
      <c r="D2739">
        <v>1921.92</v>
      </c>
      <c r="E2739" s="53">
        <v>43717</v>
      </c>
      <c r="F2739" s="84">
        <v>9</v>
      </c>
      <c r="G2739" s="84">
        <v>9</v>
      </c>
      <c r="H2739" s="85" t="str">
        <f t="shared" si="252"/>
        <v>September</v>
      </c>
      <c r="I2739" s="84">
        <v>2019</v>
      </c>
      <c r="J2739" s="85" t="str">
        <f t="shared" si="253"/>
        <v>9/9/2019</v>
      </c>
      <c r="K2739" s="86">
        <f t="shared" si="254"/>
        <v>2</v>
      </c>
      <c r="L2739" t="str">
        <f t="shared" si="255"/>
        <v>Monday</v>
      </c>
      <c r="M2739">
        <v>3003</v>
      </c>
      <c r="N2739" t="s">
        <v>207</v>
      </c>
      <c r="O2739" t="s">
        <v>509</v>
      </c>
      <c r="P2739">
        <v>54</v>
      </c>
      <c r="Q2739" t="s">
        <v>657</v>
      </c>
      <c r="R2739" t="s">
        <v>328</v>
      </c>
      <c r="S2739" t="s">
        <v>329</v>
      </c>
      <c r="T2739" t="s">
        <v>239</v>
      </c>
      <c r="U2739" t="s">
        <v>717</v>
      </c>
      <c r="V2739" t="s">
        <v>255</v>
      </c>
      <c r="W2739">
        <f t="shared" si="256"/>
        <v>6.0600000000000023</v>
      </c>
      <c r="X2739">
        <f t="shared" si="257"/>
        <v>193.92000000000007</v>
      </c>
    </row>
    <row r="2740" spans="1:24" x14ac:dyDescent="0.35">
      <c r="A2740">
        <v>35</v>
      </c>
      <c r="B2740">
        <v>59.51</v>
      </c>
      <c r="C2740">
        <v>6</v>
      </c>
      <c r="D2740">
        <v>2082.85</v>
      </c>
      <c r="E2740" s="53" t="s">
        <v>383</v>
      </c>
      <c r="F2740" s="84">
        <v>14</v>
      </c>
      <c r="G2740" s="84">
        <v>10</v>
      </c>
      <c r="H2740" s="85" t="str">
        <f t="shared" si="252"/>
        <v>October</v>
      </c>
      <c r="I2740" s="84">
        <v>2019</v>
      </c>
      <c r="J2740" s="85" t="str">
        <f t="shared" si="253"/>
        <v>10/14/2019</v>
      </c>
      <c r="K2740" s="86">
        <f t="shared" si="254"/>
        <v>2</v>
      </c>
      <c r="L2740" t="str">
        <f t="shared" si="255"/>
        <v>Monday</v>
      </c>
      <c r="M2740">
        <v>2969</v>
      </c>
      <c r="N2740" t="s">
        <v>207</v>
      </c>
      <c r="O2740" t="s">
        <v>509</v>
      </c>
      <c r="P2740">
        <v>54</v>
      </c>
      <c r="Q2740" t="s">
        <v>657</v>
      </c>
      <c r="R2740" t="s">
        <v>435</v>
      </c>
      <c r="S2740" t="s">
        <v>436</v>
      </c>
      <c r="T2740" t="s">
        <v>235</v>
      </c>
      <c r="U2740" t="s">
        <v>757</v>
      </c>
      <c r="V2740" t="s">
        <v>255</v>
      </c>
      <c r="W2740">
        <f t="shared" si="256"/>
        <v>5.509999999999998</v>
      </c>
      <c r="X2740">
        <f t="shared" si="257"/>
        <v>192.84999999999994</v>
      </c>
    </row>
    <row r="2741" spans="1:24" x14ac:dyDescent="0.35">
      <c r="A2741">
        <v>40</v>
      </c>
      <c r="B2741">
        <v>55.69</v>
      </c>
      <c r="C2741">
        <v>5</v>
      </c>
      <c r="D2741">
        <v>2227.6</v>
      </c>
      <c r="E2741" s="53" t="s">
        <v>521</v>
      </c>
      <c r="F2741" s="84">
        <v>29</v>
      </c>
      <c r="G2741" s="84">
        <v>10</v>
      </c>
      <c r="H2741" s="85" t="str">
        <f t="shared" si="252"/>
        <v>October</v>
      </c>
      <c r="I2741" s="84">
        <v>2019</v>
      </c>
      <c r="J2741" s="85" t="str">
        <f t="shared" si="253"/>
        <v>10/29/2019</v>
      </c>
      <c r="K2741" s="86">
        <f t="shared" si="254"/>
        <v>3</v>
      </c>
      <c r="L2741" t="str">
        <f t="shared" si="255"/>
        <v>Tuesday</v>
      </c>
      <c r="M2741">
        <v>2955</v>
      </c>
      <c r="N2741" t="s">
        <v>207</v>
      </c>
      <c r="O2741" t="s">
        <v>509</v>
      </c>
      <c r="P2741">
        <v>54</v>
      </c>
      <c r="Q2741" t="s">
        <v>657</v>
      </c>
      <c r="R2741" t="s">
        <v>277</v>
      </c>
      <c r="S2741" t="s">
        <v>278</v>
      </c>
      <c r="T2741" t="s">
        <v>230</v>
      </c>
      <c r="U2741" t="s">
        <v>695</v>
      </c>
      <c r="V2741" t="s">
        <v>255</v>
      </c>
      <c r="W2741">
        <f t="shared" si="256"/>
        <v>1.6899999999999977</v>
      </c>
      <c r="X2741">
        <f t="shared" si="257"/>
        <v>67.599999999999909</v>
      </c>
    </row>
    <row r="2742" spans="1:24" x14ac:dyDescent="0.35">
      <c r="A2742">
        <v>37</v>
      </c>
      <c r="B2742">
        <v>86.74</v>
      </c>
      <c r="C2742">
        <v>4</v>
      </c>
      <c r="D2742">
        <v>3209.38</v>
      </c>
      <c r="E2742" s="53">
        <v>43749</v>
      </c>
      <c r="F2742" s="84">
        <v>10</v>
      </c>
      <c r="G2742" s="84">
        <v>11</v>
      </c>
      <c r="H2742" s="85" t="str">
        <f t="shared" si="252"/>
        <v>November</v>
      </c>
      <c r="I2742" s="84">
        <v>2019</v>
      </c>
      <c r="J2742" s="85" t="str">
        <f t="shared" si="253"/>
        <v>11/10/2019</v>
      </c>
      <c r="K2742" s="86">
        <f t="shared" si="254"/>
        <v>1</v>
      </c>
      <c r="L2742" t="str">
        <f t="shared" si="255"/>
        <v>Sunday</v>
      </c>
      <c r="M2742">
        <v>2944</v>
      </c>
      <c r="N2742" t="s">
        <v>397</v>
      </c>
      <c r="O2742" t="s">
        <v>509</v>
      </c>
      <c r="P2742">
        <v>54</v>
      </c>
      <c r="Q2742" t="s">
        <v>657</v>
      </c>
      <c r="R2742" t="s">
        <v>357</v>
      </c>
      <c r="S2742" t="s">
        <v>358</v>
      </c>
      <c r="T2742" t="s">
        <v>243</v>
      </c>
      <c r="U2742" t="s">
        <v>729</v>
      </c>
      <c r="V2742" t="s">
        <v>260</v>
      </c>
      <c r="W2742">
        <f t="shared" si="256"/>
        <v>32.739999999999995</v>
      </c>
      <c r="X2742">
        <f t="shared" si="257"/>
        <v>1211.3799999999999</v>
      </c>
    </row>
    <row r="2743" spans="1:24" x14ac:dyDescent="0.35">
      <c r="A2743">
        <v>42</v>
      </c>
      <c r="B2743">
        <v>97.16</v>
      </c>
      <c r="C2743">
        <v>5</v>
      </c>
      <c r="D2743">
        <v>4080.72</v>
      </c>
      <c r="E2743" s="53" t="s">
        <v>386</v>
      </c>
      <c r="F2743" s="84">
        <v>21</v>
      </c>
      <c r="G2743" s="84">
        <v>11</v>
      </c>
      <c r="H2743" s="85" t="str">
        <f t="shared" si="252"/>
        <v>November</v>
      </c>
      <c r="I2743" s="84">
        <v>2019</v>
      </c>
      <c r="J2743" s="85" t="str">
        <f t="shared" si="253"/>
        <v>11/21/2019</v>
      </c>
      <c r="K2743" s="86">
        <f t="shared" si="254"/>
        <v>5</v>
      </c>
      <c r="L2743" t="str">
        <f t="shared" si="255"/>
        <v>Thursday</v>
      </c>
      <c r="M2743">
        <v>2934</v>
      </c>
      <c r="N2743" t="s">
        <v>207</v>
      </c>
      <c r="O2743" t="s">
        <v>509</v>
      </c>
      <c r="P2743">
        <v>54</v>
      </c>
      <c r="Q2743" t="s">
        <v>657</v>
      </c>
      <c r="R2743" t="s">
        <v>306</v>
      </c>
      <c r="S2743" t="s">
        <v>254</v>
      </c>
      <c r="T2743" t="s">
        <v>229</v>
      </c>
      <c r="U2743" t="s">
        <v>708</v>
      </c>
      <c r="V2743" t="s">
        <v>260</v>
      </c>
      <c r="W2743">
        <f t="shared" si="256"/>
        <v>43.16</v>
      </c>
      <c r="X2743">
        <f t="shared" si="257"/>
        <v>1812.7199999999998</v>
      </c>
    </row>
    <row r="2744" spans="1:24" x14ac:dyDescent="0.35">
      <c r="A2744">
        <v>20</v>
      </c>
      <c r="B2744">
        <v>112.22</v>
      </c>
      <c r="C2744">
        <v>15</v>
      </c>
      <c r="D2744">
        <v>2244.4</v>
      </c>
      <c r="E2744" s="53">
        <v>43508</v>
      </c>
      <c r="F2744" s="84">
        <v>2</v>
      </c>
      <c r="G2744" s="84">
        <v>12</v>
      </c>
      <c r="H2744" s="85" t="str">
        <f t="shared" si="252"/>
        <v>December</v>
      </c>
      <c r="I2744" s="84">
        <v>2019</v>
      </c>
      <c r="J2744" s="85" t="str">
        <f t="shared" si="253"/>
        <v>12/2/2019</v>
      </c>
      <c r="K2744" s="86">
        <f t="shared" si="254"/>
        <v>2</v>
      </c>
      <c r="L2744" t="str">
        <f t="shared" si="255"/>
        <v>Monday</v>
      </c>
      <c r="M2744">
        <v>2924</v>
      </c>
      <c r="N2744" t="s">
        <v>207</v>
      </c>
      <c r="O2744" t="s">
        <v>509</v>
      </c>
      <c r="P2744">
        <v>54</v>
      </c>
      <c r="Q2744" t="s">
        <v>657</v>
      </c>
      <c r="R2744" t="s">
        <v>296</v>
      </c>
      <c r="S2744" t="s">
        <v>297</v>
      </c>
      <c r="T2744" t="s">
        <v>236</v>
      </c>
      <c r="U2744" t="s">
        <v>704</v>
      </c>
      <c r="V2744" t="s">
        <v>255</v>
      </c>
      <c r="W2744">
        <f t="shared" si="256"/>
        <v>58.22</v>
      </c>
      <c r="X2744">
        <f t="shared" si="257"/>
        <v>1164.4000000000001</v>
      </c>
    </row>
    <row r="2745" spans="1:24" x14ac:dyDescent="0.35">
      <c r="A2745">
        <v>29</v>
      </c>
      <c r="B2745">
        <v>137.19</v>
      </c>
      <c r="C2745">
        <v>1</v>
      </c>
      <c r="D2745">
        <v>3978.51</v>
      </c>
      <c r="E2745" s="53" t="s">
        <v>388</v>
      </c>
      <c r="F2745" s="84">
        <v>31</v>
      </c>
      <c r="G2745" s="84">
        <v>1</v>
      </c>
      <c r="H2745" s="85" t="str">
        <f t="shared" si="252"/>
        <v>January</v>
      </c>
      <c r="I2745" s="84">
        <v>2020</v>
      </c>
      <c r="J2745" s="85" t="str">
        <f t="shared" si="253"/>
        <v>1/31/2020</v>
      </c>
      <c r="K2745" s="86">
        <f t="shared" si="254"/>
        <v>6</v>
      </c>
      <c r="L2745" t="str">
        <f t="shared" si="255"/>
        <v>Friday</v>
      </c>
      <c r="M2745">
        <v>2865</v>
      </c>
      <c r="N2745" t="s">
        <v>207</v>
      </c>
      <c r="O2745" t="s">
        <v>509</v>
      </c>
      <c r="P2745">
        <v>54</v>
      </c>
      <c r="Q2745" t="s">
        <v>657</v>
      </c>
      <c r="R2745" t="s">
        <v>389</v>
      </c>
      <c r="S2745" t="s">
        <v>390</v>
      </c>
      <c r="T2745" t="s">
        <v>233</v>
      </c>
      <c r="U2745" t="s">
        <v>740</v>
      </c>
      <c r="V2745" t="s">
        <v>260</v>
      </c>
      <c r="W2745">
        <f t="shared" si="256"/>
        <v>83.19</v>
      </c>
      <c r="X2745">
        <f t="shared" si="257"/>
        <v>2412.5099999999998</v>
      </c>
    </row>
    <row r="2746" spans="1:24" x14ac:dyDescent="0.35">
      <c r="A2746">
        <v>43</v>
      </c>
      <c r="B2746">
        <v>125.99</v>
      </c>
      <c r="C2746">
        <v>4</v>
      </c>
      <c r="D2746">
        <v>5417.57</v>
      </c>
      <c r="E2746" s="53">
        <v>43833</v>
      </c>
      <c r="F2746" s="84">
        <v>1</v>
      </c>
      <c r="G2746" s="84">
        <v>3</v>
      </c>
      <c r="H2746" s="85" t="str">
        <f t="shared" si="252"/>
        <v>March</v>
      </c>
      <c r="I2746" s="84">
        <v>2020</v>
      </c>
      <c r="J2746" s="85" t="str">
        <f t="shared" si="253"/>
        <v>3/1/2020</v>
      </c>
      <c r="K2746" s="86">
        <f t="shared" si="254"/>
        <v>1</v>
      </c>
      <c r="L2746" t="str">
        <f t="shared" si="255"/>
        <v>Sunday</v>
      </c>
      <c r="M2746">
        <v>2836</v>
      </c>
      <c r="N2746" t="s">
        <v>397</v>
      </c>
      <c r="O2746" t="s">
        <v>509</v>
      </c>
      <c r="P2746">
        <v>54</v>
      </c>
      <c r="Q2746" t="s">
        <v>657</v>
      </c>
      <c r="R2746" t="s">
        <v>296</v>
      </c>
      <c r="S2746" t="s">
        <v>297</v>
      </c>
      <c r="T2746" t="s">
        <v>236</v>
      </c>
      <c r="U2746" t="s">
        <v>704</v>
      </c>
      <c r="V2746" t="s">
        <v>260</v>
      </c>
      <c r="W2746">
        <f t="shared" si="256"/>
        <v>71.989999999999995</v>
      </c>
      <c r="X2746">
        <f t="shared" si="257"/>
        <v>3095.5699999999997</v>
      </c>
    </row>
    <row r="2747" spans="1:24" x14ac:dyDescent="0.35">
      <c r="A2747">
        <v>34</v>
      </c>
      <c r="B2747">
        <v>62.24</v>
      </c>
      <c r="C2747">
        <v>1</v>
      </c>
      <c r="D2747">
        <v>2116.16</v>
      </c>
      <c r="E2747" s="53" t="s">
        <v>528</v>
      </c>
      <c r="F2747" s="84">
        <v>28</v>
      </c>
      <c r="G2747" s="84">
        <v>3</v>
      </c>
      <c r="H2747" s="85" t="str">
        <f t="shared" si="252"/>
        <v>March</v>
      </c>
      <c r="I2747" s="84">
        <v>2020</v>
      </c>
      <c r="J2747" s="85" t="str">
        <f t="shared" si="253"/>
        <v>3/28/2020</v>
      </c>
      <c r="K2747" s="86">
        <f t="shared" si="254"/>
        <v>7</v>
      </c>
      <c r="L2747" t="str">
        <f t="shared" si="255"/>
        <v>Saturday</v>
      </c>
      <c r="M2747">
        <v>2810</v>
      </c>
      <c r="N2747" t="s">
        <v>207</v>
      </c>
      <c r="O2747" t="s">
        <v>509</v>
      </c>
      <c r="P2747">
        <v>54</v>
      </c>
      <c r="Q2747" t="s">
        <v>657</v>
      </c>
      <c r="R2747" t="s">
        <v>365</v>
      </c>
      <c r="S2747" t="s">
        <v>366</v>
      </c>
      <c r="T2747" t="s">
        <v>230</v>
      </c>
      <c r="U2747" t="s">
        <v>732</v>
      </c>
      <c r="V2747" t="s">
        <v>255</v>
      </c>
      <c r="W2747">
        <f t="shared" si="256"/>
        <v>8.240000000000002</v>
      </c>
      <c r="X2747">
        <f t="shared" si="257"/>
        <v>280.16000000000008</v>
      </c>
    </row>
    <row r="2748" spans="1:24" x14ac:dyDescent="0.35">
      <c r="A2748">
        <v>47</v>
      </c>
      <c r="B2748">
        <v>65.52</v>
      </c>
      <c r="C2748">
        <v>9</v>
      </c>
      <c r="D2748">
        <v>3079.44</v>
      </c>
      <c r="E2748" s="53">
        <v>43987</v>
      </c>
      <c r="F2748" s="84">
        <v>6</v>
      </c>
      <c r="G2748" s="84">
        <v>5</v>
      </c>
      <c r="H2748" s="85" t="str">
        <f t="shared" si="252"/>
        <v>May</v>
      </c>
      <c r="I2748" s="84">
        <v>2020</v>
      </c>
      <c r="J2748" s="85" t="str">
        <f t="shared" si="253"/>
        <v>5/6/2020</v>
      </c>
      <c r="K2748" s="86">
        <f t="shared" si="254"/>
        <v>4</v>
      </c>
      <c r="L2748" t="str">
        <f t="shared" si="255"/>
        <v>Wednesday</v>
      </c>
      <c r="M2748">
        <v>2772</v>
      </c>
      <c r="N2748" t="s">
        <v>394</v>
      </c>
      <c r="O2748" t="s">
        <v>509</v>
      </c>
      <c r="P2748">
        <v>54</v>
      </c>
      <c r="Q2748" t="s">
        <v>657</v>
      </c>
      <c r="R2748" t="s">
        <v>381</v>
      </c>
      <c r="S2748" t="s">
        <v>382</v>
      </c>
      <c r="T2748" t="s">
        <v>229</v>
      </c>
      <c r="U2748" t="s">
        <v>738</v>
      </c>
      <c r="V2748" t="s">
        <v>260</v>
      </c>
      <c r="W2748">
        <f t="shared" si="256"/>
        <v>11.519999999999996</v>
      </c>
      <c r="X2748">
        <f t="shared" si="257"/>
        <v>541.43999999999983</v>
      </c>
    </row>
  </sheetData>
  <mergeCells count="4">
    <mergeCell ref="Z3:AB3"/>
    <mergeCell ref="Z4:AB4"/>
    <mergeCell ref="Z5:AB5"/>
    <mergeCell ref="Z6:A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9"/>
  </sheetPr>
  <dimension ref="A1:N111"/>
  <sheetViews>
    <sheetView workbookViewId="0">
      <selection activeCell="E17" sqref="E17"/>
    </sheetView>
  </sheetViews>
  <sheetFormatPr defaultRowHeight="14.5" x14ac:dyDescent="0.35"/>
  <cols>
    <col min="1" max="1" width="20.1796875" style="52" customWidth="1"/>
    <col min="2" max="2" width="10.54296875" style="52" bestFit="1" customWidth="1"/>
    <col min="13" max="13" width="9.1796875" style="5"/>
    <col min="14" max="14" width="9.1796875" style="4"/>
  </cols>
  <sheetData>
    <row r="1" spans="1:14" ht="15.5" x14ac:dyDescent="0.35">
      <c r="A1" s="54" t="s">
        <v>173</v>
      </c>
      <c r="B1" s="55" t="s">
        <v>174</v>
      </c>
      <c r="M1" s="59" t="s">
        <v>109</v>
      </c>
      <c r="N1" s="13" t="s">
        <v>127</v>
      </c>
    </row>
    <row r="2" spans="1:14" x14ac:dyDescent="0.35">
      <c r="A2" s="48">
        <v>10</v>
      </c>
      <c r="B2" s="49">
        <v>1200</v>
      </c>
      <c r="M2" s="5">
        <f ca="1">RANDBETWEEN(5,35)</f>
        <v>21</v>
      </c>
      <c r="N2" s="4">
        <f ca="1">RANDBETWEEN(1000,5000)</f>
        <v>2708</v>
      </c>
    </row>
    <row r="3" spans="1:14" x14ac:dyDescent="0.35">
      <c r="A3" s="48">
        <v>12</v>
      </c>
      <c r="B3" s="49">
        <v>1400</v>
      </c>
      <c r="M3" s="5">
        <f t="shared" ref="M3:M66" ca="1" si="0">RANDBETWEEN(5,35)</f>
        <v>7</v>
      </c>
      <c r="N3" s="4">
        <f t="shared" ref="N3:N66" ca="1" si="1">RANDBETWEEN(1000,5000)</f>
        <v>3695</v>
      </c>
    </row>
    <row r="4" spans="1:14" x14ac:dyDescent="0.35">
      <c r="A4" s="48">
        <v>7</v>
      </c>
      <c r="B4" s="49">
        <v>700</v>
      </c>
      <c r="M4" s="5">
        <f t="shared" ca="1" si="0"/>
        <v>5</v>
      </c>
      <c r="N4" s="4">
        <f t="shared" ca="1" si="1"/>
        <v>4617</v>
      </c>
    </row>
    <row r="5" spans="1:14" x14ac:dyDescent="0.35">
      <c r="A5" s="48">
        <v>30</v>
      </c>
      <c r="B5" s="49">
        <v>3000</v>
      </c>
      <c r="M5" s="5">
        <f t="shared" ca="1" si="0"/>
        <v>17</v>
      </c>
      <c r="N5" s="4">
        <f t="shared" ca="1" si="1"/>
        <v>3888</v>
      </c>
    </row>
    <row r="6" spans="1:14" x14ac:dyDescent="0.35">
      <c r="A6" s="48">
        <v>17</v>
      </c>
      <c r="B6" s="49">
        <v>1650</v>
      </c>
      <c r="M6" s="5">
        <f t="shared" ca="1" si="0"/>
        <v>8</v>
      </c>
      <c r="N6" s="4">
        <f t="shared" ca="1" si="1"/>
        <v>3357</v>
      </c>
    </row>
    <row r="7" spans="1:14" x14ac:dyDescent="0.35">
      <c r="A7" s="48">
        <v>23</v>
      </c>
      <c r="B7" s="49">
        <v>2000</v>
      </c>
      <c r="M7" s="5">
        <f t="shared" ca="1" si="0"/>
        <v>5</v>
      </c>
      <c r="N7" s="4">
        <f t="shared" ca="1" si="1"/>
        <v>1755</v>
      </c>
    </row>
    <row r="8" spans="1:14" x14ac:dyDescent="0.35">
      <c r="A8" s="48">
        <v>17</v>
      </c>
      <c r="B8" s="49">
        <v>1600</v>
      </c>
      <c r="M8" s="5">
        <f t="shared" ca="1" si="0"/>
        <v>25</v>
      </c>
      <c r="N8" s="4">
        <f t="shared" ca="1" si="1"/>
        <v>2289</v>
      </c>
    </row>
    <row r="9" spans="1:14" x14ac:dyDescent="0.35">
      <c r="A9" s="48">
        <v>25</v>
      </c>
      <c r="B9" s="49">
        <v>2600</v>
      </c>
      <c r="M9" s="5">
        <f t="shared" ca="1" si="0"/>
        <v>6</v>
      </c>
      <c r="N9" s="4">
        <f t="shared" ca="1" si="1"/>
        <v>2804</v>
      </c>
    </row>
    <row r="10" spans="1:14" x14ac:dyDescent="0.35">
      <c r="A10" s="48">
        <v>15</v>
      </c>
      <c r="B10" s="49">
        <v>1450</v>
      </c>
      <c r="M10" s="5">
        <f t="shared" ca="1" si="0"/>
        <v>13</v>
      </c>
      <c r="N10" s="4">
        <f t="shared" ca="1" si="1"/>
        <v>4277</v>
      </c>
    </row>
    <row r="11" spans="1:14" x14ac:dyDescent="0.35">
      <c r="A11" s="48">
        <v>13</v>
      </c>
      <c r="B11" s="49">
        <v>1200</v>
      </c>
      <c r="M11" s="5">
        <f t="shared" ca="1" si="0"/>
        <v>6</v>
      </c>
      <c r="N11" s="4">
        <f t="shared" ca="1" si="1"/>
        <v>2276</v>
      </c>
    </row>
    <row r="12" spans="1:14" x14ac:dyDescent="0.35">
      <c r="A12" s="48">
        <v>17</v>
      </c>
      <c r="B12" s="49">
        <v>1800</v>
      </c>
      <c r="M12" s="5">
        <f t="shared" ca="1" si="0"/>
        <v>31</v>
      </c>
      <c r="N12" s="4">
        <f t="shared" ca="1" si="1"/>
        <v>4040</v>
      </c>
    </row>
    <row r="13" spans="1:14" x14ac:dyDescent="0.35">
      <c r="A13" s="48">
        <v>17</v>
      </c>
      <c r="B13" s="49">
        <v>1700</v>
      </c>
      <c r="M13" s="5">
        <f t="shared" ca="1" si="0"/>
        <v>35</v>
      </c>
      <c r="N13" s="4">
        <f t="shared" ca="1" si="1"/>
        <v>2781</v>
      </c>
    </row>
    <row r="14" spans="1:14" x14ac:dyDescent="0.35">
      <c r="A14" s="48">
        <v>13</v>
      </c>
      <c r="B14" s="49">
        <v>1300</v>
      </c>
      <c r="M14" s="5">
        <f t="shared" ca="1" si="0"/>
        <v>28</v>
      </c>
      <c r="N14" s="4">
        <f t="shared" ca="1" si="1"/>
        <v>1901</v>
      </c>
    </row>
    <row r="15" spans="1:14" x14ac:dyDescent="0.35">
      <c r="A15" s="48">
        <v>20</v>
      </c>
      <c r="B15" s="49">
        <v>1900</v>
      </c>
      <c r="M15" s="5">
        <f t="shared" ca="1" si="0"/>
        <v>5</v>
      </c>
      <c r="N15" s="4">
        <f t="shared" ca="1" si="1"/>
        <v>3171</v>
      </c>
    </row>
    <row r="16" spans="1:14" x14ac:dyDescent="0.35">
      <c r="A16" s="48">
        <v>22</v>
      </c>
      <c r="B16" s="49">
        <v>2100</v>
      </c>
      <c r="M16" s="5">
        <f t="shared" ca="1" si="0"/>
        <v>11</v>
      </c>
      <c r="N16" s="4">
        <f t="shared" ca="1" si="1"/>
        <v>1296</v>
      </c>
    </row>
    <row r="17" spans="1:14" x14ac:dyDescent="0.35">
      <c r="A17" s="48">
        <v>6</v>
      </c>
      <c r="B17" s="49">
        <v>550</v>
      </c>
      <c r="M17" s="5">
        <f t="shared" ca="1" si="0"/>
        <v>10</v>
      </c>
      <c r="N17" s="4">
        <f t="shared" ca="1" si="1"/>
        <v>3441</v>
      </c>
    </row>
    <row r="18" spans="1:14" x14ac:dyDescent="0.35">
      <c r="A18" s="48">
        <v>3</v>
      </c>
      <c r="B18" s="49">
        <v>350</v>
      </c>
      <c r="M18" s="5">
        <f t="shared" ca="1" si="0"/>
        <v>13</v>
      </c>
      <c r="N18" s="4">
        <f t="shared" ca="1" si="1"/>
        <v>2362</v>
      </c>
    </row>
    <row r="19" spans="1:14" x14ac:dyDescent="0.35">
      <c r="A19" s="48">
        <v>9</v>
      </c>
      <c r="B19" s="49">
        <v>850</v>
      </c>
      <c r="M19" s="5">
        <f t="shared" ca="1" si="0"/>
        <v>24</v>
      </c>
      <c r="N19" s="4">
        <f t="shared" ca="1" si="1"/>
        <v>1717</v>
      </c>
    </row>
    <row r="20" spans="1:14" x14ac:dyDescent="0.35">
      <c r="A20" s="48">
        <v>10</v>
      </c>
      <c r="B20" s="49">
        <v>1100</v>
      </c>
      <c r="M20" s="5">
        <f t="shared" ca="1" si="0"/>
        <v>11</v>
      </c>
      <c r="N20" s="4">
        <f t="shared" ca="1" si="1"/>
        <v>1729</v>
      </c>
    </row>
    <row r="21" spans="1:14" x14ac:dyDescent="0.35">
      <c r="A21" s="48">
        <v>18</v>
      </c>
      <c r="B21" s="49">
        <v>1900</v>
      </c>
      <c r="M21" s="5">
        <f t="shared" ca="1" si="0"/>
        <v>10</v>
      </c>
      <c r="N21" s="4">
        <f t="shared" ca="1" si="1"/>
        <v>1791</v>
      </c>
    </row>
    <row r="22" spans="1:14" x14ac:dyDescent="0.35">
      <c r="A22" s="48">
        <v>27</v>
      </c>
      <c r="B22" s="49">
        <v>2700</v>
      </c>
      <c r="M22" s="5">
        <f t="shared" ca="1" si="0"/>
        <v>5</v>
      </c>
      <c r="N22" s="4">
        <f t="shared" ca="1" si="1"/>
        <v>2876</v>
      </c>
    </row>
    <row r="23" spans="1:14" x14ac:dyDescent="0.35">
      <c r="A23" s="48">
        <v>28</v>
      </c>
      <c r="B23" s="49">
        <v>2600</v>
      </c>
      <c r="M23" s="5">
        <f t="shared" ca="1" si="0"/>
        <v>34</v>
      </c>
      <c r="N23" s="4">
        <f t="shared" ca="1" si="1"/>
        <v>1674</v>
      </c>
    </row>
    <row r="24" spans="1:14" x14ac:dyDescent="0.35">
      <c r="A24" s="48">
        <v>29</v>
      </c>
      <c r="B24" s="49">
        <v>2800</v>
      </c>
      <c r="M24" s="5">
        <f t="shared" ca="1" si="0"/>
        <v>18</v>
      </c>
      <c r="N24" s="4">
        <f t="shared" ca="1" si="1"/>
        <v>3909</v>
      </c>
    </row>
    <row r="25" spans="1:14" x14ac:dyDescent="0.35">
      <c r="A25" s="50">
        <v>26</v>
      </c>
      <c r="B25" s="51">
        <v>2400</v>
      </c>
      <c r="M25" s="5">
        <f t="shared" ca="1" si="0"/>
        <v>24</v>
      </c>
      <c r="N25" s="4">
        <f t="shared" ca="1" si="1"/>
        <v>3110</v>
      </c>
    </row>
    <row r="26" spans="1:14" x14ac:dyDescent="0.35">
      <c r="M26" s="5">
        <f t="shared" ca="1" si="0"/>
        <v>35</v>
      </c>
      <c r="N26" s="4">
        <f t="shared" ca="1" si="1"/>
        <v>4972</v>
      </c>
    </row>
    <row r="27" spans="1:14" x14ac:dyDescent="0.35">
      <c r="M27" s="5">
        <f t="shared" ca="1" si="0"/>
        <v>8</v>
      </c>
      <c r="N27" s="4">
        <f t="shared" ca="1" si="1"/>
        <v>4038</v>
      </c>
    </row>
    <row r="28" spans="1:14" x14ac:dyDescent="0.35">
      <c r="M28" s="5">
        <f t="shared" ca="1" si="0"/>
        <v>24</v>
      </c>
      <c r="N28" s="4">
        <f t="shared" ca="1" si="1"/>
        <v>4664</v>
      </c>
    </row>
    <row r="29" spans="1:14" x14ac:dyDescent="0.35">
      <c r="M29" s="5">
        <f t="shared" ca="1" si="0"/>
        <v>29</v>
      </c>
      <c r="N29" s="4">
        <f t="shared" ca="1" si="1"/>
        <v>4696</v>
      </c>
    </row>
    <row r="30" spans="1:14" x14ac:dyDescent="0.35">
      <c r="M30" s="5">
        <f t="shared" ca="1" si="0"/>
        <v>7</v>
      </c>
      <c r="N30" s="4">
        <f t="shared" ca="1" si="1"/>
        <v>3814</v>
      </c>
    </row>
    <row r="31" spans="1:14" x14ac:dyDescent="0.35">
      <c r="M31" s="5">
        <f t="shared" ca="1" si="0"/>
        <v>21</v>
      </c>
      <c r="N31" s="4">
        <f t="shared" ca="1" si="1"/>
        <v>4888</v>
      </c>
    </row>
    <row r="32" spans="1:14" x14ac:dyDescent="0.35">
      <c r="M32" s="5">
        <f t="shared" ca="1" si="0"/>
        <v>13</v>
      </c>
      <c r="N32" s="4">
        <f t="shared" ca="1" si="1"/>
        <v>4927</v>
      </c>
    </row>
    <row r="33" spans="13:14" x14ac:dyDescent="0.35">
      <c r="M33" s="5">
        <f t="shared" ca="1" si="0"/>
        <v>12</v>
      </c>
      <c r="N33" s="4">
        <f t="shared" ca="1" si="1"/>
        <v>4367</v>
      </c>
    </row>
    <row r="34" spans="13:14" x14ac:dyDescent="0.35">
      <c r="M34" s="5">
        <f t="shared" ca="1" si="0"/>
        <v>30</v>
      </c>
      <c r="N34" s="4">
        <f t="shared" ca="1" si="1"/>
        <v>4796</v>
      </c>
    </row>
    <row r="35" spans="13:14" x14ac:dyDescent="0.35">
      <c r="M35" s="5">
        <f t="shared" ca="1" si="0"/>
        <v>23</v>
      </c>
      <c r="N35" s="4">
        <f t="shared" ca="1" si="1"/>
        <v>3975</v>
      </c>
    </row>
    <row r="36" spans="13:14" x14ac:dyDescent="0.35">
      <c r="M36" s="5">
        <f t="shared" ca="1" si="0"/>
        <v>17</v>
      </c>
      <c r="N36" s="4">
        <f t="shared" ca="1" si="1"/>
        <v>4096</v>
      </c>
    </row>
    <row r="37" spans="13:14" x14ac:dyDescent="0.35">
      <c r="M37" s="5">
        <f t="shared" ca="1" si="0"/>
        <v>6</v>
      </c>
      <c r="N37" s="4">
        <f t="shared" ca="1" si="1"/>
        <v>2859</v>
      </c>
    </row>
    <row r="38" spans="13:14" x14ac:dyDescent="0.35">
      <c r="M38" s="5">
        <f t="shared" ca="1" si="0"/>
        <v>16</v>
      </c>
      <c r="N38" s="4">
        <f t="shared" ca="1" si="1"/>
        <v>1614</v>
      </c>
    </row>
    <row r="39" spans="13:14" x14ac:dyDescent="0.35">
      <c r="M39" s="5">
        <f t="shared" ca="1" si="0"/>
        <v>33</v>
      </c>
      <c r="N39" s="4">
        <f t="shared" ca="1" si="1"/>
        <v>3988</v>
      </c>
    </row>
    <row r="40" spans="13:14" x14ac:dyDescent="0.35">
      <c r="M40" s="5">
        <f t="shared" ca="1" si="0"/>
        <v>19</v>
      </c>
      <c r="N40" s="4">
        <f t="shared" ca="1" si="1"/>
        <v>1345</v>
      </c>
    </row>
    <row r="41" spans="13:14" x14ac:dyDescent="0.35">
      <c r="M41" s="5">
        <f t="shared" ca="1" si="0"/>
        <v>21</v>
      </c>
      <c r="N41" s="4">
        <f t="shared" ca="1" si="1"/>
        <v>2455</v>
      </c>
    </row>
    <row r="42" spans="13:14" x14ac:dyDescent="0.35">
      <c r="M42" s="5">
        <f t="shared" ca="1" si="0"/>
        <v>12</v>
      </c>
      <c r="N42" s="4">
        <f t="shared" ca="1" si="1"/>
        <v>4910</v>
      </c>
    </row>
    <row r="43" spans="13:14" x14ac:dyDescent="0.35">
      <c r="M43" s="5">
        <f t="shared" ca="1" si="0"/>
        <v>8</v>
      </c>
      <c r="N43" s="4">
        <f t="shared" ca="1" si="1"/>
        <v>1605</v>
      </c>
    </row>
    <row r="44" spans="13:14" x14ac:dyDescent="0.35">
      <c r="M44" s="5">
        <f t="shared" ca="1" si="0"/>
        <v>31</v>
      </c>
      <c r="N44" s="4">
        <f t="shared" ca="1" si="1"/>
        <v>2122</v>
      </c>
    </row>
    <row r="45" spans="13:14" x14ac:dyDescent="0.35">
      <c r="M45" s="5">
        <f t="shared" ca="1" si="0"/>
        <v>7</v>
      </c>
      <c r="N45" s="4">
        <f t="shared" ca="1" si="1"/>
        <v>2986</v>
      </c>
    </row>
    <row r="46" spans="13:14" x14ac:dyDescent="0.35">
      <c r="M46" s="5">
        <f t="shared" ca="1" si="0"/>
        <v>8</v>
      </c>
      <c r="N46" s="4">
        <f t="shared" ca="1" si="1"/>
        <v>2424</v>
      </c>
    </row>
    <row r="47" spans="13:14" x14ac:dyDescent="0.35">
      <c r="M47" s="5">
        <f t="shared" ca="1" si="0"/>
        <v>7</v>
      </c>
      <c r="N47" s="4">
        <f t="shared" ca="1" si="1"/>
        <v>2706</v>
      </c>
    </row>
    <row r="48" spans="13:14" x14ac:dyDescent="0.35">
      <c r="M48" s="5">
        <f t="shared" ca="1" si="0"/>
        <v>5</v>
      </c>
      <c r="N48" s="4">
        <f t="shared" ca="1" si="1"/>
        <v>3658</v>
      </c>
    </row>
    <row r="49" spans="13:14" x14ac:dyDescent="0.35">
      <c r="M49" s="5">
        <f t="shared" ca="1" si="0"/>
        <v>21</v>
      </c>
      <c r="N49" s="4">
        <f t="shared" ca="1" si="1"/>
        <v>4208</v>
      </c>
    </row>
    <row r="50" spans="13:14" x14ac:dyDescent="0.35">
      <c r="M50" s="5">
        <f t="shared" ca="1" si="0"/>
        <v>19</v>
      </c>
      <c r="N50" s="4">
        <f t="shared" ca="1" si="1"/>
        <v>3602</v>
      </c>
    </row>
    <row r="51" spans="13:14" x14ac:dyDescent="0.35">
      <c r="M51" s="5">
        <f t="shared" ca="1" si="0"/>
        <v>25</v>
      </c>
      <c r="N51" s="4">
        <f t="shared" ca="1" si="1"/>
        <v>3801</v>
      </c>
    </row>
    <row r="52" spans="13:14" x14ac:dyDescent="0.35">
      <c r="M52" s="5">
        <f t="shared" ca="1" si="0"/>
        <v>28</v>
      </c>
      <c r="N52" s="4">
        <f t="shared" ca="1" si="1"/>
        <v>2284</v>
      </c>
    </row>
    <row r="53" spans="13:14" x14ac:dyDescent="0.35">
      <c r="M53" s="5">
        <f t="shared" ca="1" si="0"/>
        <v>13</v>
      </c>
      <c r="N53" s="4">
        <f t="shared" ca="1" si="1"/>
        <v>2002</v>
      </c>
    </row>
    <row r="54" spans="13:14" x14ac:dyDescent="0.35">
      <c r="M54" s="5">
        <f t="shared" ca="1" si="0"/>
        <v>8</v>
      </c>
      <c r="N54" s="4">
        <f t="shared" ca="1" si="1"/>
        <v>1458</v>
      </c>
    </row>
    <row r="55" spans="13:14" x14ac:dyDescent="0.35">
      <c r="M55" s="5">
        <f t="shared" ca="1" si="0"/>
        <v>25</v>
      </c>
      <c r="N55" s="4">
        <f t="shared" ca="1" si="1"/>
        <v>2467</v>
      </c>
    </row>
    <row r="56" spans="13:14" x14ac:dyDescent="0.35">
      <c r="M56" s="5">
        <f t="shared" ca="1" si="0"/>
        <v>18</v>
      </c>
      <c r="N56" s="4">
        <f t="shared" ca="1" si="1"/>
        <v>4795</v>
      </c>
    </row>
    <row r="57" spans="13:14" x14ac:dyDescent="0.35">
      <c r="M57" s="5">
        <f t="shared" ca="1" si="0"/>
        <v>20</v>
      </c>
      <c r="N57" s="4">
        <f t="shared" ca="1" si="1"/>
        <v>1452</v>
      </c>
    </row>
    <row r="58" spans="13:14" x14ac:dyDescent="0.35">
      <c r="M58" s="5">
        <f t="shared" ca="1" si="0"/>
        <v>26</v>
      </c>
      <c r="N58" s="4">
        <f t="shared" ca="1" si="1"/>
        <v>1038</v>
      </c>
    </row>
    <row r="59" spans="13:14" x14ac:dyDescent="0.35">
      <c r="M59" s="5">
        <f t="shared" ca="1" si="0"/>
        <v>9</v>
      </c>
      <c r="N59" s="4">
        <f t="shared" ca="1" si="1"/>
        <v>3147</v>
      </c>
    </row>
    <row r="60" spans="13:14" x14ac:dyDescent="0.35">
      <c r="M60" s="5">
        <f t="shared" ca="1" si="0"/>
        <v>15</v>
      </c>
      <c r="N60" s="4">
        <f t="shared" ca="1" si="1"/>
        <v>4445</v>
      </c>
    </row>
    <row r="61" spans="13:14" x14ac:dyDescent="0.35">
      <c r="M61" s="5">
        <f t="shared" ca="1" si="0"/>
        <v>27</v>
      </c>
      <c r="N61" s="4">
        <f t="shared" ca="1" si="1"/>
        <v>2992</v>
      </c>
    </row>
    <row r="62" spans="13:14" x14ac:dyDescent="0.35">
      <c r="M62" s="5">
        <f t="shared" ca="1" si="0"/>
        <v>24</v>
      </c>
      <c r="N62" s="4">
        <f t="shared" ca="1" si="1"/>
        <v>2678</v>
      </c>
    </row>
    <row r="63" spans="13:14" x14ac:dyDescent="0.35">
      <c r="M63" s="5">
        <f t="shared" ca="1" si="0"/>
        <v>27</v>
      </c>
      <c r="N63" s="4">
        <f t="shared" ca="1" si="1"/>
        <v>2906</v>
      </c>
    </row>
    <row r="64" spans="13:14" x14ac:dyDescent="0.35">
      <c r="M64" s="5">
        <f t="shared" ca="1" si="0"/>
        <v>24</v>
      </c>
      <c r="N64" s="4">
        <f t="shared" ca="1" si="1"/>
        <v>3948</v>
      </c>
    </row>
    <row r="65" spans="13:14" x14ac:dyDescent="0.35">
      <c r="M65" s="5">
        <f t="shared" ca="1" si="0"/>
        <v>32</v>
      </c>
      <c r="N65" s="4">
        <f t="shared" ca="1" si="1"/>
        <v>4770</v>
      </c>
    </row>
    <row r="66" spans="13:14" x14ac:dyDescent="0.35">
      <c r="M66" s="5">
        <f t="shared" ca="1" si="0"/>
        <v>27</v>
      </c>
      <c r="N66" s="4">
        <f t="shared" ca="1" si="1"/>
        <v>2139</v>
      </c>
    </row>
    <row r="67" spans="13:14" x14ac:dyDescent="0.35">
      <c r="M67" s="5">
        <f t="shared" ref="M67:M111" ca="1" si="2">RANDBETWEEN(5,35)</f>
        <v>28</v>
      </c>
      <c r="N67" s="4">
        <f t="shared" ref="N67:N111" ca="1" si="3">RANDBETWEEN(1000,5000)</f>
        <v>4878</v>
      </c>
    </row>
    <row r="68" spans="13:14" x14ac:dyDescent="0.35">
      <c r="M68" s="5">
        <f t="shared" ca="1" si="2"/>
        <v>20</v>
      </c>
      <c r="N68" s="4">
        <f t="shared" ca="1" si="3"/>
        <v>3681</v>
      </c>
    </row>
    <row r="69" spans="13:14" x14ac:dyDescent="0.35">
      <c r="M69" s="5">
        <f t="shared" ca="1" si="2"/>
        <v>23</v>
      </c>
      <c r="N69" s="4">
        <f t="shared" ca="1" si="3"/>
        <v>2118</v>
      </c>
    </row>
    <row r="70" spans="13:14" x14ac:dyDescent="0.35">
      <c r="M70" s="5">
        <f t="shared" ca="1" si="2"/>
        <v>10</v>
      </c>
      <c r="N70" s="4">
        <f t="shared" ca="1" si="3"/>
        <v>1071</v>
      </c>
    </row>
    <row r="71" spans="13:14" x14ac:dyDescent="0.35">
      <c r="M71" s="5">
        <f t="shared" ca="1" si="2"/>
        <v>18</v>
      </c>
      <c r="N71" s="4">
        <f t="shared" ca="1" si="3"/>
        <v>4913</v>
      </c>
    </row>
    <row r="72" spans="13:14" x14ac:dyDescent="0.35">
      <c r="M72" s="5">
        <f t="shared" ca="1" si="2"/>
        <v>14</v>
      </c>
      <c r="N72" s="4">
        <f t="shared" ca="1" si="3"/>
        <v>2432</v>
      </c>
    </row>
    <row r="73" spans="13:14" x14ac:dyDescent="0.35">
      <c r="M73" s="5">
        <f t="shared" ca="1" si="2"/>
        <v>10</v>
      </c>
      <c r="N73" s="4">
        <f t="shared" ca="1" si="3"/>
        <v>1138</v>
      </c>
    </row>
    <row r="74" spans="13:14" x14ac:dyDescent="0.35">
      <c r="M74" s="5">
        <f t="shared" ca="1" si="2"/>
        <v>16</v>
      </c>
      <c r="N74" s="4">
        <f t="shared" ca="1" si="3"/>
        <v>4852</v>
      </c>
    </row>
    <row r="75" spans="13:14" x14ac:dyDescent="0.35">
      <c r="M75" s="5">
        <f t="shared" ca="1" si="2"/>
        <v>15</v>
      </c>
      <c r="N75" s="4">
        <f t="shared" ca="1" si="3"/>
        <v>4494</v>
      </c>
    </row>
    <row r="76" spans="13:14" x14ac:dyDescent="0.35">
      <c r="M76" s="5">
        <f t="shared" ca="1" si="2"/>
        <v>17</v>
      </c>
      <c r="N76" s="4">
        <f t="shared" ca="1" si="3"/>
        <v>4500</v>
      </c>
    </row>
    <row r="77" spans="13:14" x14ac:dyDescent="0.35">
      <c r="M77" s="5">
        <f t="shared" ca="1" si="2"/>
        <v>20</v>
      </c>
      <c r="N77" s="4">
        <f t="shared" ca="1" si="3"/>
        <v>4187</v>
      </c>
    </row>
    <row r="78" spans="13:14" x14ac:dyDescent="0.35">
      <c r="M78" s="5">
        <f t="shared" ca="1" si="2"/>
        <v>6</v>
      </c>
      <c r="N78" s="4">
        <f t="shared" ca="1" si="3"/>
        <v>4961</v>
      </c>
    </row>
    <row r="79" spans="13:14" x14ac:dyDescent="0.35">
      <c r="M79" s="5">
        <f t="shared" ca="1" si="2"/>
        <v>14</v>
      </c>
      <c r="N79" s="4">
        <f t="shared" ca="1" si="3"/>
        <v>2038</v>
      </c>
    </row>
    <row r="80" spans="13:14" x14ac:dyDescent="0.35">
      <c r="M80" s="5">
        <f t="shared" ca="1" si="2"/>
        <v>11</v>
      </c>
      <c r="N80" s="4">
        <f t="shared" ca="1" si="3"/>
        <v>3049</v>
      </c>
    </row>
    <row r="81" spans="13:14" x14ac:dyDescent="0.35">
      <c r="M81" s="5">
        <f t="shared" ca="1" si="2"/>
        <v>29</v>
      </c>
      <c r="N81" s="4">
        <f t="shared" ca="1" si="3"/>
        <v>3028</v>
      </c>
    </row>
    <row r="82" spans="13:14" x14ac:dyDescent="0.35">
      <c r="M82" s="5">
        <f t="shared" ca="1" si="2"/>
        <v>10</v>
      </c>
      <c r="N82" s="4">
        <f t="shared" ca="1" si="3"/>
        <v>3351</v>
      </c>
    </row>
    <row r="83" spans="13:14" x14ac:dyDescent="0.35">
      <c r="M83" s="5">
        <f t="shared" ca="1" si="2"/>
        <v>25</v>
      </c>
      <c r="N83" s="4">
        <f t="shared" ca="1" si="3"/>
        <v>4751</v>
      </c>
    </row>
    <row r="84" spans="13:14" x14ac:dyDescent="0.35">
      <c r="M84" s="5">
        <f t="shared" ca="1" si="2"/>
        <v>19</v>
      </c>
      <c r="N84" s="4">
        <f t="shared" ca="1" si="3"/>
        <v>2921</v>
      </c>
    </row>
    <row r="85" spans="13:14" x14ac:dyDescent="0.35">
      <c r="M85" s="5">
        <f t="shared" ca="1" si="2"/>
        <v>6</v>
      </c>
      <c r="N85" s="4">
        <f t="shared" ca="1" si="3"/>
        <v>2141</v>
      </c>
    </row>
    <row r="86" spans="13:14" x14ac:dyDescent="0.35">
      <c r="M86" s="5">
        <f t="shared" ca="1" si="2"/>
        <v>8</v>
      </c>
      <c r="N86" s="4">
        <f t="shared" ca="1" si="3"/>
        <v>4800</v>
      </c>
    </row>
    <row r="87" spans="13:14" x14ac:dyDescent="0.35">
      <c r="M87" s="5">
        <f t="shared" ca="1" si="2"/>
        <v>21</v>
      </c>
      <c r="N87" s="4">
        <f t="shared" ca="1" si="3"/>
        <v>4363</v>
      </c>
    </row>
    <row r="88" spans="13:14" x14ac:dyDescent="0.35">
      <c r="M88" s="5">
        <f t="shared" ca="1" si="2"/>
        <v>26</v>
      </c>
      <c r="N88" s="4">
        <f t="shared" ca="1" si="3"/>
        <v>1900</v>
      </c>
    </row>
    <row r="89" spans="13:14" x14ac:dyDescent="0.35">
      <c r="M89" s="5">
        <f t="shared" ca="1" si="2"/>
        <v>24</v>
      </c>
      <c r="N89" s="4">
        <f t="shared" ca="1" si="3"/>
        <v>1395</v>
      </c>
    </row>
    <row r="90" spans="13:14" x14ac:dyDescent="0.35">
      <c r="M90" s="5">
        <f t="shared" ca="1" si="2"/>
        <v>28</v>
      </c>
      <c r="N90" s="4">
        <f t="shared" ca="1" si="3"/>
        <v>1636</v>
      </c>
    </row>
    <row r="91" spans="13:14" x14ac:dyDescent="0.35">
      <c r="M91" s="5">
        <f t="shared" ca="1" si="2"/>
        <v>14</v>
      </c>
      <c r="N91" s="4">
        <f t="shared" ca="1" si="3"/>
        <v>1296</v>
      </c>
    </row>
    <row r="92" spans="13:14" x14ac:dyDescent="0.35">
      <c r="M92" s="5">
        <f t="shared" ca="1" si="2"/>
        <v>5</v>
      </c>
      <c r="N92" s="4">
        <f t="shared" ca="1" si="3"/>
        <v>1804</v>
      </c>
    </row>
    <row r="93" spans="13:14" x14ac:dyDescent="0.35">
      <c r="M93" s="5">
        <f t="shared" ca="1" si="2"/>
        <v>7</v>
      </c>
      <c r="N93" s="4">
        <f t="shared" ca="1" si="3"/>
        <v>3240</v>
      </c>
    </row>
    <row r="94" spans="13:14" x14ac:dyDescent="0.35">
      <c r="M94" s="5">
        <f t="shared" ca="1" si="2"/>
        <v>35</v>
      </c>
      <c r="N94" s="4">
        <f t="shared" ca="1" si="3"/>
        <v>4846</v>
      </c>
    </row>
    <row r="95" spans="13:14" x14ac:dyDescent="0.35">
      <c r="M95" s="5">
        <f t="shared" ca="1" si="2"/>
        <v>20</v>
      </c>
      <c r="N95" s="4">
        <f t="shared" ca="1" si="3"/>
        <v>3327</v>
      </c>
    </row>
    <row r="96" spans="13:14" x14ac:dyDescent="0.35">
      <c r="M96" s="5">
        <f t="shared" ca="1" si="2"/>
        <v>21</v>
      </c>
      <c r="N96" s="4">
        <f t="shared" ca="1" si="3"/>
        <v>4905</v>
      </c>
    </row>
    <row r="97" spans="13:14" x14ac:dyDescent="0.35">
      <c r="M97" s="5">
        <f t="shared" ca="1" si="2"/>
        <v>16</v>
      </c>
      <c r="N97" s="4">
        <f t="shared" ca="1" si="3"/>
        <v>4163</v>
      </c>
    </row>
    <row r="98" spans="13:14" x14ac:dyDescent="0.35">
      <c r="M98" s="5">
        <f t="shared" ca="1" si="2"/>
        <v>30</v>
      </c>
      <c r="N98" s="4">
        <f t="shared" ca="1" si="3"/>
        <v>3520</v>
      </c>
    </row>
    <row r="99" spans="13:14" x14ac:dyDescent="0.35">
      <c r="M99" s="5">
        <f t="shared" ca="1" si="2"/>
        <v>28</v>
      </c>
      <c r="N99" s="4">
        <f t="shared" ca="1" si="3"/>
        <v>1454</v>
      </c>
    </row>
    <row r="100" spans="13:14" x14ac:dyDescent="0.35">
      <c r="M100" s="5">
        <f t="shared" ca="1" si="2"/>
        <v>10</v>
      </c>
      <c r="N100" s="4">
        <f t="shared" ca="1" si="3"/>
        <v>1993</v>
      </c>
    </row>
    <row r="101" spans="13:14" x14ac:dyDescent="0.35">
      <c r="M101" s="5">
        <f t="shared" ca="1" si="2"/>
        <v>22</v>
      </c>
      <c r="N101" s="4">
        <f t="shared" ca="1" si="3"/>
        <v>4583</v>
      </c>
    </row>
    <row r="102" spans="13:14" x14ac:dyDescent="0.35">
      <c r="M102" s="5">
        <f t="shared" ca="1" si="2"/>
        <v>17</v>
      </c>
      <c r="N102" s="4">
        <f t="shared" ca="1" si="3"/>
        <v>3413</v>
      </c>
    </row>
    <row r="103" spans="13:14" x14ac:dyDescent="0.35">
      <c r="M103" s="5">
        <f t="shared" ca="1" si="2"/>
        <v>32</v>
      </c>
      <c r="N103" s="4">
        <f t="shared" ca="1" si="3"/>
        <v>2127</v>
      </c>
    </row>
    <row r="104" spans="13:14" x14ac:dyDescent="0.35">
      <c r="M104" s="5">
        <f t="shared" ca="1" si="2"/>
        <v>25</v>
      </c>
      <c r="N104" s="4">
        <f t="shared" ca="1" si="3"/>
        <v>3099</v>
      </c>
    </row>
    <row r="105" spans="13:14" x14ac:dyDescent="0.35">
      <c r="M105" s="5">
        <f t="shared" ca="1" si="2"/>
        <v>7</v>
      </c>
      <c r="N105" s="4">
        <f t="shared" ca="1" si="3"/>
        <v>2182</v>
      </c>
    </row>
    <row r="106" spans="13:14" x14ac:dyDescent="0.35">
      <c r="M106" s="5">
        <f t="shared" ca="1" si="2"/>
        <v>32</v>
      </c>
      <c r="N106" s="4">
        <f t="shared" ca="1" si="3"/>
        <v>4130</v>
      </c>
    </row>
    <row r="107" spans="13:14" x14ac:dyDescent="0.35">
      <c r="M107" s="5">
        <f t="shared" ca="1" si="2"/>
        <v>12</v>
      </c>
      <c r="N107" s="4">
        <f t="shared" ca="1" si="3"/>
        <v>2201</v>
      </c>
    </row>
    <row r="108" spans="13:14" x14ac:dyDescent="0.35">
      <c r="M108" s="5">
        <f t="shared" ca="1" si="2"/>
        <v>32</v>
      </c>
      <c r="N108" s="4">
        <f t="shared" ca="1" si="3"/>
        <v>2995</v>
      </c>
    </row>
    <row r="109" spans="13:14" x14ac:dyDescent="0.35">
      <c r="M109" s="5">
        <f t="shared" ca="1" si="2"/>
        <v>10</v>
      </c>
      <c r="N109" s="4">
        <f t="shared" ca="1" si="3"/>
        <v>1773</v>
      </c>
    </row>
    <row r="110" spans="13:14" x14ac:dyDescent="0.35">
      <c r="M110" s="5">
        <f t="shared" ca="1" si="2"/>
        <v>34</v>
      </c>
      <c r="N110" s="4">
        <f t="shared" ca="1" si="3"/>
        <v>3005</v>
      </c>
    </row>
    <row r="111" spans="13:14" x14ac:dyDescent="0.35">
      <c r="M111" s="5">
        <f t="shared" ca="1" si="2"/>
        <v>16</v>
      </c>
      <c r="N111" s="4">
        <f t="shared" ca="1" si="3"/>
        <v>1333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C22"/>
  <sheetViews>
    <sheetView workbookViewId="0">
      <selection activeCell="E17" sqref="E17"/>
    </sheetView>
  </sheetViews>
  <sheetFormatPr defaultRowHeight="14.5" x14ac:dyDescent="0.35"/>
  <cols>
    <col min="1" max="1" width="22.7265625" bestFit="1" customWidth="1"/>
  </cols>
  <sheetData>
    <row r="1" spans="1:3" ht="15.5" x14ac:dyDescent="0.35">
      <c r="A1" s="56" t="s">
        <v>530</v>
      </c>
      <c r="B1" s="56" t="s">
        <v>144</v>
      </c>
    </row>
    <row r="2" spans="1:3" x14ac:dyDescent="0.35">
      <c r="A2" t="s">
        <v>531</v>
      </c>
      <c r="B2" s="57">
        <v>0.54</v>
      </c>
    </row>
    <row r="3" spans="1:3" x14ac:dyDescent="0.35">
      <c r="A3" t="s">
        <v>532</v>
      </c>
      <c r="B3" s="57">
        <v>0.86</v>
      </c>
    </row>
    <row r="4" spans="1:3" x14ac:dyDescent="0.35">
      <c r="A4" t="s">
        <v>533</v>
      </c>
      <c r="B4" s="57">
        <v>0.93</v>
      </c>
    </row>
    <row r="5" spans="1:3" x14ac:dyDescent="0.35">
      <c r="A5" t="s">
        <v>534</v>
      </c>
      <c r="B5" s="57">
        <v>0.53</v>
      </c>
    </row>
    <row r="6" spans="1:3" x14ac:dyDescent="0.35">
      <c r="A6" t="s">
        <v>535</v>
      </c>
      <c r="B6" s="57">
        <v>0.95</v>
      </c>
    </row>
    <row r="10" spans="1:3" ht="15.5" x14ac:dyDescent="0.35">
      <c r="A10" s="58" t="s">
        <v>536</v>
      </c>
      <c r="B10" s="58">
        <v>2022</v>
      </c>
      <c r="C10" s="58">
        <v>2023</v>
      </c>
    </row>
    <row r="11" spans="1:3" x14ac:dyDescent="0.35">
      <c r="A11" t="s">
        <v>467</v>
      </c>
      <c r="B11">
        <v>201.9</v>
      </c>
      <c r="C11">
        <v>215.3</v>
      </c>
    </row>
    <row r="12" spans="1:3" x14ac:dyDescent="0.35">
      <c r="A12" t="s">
        <v>537</v>
      </c>
      <c r="B12">
        <v>204.2</v>
      </c>
      <c r="C12">
        <v>217.6</v>
      </c>
    </row>
    <row r="13" spans="1:3" x14ac:dyDescent="0.35">
      <c r="A13" t="s">
        <v>538</v>
      </c>
      <c r="B13">
        <v>198.6</v>
      </c>
      <c r="C13">
        <v>220.1</v>
      </c>
    </row>
    <row r="14" spans="1:3" x14ac:dyDescent="0.35">
      <c r="A14" t="s">
        <v>539</v>
      </c>
      <c r="B14">
        <v>199.2</v>
      </c>
      <c r="C14">
        <v>206.4</v>
      </c>
    </row>
    <row r="15" spans="1:3" x14ac:dyDescent="0.35">
      <c r="A15" t="s">
        <v>540</v>
      </c>
      <c r="B15">
        <v>206.4</v>
      </c>
      <c r="C15">
        <v>204.3</v>
      </c>
    </row>
    <row r="16" spans="1:3" x14ac:dyDescent="0.35">
      <c r="A16" t="s">
        <v>541</v>
      </c>
      <c r="B16">
        <v>195.3</v>
      </c>
      <c r="C16">
        <v>203</v>
      </c>
    </row>
    <row r="17" spans="1:3" x14ac:dyDescent="0.35">
      <c r="A17" t="s">
        <v>542</v>
      </c>
      <c r="B17">
        <v>192.4</v>
      </c>
      <c r="C17">
        <v>201.5</v>
      </c>
    </row>
    <row r="18" spans="1:3" x14ac:dyDescent="0.35">
      <c r="A18" t="s">
        <v>543</v>
      </c>
      <c r="B18">
        <v>186.3</v>
      </c>
      <c r="C18">
        <v>200.6</v>
      </c>
    </row>
    <row r="19" spans="1:3" x14ac:dyDescent="0.35">
      <c r="A19" t="s">
        <v>544</v>
      </c>
      <c r="B19">
        <v>194.2</v>
      </c>
      <c r="C19">
        <v>210.6</v>
      </c>
    </row>
    <row r="20" spans="1:3" x14ac:dyDescent="0.35">
      <c r="A20" t="s">
        <v>545</v>
      </c>
      <c r="B20">
        <v>199</v>
      </c>
      <c r="C20">
        <v>216.4</v>
      </c>
    </row>
    <row r="21" spans="1:3" x14ac:dyDescent="0.35">
      <c r="A21" t="s">
        <v>546</v>
      </c>
      <c r="B21">
        <v>205.2</v>
      </c>
      <c r="C21">
        <v>222.3</v>
      </c>
    </row>
    <row r="22" spans="1:3" x14ac:dyDescent="0.35">
      <c r="A22" t="s">
        <v>547</v>
      </c>
      <c r="B22">
        <v>204.3</v>
      </c>
      <c r="C22">
        <v>225.8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rgb="FFC00000"/>
  </sheetPr>
  <dimension ref="E1:G2748"/>
  <sheetViews>
    <sheetView workbookViewId="0">
      <selection activeCell="E17" sqref="E17"/>
    </sheetView>
  </sheetViews>
  <sheetFormatPr defaultRowHeight="14.5" x14ac:dyDescent="0.35"/>
  <cols>
    <col min="18" max="18" width="9.36328125" customWidth="1"/>
  </cols>
  <sheetData>
    <row r="1" spans="5:7" x14ac:dyDescent="0.35">
      <c r="E1" s="85"/>
      <c r="F1" s="84"/>
      <c r="G1" s="84"/>
    </row>
    <row r="2" spans="5:7" x14ac:dyDescent="0.35">
      <c r="E2" s="85"/>
      <c r="F2" s="84"/>
    </row>
    <row r="3" spans="5:7" x14ac:dyDescent="0.35">
      <c r="E3" s="85"/>
      <c r="F3" s="84"/>
    </row>
    <row r="4" spans="5:7" x14ac:dyDescent="0.35">
      <c r="E4" s="85"/>
      <c r="F4" s="84"/>
    </row>
    <row r="5" spans="5:7" x14ac:dyDescent="0.35">
      <c r="E5" s="85"/>
      <c r="F5" s="84"/>
    </row>
    <row r="6" spans="5:7" x14ac:dyDescent="0.35">
      <c r="E6" s="85"/>
      <c r="F6" s="84"/>
    </row>
    <row r="7" spans="5:7" x14ac:dyDescent="0.35">
      <c r="E7" s="85"/>
      <c r="F7" s="84"/>
    </row>
    <row r="8" spans="5:7" x14ac:dyDescent="0.35">
      <c r="E8" s="85"/>
      <c r="F8" s="84"/>
    </row>
    <row r="9" spans="5:7" x14ac:dyDescent="0.35">
      <c r="E9" s="85"/>
      <c r="F9" s="84"/>
    </row>
    <row r="10" spans="5:7" x14ac:dyDescent="0.35">
      <c r="E10" s="85"/>
      <c r="F10" s="84"/>
    </row>
    <row r="11" spans="5:7" x14ac:dyDescent="0.35">
      <c r="E11" s="85"/>
      <c r="F11" s="84"/>
    </row>
    <row r="12" spans="5:7" x14ac:dyDescent="0.35">
      <c r="E12" s="85"/>
      <c r="F12" s="84"/>
    </row>
    <row r="13" spans="5:7" x14ac:dyDescent="0.35">
      <c r="E13" s="85"/>
      <c r="F13" s="84"/>
    </row>
    <row r="14" spans="5:7" x14ac:dyDescent="0.35">
      <c r="E14" s="85"/>
      <c r="F14" s="84"/>
    </row>
    <row r="15" spans="5:7" x14ac:dyDescent="0.35">
      <c r="E15" s="85"/>
      <c r="F15" s="84"/>
    </row>
    <row r="16" spans="5:7" x14ac:dyDescent="0.35">
      <c r="E16" s="85"/>
      <c r="F16" s="84"/>
    </row>
    <row r="17" spans="5:6" x14ac:dyDescent="0.35">
      <c r="E17" s="85"/>
      <c r="F17" s="84"/>
    </row>
    <row r="18" spans="5:6" x14ac:dyDescent="0.35">
      <c r="E18" s="85"/>
      <c r="F18" s="84"/>
    </row>
    <row r="19" spans="5:6" x14ac:dyDescent="0.35">
      <c r="E19" s="85"/>
      <c r="F19" s="84"/>
    </row>
    <row r="20" spans="5:6" x14ac:dyDescent="0.35">
      <c r="E20" s="85"/>
      <c r="F20" s="84"/>
    </row>
    <row r="21" spans="5:6" x14ac:dyDescent="0.35">
      <c r="E21" s="85"/>
      <c r="F21" s="84"/>
    </row>
    <row r="22" spans="5:6" x14ac:dyDescent="0.35">
      <c r="E22" s="85"/>
      <c r="F22" s="84"/>
    </row>
    <row r="23" spans="5:6" x14ac:dyDescent="0.35">
      <c r="E23" s="85"/>
      <c r="F23" s="84"/>
    </row>
    <row r="24" spans="5:6" x14ac:dyDescent="0.35">
      <c r="E24" s="85"/>
      <c r="F24" s="84"/>
    </row>
    <row r="25" spans="5:6" x14ac:dyDescent="0.35">
      <c r="E25" s="85"/>
      <c r="F25" s="84"/>
    </row>
    <row r="26" spans="5:6" x14ac:dyDescent="0.35">
      <c r="E26" s="85"/>
      <c r="F26" s="84"/>
    </row>
    <row r="27" spans="5:6" x14ac:dyDescent="0.35">
      <c r="E27" s="85"/>
      <c r="F27" s="84"/>
    </row>
    <row r="28" spans="5:6" x14ac:dyDescent="0.35">
      <c r="E28" s="85"/>
      <c r="F28" s="84"/>
    </row>
    <row r="29" spans="5:6" x14ac:dyDescent="0.35">
      <c r="E29" s="85"/>
      <c r="F29" s="84"/>
    </row>
    <row r="30" spans="5:6" x14ac:dyDescent="0.35">
      <c r="E30" s="85"/>
      <c r="F30" s="84"/>
    </row>
    <row r="31" spans="5:6" x14ac:dyDescent="0.35">
      <c r="E31" s="85"/>
      <c r="F31" s="84"/>
    </row>
    <row r="32" spans="5:6" x14ac:dyDescent="0.35">
      <c r="E32" s="85"/>
      <c r="F32" s="84"/>
    </row>
    <row r="33" spans="5:6" x14ac:dyDescent="0.35">
      <c r="E33" s="85"/>
      <c r="F33" s="84"/>
    </row>
    <row r="34" spans="5:6" x14ac:dyDescent="0.35">
      <c r="E34" s="85"/>
      <c r="F34" s="84"/>
    </row>
    <row r="35" spans="5:6" x14ac:dyDescent="0.35">
      <c r="E35" s="85"/>
      <c r="F35" s="84"/>
    </row>
    <row r="36" spans="5:6" x14ac:dyDescent="0.35">
      <c r="E36" s="85"/>
      <c r="F36" s="84"/>
    </row>
    <row r="37" spans="5:6" x14ac:dyDescent="0.35">
      <c r="E37" s="85"/>
      <c r="F37" s="84"/>
    </row>
    <row r="38" spans="5:6" x14ac:dyDescent="0.35">
      <c r="E38" s="85"/>
      <c r="F38" s="84"/>
    </row>
    <row r="39" spans="5:6" x14ac:dyDescent="0.35">
      <c r="E39" s="85"/>
      <c r="F39" s="84"/>
    </row>
    <row r="40" spans="5:6" x14ac:dyDescent="0.35">
      <c r="E40" s="85"/>
      <c r="F40" s="84"/>
    </row>
    <row r="41" spans="5:6" x14ac:dyDescent="0.35">
      <c r="E41" s="85"/>
      <c r="F41" s="84"/>
    </row>
    <row r="42" spans="5:6" x14ac:dyDescent="0.35">
      <c r="E42" s="85"/>
      <c r="F42" s="84"/>
    </row>
    <row r="43" spans="5:6" x14ac:dyDescent="0.35">
      <c r="E43" s="85"/>
      <c r="F43" s="84"/>
    </row>
    <row r="44" spans="5:6" x14ac:dyDescent="0.35">
      <c r="E44" s="85"/>
      <c r="F44" s="84"/>
    </row>
    <row r="45" spans="5:6" x14ac:dyDescent="0.35">
      <c r="E45" s="85"/>
      <c r="F45" s="84"/>
    </row>
    <row r="46" spans="5:6" x14ac:dyDescent="0.35">
      <c r="E46" s="85"/>
      <c r="F46" s="84"/>
    </row>
    <row r="47" spans="5:6" x14ac:dyDescent="0.35">
      <c r="E47" s="85"/>
      <c r="F47" s="84"/>
    </row>
    <row r="48" spans="5:6" x14ac:dyDescent="0.35">
      <c r="E48" s="85"/>
      <c r="F48" s="84"/>
    </row>
    <row r="49" spans="5:6" x14ac:dyDescent="0.35">
      <c r="E49" s="85"/>
      <c r="F49" s="84"/>
    </row>
    <row r="50" spans="5:6" x14ac:dyDescent="0.35">
      <c r="E50" s="85"/>
      <c r="F50" s="84"/>
    </row>
    <row r="51" spans="5:6" x14ac:dyDescent="0.35">
      <c r="E51" s="85"/>
      <c r="F51" s="84"/>
    </row>
    <row r="52" spans="5:6" x14ac:dyDescent="0.35">
      <c r="E52" s="85"/>
      <c r="F52" s="84"/>
    </row>
    <row r="53" spans="5:6" x14ac:dyDescent="0.35">
      <c r="E53" s="85"/>
      <c r="F53" s="84"/>
    </row>
    <row r="54" spans="5:6" x14ac:dyDescent="0.35">
      <c r="E54" s="85"/>
      <c r="F54" s="84"/>
    </row>
    <row r="55" spans="5:6" x14ac:dyDescent="0.35">
      <c r="E55" s="85"/>
      <c r="F55" s="84"/>
    </row>
    <row r="56" spans="5:6" x14ac:dyDescent="0.35">
      <c r="E56" s="85"/>
      <c r="F56" s="84"/>
    </row>
    <row r="57" spans="5:6" x14ac:dyDescent="0.35">
      <c r="E57" s="85"/>
      <c r="F57" s="84"/>
    </row>
    <row r="58" spans="5:6" x14ac:dyDescent="0.35">
      <c r="E58" s="85"/>
      <c r="F58" s="84"/>
    </row>
    <row r="59" spans="5:6" x14ac:dyDescent="0.35">
      <c r="E59" s="85"/>
      <c r="F59" s="84"/>
    </row>
    <row r="60" spans="5:6" x14ac:dyDescent="0.35">
      <c r="E60" s="85"/>
      <c r="F60" s="84"/>
    </row>
    <row r="61" spans="5:6" x14ac:dyDescent="0.35">
      <c r="E61" s="85"/>
      <c r="F61" s="84"/>
    </row>
    <row r="62" spans="5:6" x14ac:dyDescent="0.35">
      <c r="E62" s="85"/>
      <c r="F62" s="84"/>
    </row>
    <row r="63" spans="5:6" x14ac:dyDescent="0.35">
      <c r="E63" s="85"/>
      <c r="F63" s="84"/>
    </row>
    <row r="64" spans="5:6" x14ac:dyDescent="0.35">
      <c r="E64" s="85"/>
      <c r="F64" s="84"/>
    </row>
    <row r="65" spans="5:6" x14ac:dyDescent="0.35">
      <c r="E65" s="85"/>
      <c r="F65" s="84"/>
    </row>
    <row r="66" spans="5:6" x14ac:dyDescent="0.35">
      <c r="E66" s="85"/>
      <c r="F66" s="84"/>
    </row>
    <row r="67" spans="5:6" x14ac:dyDescent="0.35">
      <c r="E67" s="85"/>
      <c r="F67" s="84"/>
    </row>
    <row r="68" spans="5:6" x14ac:dyDescent="0.35">
      <c r="E68" s="85"/>
      <c r="F68" s="84"/>
    </row>
    <row r="69" spans="5:6" x14ac:dyDescent="0.35">
      <c r="E69" s="85"/>
      <c r="F69" s="84"/>
    </row>
    <row r="70" spans="5:6" x14ac:dyDescent="0.35">
      <c r="E70" s="85"/>
      <c r="F70" s="84"/>
    </row>
    <row r="71" spans="5:6" x14ac:dyDescent="0.35">
      <c r="E71" s="85"/>
      <c r="F71" s="84"/>
    </row>
    <row r="72" spans="5:6" x14ac:dyDescent="0.35">
      <c r="E72" s="85"/>
      <c r="F72" s="84"/>
    </row>
    <row r="73" spans="5:6" x14ac:dyDescent="0.35">
      <c r="E73" s="85"/>
      <c r="F73" s="84"/>
    </row>
    <row r="74" spans="5:6" x14ac:dyDescent="0.35">
      <c r="E74" s="85"/>
      <c r="F74" s="84"/>
    </row>
    <row r="75" spans="5:6" x14ac:dyDescent="0.35">
      <c r="E75" s="85"/>
      <c r="F75" s="84"/>
    </row>
    <row r="76" spans="5:6" x14ac:dyDescent="0.35">
      <c r="E76" s="85"/>
      <c r="F76" s="84"/>
    </row>
    <row r="77" spans="5:6" x14ac:dyDescent="0.35">
      <c r="E77" s="85"/>
      <c r="F77" s="84"/>
    </row>
    <row r="78" spans="5:6" x14ac:dyDescent="0.35">
      <c r="E78" s="85"/>
      <c r="F78" s="84"/>
    </row>
    <row r="79" spans="5:6" x14ac:dyDescent="0.35">
      <c r="E79" s="85"/>
      <c r="F79" s="84"/>
    </row>
    <row r="80" spans="5:6" x14ac:dyDescent="0.35">
      <c r="E80" s="85"/>
      <c r="F80" s="84"/>
    </row>
    <row r="81" spans="5:6" x14ac:dyDescent="0.35">
      <c r="E81" s="85"/>
      <c r="F81" s="84"/>
    </row>
    <row r="82" spans="5:6" x14ac:dyDescent="0.35">
      <c r="E82" s="85"/>
      <c r="F82" s="84"/>
    </row>
    <row r="83" spans="5:6" x14ac:dyDescent="0.35">
      <c r="E83" s="85"/>
      <c r="F83" s="84"/>
    </row>
    <row r="84" spans="5:6" x14ac:dyDescent="0.35">
      <c r="E84" s="85"/>
      <c r="F84" s="84"/>
    </row>
    <row r="85" spans="5:6" x14ac:dyDescent="0.35">
      <c r="E85" s="85"/>
      <c r="F85" s="84"/>
    </row>
    <row r="86" spans="5:6" x14ac:dyDescent="0.35">
      <c r="E86" s="85"/>
      <c r="F86" s="84"/>
    </row>
    <row r="87" spans="5:6" x14ac:dyDescent="0.35">
      <c r="E87" s="85"/>
      <c r="F87" s="84"/>
    </row>
    <row r="88" spans="5:6" x14ac:dyDescent="0.35">
      <c r="E88" s="85"/>
      <c r="F88" s="84"/>
    </row>
    <row r="89" spans="5:6" x14ac:dyDescent="0.35">
      <c r="E89" s="85"/>
      <c r="F89" s="84"/>
    </row>
    <row r="90" spans="5:6" x14ac:dyDescent="0.35">
      <c r="E90" s="85"/>
      <c r="F90" s="84"/>
    </row>
    <row r="91" spans="5:6" x14ac:dyDescent="0.35">
      <c r="E91" s="85"/>
      <c r="F91" s="84"/>
    </row>
    <row r="92" spans="5:6" x14ac:dyDescent="0.35">
      <c r="E92" s="85"/>
      <c r="F92" s="84"/>
    </row>
    <row r="93" spans="5:6" x14ac:dyDescent="0.35">
      <c r="E93" s="85"/>
      <c r="F93" s="84"/>
    </row>
    <row r="94" spans="5:6" x14ac:dyDescent="0.35">
      <c r="E94" s="85"/>
      <c r="F94" s="84"/>
    </row>
    <row r="95" spans="5:6" x14ac:dyDescent="0.35">
      <c r="E95" s="85"/>
      <c r="F95" s="84"/>
    </row>
    <row r="96" spans="5:6" x14ac:dyDescent="0.35">
      <c r="E96" s="85"/>
      <c r="F96" s="84"/>
    </row>
    <row r="97" spans="5:6" x14ac:dyDescent="0.35">
      <c r="E97" s="85"/>
      <c r="F97" s="84"/>
    </row>
    <row r="98" spans="5:6" x14ac:dyDescent="0.35">
      <c r="E98" s="85"/>
      <c r="F98" s="84"/>
    </row>
    <row r="99" spans="5:6" x14ac:dyDescent="0.35">
      <c r="E99" s="85"/>
      <c r="F99" s="84"/>
    </row>
    <row r="100" spans="5:6" x14ac:dyDescent="0.35">
      <c r="E100" s="85"/>
      <c r="F100" s="84"/>
    </row>
    <row r="101" spans="5:6" x14ac:dyDescent="0.35">
      <c r="E101" s="85"/>
      <c r="F101" s="84"/>
    </row>
    <row r="102" spans="5:6" x14ac:dyDescent="0.35">
      <c r="E102" s="85"/>
      <c r="F102" s="84"/>
    </row>
    <row r="103" spans="5:6" x14ac:dyDescent="0.35">
      <c r="E103" s="85"/>
      <c r="F103" s="84"/>
    </row>
    <row r="104" spans="5:6" x14ac:dyDescent="0.35">
      <c r="E104" s="85"/>
      <c r="F104" s="84"/>
    </row>
    <row r="105" spans="5:6" x14ac:dyDescent="0.35">
      <c r="E105" s="85"/>
      <c r="F105" s="84"/>
    </row>
    <row r="106" spans="5:6" x14ac:dyDescent="0.35">
      <c r="E106" s="85"/>
      <c r="F106" s="84"/>
    </row>
    <row r="107" spans="5:6" x14ac:dyDescent="0.35">
      <c r="E107" s="85"/>
      <c r="F107" s="84"/>
    </row>
    <row r="108" spans="5:6" x14ac:dyDescent="0.35">
      <c r="E108" s="85"/>
      <c r="F108" s="84"/>
    </row>
    <row r="109" spans="5:6" x14ac:dyDescent="0.35">
      <c r="E109" s="85"/>
      <c r="F109" s="84"/>
    </row>
    <row r="110" spans="5:6" x14ac:dyDescent="0.35">
      <c r="E110" s="85"/>
      <c r="F110" s="84"/>
    </row>
    <row r="111" spans="5:6" x14ac:dyDescent="0.35">
      <c r="E111" s="85"/>
      <c r="F111" s="84"/>
    </row>
    <row r="112" spans="5:6" x14ac:dyDescent="0.35">
      <c r="E112" s="85"/>
      <c r="F112" s="84"/>
    </row>
    <row r="113" spans="5:6" x14ac:dyDescent="0.35">
      <c r="E113" s="85"/>
      <c r="F113" s="84"/>
    </row>
    <row r="114" spans="5:6" x14ac:dyDescent="0.35">
      <c r="E114" s="85"/>
      <c r="F114" s="84"/>
    </row>
    <row r="115" spans="5:6" x14ac:dyDescent="0.35">
      <c r="E115" s="85"/>
      <c r="F115" s="84"/>
    </row>
    <row r="116" spans="5:6" x14ac:dyDescent="0.35">
      <c r="E116" s="85"/>
      <c r="F116" s="84"/>
    </row>
    <row r="117" spans="5:6" x14ac:dyDescent="0.35">
      <c r="E117" s="85"/>
      <c r="F117" s="84"/>
    </row>
    <row r="118" spans="5:6" x14ac:dyDescent="0.35">
      <c r="E118" s="85"/>
      <c r="F118" s="84"/>
    </row>
    <row r="119" spans="5:6" x14ac:dyDescent="0.35">
      <c r="E119" s="85"/>
      <c r="F119" s="84"/>
    </row>
    <row r="120" spans="5:6" x14ac:dyDescent="0.35">
      <c r="E120" s="85"/>
      <c r="F120" s="84"/>
    </row>
    <row r="121" spans="5:6" x14ac:dyDescent="0.35">
      <c r="E121" s="85"/>
      <c r="F121" s="84"/>
    </row>
    <row r="122" spans="5:6" x14ac:dyDescent="0.35">
      <c r="E122" s="85"/>
      <c r="F122" s="84"/>
    </row>
    <row r="123" spans="5:6" x14ac:dyDescent="0.35">
      <c r="E123" s="85"/>
      <c r="F123" s="84"/>
    </row>
    <row r="124" spans="5:6" x14ac:dyDescent="0.35">
      <c r="E124" s="85"/>
      <c r="F124" s="84"/>
    </row>
    <row r="125" spans="5:6" x14ac:dyDescent="0.35">
      <c r="E125" s="85"/>
      <c r="F125" s="84"/>
    </row>
    <row r="126" spans="5:6" x14ac:dyDescent="0.35">
      <c r="E126" s="85"/>
      <c r="F126" s="84"/>
    </row>
    <row r="127" spans="5:6" x14ac:dyDescent="0.35">
      <c r="E127" s="85"/>
      <c r="F127" s="84"/>
    </row>
    <row r="128" spans="5:6" x14ac:dyDescent="0.35">
      <c r="E128" s="85"/>
      <c r="F128" s="84"/>
    </row>
    <row r="129" spans="5:6" x14ac:dyDescent="0.35">
      <c r="E129" s="85"/>
      <c r="F129" s="84"/>
    </row>
    <row r="130" spans="5:6" x14ac:dyDescent="0.35">
      <c r="E130" s="85"/>
      <c r="F130" s="84"/>
    </row>
    <row r="131" spans="5:6" x14ac:dyDescent="0.35">
      <c r="E131" s="85"/>
      <c r="F131" s="84"/>
    </row>
    <row r="132" spans="5:6" x14ac:dyDescent="0.35">
      <c r="E132" s="85"/>
      <c r="F132" s="84"/>
    </row>
    <row r="133" spans="5:6" x14ac:dyDescent="0.35">
      <c r="E133" s="85"/>
      <c r="F133" s="84"/>
    </row>
    <row r="134" spans="5:6" x14ac:dyDescent="0.35">
      <c r="E134" s="85"/>
      <c r="F134" s="84"/>
    </row>
    <row r="135" spans="5:6" x14ac:dyDescent="0.35">
      <c r="E135" s="85"/>
      <c r="F135" s="84"/>
    </row>
    <row r="136" spans="5:6" x14ac:dyDescent="0.35">
      <c r="E136" s="85"/>
      <c r="F136" s="84"/>
    </row>
    <row r="137" spans="5:6" x14ac:dyDescent="0.35">
      <c r="E137" s="85"/>
      <c r="F137" s="84"/>
    </row>
    <row r="138" spans="5:6" x14ac:dyDescent="0.35">
      <c r="E138" s="85"/>
      <c r="F138" s="84"/>
    </row>
    <row r="139" spans="5:6" x14ac:dyDescent="0.35">
      <c r="E139" s="85"/>
      <c r="F139" s="84"/>
    </row>
    <row r="140" spans="5:6" x14ac:dyDescent="0.35">
      <c r="E140" s="85"/>
      <c r="F140" s="84"/>
    </row>
    <row r="141" spans="5:6" x14ac:dyDescent="0.35">
      <c r="E141" s="85"/>
      <c r="F141" s="84"/>
    </row>
    <row r="142" spans="5:6" x14ac:dyDescent="0.35">
      <c r="E142" s="85"/>
      <c r="F142" s="84"/>
    </row>
    <row r="143" spans="5:6" x14ac:dyDescent="0.35">
      <c r="E143" s="85"/>
      <c r="F143" s="84"/>
    </row>
    <row r="144" spans="5:6" x14ac:dyDescent="0.35">
      <c r="E144" s="85"/>
      <c r="F144" s="84"/>
    </row>
    <row r="145" spans="5:6" x14ac:dyDescent="0.35">
      <c r="E145" s="85"/>
      <c r="F145" s="84"/>
    </row>
    <row r="146" spans="5:6" x14ac:dyDescent="0.35">
      <c r="E146" s="85"/>
      <c r="F146" s="84"/>
    </row>
    <row r="147" spans="5:6" x14ac:dyDescent="0.35">
      <c r="E147" s="85"/>
      <c r="F147" s="84"/>
    </row>
    <row r="148" spans="5:6" x14ac:dyDescent="0.35">
      <c r="E148" s="85"/>
      <c r="F148" s="84"/>
    </row>
    <row r="149" spans="5:6" x14ac:dyDescent="0.35">
      <c r="E149" s="85"/>
      <c r="F149" s="84"/>
    </row>
    <row r="150" spans="5:6" x14ac:dyDescent="0.35">
      <c r="E150" s="85"/>
      <c r="F150" s="84"/>
    </row>
    <row r="151" spans="5:6" x14ac:dyDescent="0.35">
      <c r="E151" s="85"/>
      <c r="F151" s="84"/>
    </row>
    <row r="152" spans="5:6" x14ac:dyDescent="0.35">
      <c r="E152" s="85"/>
      <c r="F152" s="84"/>
    </row>
    <row r="153" spans="5:6" x14ac:dyDescent="0.35">
      <c r="E153" s="85"/>
      <c r="F153" s="84"/>
    </row>
    <row r="154" spans="5:6" x14ac:dyDescent="0.35">
      <c r="E154" s="85"/>
      <c r="F154" s="84"/>
    </row>
    <row r="155" spans="5:6" x14ac:dyDescent="0.35">
      <c r="E155" s="85"/>
      <c r="F155" s="84"/>
    </row>
    <row r="156" spans="5:6" x14ac:dyDescent="0.35">
      <c r="E156" s="85"/>
      <c r="F156" s="84"/>
    </row>
    <row r="157" spans="5:6" x14ac:dyDescent="0.35">
      <c r="E157" s="85"/>
      <c r="F157" s="84"/>
    </row>
    <row r="158" spans="5:6" x14ac:dyDescent="0.35">
      <c r="E158" s="85"/>
      <c r="F158" s="84"/>
    </row>
    <row r="159" spans="5:6" x14ac:dyDescent="0.35">
      <c r="E159" s="85"/>
      <c r="F159" s="84"/>
    </row>
    <row r="160" spans="5:6" x14ac:dyDescent="0.35">
      <c r="E160" s="85"/>
      <c r="F160" s="84"/>
    </row>
    <row r="161" spans="5:6" x14ac:dyDescent="0.35">
      <c r="E161" s="85"/>
      <c r="F161" s="84"/>
    </row>
    <row r="162" spans="5:6" x14ac:dyDescent="0.35">
      <c r="E162" s="85"/>
      <c r="F162" s="84"/>
    </row>
    <row r="163" spans="5:6" x14ac:dyDescent="0.35">
      <c r="E163" s="85"/>
      <c r="F163" s="84"/>
    </row>
    <row r="164" spans="5:6" x14ac:dyDescent="0.35">
      <c r="E164" s="85"/>
      <c r="F164" s="84"/>
    </row>
    <row r="165" spans="5:6" x14ac:dyDescent="0.35">
      <c r="E165" s="85"/>
      <c r="F165" s="84"/>
    </row>
    <row r="166" spans="5:6" x14ac:dyDescent="0.35">
      <c r="E166" s="85"/>
      <c r="F166" s="84"/>
    </row>
    <row r="167" spans="5:6" x14ac:dyDescent="0.35">
      <c r="E167" s="85"/>
      <c r="F167" s="84"/>
    </row>
    <row r="168" spans="5:6" x14ac:dyDescent="0.35">
      <c r="E168" s="85"/>
      <c r="F168" s="84"/>
    </row>
    <row r="169" spans="5:6" x14ac:dyDescent="0.35">
      <c r="E169" s="85"/>
      <c r="F169" s="84"/>
    </row>
    <row r="170" spans="5:6" x14ac:dyDescent="0.35">
      <c r="E170" s="85"/>
      <c r="F170" s="84"/>
    </row>
    <row r="171" spans="5:6" x14ac:dyDescent="0.35">
      <c r="E171" s="85"/>
      <c r="F171" s="84"/>
    </row>
    <row r="172" spans="5:6" x14ac:dyDescent="0.35">
      <c r="E172" s="85"/>
      <c r="F172" s="84"/>
    </row>
    <row r="173" spans="5:6" x14ac:dyDescent="0.35">
      <c r="E173" s="85"/>
      <c r="F173" s="84"/>
    </row>
    <row r="174" spans="5:6" x14ac:dyDescent="0.35">
      <c r="E174" s="85"/>
      <c r="F174" s="84"/>
    </row>
    <row r="175" spans="5:6" x14ac:dyDescent="0.35">
      <c r="E175" s="85"/>
      <c r="F175" s="84"/>
    </row>
    <row r="176" spans="5:6" x14ac:dyDescent="0.35">
      <c r="E176" s="85"/>
      <c r="F176" s="84"/>
    </row>
    <row r="177" spans="5:6" x14ac:dyDescent="0.35">
      <c r="E177" s="85"/>
      <c r="F177" s="84"/>
    </row>
    <row r="178" spans="5:6" x14ac:dyDescent="0.35">
      <c r="E178" s="85"/>
      <c r="F178" s="84"/>
    </row>
    <row r="179" spans="5:6" x14ac:dyDescent="0.35">
      <c r="E179" s="85"/>
      <c r="F179" s="84"/>
    </row>
    <row r="180" spans="5:6" x14ac:dyDescent="0.35">
      <c r="E180" s="85"/>
      <c r="F180" s="84"/>
    </row>
    <row r="181" spans="5:6" x14ac:dyDescent="0.35">
      <c r="E181" s="85"/>
      <c r="F181" s="84"/>
    </row>
    <row r="182" spans="5:6" x14ac:dyDescent="0.35">
      <c r="E182" s="85"/>
      <c r="F182" s="84"/>
    </row>
    <row r="183" spans="5:6" x14ac:dyDescent="0.35">
      <c r="E183" s="85"/>
      <c r="F183" s="84"/>
    </row>
    <row r="184" spans="5:6" x14ac:dyDescent="0.35">
      <c r="E184" s="85"/>
      <c r="F184" s="84"/>
    </row>
    <row r="185" spans="5:6" x14ac:dyDescent="0.35">
      <c r="E185" s="85"/>
      <c r="F185" s="84"/>
    </row>
    <row r="186" spans="5:6" x14ac:dyDescent="0.35">
      <c r="E186" s="85"/>
      <c r="F186" s="84"/>
    </row>
    <row r="187" spans="5:6" x14ac:dyDescent="0.35">
      <c r="E187" s="85"/>
      <c r="F187" s="84"/>
    </row>
    <row r="188" spans="5:6" x14ac:dyDescent="0.35">
      <c r="E188" s="85"/>
      <c r="F188" s="84"/>
    </row>
    <row r="189" spans="5:6" x14ac:dyDescent="0.35">
      <c r="E189" s="85"/>
      <c r="F189" s="84"/>
    </row>
    <row r="190" spans="5:6" x14ac:dyDescent="0.35">
      <c r="E190" s="85"/>
      <c r="F190" s="84"/>
    </row>
    <row r="191" spans="5:6" x14ac:dyDescent="0.35">
      <c r="E191" s="85"/>
      <c r="F191" s="84"/>
    </row>
    <row r="192" spans="5:6" x14ac:dyDescent="0.35">
      <c r="E192" s="85"/>
      <c r="F192" s="84"/>
    </row>
    <row r="193" spans="5:6" x14ac:dyDescent="0.35">
      <c r="E193" s="85"/>
      <c r="F193" s="84"/>
    </row>
    <row r="194" spans="5:6" x14ac:dyDescent="0.35">
      <c r="E194" s="85"/>
      <c r="F194" s="84"/>
    </row>
    <row r="195" spans="5:6" x14ac:dyDescent="0.35">
      <c r="E195" s="85"/>
      <c r="F195" s="84"/>
    </row>
    <row r="196" spans="5:6" x14ac:dyDescent="0.35">
      <c r="E196" s="85"/>
      <c r="F196" s="84"/>
    </row>
    <row r="197" spans="5:6" x14ac:dyDescent="0.35">
      <c r="E197" s="85"/>
      <c r="F197" s="84"/>
    </row>
    <row r="198" spans="5:6" x14ac:dyDescent="0.35">
      <c r="E198" s="85"/>
      <c r="F198" s="84"/>
    </row>
    <row r="199" spans="5:6" x14ac:dyDescent="0.35">
      <c r="E199" s="85"/>
      <c r="F199" s="84"/>
    </row>
    <row r="200" spans="5:6" x14ac:dyDescent="0.35">
      <c r="E200" s="85"/>
      <c r="F200" s="84"/>
    </row>
    <row r="201" spans="5:6" x14ac:dyDescent="0.35">
      <c r="E201" s="85"/>
      <c r="F201" s="84"/>
    </row>
    <row r="202" spans="5:6" x14ac:dyDescent="0.35">
      <c r="E202" s="85"/>
      <c r="F202" s="84"/>
    </row>
    <row r="203" spans="5:6" x14ac:dyDescent="0.35">
      <c r="E203" s="85"/>
      <c r="F203" s="84"/>
    </row>
    <row r="204" spans="5:6" x14ac:dyDescent="0.35">
      <c r="E204" s="85"/>
      <c r="F204" s="84"/>
    </row>
    <row r="205" spans="5:6" x14ac:dyDescent="0.35">
      <c r="E205" s="85"/>
      <c r="F205" s="84"/>
    </row>
    <row r="206" spans="5:6" x14ac:dyDescent="0.35">
      <c r="E206" s="85"/>
      <c r="F206" s="84"/>
    </row>
    <row r="207" spans="5:6" x14ac:dyDescent="0.35">
      <c r="E207" s="85"/>
      <c r="F207" s="84"/>
    </row>
    <row r="208" spans="5:6" x14ac:dyDescent="0.35">
      <c r="E208" s="85"/>
      <c r="F208" s="84"/>
    </row>
    <row r="209" spans="5:6" x14ac:dyDescent="0.35">
      <c r="E209" s="85"/>
      <c r="F209" s="84"/>
    </row>
    <row r="210" spans="5:6" x14ac:dyDescent="0.35">
      <c r="E210" s="85"/>
      <c r="F210" s="84"/>
    </row>
    <row r="211" spans="5:6" x14ac:dyDescent="0.35">
      <c r="E211" s="85"/>
      <c r="F211" s="84"/>
    </row>
    <row r="212" spans="5:6" x14ac:dyDescent="0.35">
      <c r="E212" s="85"/>
      <c r="F212" s="84"/>
    </row>
    <row r="213" spans="5:6" x14ac:dyDescent="0.35">
      <c r="E213" s="85"/>
      <c r="F213" s="84"/>
    </row>
    <row r="214" spans="5:6" x14ac:dyDescent="0.35">
      <c r="E214" s="85"/>
      <c r="F214" s="84"/>
    </row>
    <row r="215" spans="5:6" x14ac:dyDescent="0.35">
      <c r="E215" s="85"/>
      <c r="F215" s="84"/>
    </row>
    <row r="216" spans="5:6" x14ac:dyDescent="0.35">
      <c r="E216" s="85"/>
      <c r="F216" s="84"/>
    </row>
    <row r="217" spans="5:6" x14ac:dyDescent="0.35">
      <c r="E217" s="85"/>
      <c r="F217" s="84"/>
    </row>
    <row r="218" spans="5:6" x14ac:dyDescent="0.35">
      <c r="E218" s="85"/>
      <c r="F218" s="84"/>
    </row>
    <row r="219" spans="5:6" x14ac:dyDescent="0.35">
      <c r="E219" s="85"/>
      <c r="F219" s="84"/>
    </row>
    <row r="220" spans="5:6" x14ac:dyDescent="0.35">
      <c r="E220" s="85"/>
      <c r="F220" s="84"/>
    </row>
    <row r="221" spans="5:6" x14ac:dyDescent="0.35">
      <c r="E221" s="85"/>
      <c r="F221" s="84"/>
    </row>
    <row r="222" spans="5:6" x14ac:dyDescent="0.35">
      <c r="E222" s="85"/>
      <c r="F222" s="84"/>
    </row>
    <row r="223" spans="5:6" x14ac:dyDescent="0.35">
      <c r="E223" s="85"/>
      <c r="F223" s="84"/>
    </row>
    <row r="224" spans="5:6" x14ac:dyDescent="0.35">
      <c r="E224" s="85"/>
      <c r="F224" s="84"/>
    </row>
    <row r="225" spans="5:6" x14ac:dyDescent="0.35">
      <c r="E225" s="85"/>
      <c r="F225" s="84"/>
    </row>
    <row r="226" spans="5:6" x14ac:dyDescent="0.35">
      <c r="E226" s="85"/>
      <c r="F226" s="84"/>
    </row>
    <row r="227" spans="5:6" x14ac:dyDescent="0.35">
      <c r="E227" s="85"/>
      <c r="F227" s="84"/>
    </row>
    <row r="228" spans="5:6" x14ac:dyDescent="0.35">
      <c r="E228" s="85"/>
      <c r="F228" s="84"/>
    </row>
    <row r="229" spans="5:6" x14ac:dyDescent="0.35">
      <c r="E229" s="85"/>
      <c r="F229" s="84"/>
    </row>
    <row r="230" spans="5:6" x14ac:dyDescent="0.35">
      <c r="E230" s="85"/>
      <c r="F230" s="84"/>
    </row>
    <row r="231" spans="5:6" x14ac:dyDescent="0.35">
      <c r="E231" s="85"/>
      <c r="F231" s="84"/>
    </row>
    <row r="232" spans="5:6" x14ac:dyDescent="0.35">
      <c r="E232" s="85"/>
      <c r="F232" s="84"/>
    </row>
    <row r="233" spans="5:6" x14ac:dyDescent="0.35">
      <c r="E233" s="85"/>
      <c r="F233" s="84"/>
    </row>
    <row r="234" spans="5:6" x14ac:dyDescent="0.35">
      <c r="E234" s="85"/>
      <c r="F234" s="84"/>
    </row>
    <row r="235" spans="5:6" x14ac:dyDescent="0.35">
      <c r="E235" s="85"/>
      <c r="F235" s="84"/>
    </row>
    <row r="236" spans="5:6" x14ac:dyDescent="0.35">
      <c r="E236" s="85"/>
      <c r="F236" s="84"/>
    </row>
    <row r="237" spans="5:6" x14ac:dyDescent="0.35">
      <c r="E237" s="85"/>
      <c r="F237" s="84"/>
    </row>
    <row r="238" spans="5:6" x14ac:dyDescent="0.35">
      <c r="E238" s="85"/>
      <c r="F238" s="84"/>
    </row>
    <row r="239" spans="5:6" x14ac:dyDescent="0.35">
      <c r="E239" s="85"/>
      <c r="F239" s="84"/>
    </row>
    <row r="240" spans="5:6" x14ac:dyDescent="0.35">
      <c r="E240" s="85"/>
      <c r="F240" s="84"/>
    </row>
    <row r="241" spans="5:6" x14ac:dyDescent="0.35">
      <c r="E241" s="85"/>
      <c r="F241" s="84"/>
    </row>
    <row r="242" spans="5:6" x14ac:dyDescent="0.35">
      <c r="E242" s="85"/>
      <c r="F242" s="84"/>
    </row>
    <row r="243" spans="5:6" x14ac:dyDescent="0.35">
      <c r="E243" s="85"/>
      <c r="F243" s="84"/>
    </row>
    <row r="244" spans="5:6" x14ac:dyDescent="0.35">
      <c r="E244" s="85"/>
      <c r="F244" s="84"/>
    </row>
    <row r="245" spans="5:6" x14ac:dyDescent="0.35">
      <c r="E245" s="85"/>
      <c r="F245" s="84"/>
    </row>
    <row r="246" spans="5:6" x14ac:dyDescent="0.35">
      <c r="E246" s="85"/>
      <c r="F246" s="84"/>
    </row>
    <row r="247" spans="5:6" x14ac:dyDescent="0.35">
      <c r="E247" s="85"/>
      <c r="F247" s="84"/>
    </row>
    <row r="248" spans="5:6" x14ac:dyDescent="0.35">
      <c r="E248" s="85"/>
      <c r="F248" s="84"/>
    </row>
    <row r="249" spans="5:6" x14ac:dyDescent="0.35">
      <c r="E249" s="85"/>
      <c r="F249" s="84"/>
    </row>
    <row r="250" spans="5:6" x14ac:dyDescent="0.35">
      <c r="E250" s="85"/>
      <c r="F250" s="84"/>
    </row>
    <row r="251" spans="5:6" x14ac:dyDescent="0.35">
      <c r="E251" s="85"/>
      <c r="F251" s="84"/>
    </row>
    <row r="252" spans="5:6" x14ac:dyDescent="0.35">
      <c r="E252" s="85"/>
      <c r="F252" s="84"/>
    </row>
    <row r="253" spans="5:6" x14ac:dyDescent="0.35">
      <c r="E253" s="85"/>
      <c r="F253" s="84"/>
    </row>
    <row r="254" spans="5:6" x14ac:dyDescent="0.35">
      <c r="E254" s="85"/>
      <c r="F254" s="84"/>
    </row>
    <row r="255" spans="5:6" x14ac:dyDescent="0.35">
      <c r="E255" s="85"/>
      <c r="F255" s="84"/>
    </row>
    <row r="256" spans="5:6" x14ac:dyDescent="0.35">
      <c r="E256" s="85"/>
      <c r="F256" s="84"/>
    </row>
    <row r="257" spans="5:6" x14ac:dyDescent="0.35">
      <c r="E257" s="85"/>
      <c r="F257" s="84"/>
    </row>
    <row r="258" spans="5:6" x14ac:dyDescent="0.35">
      <c r="E258" s="85"/>
      <c r="F258" s="84"/>
    </row>
    <row r="259" spans="5:6" x14ac:dyDescent="0.35">
      <c r="E259" s="85"/>
      <c r="F259" s="84"/>
    </row>
    <row r="260" spans="5:6" x14ac:dyDescent="0.35">
      <c r="E260" s="85"/>
      <c r="F260" s="84"/>
    </row>
    <row r="261" spans="5:6" x14ac:dyDescent="0.35">
      <c r="E261" s="85"/>
      <c r="F261" s="84"/>
    </row>
    <row r="262" spans="5:6" x14ac:dyDescent="0.35">
      <c r="E262" s="85"/>
      <c r="F262" s="84"/>
    </row>
    <row r="263" spans="5:6" x14ac:dyDescent="0.35">
      <c r="E263" s="85"/>
      <c r="F263" s="84"/>
    </row>
    <row r="264" spans="5:6" x14ac:dyDescent="0.35">
      <c r="E264" s="85"/>
      <c r="F264" s="84"/>
    </row>
    <row r="265" spans="5:6" x14ac:dyDescent="0.35">
      <c r="E265" s="85"/>
      <c r="F265" s="84"/>
    </row>
    <row r="266" spans="5:6" x14ac:dyDescent="0.35">
      <c r="E266" s="85"/>
      <c r="F266" s="84"/>
    </row>
    <row r="267" spans="5:6" x14ac:dyDescent="0.35">
      <c r="E267" s="85"/>
      <c r="F267" s="84"/>
    </row>
    <row r="268" spans="5:6" x14ac:dyDescent="0.35">
      <c r="E268" s="85"/>
      <c r="F268" s="84"/>
    </row>
    <row r="269" spans="5:6" x14ac:dyDescent="0.35">
      <c r="E269" s="85"/>
      <c r="F269" s="84"/>
    </row>
    <row r="270" spans="5:6" x14ac:dyDescent="0.35">
      <c r="E270" s="85"/>
      <c r="F270" s="84"/>
    </row>
    <row r="271" spans="5:6" x14ac:dyDescent="0.35">
      <c r="E271" s="85"/>
      <c r="F271" s="84"/>
    </row>
    <row r="272" spans="5:6" x14ac:dyDescent="0.35">
      <c r="E272" s="85"/>
      <c r="F272" s="84"/>
    </row>
    <row r="273" spans="5:6" x14ac:dyDescent="0.35">
      <c r="E273" s="85"/>
      <c r="F273" s="84"/>
    </row>
    <row r="274" spans="5:6" x14ac:dyDescent="0.35">
      <c r="E274" s="85"/>
      <c r="F274" s="84"/>
    </row>
    <row r="275" spans="5:6" x14ac:dyDescent="0.35">
      <c r="E275" s="85"/>
      <c r="F275" s="84"/>
    </row>
    <row r="276" spans="5:6" x14ac:dyDescent="0.35">
      <c r="E276" s="85"/>
      <c r="F276" s="84"/>
    </row>
    <row r="277" spans="5:6" x14ac:dyDescent="0.35">
      <c r="E277" s="85"/>
      <c r="F277" s="84"/>
    </row>
    <row r="278" spans="5:6" x14ac:dyDescent="0.35">
      <c r="E278" s="85"/>
      <c r="F278" s="84"/>
    </row>
    <row r="279" spans="5:6" x14ac:dyDescent="0.35">
      <c r="E279" s="85"/>
      <c r="F279" s="84"/>
    </row>
    <row r="280" spans="5:6" x14ac:dyDescent="0.35">
      <c r="E280" s="85"/>
      <c r="F280" s="84"/>
    </row>
    <row r="281" spans="5:6" x14ac:dyDescent="0.35">
      <c r="E281" s="85"/>
      <c r="F281" s="84"/>
    </row>
    <row r="282" spans="5:6" x14ac:dyDescent="0.35">
      <c r="E282" s="85"/>
      <c r="F282" s="84"/>
    </row>
    <row r="283" spans="5:6" x14ac:dyDescent="0.35">
      <c r="E283" s="85"/>
      <c r="F283" s="84"/>
    </row>
    <row r="284" spans="5:6" x14ac:dyDescent="0.35">
      <c r="E284" s="85"/>
      <c r="F284" s="84"/>
    </row>
    <row r="285" spans="5:6" x14ac:dyDescent="0.35">
      <c r="E285" s="85"/>
      <c r="F285" s="84"/>
    </row>
    <row r="286" spans="5:6" x14ac:dyDescent="0.35">
      <c r="E286" s="85"/>
      <c r="F286" s="84"/>
    </row>
    <row r="287" spans="5:6" x14ac:dyDescent="0.35">
      <c r="E287" s="85"/>
      <c r="F287" s="84"/>
    </row>
    <row r="288" spans="5:6" x14ac:dyDescent="0.35">
      <c r="E288" s="85"/>
      <c r="F288" s="84"/>
    </row>
    <row r="289" spans="5:6" x14ac:dyDescent="0.35">
      <c r="E289" s="85"/>
      <c r="F289" s="84"/>
    </row>
    <row r="290" spans="5:6" x14ac:dyDescent="0.35">
      <c r="E290" s="85"/>
      <c r="F290" s="84"/>
    </row>
    <row r="291" spans="5:6" x14ac:dyDescent="0.35">
      <c r="E291" s="85"/>
      <c r="F291" s="84"/>
    </row>
    <row r="292" spans="5:6" x14ac:dyDescent="0.35">
      <c r="E292" s="85"/>
      <c r="F292" s="84"/>
    </row>
    <row r="293" spans="5:6" x14ac:dyDescent="0.35">
      <c r="E293" s="85"/>
      <c r="F293" s="84"/>
    </row>
    <row r="294" spans="5:6" x14ac:dyDescent="0.35">
      <c r="E294" s="85"/>
      <c r="F294" s="84"/>
    </row>
    <row r="295" spans="5:6" x14ac:dyDescent="0.35">
      <c r="E295" s="85"/>
      <c r="F295" s="84"/>
    </row>
    <row r="296" spans="5:6" x14ac:dyDescent="0.35">
      <c r="E296" s="85"/>
      <c r="F296" s="84"/>
    </row>
    <row r="297" spans="5:6" x14ac:dyDescent="0.35">
      <c r="E297" s="85"/>
      <c r="F297" s="84"/>
    </row>
    <row r="298" spans="5:6" x14ac:dyDescent="0.35">
      <c r="E298" s="85"/>
      <c r="F298" s="84"/>
    </row>
    <row r="299" spans="5:6" x14ac:dyDescent="0.35">
      <c r="E299" s="85"/>
      <c r="F299" s="84"/>
    </row>
    <row r="300" spans="5:6" x14ac:dyDescent="0.35">
      <c r="E300" s="85"/>
      <c r="F300" s="84"/>
    </row>
    <row r="301" spans="5:6" x14ac:dyDescent="0.35">
      <c r="E301" s="85"/>
      <c r="F301" s="84"/>
    </row>
    <row r="302" spans="5:6" x14ac:dyDescent="0.35">
      <c r="E302" s="85"/>
      <c r="F302" s="84"/>
    </row>
    <row r="303" spans="5:6" x14ac:dyDescent="0.35">
      <c r="E303" s="85"/>
      <c r="F303" s="84"/>
    </row>
    <row r="304" spans="5:6" x14ac:dyDescent="0.35">
      <c r="E304" s="85"/>
      <c r="F304" s="84"/>
    </row>
    <row r="305" spans="5:6" x14ac:dyDescent="0.35">
      <c r="E305" s="85"/>
      <c r="F305" s="84"/>
    </row>
    <row r="306" spans="5:6" x14ac:dyDescent="0.35">
      <c r="E306" s="85"/>
      <c r="F306" s="84"/>
    </row>
    <row r="307" spans="5:6" x14ac:dyDescent="0.35">
      <c r="E307" s="85"/>
      <c r="F307" s="84"/>
    </row>
    <row r="308" spans="5:6" x14ac:dyDescent="0.35">
      <c r="E308" s="85"/>
      <c r="F308" s="84"/>
    </row>
    <row r="309" spans="5:6" x14ac:dyDescent="0.35">
      <c r="E309" s="85"/>
      <c r="F309" s="84"/>
    </row>
    <row r="310" spans="5:6" x14ac:dyDescent="0.35">
      <c r="E310" s="85"/>
      <c r="F310" s="84"/>
    </row>
    <row r="311" spans="5:6" x14ac:dyDescent="0.35">
      <c r="E311" s="85"/>
      <c r="F311" s="84"/>
    </row>
    <row r="312" spans="5:6" x14ac:dyDescent="0.35">
      <c r="E312" s="85"/>
      <c r="F312" s="84"/>
    </row>
    <row r="313" spans="5:6" x14ac:dyDescent="0.35">
      <c r="E313" s="85"/>
      <c r="F313" s="84"/>
    </row>
    <row r="314" spans="5:6" x14ac:dyDescent="0.35">
      <c r="E314" s="85"/>
      <c r="F314" s="84"/>
    </row>
    <row r="315" spans="5:6" x14ac:dyDescent="0.35">
      <c r="E315" s="85"/>
      <c r="F315" s="84"/>
    </row>
    <row r="316" spans="5:6" x14ac:dyDescent="0.35">
      <c r="E316" s="85"/>
      <c r="F316" s="84"/>
    </row>
    <row r="317" spans="5:6" x14ac:dyDescent="0.35">
      <c r="E317" s="85"/>
      <c r="F317" s="84"/>
    </row>
    <row r="318" spans="5:6" x14ac:dyDescent="0.35">
      <c r="E318" s="85"/>
      <c r="F318" s="84"/>
    </row>
    <row r="319" spans="5:6" x14ac:dyDescent="0.35">
      <c r="E319" s="85"/>
      <c r="F319" s="84"/>
    </row>
    <row r="320" spans="5:6" x14ac:dyDescent="0.35">
      <c r="E320" s="85"/>
      <c r="F320" s="84"/>
    </row>
    <row r="321" spans="5:6" x14ac:dyDescent="0.35">
      <c r="E321" s="85"/>
      <c r="F321" s="84"/>
    </row>
    <row r="322" spans="5:6" x14ac:dyDescent="0.35">
      <c r="E322" s="85"/>
      <c r="F322" s="84"/>
    </row>
    <row r="323" spans="5:6" x14ac:dyDescent="0.35">
      <c r="E323" s="85"/>
      <c r="F323" s="84"/>
    </row>
    <row r="324" spans="5:6" x14ac:dyDescent="0.35">
      <c r="E324" s="85"/>
      <c r="F324" s="84"/>
    </row>
    <row r="325" spans="5:6" x14ac:dyDescent="0.35">
      <c r="E325" s="85"/>
      <c r="F325" s="84"/>
    </row>
    <row r="326" spans="5:6" x14ac:dyDescent="0.35">
      <c r="E326" s="85"/>
      <c r="F326" s="84"/>
    </row>
    <row r="327" spans="5:6" x14ac:dyDescent="0.35">
      <c r="E327" s="85"/>
      <c r="F327" s="84"/>
    </row>
    <row r="328" spans="5:6" x14ac:dyDescent="0.35">
      <c r="E328" s="85"/>
      <c r="F328" s="84"/>
    </row>
    <row r="329" spans="5:6" x14ac:dyDescent="0.35">
      <c r="E329" s="85"/>
      <c r="F329" s="84"/>
    </row>
    <row r="330" spans="5:6" x14ac:dyDescent="0.35">
      <c r="E330" s="85"/>
      <c r="F330" s="84"/>
    </row>
    <row r="331" spans="5:6" x14ac:dyDescent="0.35">
      <c r="E331" s="85"/>
      <c r="F331" s="84"/>
    </row>
    <row r="332" spans="5:6" x14ac:dyDescent="0.35">
      <c r="E332" s="85"/>
      <c r="F332" s="84"/>
    </row>
    <row r="333" spans="5:6" x14ac:dyDescent="0.35">
      <c r="E333" s="85"/>
      <c r="F333" s="84"/>
    </row>
    <row r="334" spans="5:6" x14ac:dyDescent="0.35">
      <c r="E334" s="85"/>
      <c r="F334" s="84"/>
    </row>
    <row r="335" spans="5:6" x14ac:dyDescent="0.35">
      <c r="E335" s="85"/>
      <c r="F335" s="84"/>
    </row>
    <row r="336" spans="5:6" x14ac:dyDescent="0.35">
      <c r="E336" s="85"/>
      <c r="F336" s="84"/>
    </row>
    <row r="337" spans="5:6" x14ac:dyDescent="0.35">
      <c r="E337" s="85"/>
      <c r="F337" s="84"/>
    </row>
    <row r="338" spans="5:6" x14ac:dyDescent="0.35">
      <c r="E338" s="85"/>
      <c r="F338" s="84"/>
    </row>
    <row r="339" spans="5:6" x14ac:dyDescent="0.35">
      <c r="E339" s="85"/>
      <c r="F339" s="84"/>
    </row>
    <row r="340" spans="5:6" x14ac:dyDescent="0.35">
      <c r="E340" s="85"/>
      <c r="F340" s="84"/>
    </row>
    <row r="341" spans="5:6" x14ac:dyDescent="0.35">
      <c r="E341" s="85"/>
      <c r="F341" s="84"/>
    </row>
    <row r="342" spans="5:6" x14ac:dyDescent="0.35">
      <c r="E342" s="85"/>
      <c r="F342" s="84"/>
    </row>
    <row r="343" spans="5:6" x14ac:dyDescent="0.35">
      <c r="E343" s="85"/>
      <c r="F343" s="84"/>
    </row>
    <row r="344" spans="5:6" x14ac:dyDescent="0.35">
      <c r="E344" s="85"/>
      <c r="F344" s="84"/>
    </row>
    <row r="345" spans="5:6" x14ac:dyDescent="0.35">
      <c r="E345" s="85"/>
      <c r="F345" s="84"/>
    </row>
    <row r="346" spans="5:6" x14ac:dyDescent="0.35">
      <c r="E346" s="85"/>
      <c r="F346" s="84"/>
    </row>
    <row r="347" spans="5:6" x14ac:dyDescent="0.35">
      <c r="E347" s="85"/>
      <c r="F347" s="84"/>
    </row>
    <row r="348" spans="5:6" x14ac:dyDescent="0.35">
      <c r="E348" s="85"/>
      <c r="F348" s="84"/>
    </row>
    <row r="349" spans="5:6" x14ac:dyDescent="0.35">
      <c r="E349" s="85"/>
      <c r="F349" s="84"/>
    </row>
    <row r="350" spans="5:6" x14ac:dyDescent="0.35">
      <c r="E350" s="85"/>
      <c r="F350" s="84"/>
    </row>
    <row r="351" spans="5:6" x14ac:dyDescent="0.35">
      <c r="E351" s="85"/>
      <c r="F351" s="84"/>
    </row>
    <row r="352" spans="5:6" x14ac:dyDescent="0.35">
      <c r="E352" s="85"/>
      <c r="F352" s="84"/>
    </row>
    <row r="353" spans="5:6" x14ac:dyDescent="0.35">
      <c r="E353" s="85"/>
      <c r="F353" s="84"/>
    </row>
    <row r="354" spans="5:6" x14ac:dyDescent="0.35">
      <c r="E354" s="85"/>
      <c r="F354" s="84"/>
    </row>
    <row r="355" spans="5:6" x14ac:dyDescent="0.35">
      <c r="E355" s="85"/>
      <c r="F355" s="84"/>
    </row>
    <row r="356" spans="5:6" x14ac:dyDescent="0.35">
      <c r="E356" s="85"/>
      <c r="F356" s="84"/>
    </row>
    <row r="357" spans="5:6" x14ac:dyDescent="0.35">
      <c r="E357" s="85"/>
      <c r="F357" s="84"/>
    </row>
    <row r="358" spans="5:6" x14ac:dyDescent="0.35">
      <c r="E358" s="85"/>
      <c r="F358" s="84"/>
    </row>
    <row r="359" spans="5:6" x14ac:dyDescent="0.35">
      <c r="E359" s="85"/>
      <c r="F359" s="84"/>
    </row>
    <row r="360" spans="5:6" x14ac:dyDescent="0.35">
      <c r="E360" s="85"/>
      <c r="F360" s="84"/>
    </row>
    <row r="361" spans="5:6" x14ac:dyDescent="0.35">
      <c r="E361" s="85"/>
      <c r="F361" s="84"/>
    </row>
    <row r="362" spans="5:6" x14ac:dyDescent="0.35">
      <c r="E362" s="85"/>
      <c r="F362" s="84"/>
    </row>
    <row r="363" spans="5:6" x14ac:dyDescent="0.35">
      <c r="E363" s="85"/>
      <c r="F363" s="84"/>
    </row>
    <row r="364" spans="5:6" x14ac:dyDescent="0.35">
      <c r="E364" s="85"/>
      <c r="F364" s="84"/>
    </row>
    <row r="365" spans="5:6" x14ac:dyDescent="0.35">
      <c r="E365" s="85"/>
      <c r="F365" s="84"/>
    </row>
    <row r="366" spans="5:6" x14ac:dyDescent="0.35">
      <c r="E366" s="85"/>
      <c r="F366" s="84"/>
    </row>
    <row r="367" spans="5:6" x14ac:dyDescent="0.35">
      <c r="E367" s="85"/>
      <c r="F367" s="84"/>
    </row>
    <row r="368" spans="5:6" x14ac:dyDescent="0.35">
      <c r="E368" s="85"/>
      <c r="F368" s="84"/>
    </row>
    <row r="369" spans="5:6" x14ac:dyDescent="0.35">
      <c r="E369" s="85"/>
      <c r="F369" s="84"/>
    </row>
    <row r="370" spans="5:6" x14ac:dyDescent="0.35">
      <c r="E370" s="85"/>
      <c r="F370" s="84"/>
    </row>
    <row r="371" spans="5:6" x14ac:dyDescent="0.35">
      <c r="E371" s="85"/>
      <c r="F371" s="84"/>
    </row>
    <row r="372" spans="5:6" x14ac:dyDescent="0.35">
      <c r="E372" s="85"/>
      <c r="F372" s="84"/>
    </row>
    <row r="373" spans="5:6" x14ac:dyDescent="0.35">
      <c r="E373" s="85"/>
      <c r="F373" s="84"/>
    </row>
    <row r="374" spans="5:6" x14ac:dyDescent="0.35">
      <c r="E374" s="85"/>
      <c r="F374" s="84"/>
    </row>
    <row r="375" spans="5:6" x14ac:dyDescent="0.35">
      <c r="E375" s="85"/>
      <c r="F375" s="84"/>
    </row>
    <row r="376" spans="5:6" x14ac:dyDescent="0.35">
      <c r="E376" s="85"/>
      <c r="F376" s="84"/>
    </row>
    <row r="377" spans="5:6" x14ac:dyDescent="0.35">
      <c r="E377" s="85"/>
      <c r="F377" s="84"/>
    </row>
    <row r="378" spans="5:6" x14ac:dyDescent="0.35">
      <c r="E378" s="85"/>
      <c r="F378" s="84"/>
    </row>
    <row r="379" spans="5:6" x14ac:dyDescent="0.35">
      <c r="E379" s="85"/>
      <c r="F379" s="84"/>
    </row>
    <row r="380" spans="5:6" x14ac:dyDescent="0.35">
      <c r="E380" s="85"/>
      <c r="F380" s="84"/>
    </row>
    <row r="381" spans="5:6" x14ac:dyDescent="0.35">
      <c r="E381" s="85"/>
      <c r="F381" s="84"/>
    </row>
    <row r="382" spans="5:6" x14ac:dyDescent="0.35">
      <c r="E382" s="85"/>
      <c r="F382" s="84"/>
    </row>
    <row r="383" spans="5:6" x14ac:dyDescent="0.35">
      <c r="E383" s="85"/>
      <c r="F383" s="84"/>
    </row>
    <row r="384" spans="5:6" x14ac:dyDescent="0.35">
      <c r="E384" s="85"/>
      <c r="F384" s="84"/>
    </row>
    <row r="385" spans="5:6" x14ac:dyDescent="0.35">
      <c r="E385" s="85"/>
      <c r="F385" s="84"/>
    </row>
    <row r="386" spans="5:6" x14ac:dyDescent="0.35">
      <c r="E386" s="85"/>
      <c r="F386" s="84"/>
    </row>
    <row r="387" spans="5:6" x14ac:dyDescent="0.35">
      <c r="E387" s="85"/>
      <c r="F387" s="84"/>
    </row>
    <row r="388" spans="5:6" x14ac:dyDescent="0.35">
      <c r="E388" s="85"/>
      <c r="F388" s="84"/>
    </row>
    <row r="389" spans="5:6" x14ac:dyDescent="0.35">
      <c r="E389" s="85"/>
      <c r="F389" s="84"/>
    </row>
    <row r="390" spans="5:6" x14ac:dyDescent="0.35">
      <c r="E390" s="85"/>
      <c r="F390" s="84"/>
    </row>
    <row r="391" spans="5:6" x14ac:dyDescent="0.35">
      <c r="E391" s="85"/>
      <c r="F391" s="84"/>
    </row>
    <row r="392" spans="5:6" x14ac:dyDescent="0.35">
      <c r="E392" s="85"/>
      <c r="F392" s="84"/>
    </row>
    <row r="393" spans="5:6" x14ac:dyDescent="0.35">
      <c r="E393" s="85"/>
      <c r="F393" s="84"/>
    </row>
    <row r="394" spans="5:6" x14ac:dyDescent="0.35">
      <c r="E394" s="85"/>
      <c r="F394" s="84"/>
    </row>
    <row r="395" spans="5:6" x14ac:dyDescent="0.35">
      <c r="E395" s="85"/>
      <c r="F395" s="84"/>
    </row>
    <row r="396" spans="5:6" x14ac:dyDescent="0.35">
      <c r="E396" s="85"/>
      <c r="F396" s="84"/>
    </row>
    <row r="397" spans="5:6" x14ac:dyDescent="0.35">
      <c r="E397" s="85"/>
      <c r="F397" s="84"/>
    </row>
    <row r="398" spans="5:6" x14ac:dyDescent="0.35">
      <c r="E398" s="85"/>
      <c r="F398" s="84"/>
    </row>
    <row r="399" spans="5:6" x14ac:dyDescent="0.35">
      <c r="E399" s="85"/>
      <c r="F399" s="84"/>
    </row>
    <row r="400" spans="5:6" x14ac:dyDescent="0.35">
      <c r="E400" s="85"/>
      <c r="F400" s="84"/>
    </row>
    <row r="401" spans="5:6" x14ac:dyDescent="0.35">
      <c r="E401" s="85"/>
      <c r="F401" s="84"/>
    </row>
    <row r="402" spans="5:6" x14ac:dyDescent="0.35">
      <c r="E402" s="85"/>
      <c r="F402" s="84"/>
    </row>
    <row r="403" spans="5:6" x14ac:dyDescent="0.35">
      <c r="E403" s="85"/>
      <c r="F403" s="84"/>
    </row>
    <row r="404" spans="5:6" x14ac:dyDescent="0.35">
      <c r="E404" s="85"/>
      <c r="F404" s="84"/>
    </row>
    <row r="405" spans="5:6" x14ac:dyDescent="0.35">
      <c r="E405" s="85"/>
      <c r="F405" s="84"/>
    </row>
    <row r="406" spans="5:6" x14ac:dyDescent="0.35">
      <c r="E406" s="85"/>
      <c r="F406" s="84"/>
    </row>
    <row r="407" spans="5:6" x14ac:dyDescent="0.35">
      <c r="E407" s="85"/>
      <c r="F407" s="84"/>
    </row>
    <row r="408" spans="5:6" x14ac:dyDescent="0.35">
      <c r="E408" s="85"/>
      <c r="F408" s="84"/>
    </row>
    <row r="409" spans="5:6" x14ac:dyDescent="0.35">
      <c r="E409" s="85"/>
      <c r="F409" s="84"/>
    </row>
    <row r="410" spans="5:6" x14ac:dyDescent="0.35">
      <c r="E410" s="85"/>
      <c r="F410" s="84"/>
    </row>
    <row r="411" spans="5:6" x14ac:dyDescent="0.35">
      <c r="E411" s="85"/>
      <c r="F411" s="84"/>
    </row>
    <row r="412" spans="5:6" x14ac:dyDescent="0.35">
      <c r="E412" s="85"/>
      <c r="F412" s="84"/>
    </row>
    <row r="413" spans="5:6" x14ac:dyDescent="0.35">
      <c r="E413" s="85"/>
      <c r="F413" s="84"/>
    </row>
    <row r="414" spans="5:6" x14ac:dyDescent="0.35">
      <c r="E414" s="85"/>
      <c r="F414" s="84"/>
    </row>
    <row r="415" spans="5:6" x14ac:dyDescent="0.35">
      <c r="E415" s="85"/>
      <c r="F415" s="84"/>
    </row>
    <row r="416" spans="5:6" x14ac:dyDescent="0.35">
      <c r="E416" s="85"/>
      <c r="F416" s="84"/>
    </row>
    <row r="417" spans="5:6" x14ac:dyDescent="0.35">
      <c r="E417" s="85"/>
      <c r="F417" s="84"/>
    </row>
    <row r="418" spans="5:6" x14ac:dyDescent="0.35">
      <c r="E418" s="85"/>
      <c r="F418" s="84"/>
    </row>
    <row r="419" spans="5:6" x14ac:dyDescent="0.35">
      <c r="E419" s="85"/>
      <c r="F419" s="84"/>
    </row>
    <row r="420" spans="5:6" x14ac:dyDescent="0.35">
      <c r="E420" s="85"/>
      <c r="F420" s="84"/>
    </row>
    <row r="421" spans="5:6" x14ac:dyDescent="0.35">
      <c r="E421" s="85"/>
      <c r="F421" s="84"/>
    </row>
    <row r="422" spans="5:6" x14ac:dyDescent="0.35">
      <c r="E422" s="85"/>
      <c r="F422" s="84"/>
    </row>
    <row r="423" spans="5:6" x14ac:dyDescent="0.35">
      <c r="E423" s="85"/>
      <c r="F423" s="84"/>
    </row>
    <row r="424" spans="5:6" x14ac:dyDescent="0.35">
      <c r="E424" s="85"/>
      <c r="F424" s="84"/>
    </row>
    <row r="425" spans="5:6" x14ac:dyDescent="0.35">
      <c r="E425" s="85"/>
      <c r="F425" s="84"/>
    </row>
    <row r="426" spans="5:6" x14ac:dyDescent="0.35">
      <c r="E426" s="85"/>
      <c r="F426" s="84"/>
    </row>
    <row r="427" spans="5:6" x14ac:dyDescent="0.35">
      <c r="E427" s="85"/>
      <c r="F427" s="84"/>
    </row>
    <row r="428" spans="5:6" x14ac:dyDescent="0.35">
      <c r="E428" s="85"/>
      <c r="F428" s="84"/>
    </row>
    <row r="429" spans="5:6" x14ac:dyDescent="0.35">
      <c r="E429" s="85"/>
      <c r="F429" s="84"/>
    </row>
    <row r="430" spans="5:6" x14ac:dyDescent="0.35">
      <c r="E430" s="85"/>
      <c r="F430" s="84"/>
    </row>
    <row r="431" spans="5:6" x14ac:dyDescent="0.35">
      <c r="E431" s="85"/>
      <c r="F431" s="84"/>
    </row>
    <row r="432" spans="5:6" x14ac:dyDescent="0.35">
      <c r="E432" s="85"/>
      <c r="F432" s="84"/>
    </row>
    <row r="433" spans="5:6" x14ac:dyDescent="0.35">
      <c r="E433" s="85"/>
      <c r="F433" s="84"/>
    </row>
    <row r="434" spans="5:6" x14ac:dyDescent="0.35">
      <c r="E434" s="85"/>
      <c r="F434" s="84"/>
    </row>
    <row r="435" spans="5:6" x14ac:dyDescent="0.35">
      <c r="E435" s="85"/>
      <c r="F435" s="84"/>
    </row>
    <row r="436" spans="5:6" x14ac:dyDescent="0.35">
      <c r="E436" s="85"/>
      <c r="F436" s="84"/>
    </row>
    <row r="437" spans="5:6" x14ac:dyDescent="0.35">
      <c r="E437" s="85"/>
      <c r="F437" s="84"/>
    </row>
    <row r="438" spans="5:6" x14ac:dyDescent="0.35">
      <c r="E438" s="85"/>
      <c r="F438" s="84"/>
    </row>
    <row r="439" spans="5:6" x14ac:dyDescent="0.35">
      <c r="E439" s="85"/>
      <c r="F439" s="84"/>
    </row>
    <row r="440" spans="5:6" x14ac:dyDescent="0.35">
      <c r="E440" s="85"/>
      <c r="F440" s="84"/>
    </row>
    <row r="441" spans="5:6" x14ac:dyDescent="0.35">
      <c r="E441" s="85"/>
      <c r="F441" s="84"/>
    </row>
    <row r="442" spans="5:6" x14ac:dyDescent="0.35">
      <c r="E442" s="85"/>
      <c r="F442" s="84"/>
    </row>
    <row r="443" spans="5:6" x14ac:dyDescent="0.35">
      <c r="E443" s="85"/>
      <c r="F443" s="84"/>
    </row>
    <row r="444" spans="5:6" x14ac:dyDescent="0.35">
      <c r="E444" s="85"/>
      <c r="F444" s="84"/>
    </row>
    <row r="445" spans="5:6" x14ac:dyDescent="0.35">
      <c r="E445" s="85"/>
      <c r="F445" s="84"/>
    </row>
    <row r="446" spans="5:6" x14ac:dyDescent="0.35">
      <c r="E446" s="85"/>
      <c r="F446" s="84"/>
    </row>
    <row r="447" spans="5:6" x14ac:dyDescent="0.35">
      <c r="E447" s="85"/>
      <c r="F447" s="84"/>
    </row>
    <row r="448" spans="5:6" x14ac:dyDescent="0.35">
      <c r="E448" s="85"/>
      <c r="F448" s="84"/>
    </row>
    <row r="449" spans="5:6" x14ac:dyDescent="0.35">
      <c r="E449" s="85"/>
      <c r="F449" s="84"/>
    </row>
    <row r="450" spans="5:6" x14ac:dyDescent="0.35">
      <c r="E450" s="85"/>
      <c r="F450" s="84"/>
    </row>
    <row r="451" spans="5:6" x14ac:dyDescent="0.35">
      <c r="E451" s="85"/>
      <c r="F451" s="84"/>
    </row>
    <row r="452" spans="5:6" x14ac:dyDescent="0.35">
      <c r="E452" s="85"/>
      <c r="F452" s="84"/>
    </row>
    <row r="453" spans="5:6" x14ac:dyDescent="0.35">
      <c r="E453" s="85"/>
      <c r="F453" s="84"/>
    </row>
    <row r="454" spans="5:6" x14ac:dyDescent="0.35">
      <c r="E454" s="85"/>
      <c r="F454" s="84"/>
    </row>
    <row r="455" spans="5:6" x14ac:dyDescent="0.35">
      <c r="E455" s="85"/>
      <c r="F455" s="84"/>
    </row>
    <row r="456" spans="5:6" x14ac:dyDescent="0.35">
      <c r="E456" s="85"/>
      <c r="F456" s="84"/>
    </row>
    <row r="457" spans="5:6" x14ac:dyDescent="0.35">
      <c r="E457" s="85"/>
      <c r="F457" s="84"/>
    </row>
    <row r="458" spans="5:6" x14ac:dyDescent="0.35">
      <c r="E458" s="85"/>
      <c r="F458" s="84"/>
    </row>
    <row r="459" spans="5:6" x14ac:dyDescent="0.35">
      <c r="E459" s="85"/>
      <c r="F459" s="84"/>
    </row>
    <row r="460" spans="5:6" x14ac:dyDescent="0.35">
      <c r="E460" s="85"/>
      <c r="F460" s="84"/>
    </row>
    <row r="461" spans="5:6" x14ac:dyDescent="0.35">
      <c r="E461" s="85"/>
      <c r="F461" s="84"/>
    </row>
    <row r="462" spans="5:6" x14ac:dyDescent="0.35">
      <c r="E462" s="85"/>
      <c r="F462" s="84"/>
    </row>
    <row r="463" spans="5:6" x14ac:dyDescent="0.35">
      <c r="E463" s="85"/>
      <c r="F463" s="84"/>
    </row>
    <row r="464" spans="5:6" x14ac:dyDescent="0.35">
      <c r="E464" s="85"/>
      <c r="F464" s="84"/>
    </row>
    <row r="465" spans="5:6" x14ac:dyDescent="0.35">
      <c r="E465" s="85"/>
      <c r="F465" s="84"/>
    </row>
    <row r="466" spans="5:6" x14ac:dyDescent="0.35">
      <c r="E466" s="85"/>
      <c r="F466" s="84"/>
    </row>
    <row r="467" spans="5:6" x14ac:dyDescent="0.35">
      <c r="E467" s="85"/>
      <c r="F467" s="84"/>
    </row>
    <row r="468" spans="5:6" x14ac:dyDescent="0.35">
      <c r="E468" s="85"/>
      <c r="F468" s="84"/>
    </row>
    <row r="469" spans="5:6" x14ac:dyDescent="0.35">
      <c r="E469" s="85"/>
      <c r="F469" s="84"/>
    </row>
    <row r="470" spans="5:6" x14ac:dyDescent="0.35">
      <c r="E470" s="85"/>
      <c r="F470" s="84"/>
    </row>
    <row r="471" spans="5:6" x14ac:dyDescent="0.35">
      <c r="E471" s="85"/>
      <c r="F471" s="84"/>
    </row>
    <row r="472" spans="5:6" x14ac:dyDescent="0.35">
      <c r="E472" s="85"/>
      <c r="F472" s="84"/>
    </row>
    <row r="473" spans="5:6" x14ac:dyDescent="0.35">
      <c r="E473" s="85"/>
      <c r="F473" s="84"/>
    </row>
    <row r="474" spans="5:6" x14ac:dyDescent="0.35">
      <c r="E474" s="85"/>
      <c r="F474" s="84"/>
    </row>
    <row r="475" spans="5:6" x14ac:dyDescent="0.35">
      <c r="E475" s="85"/>
      <c r="F475" s="84"/>
    </row>
    <row r="476" spans="5:6" x14ac:dyDescent="0.35">
      <c r="E476" s="85"/>
      <c r="F476" s="84"/>
    </row>
    <row r="477" spans="5:6" x14ac:dyDescent="0.35">
      <c r="E477" s="85"/>
      <c r="F477" s="84"/>
    </row>
    <row r="478" spans="5:6" x14ac:dyDescent="0.35">
      <c r="E478" s="85"/>
      <c r="F478" s="84"/>
    </row>
    <row r="479" spans="5:6" x14ac:dyDescent="0.35">
      <c r="E479" s="85"/>
      <c r="F479" s="84"/>
    </row>
    <row r="480" spans="5:6" x14ac:dyDescent="0.35">
      <c r="E480" s="85"/>
      <c r="F480" s="84"/>
    </row>
    <row r="481" spans="5:6" x14ac:dyDescent="0.35">
      <c r="E481" s="85"/>
      <c r="F481" s="84"/>
    </row>
    <row r="482" spans="5:6" x14ac:dyDescent="0.35">
      <c r="E482" s="85"/>
      <c r="F482" s="84"/>
    </row>
    <row r="483" spans="5:6" x14ac:dyDescent="0.35">
      <c r="E483" s="85"/>
      <c r="F483" s="84"/>
    </row>
    <row r="484" spans="5:6" x14ac:dyDescent="0.35">
      <c r="E484" s="85"/>
      <c r="F484" s="84"/>
    </row>
    <row r="485" spans="5:6" x14ac:dyDescent="0.35">
      <c r="E485" s="85"/>
      <c r="F485" s="84"/>
    </row>
    <row r="486" spans="5:6" x14ac:dyDescent="0.35">
      <c r="E486" s="85"/>
      <c r="F486" s="84"/>
    </row>
    <row r="487" spans="5:6" x14ac:dyDescent="0.35">
      <c r="E487" s="85"/>
      <c r="F487" s="84"/>
    </row>
    <row r="488" spans="5:6" x14ac:dyDescent="0.35">
      <c r="E488" s="85"/>
      <c r="F488" s="84"/>
    </row>
    <row r="489" spans="5:6" x14ac:dyDescent="0.35">
      <c r="E489" s="85"/>
      <c r="F489" s="84"/>
    </row>
    <row r="490" spans="5:6" x14ac:dyDescent="0.35">
      <c r="E490" s="85"/>
      <c r="F490" s="84"/>
    </row>
    <row r="491" spans="5:6" x14ac:dyDescent="0.35">
      <c r="E491" s="85"/>
      <c r="F491" s="84"/>
    </row>
    <row r="492" spans="5:6" x14ac:dyDescent="0.35">
      <c r="E492" s="85"/>
      <c r="F492" s="84"/>
    </row>
    <row r="493" spans="5:6" x14ac:dyDescent="0.35">
      <c r="E493" s="85"/>
      <c r="F493" s="84"/>
    </row>
    <row r="494" spans="5:6" x14ac:dyDescent="0.35">
      <c r="E494" s="85"/>
      <c r="F494" s="84"/>
    </row>
    <row r="495" spans="5:6" x14ac:dyDescent="0.35">
      <c r="E495" s="85"/>
      <c r="F495" s="84"/>
    </row>
    <row r="496" spans="5:6" x14ac:dyDescent="0.35">
      <c r="E496" s="85"/>
      <c r="F496" s="84"/>
    </row>
    <row r="497" spans="5:6" x14ac:dyDescent="0.35">
      <c r="E497" s="85"/>
      <c r="F497" s="84"/>
    </row>
    <row r="498" spans="5:6" x14ac:dyDescent="0.35">
      <c r="E498" s="85"/>
      <c r="F498" s="84"/>
    </row>
    <row r="499" spans="5:6" x14ac:dyDescent="0.35">
      <c r="E499" s="85"/>
      <c r="F499" s="84"/>
    </row>
    <row r="500" spans="5:6" x14ac:dyDescent="0.35">
      <c r="E500" s="85"/>
      <c r="F500" s="84"/>
    </row>
    <row r="501" spans="5:6" x14ac:dyDescent="0.35">
      <c r="E501" s="85"/>
      <c r="F501" s="84"/>
    </row>
    <row r="502" spans="5:6" x14ac:dyDescent="0.35">
      <c r="E502" s="85"/>
      <c r="F502" s="84"/>
    </row>
    <row r="503" spans="5:6" x14ac:dyDescent="0.35">
      <c r="E503" s="85"/>
      <c r="F503" s="84"/>
    </row>
    <row r="504" spans="5:6" x14ac:dyDescent="0.35">
      <c r="E504" s="85"/>
      <c r="F504" s="84"/>
    </row>
    <row r="505" spans="5:6" x14ac:dyDescent="0.35">
      <c r="E505" s="85"/>
      <c r="F505" s="84"/>
    </row>
    <row r="506" spans="5:6" x14ac:dyDescent="0.35">
      <c r="E506" s="85"/>
      <c r="F506" s="84"/>
    </row>
    <row r="507" spans="5:6" x14ac:dyDescent="0.35">
      <c r="E507" s="85"/>
      <c r="F507" s="84"/>
    </row>
    <row r="508" spans="5:6" x14ac:dyDescent="0.35">
      <c r="E508" s="85"/>
      <c r="F508" s="84"/>
    </row>
    <row r="509" spans="5:6" x14ac:dyDescent="0.35">
      <c r="E509" s="85"/>
      <c r="F509" s="84"/>
    </row>
    <row r="510" spans="5:6" x14ac:dyDescent="0.35">
      <c r="E510" s="85"/>
      <c r="F510" s="84"/>
    </row>
    <row r="511" spans="5:6" x14ac:dyDescent="0.35">
      <c r="E511" s="85"/>
      <c r="F511" s="84"/>
    </row>
    <row r="512" spans="5:6" x14ac:dyDescent="0.35">
      <c r="E512" s="85"/>
      <c r="F512" s="84"/>
    </row>
    <row r="513" spans="5:6" x14ac:dyDescent="0.35">
      <c r="E513" s="85"/>
      <c r="F513" s="84"/>
    </row>
    <row r="514" spans="5:6" x14ac:dyDescent="0.35">
      <c r="E514" s="85"/>
      <c r="F514" s="84"/>
    </row>
    <row r="515" spans="5:6" x14ac:dyDescent="0.35">
      <c r="E515" s="85"/>
      <c r="F515" s="84"/>
    </row>
    <row r="516" spans="5:6" x14ac:dyDescent="0.35">
      <c r="E516" s="85"/>
      <c r="F516" s="84"/>
    </row>
    <row r="517" spans="5:6" x14ac:dyDescent="0.35">
      <c r="E517" s="85"/>
      <c r="F517" s="84"/>
    </row>
    <row r="518" spans="5:6" x14ac:dyDescent="0.35">
      <c r="E518" s="85"/>
      <c r="F518" s="84"/>
    </row>
    <row r="519" spans="5:6" x14ac:dyDescent="0.35">
      <c r="E519" s="85"/>
      <c r="F519" s="84"/>
    </row>
    <row r="520" spans="5:6" x14ac:dyDescent="0.35">
      <c r="E520" s="85"/>
      <c r="F520" s="84"/>
    </row>
    <row r="521" spans="5:6" x14ac:dyDescent="0.35">
      <c r="E521" s="85"/>
      <c r="F521" s="84"/>
    </row>
    <row r="522" spans="5:6" x14ac:dyDescent="0.35">
      <c r="E522" s="85"/>
      <c r="F522" s="84"/>
    </row>
    <row r="523" spans="5:6" x14ac:dyDescent="0.35">
      <c r="E523" s="85"/>
      <c r="F523" s="84"/>
    </row>
    <row r="524" spans="5:6" x14ac:dyDescent="0.35">
      <c r="E524" s="85"/>
      <c r="F524" s="84"/>
    </row>
    <row r="525" spans="5:6" x14ac:dyDescent="0.35">
      <c r="E525" s="85"/>
      <c r="F525" s="84"/>
    </row>
    <row r="526" spans="5:6" x14ac:dyDescent="0.35">
      <c r="E526" s="85"/>
      <c r="F526" s="84"/>
    </row>
    <row r="527" spans="5:6" x14ac:dyDescent="0.35">
      <c r="E527" s="85"/>
      <c r="F527" s="84"/>
    </row>
    <row r="528" spans="5:6" x14ac:dyDescent="0.35">
      <c r="E528" s="85"/>
      <c r="F528" s="84"/>
    </row>
    <row r="529" spans="5:6" x14ac:dyDescent="0.35">
      <c r="E529" s="85"/>
      <c r="F529" s="84"/>
    </row>
    <row r="530" spans="5:6" x14ac:dyDescent="0.35">
      <c r="E530" s="85"/>
      <c r="F530" s="84"/>
    </row>
    <row r="531" spans="5:6" x14ac:dyDescent="0.35">
      <c r="E531" s="85"/>
      <c r="F531" s="84"/>
    </row>
    <row r="532" spans="5:6" x14ac:dyDescent="0.35">
      <c r="E532" s="85"/>
      <c r="F532" s="84"/>
    </row>
    <row r="533" spans="5:6" x14ac:dyDescent="0.35">
      <c r="E533" s="85"/>
      <c r="F533" s="84"/>
    </row>
    <row r="534" spans="5:6" x14ac:dyDescent="0.35">
      <c r="E534" s="85"/>
      <c r="F534" s="84"/>
    </row>
    <row r="535" spans="5:6" x14ac:dyDescent="0.35">
      <c r="E535" s="85"/>
      <c r="F535" s="84"/>
    </row>
    <row r="536" spans="5:6" x14ac:dyDescent="0.35">
      <c r="E536" s="85"/>
      <c r="F536" s="84"/>
    </row>
    <row r="537" spans="5:6" x14ac:dyDescent="0.35">
      <c r="E537" s="85"/>
      <c r="F537" s="84"/>
    </row>
    <row r="538" spans="5:6" x14ac:dyDescent="0.35">
      <c r="E538" s="85"/>
      <c r="F538" s="84"/>
    </row>
    <row r="539" spans="5:6" x14ac:dyDescent="0.35">
      <c r="E539" s="85"/>
      <c r="F539" s="84"/>
    </row>
    <row r="540" spans="5:6" x14ac:dyDescent="0.35">
      <c r="E540" s="85"/>
      <c r="F540" s="84"/>
    </row>
    <row r="541" spans="5:6" x14ac:dyDescent="0.35">
      <c r="E541" s="85"/>
      <c r="F541" s="84"/>
    </row>
    <row r="542" spans="5:6" x14ac:dyDescent="0.35">
      <c r="E542" s="85"/>
      <c r="F542" s="84"/>
    </row>
    <row r="543" spans="5:6" x14ac:dyDescent="0.35">
      <c r="E543" s="85"/>
      <c r="F543" s="84"/>
    </row>
    <row r="544" spans="5:6" x14ac:dyDescent="0.35">
      <c r="E544" s="85"/>
      <c r="F544" s="84"/>
    </row>
    <row r="545" spans="5:6" x14ac:dyDescent="0.35">
      <c r="E545" s="85"/>
      <c r="F545" s="84"/>
    </row>
    <row r="546" spans="5:6" x14ac:dyDescent="0.35">
      <c r="E546" s="85"/>
      <c r="F546" s="84"/>
    </row>
    <row r="547" spans="5:6" x14ac:dyDescent="0.35">
      <c r="E547" s="85"/>
      <c r="F547" s="84"/>
    </row>
    <row r="548" spans="5:6" x14ac:dyDescent="0.35">
      <c r="E548" s="85"/>
      <c r="F548" s="84"/>
    </row>
    <row r="549" spans="5:6" x14ac:dyDescent="0.35">
      <c r="E549" s="85"/>
      <c r="F549" s="84"/>
    </row>
    <row r="550" spans="5:6" x14ac:dyDescent="0.35">
      <c r="E550" s="85"/>
      <c r="F550" s="84"/>
    </row>
    <row r="551" spans="5:6" x14ac:dyDescent="0.35">
      <c r="E551" s="85"/>
      <c r="F551" s="84"/>
    </row>
    <row r="552" spans="5:6" x14ac:dyDescent="0.35">
      <c r="E552" s="85"/>
      <c r="F552" s="84"/>
    </row>
    <row r="553" spans="5:6" x14ac:dyDescent="0.35">
      <c r="E553" s="85"/>
      <c r="F553" s="84"/>
    </row>
    <row r="554" spans="5:6" x14ac:dyDescent="0.35">
      <c r="E554" s="85"/>
      <c r="F554" s="84"/>
    </row>
    <row r="555" spans="5:6" x14ac:dyDescent="0.35">
      <c r="E555" s="85"/>
      <c r="F555" s="84"/>
    </row>
    <row r="556" spans="5:6" x14ac:dyDescent="0.35">
      <c r="E556" s="85"/>
      <c r="F556" s="84"/>
    </row>
    <row r="557" spans="5:6" x14ac:dyDescent="0.35">
      <c r="E557" s="85"/>
      <c r="F557" s="84"/>
    </row>
    <row r="558" spans="5:6" x14ac:dyDescent="0.35">
      <c r="E558" s="85"/>
      <c r="F558" s="84"/>
    </row>
    <row r="559" spans="5:6" x14ac:dyDescent="0.35">
      <c r="E559" s="85"/>
      <c r="F559" s="84"/>
    </row>
    <row r="560" spans="5:6" x14ac:dyDescent="0.35">
      <c r="E560" s="85"/>
      <c r="F560" s="84"/>
    </row>
    <row r="561" spans="5:6" x14ac:dyDescent="0.35">
      <c r="E561" s="85"/>
      <c r="F561" s="84"/>
    </row>
    <row r="562" spans="5:6" x14ac:dyDescent="0.35">
      <c r="E562" s="85"/>
      <c r="F562" s="84"/>
    </row>
    <row r="563" spans="5:6" x14ac:dyDescent="0.35">
      <c r="E563" s="85"/>
      <c r="F563" s="84"/>
    </row>
    <row r="564" spans="5:6" x14ac:dyDescent="0.35">
      <c r="E564" s="85"/>
      <c r="F564" s="84"/>
    </row>
    <row r="565" spans="5:6" x14ac:dyDescent="0.35">
      <c r="E565" s="85"/>
      <c r="F565" s="84"/>
    </row>
    <row r="566" spans="5:6" x14ac:dyDescent="0.35">
      <c r="E566" s="85"/>
      <c r="F566" s="84"/>
    </row>
    <row r="567" spans="5:6" x14ac:dyDescent="0.35">
      <c r="E567" s="85"/>
      <c r="F567" s="84"/>
    </row>
    <row r="568" spans="5:6" x14ac:dyDescent="0.35">
      <c r="E568" s="85"/>
      <c r="F568" s="84"/>
    </row>
    <row r="569" spans="5:6" x14ac:dyDescent="0.35">
      <c r="E569" s="85"/>
      <c r="F569" s="84"/>
    </row>
    <row r="570" spans="5:6" x14ac:dyDescent="0.35">
      <c r="E570" s="85"/>
      <c r="F570" s="84"/>
    </row>
    <row r="571" spans="5:6" x14ac:dyDescent="0.35">
      <c r="E571" s="85"/>
      <c r="F571" s="84"/>
    </row>
    <row r="572" spans="5:6" x14ac:dyDescent="0.35">
      <c r="E572" s="85"/>
      <c r="F572" s="84"/>
    </row>
    <row r="573" spans="5:6" x14ac:dyDescent="0.35">
      <c r="E573" s="85"/>
      <c r="F573" s="84"/>
    </row>
    <row r="574" spans="5:6" x14ac:dyDescent="0.35">
      <c r="E574" s="85"/>
      <c r="F574" s="84"/>
    </row>
    <row r="575" spans="5:6" x14ac:dyDescent="0.35">
      <c r="E575" s="85"/>
      <c r="F575" s="84"/>
    </row>
    <row r="576" spans="5:6" x14ac:dyDescent="0.35">
      <c r="E576" s="85"/>
      <c r="F576" s="84"/>
    </row>
    <row r="577" spans="5:6" x14ac:dyDescent="0.35">
      <c r="E577" s="85"/>
      <c r="F577" s="84"/>
    </row>
    <row r="578" spans="5:6" x14ac:dyDescent="0.35">
      <c r="E578" s="85"/>
      <c r="F578" s="84"/>
    </row>
    <row r="579" spans="5:6" x14ac:dyDescent="0.35">
      <c r="E579" s="85"/>
      <c r="F579" s="84"/>
    </row>
    <row r="580" spans="5:6" x14ac:dyDescent="0.35">
      <c r="E580" s="85"/>
      <c r="F580" s="84"/>
    </row>
    <row r="581" spans="5:6" x14ac:dyDescent="0.35">
      <c r="E581" s="85"/>
      <c r="F581" s="84"/>
    </row>
    <row r="582" spans="5:6" x14ac:dyDescent="0.35">
      <c r="E582" s="85"/>
      <c r="F582" s="84"/>
    </row>
    <row r="583" spans="5:6" x14ac:dyDescent="0.35">
      <c r="E583" s="85"/>
      <c r="F583" s="84"/>
    </row>
    <row r="584" spans="5:6" x14ac:dyDescent="0.35">
      <c r="E584" s="85"/>
      <c r="F584" s="84"/>
    </row>
    <row r="585" spans="5:6" x14ac:dyDescent="0.35">
      <c r="E585" s="85"/>
      <c r="F585" s="84"/>
    </row>
    <row r="586" spans="5:6" x14ac:dyDescent="0.35">
      <c r="E586" s="85"/>
      <c r="F586" s="84"/>
    </row>
    <row r="587" spans="5:6" x14ac:dyDescent="0.35">
      <c r="E587" s="85"/>
      <c r="F587" s="84"/>
    </row>
    <row r="588" spans="5:6" x14ac:dyDescent="0.35">
      <c r="E588" s="85"/>
      <c r="F588" s="84"/>
    </row>
    <row r="589" spans="5:6" x14ac:dyDescent="0.35">
      <c r="E589" s="85"/>
      <c r="F589" s="84"/>
    </row>
    <row r="590" spans="5:6" x14ac:dyDescent="0.35">
      <c r="E590" s="85"/>
      <c r="F590" s="84"/>
    </row>
    <row r="591" spans="5:6" x14ac:dyDescent="0.35">
      <c r="E591" s="85"/>
      <c r="F591" s="84"/>
    </row>
    <row r="592" spans="5:6" x14ac:dyDescent="0.35">
      <c r="E592" s="85"/>
      <c r="F592" s="84"/>
    </row>
    <row r="593" spans="5:6" x14ac:dyDescent="0.35">
      <c r="E593" s="85"/>
      <c r="F593" s="84"/>
    </row>
    <row r="594" spans="5:6" x14ac:dyDescent="0.35">
      <c r="E594" s="85"/>
      <c r="F594" s="84"/>
    </row>
    <row r="595" spans="5:6" x14ac:dyDescent="0.35">
      <c r="E595" s="85"/>
      <c r="F595" s="84"/>
    </row>
    <row r="596" spans="5:6" x14ac:dyDescent="0.35">
      <c r="E596" s="85"/>
      <c r="F596" s="84"/>
    </row>
    <row r="597" spans="5:6" x14ac:dyDescent="0.35">
      <c r="E597" s="85"/>
      <c r="F597" s="84"/>
    </row>
    <row r="598" spans="5:6" x14ac:dyDescent="0.35">
      <c r="E598" s="85"/>
      <c r="F598" s="84"/>
    </row>
    <row r="599" spans="5:6" x14ac:dyDescent="0.35">
      <c r="E599" s="85"/>
      <c r="F599" s="84"/>
    </row>
    <row r="600" spans="5:6" x14ac:dyDescent="0.35">
      <c r="E600" s="85"/>
      <c r="F600" s="84"/>
    </row>
    <row r="601" spans="5:6" x14ac:dyDescent="0.35">
      <c r="E601" s="85"/>
      <c r="F601" s="84"/>
    </row>
    <row r="602" spans="5:6" x14ac:dyDescent="0.35">
      <c r="E602" s="85"/>
      <c r="F602" s="84"/>
    </row>
    <row r="603" spans="5:6" x14ac:dyDescent="0.35">
      <c r="E603" s="85"/>
      <c r="F603" s="84"/>
    </row>
    <row r="604" spans="5:6" x14ac:dyDescent="0.35">
      <c r="E604" s="85"/>
      <c r="F604" s="84"/>
    </row>
    <row r="605" spans="5:6" x14ac:dyDescent="0.35">
      <c r="E605" s="85"/>
      <c r="F605" s="84"/>
    </row>
    <row r="606" spans="5:6" x14ac:dyDescent="0.35">
      <c r="E606" s="85"/>
      <c r="F606" s="84"/>
    </row>
    <row r="607" spans="5:6" x14ac:dyDescent="0.35">
      <c r="E607" s="85"/>
      <c r="F607" s="84"/>
    </row>
    <row r="608" spans="5:6" x14ac:dyDescent="0.35">
      <c r="E608" s="85"/>
      <c r="F608" s="84"/>
    </row>
    <row r="609" spans="5:6" x14ac:dyDescent="0.35">
      <c r="E609" s="85"/>
      <c r="F609" s="84"/>
    </row>
    <row r="610" spans="5:6" x14ac:dyDescent="0.35">
      <c r="E610" s="85"/>
      <c r="F610" s="84"/>
    </row>
    <row r="611" spans="5:6" x14ac:dyDescent="0.35">
      <c r="E611" s="85"/>
      <c r="F611" s="84"/>
    </row>
    <row r="612" spans="5:6" x14ac:dyDescent="0.35">
      <c r="E612" s="85"/>
      <c r="F612" s="84"/>
    </row>
    <row r="613" spans="5:6" x14ac:dyDescent="0.35">
      <c r="E613" s="85"/>
      <c r="F613" s="84"/>
    </row>
    <row r="614" spans="5:6" x14ac:dyDescent="0.35">
      <c r="E614" s="85"/>
      <c r="F614" s="84"/>
    </row>
    <row r="615" spans="5:6" x14ac:dyDescent="0.35">
      <c r="E615" s="85"/>
      <c r="F615" s="84"/>
    </row>
    <row r="616" spans="5:6" x14ac:dyDescent="0.35">
      <c r="E616" s="85"/>
      <c r="F616" s="84"/>
    </row>
    <row r="617" spans="5:6" x14ac:dyDescent="0.35">
      <c r="E617" s="85"/>
      <c r="F617" s="84"/>
    </row>
    <row r="618" spans="5:6" x14ac:dyDescent="0.35">
      <c r="E618" s="85"/>
      <c r="F618" s="84"/>
    </row>
    <row r="619" spans="5:6" x14ac:dyDescent="0.35">
      <c r="E619" s="85"/>
      <c r="F619" s="84"/>
    </row>
    <row r="620" spans="5:6" x14ac:dyDescent="0.35">
      <c r="E620" s="85"/>
      <c r="F620" s="84"/>
    </row>
    <row r="621" spans="5:6" x14ac:dyDescent="0.35">
      <c r="E621" s="85"/>
      <c r="F621" s="84"/>
    </row>
    <row r="622" spans="5:6" x14ac:dyDescent="0.35">
      <c r="E622" s="85"/>
      <c r="F622" s="84"/>
    </row>
    <row r="623" spans="5:6" x14ac:dyDescent="0.35">
      <c r="E623" s="85"/>
      <c r="F623" s="84"/>
    </row>
    <row r="624" spans="5:6" x14ac:dyDescent="0.35">
      <c r="E624" s="85"/>
      <c r="F624" s="84"/>
    </row>
    <row r="625" spans="5:6" x14ac:dyDescent="0.35">
      <c r="E625" s="85"/>
      <c r="F625" s="84"/>
    </row>
    <row r="626" spans="5:6" x14ac:dyDescent="0.35">
      <c r="E626" s="85"/>
      <c r="F626" s="84"/>
    </row>
    <row r="627" spans="5:6" x14ac:dyDescent="0.35">
      <c r="E627" s="85"/>
      <c r="F627" s="84"/>
    </row>
    <row r="628" spans="5:6" x14ac:dyDescent="0.35">
      <c r="E628" s="85"/>
      <c r="F628" s="84"/>
    </row>
    <row r="629" spans="5:6" x14ac:dyDescent="0.35">
      <c r="E629" s="85"/>
      <c r="F629" s="84"/>
    </row>
    <row r="630" spans="5:6" x14ac:dyDescent="0.35">
      <c r="E630" s="85"/>
      <c r="F630" s="84"/>
    </row>
    <row r="631" spans="5:6" x14ac:dyDescent="0.35">
      <c r="E631" s="85"/>
      <c r="F631" s="84"/>
    </row>
    <row r="632" spans="5:6" x14ac:dyDescent="0.35">
      <c r="E632" s="85"/>
      <c r="F632" s="84"/>
    </row>
    <row r="633" spans="5:6" x14ac:dyDescent="0.35">
      <c r="E633" s="85"/>
      <c r="F633" s="84"/>
    </row>
    <row r="634" spans="5:6" x14ac:dyDescent="0.35">
      <c r="E634" s="85"/>
      <c r="F634" s="84"/>
    </row>
    <row r="635" spans="5:6" x14ac:dyDescent="0.35">
      <c r="E635" s="85"/>
      <c r="F635" s="84"/>
    </row>
    <row r="636" spans="5:6" x14ac:dyDescent="0.35">
      <c r="E636" s="85"/>
      <c r="F636" s="84"/>
    </row>
    <row r="637" spans="5:6" x14ac:dyDescent="0.35">
      <c r="E637" s="85"/>
      <c r="F637" s="84"/>
    </row>
    <row r="638" spans="5:6" x14ac:dyDescent="0.35">
      <c r="E638" s="85"/>
      <c r="F638" s="84"/>
    </row>
    <row r="639" spans="5:6" x14ac:dyDescent="0.35">
      <c r="E639" s="85"/>
      <c r="F639" s="84"/>
    </row>
    <row r="640" spans="5:6" x14ac:dyDescent="0.35">
      <c r="E640" s="85"/>
      <c r="F640" s="84"/>
    </row>
    <row r="641" spans="5:6" x14ac:dyDescent="0.35">
      <c r="E641" s="85"/>
      <c r="F641" s="84"/>
    </row>
    <row r="642" spans="5:6" x14ac:dyDescent="0.35">
      <c r="E642" s="85"/>
      <c r="F642" s="84"/>
    </row>
    <row r="643" spans="5:6" x14ac:dyDescent="0.35">
      <c r="E643" s="85"/>
      <c r="F643" s="84"/>
    </row>
    <row r="644" spans="5:6" x14ac:dyDescent="0.35">
      <c r="E644" s="85"/>
      <c r="F644" s="84"/>
    </row>
    <row r="645" spans="5:6" x14ac:dyDescent="0.35">
      <c r="E645" s="85"/>
      <c r="F645" s="84"/>
    </row>
    <row r="646" spans="5:6" x14ac:dyDescent="0.35">
      <c r="E646" s="85"/>
      <c r="F646" s="84"/>
    </row>
    <row r="647" spans="5:6" x14ac:dyDescent="0.35">
      <c r="E647" s="85"/>
      <c r="F647" s="84"/>
    </row>
    <row r="648" spans="5:6" x14ac:dyDescent="0.35">
      <c r="E648" s="85"/>
      <c r="F648" s="84"/>
    </row>
    <row r="649" spans="5:6" x14ac:dyDescent="0.35">
      <c r="E649" s="85"/>
      <c r="F649" s="84"/>
    </row>
    <row r="650" spans="5:6" x14ac:dyDescent="0.35">
      <c r="E650" s="85"/>
      <c r="F650" s="84"/>
    </row>
    <row r="651" spans="5:6" x14ac:dyDescent="0.35">
      <c r="E651" s="85"/>
      <c r="F651" s="84"/>
    </row>
    <row r="652" spans="5:6" x14ac:dyDescent="0.35">
      <c r="E652" s="85"/>
      <c r="F652" s="84"/>
    </row>
    <row r="653" spans="5:6" x14ac:dyDescent="0.35">
      <c r="E653" s="85"/>
      <c r="F653" s="84"/>
    </row>
    <row r="654" spans="5:6" x14ac:dyDescent="0.35">
      <c r="E654" s="85"/>
      <c r="F654" s="84"/>
    </row>
    <row r="655" spans="5:6" x14ac:dyDescent="0.35">
      <c r="E655" s="85"/>
      <c r="F655" s="84"/>
    </row>
    <row r="656" spans="5:6" x14ac:dyDescent="0.35">
      <c r="E656" s="85"/>
      <c r="F656" s="84"/>
    </row>
    <row r="657" spans="5:6" x14ac:dyDescent="0.35">
      <c r="E657" s="85"/>
      <c r="F657" s="84"/>
    </row>
    <row r="658" spans="5:6" x14ac:dyDescent="0.35">
      <c r="E658" s="85"/>
      <c r="F658" s="84"/>
    </row>
    <row r="659" spans="5:6" x14ac:dyDescent="0.35">
      <c r="E659" s="85"/>
      <c r="F659" s="84"/>
    </row>
    <row r="660" spans="5:6" x14ac:dyDescent="0.35">
      <c r="E660" s="85"/>
      <c r="F660" s="84"/>
    </row>
    <row r="661" spans="5:6" x14ac:dyDescent="0.35">
      <c r="E661" s="85"/>
      <c r="F661" s="84"/>
    </row>
    <row r="662" spans="5:6" x14ac:dyDescent="0.35">
      <c r="E662" s="85"/>
      <c r="F662" s="84"/>
    </row>
    <row r="663" spans="5:6" x14ac:dyDescent="0.35">
      <c r="E663" s="85"/>
      <c r="F663" s="84"/>
    </row>
    <row r="664" spans="5:6" x14ac:dyDescent="0.35">
      <c r="E664" s="85"/>
      <c r="F664" s="84"/>
    </row>
    <row r="665" spans="5:6" x14ac:dyDescent="0.35">
      <c r="E665" s="85"/>
      <c r="F665" s="84"/>
    </row>
    <row r="666" spans="5:6" x14ac:dyDescent="0.35">
      <c r="E666" s="85"/>
      <c r="F666" s="84"/>
    </row>
    <row r="667" spans="5:6" x14ac:dyDescent="0.35">
      <c r="E667" s="85"/>
      <c r="F667" s="84"/>
    </row>
    <row r="668" spans="5:6" x14ac:dyDescent="0.35">
      <c r="E668" s="85"/>
      <c r="F668" s="84"/>
    </row>
    <row r="669" spans="5:6" x14ac:dyDescent="0.35">
      <c r="E669" s="85"/>
      <c r="F669" s="84"/>
    </row>
    <row r="670" spans="5:6" x14ac:dyDescent="0.35">
      <c r="E670" s="85"/>
      <c r="F670" s="84"/>
    </row>
    <row r="671" spans="5:6" x14ac:dyDescent="0.35">
      <c r="E671" s="85"/>
      <c r="F671" s="84"/>
    </row>
    <row r="672" spans="5:6" x14ac:dyDescent="0.35">
      <c r="E672" s="85"/>
      <c r="F672" s="84"/>
    </row>
    <row r="673" spans="5:6" x14ac:dyDescent="0.35">
      <c r="E673" s="85"/>
      <c r="F673" s="84"/>
    </row>
    <row r="674" spans="5:6" x14ac:dyDescent="0.35">
      <c r="E674" s="85"/>
      <c r="F674" s="84"/>
    </row>
    <row r="675" spans="5:6" x14ac:dyDescent="0.35">
      <c r="E675" s="85"/>
      <c r="F675" s="84"/>
    </row>
    <row r="676" spans="5:6" x14ac:dyDescent="0.35">
      <c r="E676" s="85"/>
      <c r="F676" s="84"/>
    </row>
    <row r="677" spans="5:6" x14ac:dyDescent="0.35">
      <c r="E677" s="85"/>
      <c r="F677" s="84"/>
    </row>
    <row r="678" spans="5:6" x14ac:dyDescent="0.35">
      <c r="E678" s="85"/>
      <c r="F678" s="84"/>
    </row>
    <row r="679" spans="5:6" x14ac:dyDescent="0.35">
      <c r="E679" s="85"/>
      <c r="F679" s="84"/>
    </row>
    <row r="680" spans="5:6" x14ac:dyDescent="0.35">
      <c r="E680" s="85"/>
      <c r="F680" s="84"/>
    </row>
    <row r="681" spans="5:6" x14ac:dyDescent="0.35">
      <c r="E681" s="85"/>
      <c r="F681" s="84"/>
    </row>
    <row r="682" spans="5:6" x14ac:dyDescent="0.35">
      <c r="E682" s="85"/>
      <c r="F682" s="84"/>
    </row>
    <row r="683" spans="5:6" x14ac:dyDescent="0.35">
      <c r="E683" s="85"/>
      <c r="F683" s="84"/>
    </row>
    <row r="684" spans="5:6" x14ac:dyDescent="0.35">
      <c r="E684" s="85"/>
      <c r="F684" s="84"/>
    </row>
    <row r="685" spans="5:6" x14ac:dyDescent="0.35">
      <c r="E685" s="85"/>
      <c r="F685" s="84"/>
    </row>
    <row r="686" spans="5:6" x14ac:dyDescent="0.35">
      <c r="E686" s="85"/>
      <c r="F686" s="84"/>
    </row>
    <row r="687" spans="5:6" x14ac:dyDescent="0.35">
      <c r="E687" s="85"/>
      <c r="F687" s="84"/>
    </row>
    <row r="688" spans="5:6" x14ac:dyDescent="0.35">
      <c r="E688" s="85"/>
      <c r="F688" s="84"/>
    </row>
    <row r="689" spans="5:6" x14ac:dyDescent="0.35">
      <c r="E689" s="85"/>
      <c r="F689" s="84"/>
    </row>
    <row r="690" spans="5:6" x14ac:dyDescent="0.35">
      <c r="E690" s="85"/>
      <c r="F690" s="84"/>
    </row>
    <row r="691" spans="5:6" x14ac:dyDescent="0.35">
      <c r="E691" s="85"/>
      <c r="F691" s="84"/>
    </row>
    <row r="692" spans="5:6" x14ac:dyDescent="0.35">
      <c r="E692" s="85"/>
      <c r="F692" s="84"/>
    </row>
    <row r="693" spans="5:6" x14ac:dyDescent="0.35">
      <c r="E693" s="85"/>
      <c r="F693" s="84"/>
    </row>
    <row r="694" spans="5:6" x14ac:dyDescent="0.35">
      <c r="E694" s="85"/>
      <c r="F694" s="84"/>
    </row>
    <row r="695" spans="5:6" x14ac:dyDescent="0.35">
      <c r="E695" s="85"/>
      <c r="F695" s="84"/>
    </row>
    <row r="696" spans="5:6" x14ac:dyDescent="0.35">
      <c r="E696" s="85"/>
      <c r="F696" s="84"/>
    </row>
    <row r="697" spans="5:6" x14ac:dyDescent="0.35">
      <c r="E697" s="85"/>
      <c r="F697" s="84"/>
    </row>
    <row r="698" spans="5:6" x14ac:dyDescent="0.35">
      <c r="E698" s="85"/>
      <c r="F698" s="84"/>
    </row>
    <row r="699" spans="5:6" x14ac:dyDescent="0.35">
      <c r="E699" s="85"/>
      <c r="F699" s="84"/>
    </row>
    <row r="700" spans="5:6" x14ac:dyDescent="0.35">
      <c r="E700" s="85"/>
      <c r="F700" s="84"/>
    </row>
    <row r="701" spans="5:6" x14ac:dyDescent="0.35">
      <c r="E701" s="85"/>
      <c r="F701" s="84"/>
    </row>
    <row r="702" spans="5:6" x14ac:dyDescent="0.35">
      <c r="E702" s="85"/>
      <c r="F702" s="84"/>
    </row>
    <row r="703" spans="5:6" x14ac:dyDescent="0.35">
      <c r="E703" s="85"/>
      <c r="F703" s="84"/>
    </row>
    <row r="704" spans="5:6" x14ac:dyDescent="0.35">
      <c r="E704" s="85"/>
      <c r="F704" s="84"/>
    </row>
    <row r="705" spans="5:6" x14ac:dyDescent="0.35">
      <c r="E705" s="85"/>
      <c r="F705" s="84"/>
    </row>
    <row r="706" spans="5:6" x14ac:dyDescent="0.35">
      <c r="E706" s="85"/>
      <c r="F706" s="84"/>
    </row>
    <row r="707" spans="5:6" x14ac:dyDescent="0.35">
      <c r="E707" s="85"/>
      <c r="F707" s="84"/>
    </row>
    <row r="708" spans="5:6" x14ac:dyDescent="0.35">
      <c r="E708" s="85"/>
      <c r="F708" s="84"/>
    </row>
    <row r="709" spans="5:6" x14ac:dyDescent="0.35">
      <c r="E709" s="85"/>
      <c r="F709" s="84"/>
    </row>
    <row r="710" spans="5:6" x14ac:dyDescent="0.35">
      <c r="E710" s="85"/>
      <c r="F710" s="84"/>
    </row>
    <row r="711" spans="5:6" x14ac:dyDescent="0.35">
      <c r="E711" s="85"/>
      <c r="F711" s="84"/>
    </row>
    <row r="712" spans="5:6" x14ac:dyDescent="0.35">
      <c r="E712" s="85"/>
      <c r="F712" s="84"/>
    </row>
    <row r="713" spans="5:6" x14ac:dyDescent="0.35">
      <c r="E713" s="85"/>
      <c r="F713" s="84"/>
    </row>
    <row r="714" spans="5:6" x14ac:dyDescent="0.35">
      <c r="E714" s="85"/>
      <c r="F714" s="84"/>
    </row>
    <row r="715" spans="5:6" x14ac:dyDescent="0.35">
      <c r="E715" s="85"/>
      <c r="F715" s="84"/>
    </row>
    <row r="716" spans="5:6" x14ac:dyDescent="0.35">
      <c r="E716" s="85"/>
      <c r="F716" s="84"/>
    </row>
    <row r="717" spans="5:6" x14ac:dyDescent="0.35">
      <c r="E717" s="85"/>
      <c r="F717" s="84"/>
    </row>
    <row r="718" spans="5:6" x14ac:dyDescent="0.35">
      <c r="E718" s="85"/>
      <c r="F718" s="84"/>
    </row>
    <row r="719" spans="5:6" x14ac:dyDescent="0.35">
      <c r="E719" s="85"/>
      <c r="F719" s="84"/>
    </row>
    <row r="720" spans="5:6" x14ac:dyDescent="0.35">
      <c r="E720" s="85"/>
      <c r="F720" s="84"/>
    </row>
    <row r="721" spans="5:6" x14ac:dyDescent="0.35">
      <c r="E721" s="85"/>
      <c r="F721" s="84"/>
    </row>
    <row r="722" spans="5:6" x14ac:dyDescent="0.35">
      <c r="E722" s="85"/>
      <c r="F722" s="84"/>
    </row>
    <row r="723" spans="5:6" x14ac:dyDescent="0.35">
      <c r="E723" s="85"/>
      <c r="F723" s="84"/>
    </row>
    <row r="724" spans="5:6" x14ac:dyDescent="0.35">
      <c r="E724" s="85"/>
      <c r="F724" s="84"/>
    </row>
    <row r="725" spans="5:6" x14ac:dyDescent="0.35">
      <c r="E725" s="85"/>
      <c r="F725" s="84"/>
    </row>
    <row r="726" spans="5:6" x14ac:dyDescent="0.35">
      <c r="E726" s="85"/>
      <c r="F726" s="84"/>
    </row>
    <row r="727" spans="5:6" x14ac:dyDescent="0.35">
      <c r="E727" s="85"/>
      <c r="F727" s="84"/>
    </row>
    <row r="728" spans="5:6" x14ac:dyDescent="0.35">
      <c r="E728" s="85"/>
      <c r="F728" s="84"/>
    </row>
    <row r="729" spans="5:6" x14ac:dyDescent="0.35">
      <c r="E729" s="85"/>
      <c r="F729" s="84"/>
    </row>
    <row r="730" spans="5:6" x14ac:dyDescent="0.35">
      <c r="E730" s="85"/>
      <c r="F730" s="84"/>
    </row>
    <row r="731" spans="5:6" x14ac:dyDescent="0.35">
      <c r="E731" s="85"/>
      <c r="F731" s="84"/>
    </row>
    <row r="732" spans="5:6" x14ac:dyDescent="0.35">
      <c r="E732" s="85"/>
      <c r="F732" s="84"/>
    </row>
    <row r="733" spans="5:6" x14ac:dyDescent="0.35">
      <c r="E733" s="85"/>
      <c r="F733" s="84"/>
    </row>
    <row r="734" spans="5:6" x14ac:dyDescent="0.35">
      <c r="E734" s="85"/>
      <c r="F734" s="84"/>
    </row>
    <row r="735" spans="5:6" x14ac:dyDescent="0.35">
      <c r="E735" s="85"/>
      <c r="F735" s="84"/>
    </row>
    <row r="736" spans="5:6" x14ac:dyDescent="0.35">
      <c r="E736" s="85"/>
      <c r="F736" s="84"/>
    </row>
    <row r="737" spans="5:6" x14ac:dyDescent="0.35">
      <c r="E737" s="85"/>
      <c r="F737" s="84"/>
    </row>
    <row r="738" spans="5:6" x14ac:dyDescent="0.35">
      <c r="E738" s="85"/>
      <c r="F738" s="84"/>
    </row>
    <row r="739" spans="5:6" x14ac:dyDescent="0.35">
      <c r="E739" s="85"/>
      <c r="F739" s="84"/>
    </row>
    <row r="740" spans="5:6" x14ac:dyDescent="0.35">
      <c r="E740" s="85"/>
      <c r="F740" s="84"/>
    </row>
    <row r="741" spans="5:6" x14ac:dyDescent="0.35">
      <c r="E741" s="85"/>
      <c r="F741" s="84"/>
    </row>
    <row r="742" spans="5:6" x14ac:dyDescent="0.35">
      <c r="E742" s="85"/>
      <c r="F742" s="84"/>
    </row>
    <row r="743" spans="5:6" x14ac:dyDescent="0.35">
      <c r="E743" s="85"/>
      <c r="F743" s="84"/>
    </row>
    <row r="744" spans="5:6" x14ac:dyDescent="0.35">
      <c r="E744" s="85"/>
      <c r="F744" s="84"/>
    </row>
    <row r="745" spans="5:6" x14ac:dyDescent="0.35">
      <c r="E745" s="85"/>
      <c r="F745" s="84"/>
    </row>
    <row r="746" spans="5:6" x14ac:dyDescent="0.35">
      <c r="E746" s="85"/>
      <c r="F746" s="84"/>
    </row>
    <row r="747" spans="5:6" x14ac:dyDescent="0.35">
      <c r="E747" s="85"/>
      <c r="F747" s="84"/>
    </row>
    <row r="748" spans="5:6" x14ac:dyDescent="0.35">
      <c r="E748" s="85"/>
      <c r="F748" s="84"/>
    </row>
    <row r="749" spans="5:6" x14ac:dyDescent="0.35">
      <c r="E749" s="85"/>
      <c r="F749" s="84"/>
    </row>
    <row r="750" spans="5:6" x14ac:dyDescent="0.35">
      <c r="E750" s="85"/>
      <c r="F750" s="84"/>
    </row>
    <row r="751" spans="5:6" x14ac:dyDescent="0.35">
      <c r="E751" s="85"/>
      <c r="F751" s="84"/>
    </row>
    <row r="752" spans="5:6" x14ac:dyDescent="0.35">
      <c r="E752" s="85"/>
      <c r="F752" s="84"/>
    </row>
    <row r="753" spans="5:6" x14ac:dyDescent="0.35">
      <c r="E753" s="85"/>
      <c r="F753" s="84"/>
    </row>
    <row r="754" spans="5:6" x14ac:dyDescent="0.35">
      <c r="E754" s="85"/>
      <c r="F754" s="84"/>
    </row>
    <row r="755" spans="5:6" x14ac:dyDescent="0.35">
      <c r="E755" s="85"/>
      <c r="F755" s="84"/>
    </row>
    <row r="756" spans="5:6" x14ac:dyDescent="0.35">
      <c r="E756" s="85"/>
      <c r="F756" s="84"/>
    </row>
    <row r="757" spans="5:6" x14ac:dyDescent="0.35">
      <c r="E757" s="85"/>
      <c r="F757" s="84"/>
    </row>
    <row r="758" spans="5:6" x14ac:dyDescent="0.35">
      <c r="E758" s="85"/>
      <c r="F758" s="84"/>
    </row>
    <row r="759" spans="5:6" x14ac:dyDescent="0.35">
      <c r="E759" s="85"/>
      <c r="F759" s="84"/>
    </row>
    <row r="760" spans="5:6" x14ac:dyDescent="0.35">
      <c r="E760" s="85"/>
      <c r="F760" s="84"/>
    </row>
    <row r="761" spans="5:6" x14ac:dyDescent="0.35">
      <c r="E761" s="85"/>
      <c r="F761" s="84"/>
    </row>
    <row r="762" spans="5:6" x14ac:dyDescent="0.35">
      <c r="E762" s="85"/>
      <c r="F762" s="84"/>
    </row>
    <row r="763" spans="5:6" x14ac:dyDescent="0.35">
      <c r="E763" s="85"/>
      <c r="F763" s="84"/>
    </row>
    <row r="764" spans="5:6" x14ac:dyDescent="0.35">
      <c r="E764" s="85"/>
      <c r="F764" s="84"/>
    </row>
    <row r="765" spans="5:6" x14ac:dyDescent="0.35">
      <c r="E765" s="85"/>
      <c r="F765" s="84"/>
    </row>
    <row r="766" spans="5:6" x14ac:dyDescent="0.35">
      <c r="E766" s="85"/>
      <c r="F766" s="84"/>
    </row>
    <row r="767" spans="5:6" x14ac:dyDescent="0.35">
      <c r="E767" s="85"/>
      <c r="F767" s="84"/>
    </row>
    <row r="768" spans="5:6" x14ac:dyDescent="0.35">
      <c r="E768" s="85"/>
      <c r="F768" s="84"/>
    </row>
    <row r="769" spans="5:6" x14ac:dyDescent="0.35">
      <c r="E769" s="85"/>
      <c r="F769" s="84"/>
    </row>
    <row r="770" spans="5:6" x14ac:dyDescent="0.35">
      <c r="E770" s="85"/>
      <c r="F770" s="84"/>
    </row>
    <row r="771" spans="5:6" x14ac:dyDescent="0.35">
      <c r="E771" s="85"/>
      <c r="F771" s="84"/>
    </row>
    <row r="772" spans="5:6" x14ac:dyDescent="0.35">
      <c r="E772" s="85"/>
      <c r="F772" s="84"/>
    </row>
    <row r="773" spans="5:6" x14ac:dyDescent="0.35">
      <c r="E773" s="85"/>
      <c r="F773" s="84"/>
    </row>
    <row r="774" spans="5:6" x14ac:dyDescent="0.35">
      <c r="E774" s="85"/>
      <c r="F774" s="84"/>
    </row>
    <row r="775" spans="5:6" x14ac:dyDescent="0.35">
      <c r="E775" s="85"/>
      <c r="F775" s="84"/>
    </row>
    <row r="776" spans="5:6" x14ac:dyDescent="0.35">
      <c r="E776" s="85"/>
      <c r="F776" s="84"/>
    </row>
    <row r="777" spans="5:6" x14ac:dyDescent="0.35">
      <c r="E777" s="85"/>
      <c r="F777" s="84"/>
    </row>
    <row r="778" spans="5:6" x14ac:dyDescent="0.35">
      <c r="E778" s="85"/>
      <c r="F778" s="84"/>
    </row>
    <row r="779" spans="5:6" x14ac:dyDescent="0.35">
      <c r="E779" s="85"/>
      <c r="F779" s="84"/>
    </row>
    <row r="780" spans="5:6" x14ac:dyDescent="0.35">
      <c r="E780" s="85"/>
      <c r="F780" s="84"/>
    </row>
    <row r="781" spans="5:6" x14ac:dyDescent="0.35">
      <c r="E781" s="85"/>
      <c r="F781" s="84"/>
    </row>
    <row r="782" spans="5:6" x14ac:dyDescent="0.35">
      <c r="E782" s="85"/>
      <c r="F782" s="84"/>
    </row>
    <row r="783" spans="5:6" x14ac:dyDescent="0.35">
      <c r="E783" s="85"/>
      <c r="F783" s="84"/>
    </row>
    <row r="784" spans="5:6" x14ac:dyDescent="0.35">
      <c r="E784" s="85"/>
      <c r="F784" s="84"/>
    </row>
    <row r="785" spans="5:6" x14ac:dyDescent="0.35">
      <c r="E785" s="85"/>
      <c r="F785" s="84"/>
    </row>
    <row r="786" spans="5:6" x14ac:dyDescent="0.35">
      <c r="E786" s="85"/>
      <c r="F786" s="84"/>
    </row>
    <row r="787" spans="5:6" x14ac:dyDescent="0.35">
      <c r="E787" s="85"/>
      <c r="F787" s="84"/>
    </row>
    <row r="788" spans="5:6" x14ac:dyDescent="0.35">
      <c r="E788" s="85"/>
      <c r="F788" s="84"/>
    </row>
    <row r="789" spans="5:6" x14ac:dyDescent="0.35">
      <c r="E789" s="85"/>
      <c r="F789" s="84"/>
    </row>
    <row r="790" spans="5:6" x14ac:dyDescent="0.35">
      <c r="E790" s="85"/>
      <c r="F790" s="84"/>
    </row>
    <row r="791" spans="5:6" x14ac:dyDescent="0.35">
      <c r="E791" s="85"/>
      <c r="F791" s="84"/>
    </row>
    <row r="792" spans="5:6" x14ac:dyDescent="0.35">
      <c r="E792" s="85"/>
      <c r="F792" s="84"/>
    </row>
    <row r="793" spans="5:6" x14ac:dyDescent="0.35">
      <c r="E793" s="85"/>
      <c r="F793" s="84"/>
    </row>
    <row r="794" spans="5:6" x14ac:dyDescent="0.35">
      <c r="E794" s="85"/>
      <c r="F794" s="84"/>
    </row>
    <row r="795" spans="5:6" x14ac:dyDescent="0.35">
      <c r="E795" s="85"/>
      <c r="F795" s="84"/>
    </row>
    <row r="796" spans="5:6" x14ac:dyDescent="0.35">
      <c r="E796" s="85"/>
      <c r="F796" s="84"/>
    </row>
    <row r="797" spans="5:6" x14ac:dyDescent="0.35">
      <c r="E797" s="85"/>
      <c r="F797" s="84"/>
    </row>
    <row r="798" spans="5:6" x14ac:dyDescent="0.35">
      <c r="E798" s="85"/>
      <c r="F798" s="84"/>
    </row>
    <row r="799" spans="5:6" x14ac:dyDescent="0.35">
      <c r="E799" s="85"/>
      <c r="F799" s="84"/>
    </row>
    <row r="800" spans="5:6" x14ac:dyDescent="0.35">
      <c r="E800" s="85"/>
      <c r="F800" s="84"/>
    </row>
    <row r="801" spans="5:6" x14ac:dyDescent="0.35">
      <c r="E801" s="85"/>
      <c r="F801" s="84"/>
    </row>
    <row r="802" spans="5:6" x14ac:dyDescent="0.35">
      <c r="E802" s="85"/>
      <c r="F802" s="84"/>
    </row>
    <row r="803" spans="5:6" x14ac:dyDescent="0.35">
      <c r="E803" s="85"/>
      <c r="F803" s="84"/>
    </row>
    <row r="804" spans="5:6" x14ac:dyDescent="0.35">
      <c r="E804" s="85"/>
      <c r="F804" s="84"/>
    </row>
    <row r="805" spans="5:6" x14ac:dyDescent="0.35">
      <c r="E805" s="85"/>
      <c r="F805" s="84"/>
    </row>
    <row r="806" spans="5:6" x14ac:dyDescent="0.35">
      <c r="E806" s="85"/>
      <c r="F806" s="84"/>
    </row>
    <row r="807" spans="5:6" x14ac:dyDescent="0.35">
      <c r="E807" s="85"/>
      <c r="F807" s="84"/>
    </row>
    <row r="808" spans="5:6" x14ac:dyDescent="0.35">
      <c r="E808" s="85"/>
      <c r="F808" s="84"/>
    </row>
    <row r="809" spans="5:6" x14ac:dyDescent="0.35">
      <c r="E809" s="85"/>
      <c r="F809" s="84"/>
    </row>
    <row r="810" spans="5:6" x14ac:dyDescent="0.35">
      <c r="E810" s="85"/>
      <c r="F810" s="84"/>
    </row>
    <row r="811" spans="5:6" x14ac:dyDescent="0.35">
      <c r="E811" s="85"/>
      <c r="F811" s="84"/>
    </row>
    <row r="812" spans="5:6" x14ac:dyDescent="0.35">
      <c r="E812" s="85"/>
      <c r="F812" s="84"/>
    </row>
    <row r="813" spans="5:6" x14ac:dyDescent="0.35">
      <c r="E813" s="85"/>
      <c r="F813" s="84"/>
    </row>
    <row r="814" spans="5:6" x14ac:dyDescent="0.35">
      <c r="E814" s="85"/>
      <c r="F814" s="84"/>
    </row>
    <row r="815" spans="5:6" x14ac:dyDescent="0.35">
      <c r="E815" s="85"/>
      <c r="F815" s="84"/>
    </row>
    <row r="816" spans="5:6" x14ac:dyDescent="0.35">
      <c r="E816" s="85"/>
      <c r="F816" s="84"/>
    </row>
    <row r="817" spans="5:6" x14ac:dyDescent="0.35">
      <c r="E817" s="85"/>
      <c r="F817" s="84"/>
    </row>
    <row r="818" spans="5:6" x14ac:dyDescent="0.35">
      <c r="E818" s="85"/>
      <c r="F818" s="84"/>
    </row>
    <row r="819" spans="5:6" x14ac:dyDescent="0.35">
      <c r="E819" s="85"/>
      <c r="F819" s="84"/>
    </row>
    <row r="820" spans="5:6" x14ac:dyDescent="0.35">
      <c r="E820" s="85"/>
      <c r="F820" s="84"/>
    </row>
    <row r="821" spans="5:6" x14ac:dyDescent="0.35">
      <c r="E821" s="85"/>
      <c r="F821" s="84"/>
    </row>
    <row r="822" spans="5:6" x14ac:dyDescent="0.35">
      <c r="E822" s="85"/>
      <c r="F822" s="84"/>
    </row>
    <row r="823" spans="5:6" x14ac:dyDescent="0.35">
      <c r="E823" s="85"/>
      <c r="F823" s="84"/>
    </row>
    <row r="824" spans="5:6" x14ac:dyDescent="0.35">
      <c r="E824" s="85"/>
      <c r="F824" s="84"/>
    </row>
    <row r="825" spans="5:6" x14ac:dyDescent="0.35">
      <c r="E825" s="85"/>
      <c r="F825" s="84"/>
    </row>
    <row r="826" spans="5:6" x14ac:dyDescent="0.35">
      <c r="E826" s="85"/>
      <c r="F826" s="84"/>
    </row>
    <row r="827" spans="5:6" x14ac:dyDescent="0.35">
      <c r="E827" s="85"/>
      <c r="F827" s="84"/>
    </row>
    <row r="828" spans="5:6" x14ac:dyDescent="0.35">
      <c r="E828" s="85"/>
      <c r="F828" s="84"/>
    </row>
    <row r="829" spans="5:6" x14ac:dyDescent="0.35">
      <c r="E829" s="85"/>
      <c r="F829" s="84"/>
    </row>
    <row r="830" spans="5:6" x14ac:dyDescent="0.35">
      <c r="E830" s="85"/>
      <c r="F830" s="84"/>
    </row>
    <row r="831" spans="5:6" x14ac:dyDescent="0.35">
      <c r="E831" s="85"/>
      <c r="F831" s="84"/>
    </row>
    <row r="832" spans="5:6" x14ac:dyDescent="0.35">
      <c r="E832" s="85"/>
      <c r="F832" s="84"/>
    </row>
    <row r="833" spans="5:6" x14ac:dyDescent="0.35">
      <c r="E833" s="85"/>
      <c r="F833" s="84"/>
    </row>
    <row r="834" spans="5:6" x14ac:dyDescent="0.35">
      <c r="E834" s="85"/>
      <c r="F834" s="84"/>
    </row>
    <row r="835" spans="5:6" x14ac:dyDescent="0.35">
      <c r="E835" s="85"/>
      <c r="F835" s="84"/>
    </row>
    <row r="836" spans="5:6" x14ac:dyDescent="0.35">
      <c r="E836" s="85"/>
      <c r="F836" s="84"/>
    </row>
    <row r="837" spans="5:6" x14ac:dyDescent="0.35">
      <c r="E837" s="85"/>
      <c r="F837" s="84"/>
    </row>
    <row r="838" spans="5:6" x14ac:dyDescent="0.35">
      <c r="E838" s="85"/>
      <c r="F838" s="84"/>
    </row>
    <row r="839" spans="5:6" x14ac:dyDescent="0.35">
      <c r="E839" s="85"/>
      <c r="F839" s="84"/>
    </row>
    <row r="840" spans="5:6" x14ac:dyDescent="0.35">
      <c r="E840" s="85"/>
      <c r="F840" s="84"/>
    </row>
    <row r="841" spans="5:6" x14ac:dyDescent="0.35">
      <c r="E841" s="85"/>
      <c r="F841" s="84"/>
    </row>
    <row r="842" spans="5:6" x14ac:dyDescent="0.35">
      <c r="E842" s="85"/>
      <c r="F842" s="84"/>
    </row>
    <row r="843" spans="5:6" x14ac:dyDescent="0.35">
      <c r="E843" s="85"/>
      <c r="F843" s="84"/>
    </row>
    <row r="844" spans="5:6" x14ac:dyDescent="0.35">
      <c r="E844" s="85"/>
      <c r="F844" s="84"/>
    </row>
    <row r="845" spans="5:6" x14ac:dyDescent="0.35">
      <c r="E845" s="85"/>
      <c r="F845" s="84"/>
    </row>
    <row r="846" spans="5:6" x14ac:dyDescent="0.35">
      <c r="E846" s="85"/>
      <c r="F846" s="84"/>
    </row>
    <row r="847" spans="5:6" x14ac:dyDescent="0.35">
      <c r="E847" s="85"/>
      <c r="F847" s="84"/>
    </row>
    <row r="848" spans="5:6" x14ac:dyDescent="0.35">
      <c r="E848" s="85"/>
      <c r="F848" s="84"/>
    </row>
    <row r="849" spans="5:6" x14ac:dyDescent="0.35">
      <c r="E849" s="85"/>
      <c r="F849" s="84"/>
    </row>
    <row r="850" spans="5:6" x14ac:dyDescent="0.35">
      <c r="E850" s="85"/>
      <c r="F850" s="84"/>
    </row>
    <row r="851" spans="5:6" x14ac:dyDescent="0.35">
      <c r="E851" s="85"/>
      <c r="F851" s="84"/>
    </row>
    <row r="852" spans="5:6" x14ac:dyDescent="0.35">
      <c r="E852" s="85"/>
      <c r="F852" s="84"/>
    </row>
    <row r="853" spans="5:6" x14ac:dyDescent="0.35">
      <c r="E853" s="85"/>
      <c r="F853" s="84"/>
    </row>
    <row r="854" spans="5:6" x14ac:dyDescent="0.35">
      <c r="E854" s="85"/>
      <c r="F854" s="84"/>
    </row>
    <row r="855" spans="5:6" x14ac:dyDescent="0.35">
      <c r="E855" s="85"/>
      <c r="F855" s="84"/>
    </row>
    <row r="856" spans="5:6" x14ac:dyDescent="0.35">
      <c r="E856" s="85"/>
      <c r="F856" s="84"/>
    </row>
    <row r="857" spans="5:6" x14ac:dyDescent="0.35">
      <c r="E857" s="85"/>
      <c r="F857" s="84"/>
    </row>
    <row r="858" spans="5:6" x14ac:dyDescent="0.35">
      <c r="E858" s="85"/>
      <c r="F858" s="84"/>
    </row>
    <row r="859" spans="5:6" x14ac:dyDescent="0.35">
      <c r="E859" s="85"/>
      <c r="F859" s="84"/>
    </row>
    <row r="860" spans="5:6" x14ac:dyDescent="0.35">
      <c r="E860" s="85"/>
      <c r="F860" s="84"/>
    </row>
    <row r="861" spans="5:6" x14ac:dyDescent="0.35">
      <c r="E861" s="85"/>
      <c r="F861" s="84"/>
    </row>
    <row r="862" spans="5:6" x14ac:dyDescent="0.35">
      <c r="E862" s="85"/>
      <c r="F862" s="84"/>
    </row>
    <row r="863" spans="5:6" x14ac:dyDescent="0.35">
      <c r="E863" s="85"/>
      <c r="F863" s="84"/>
    </row>
    <row r="864" spans="5:6" x14ac:dyDescent="0.35">
      <c r="E864" s="85"/>
      <c r="F864" s="84"/>
    </row>
    <row r="865" spans="5:6" x14ac:dyDescent="0.35">
      <c r="E865" s="85"/>
      <c r="F865" s="84"/>
    </row>
    <row r="866" spans="5:6" x14ac:dyDescent="0.35">
      <c r="E866" s="85"/>
      <c r="F866" s="84"/>
    </row>
    <row r="867" spans="5:6" x14ac:dyDescent="0.35">
      <c r="E867" s="85"/>
      <c r="F867" s="84"/>
    </row>
    <row r="868" spans="5:6" x14ac:dyDescent="0.35">
      <c r="E868" s="85"/>
      <c r="F868" s="84"/>
    </row>
    <row r="869" spans="5:6" x14ac:dyDescent="0.35">
      <c r="E869" s="85"/>
      <c r="F869" s="84"/>
    </row>
    <row r="870" spans="5:6" x14ac:dyDescent="0.35">
      <c r="E870" s="85"/>
      <c r="F870" s="84"/>
    </row>
    <row r="871" spans="5:6" x14ac:dyDescent="0.35">
      <c r="E871" s="85"/>
      <c r="F871" s="84"/>
    </row>
    <row r="872" spans="5:6" x14ac:dyDescent="0.35">
      <c r="E872" s="85"/>
      <c r="F872" s="84"/>
    </row>
    <row r="873" spans="5:6" x14ac:dyDescent="0.35">
      <c r="E873" s="85"/>
      <c r="F873" s="84"/>
    </row>
    <row r="874" spans="5:6" x14ac:dyDescent="0.35">
      <c r="E874" s="85"/>
      <c r="F874" s="84"/>
    </row>
    <row r="875" spans="5:6" x14ac:dyDescent="0.35">
      <c r="E875" s="85"/>
      <c r="F875" s="84"/>
    </row>
    <row r="876" spans="5:6" x14ac:dyDescent="0.35">
      <c r="E876" s="85"/>
      <c r="F876" s="84"/>
    </row>
    <row r="877" spans="5:6" x14ac:dyDescent="0.35">
      <c r="E877" s="85"/>
      <c r="F877" s="84"/>
    </row>
    <row r="878" spans="5:6" x14ac:dyDescent="0.35">
      <c r="E878" s="85"/>
      <c r="F878" s="84"/>
    </row>
    <row r="879" spans="5:6" x14ac:dyDescent="0.35">
      <c r="E879" s="85"/>
      <c r="F879" s="84"/>
    </row>
    <row r="880" spans="5:6" x14ac:dyDescent="0.35">
      <c r="E880" s="85"/>
      <c r="F880" s="84"/>
    </row>
    <row r="881" spans="5:6" x14ac:dyDescent="0.35">
      <c r="E881" s="85"/>
      <c r="F881" s="84"/>
    </row>
    <row r="882" spans="5:6" x14ac:dyDescent="0.35">
      <c r="E882" s="85"/>
      <c r="F882" s="84"/>
    </row>
    <row r="883" spans="5:6" x14ac:dyDescent="0.35">
      <c r="E883" s="85"/>
      <c r="F883" s="84"/>
    </row>
    <row r="884" spans="5:6" x14ac:dyDescent="0.35">
      <c r="E884" s="85"/>
      <c r="F884" s="84"/>
    </row>
    <row r="885" spans="5:6" x14ac:dyDescent="0.35">
      <c r="E885" s="85"/>
      <c r="F885" s="84"/>
    </row>
    <row r="886" spans="5:6" x14ac:dyDescent="0.35">
      <c r="E886" s="85"/>
      <c r="F886" s="84"/>
    </row>
    <row r="887" spans="5:6" x14ac:dyDescent="0.35">
      <c r="E887" s="85"/>
      <c r="F887" s="84"/>
    </row>
    <row r="888" spans="5:6" x14ac:dyDescent="0.35">
      <c r="E888" s="85"/>
      <c r="F888" s="84"/>
    </row>
    <row r="889" spans="5:6" x14ac:dyDescent="0.35">
      <c r="E889" s="85"/>
      <c r="F889" s="84"/>
    </row>
    <row r="890" spans="5:6" x14ac:dyDescent="0.35">
      <c r="E890" s="85"/>
      <c r="F890" s="84"/>
    </row>
    <row r="891" spans="5:6" x14ac:dyDescent="0.35">
      <c r="E891" s="85"/>
      <c r="F891" s="84"/>
    </row>
    <row r="892" spans="5:6" x14ac:dyDescent="0.35">
      <c r="E892" s="85"/>
      <c r="F892" s="84"/>
    </row>
    <row r="893" spans="5:6" x14ac:dyDescent="0.35">
      <c r="E893" s="85"/>
      <c r="F893" s="84"/>
    </row>
    <row r="894" spans="5:6" x14ac:dyDescent="0.35">
      <c r="E894" s="85"/>
      <c r="F894" s="84"/>
    </row>
    <row r="895" spans="5:6" x14ac:dyDescent="0.35">
      <c r="E895" s="85"/>
      <c r="F895" s="84"/>
    </row>
    <row r="896" spans="5:6" x14ac:dyDescent="0.35">
      <c r="E896" s="85"/>
      <c r="F896" s="84"/>
    </row>
    <row r="897" spans="5:6" x14ac:dyDescent="0.35">
      <c r="E897" s="85"/>
      <c r="F897" s="84"/>
    </row>
    <row r="898" spans="5:6" x14ac:dyDescent="0.35">
      <c r="E898" s="85"/>
      <c r="F898" s="84"/>
    </row>
    <row r="899" spans="5:6" x14ac:dyDescent="0.35">
      <c r="E899" s="85"/>
      <c r="F899" s="84"/>
    </row>
    <row r="900" spans="5:6" x14ac:dyDescent="0.35">
      <c r="E900" s="85"/>
      <c r="F900" s="84"/>
    </row>
    <row r="901" spans="5:6" x14ac:dyDescent="0.35">
      <c r="E901" s="85"/>
      <c r="F901" s="84"/>
    </row>
    <row r="902" spans="5:6" x14ac:dyDescent="0.35">
      <c r="E902" s="85"/>
      <c r="F902" s="84"/>
    </row>
    <row r="903" spans="5:6" x14ac:dyDescent="0.35">
      <c r="E903" s="85"/>
      <c r="F903" s="84"/>
    </row>
    <row r="904" spans="5:6" x14ac:dyDescent="0.35">
      <c r="E904" s="85"/>
      <c r="F904" s="84"/>
    </row>
    <row r="905" spans="5:6" x14ac:dyDescent="0.35">
      <c r="E905" s="85"/>
      <c r="F905" s="84"/>
    </row>
    <row r="906" spans="5:6" x14ac:dyDescent="0.35">
      <c r="E906" s="85"/>
      <c r="F906" s="84"/>
    </row>
    <row r="907" spans="5:6" x14ac:dyDescent="0.35">
      <c r="E907" s="85"/>
      <c r="F907" s="84"/>
    </row>
    <row r="908" spans="5:6" x14ac:dyDescent="0.35">
      <c r="E908" s="85"/>
      <c r="F908" s="84"/>
    </row>
    <row r="909" spans="5:6" x14ac:dyDescent="0.35">
      <c r="E909" s="85"/>
      <c r="F909" s="84"/>
    </row>
    <row r="910" spans="5:6" x14ac:dyDescent="0.35">
      <c r="E910" s="85"/>
      <c r="F910" s="84"/>
    </row>
    <row r="911" spans="5:6" x14ac:dyDescent="0.35">
      <c r="E911" s="85"/>
      <c r="F911" s="84"/>
    </row>
    <row r="912" spans="5:6" x14ac:dyDescent="0.35">
      <c r="E912" s="85"/>
      <c r="F912" s="84"/>
    </row>
    <row r="913" spans="5:6" x14ac:dyDescent="0.35">
      <c r="E913" s="85"/>
      <c r="F913" s="84"/>
    </row>
    <row r="914" spans="5:6" x14ac:dyDescent="0.35">
      <c r="E914" s="85"/>
      <c r="F914" s="84"/>
    </row>
    <row r="915" spans="5:6" x14ac:dyDescent="0.35">
      <c r="E915" s="85"/>
      <c r="F915" s="84"/>
    </row>
    <row r="916" spans="5:6" x14ac:dyDescent="0.35">
      <c r="E916" s="85"/>
      <c r="F916" s="84"/>
    </row>
    <row r="917" spans="5:6" x14ac:dyDescent="0.35">
      <c r="E917" s="85"/>
      <c r="F917" s="84"/>
    </row>
    <row r="918" spans="5:6" x14ac:dyDescent="0.35">
      <c r="E918" s="85"/>
      <c r="F918" s="84"/>
    </row>
    <row r="919" spans="5:6" x14ac:dyDescent="0.35">
      <c r="E919" s="85"/>
      <c r="F919" s="84"/>
    </row>
    <row r="920" spans="5:6" x14ac:dyDescent="0.35">
      <c r="E920" s="85"/>
      <c r="F920" s="84"/>
    </row>
    <row r="921" spans="5:6" x14ac:dyDescent="0.35">
      <c r="E921" s="85"/>
      <c r="F921" s="84"/>
    </row>
    <row r="922" spans="5:6" x14ac:dyDescent="0.35">
      <c r="E922" s="85"/>
      <c r="F922" s="84"/>
    </row>
    <row r="923" spans="5:6" x14ac:dyDescent="0.35">
      <c r="E923" s="85"/>
      <c r="F923" s="84"/>
    </row>
    <row r="924" spans="5:6" x14ac:dyDescent="0.35">
      <c r="E924" s="85"/>
      <c r="F924" s="84"/>
    </row>
    <row r="925" spans="5:6" x14ac:dyDescent="0.35">
      <c r="E925" s="85"/>
      <c r="F925" s="84"/>
    </row>
    <row r="926" spans="5:6" x14ac:dyDescent="0.35">
      <c r="E926" s="85"/>
      <c r="F926" s="84"/>
    </row>
    <row r="927" spans="5:6" x14ac:dyDescent="0.35">
      <c r="E927" s="85"/>
      <c r="F927" s="84"/>
    </row>
    <row r="928" spans="5:6" x14ac:dyDescent="0.35">
      <c r="E928" s="85"/>
      <c r="F928" s="84"/>
    </row>
    <row r="929" spans="5:6" x14ac:dyDescent="0.35">
      <c r="E929" s="85"/>
      <c r="F929" s="84"/>
    </row>
    <row r="930" spans="5:6" x14ac:dyDescent="0.35">
      <c r="E930" s="85"/>
      <c r="F930" s="84"/>
    </row>
    <row r="931" spans="5:6" x14ac:dyDescent="0.35">
      <c r="E931" s="85"/>
      <c r="F931" s="84"/>
    </row>
    <row r="932" spans="5:6" x14ac:dyDescent="0.35">
      <c r="E932" s="85"/>
      <c r="F932" s="84"/>
    </row>
    <row r="933" spans="5:6" x14ac:dyDescent="0.35">
      <c r="E933" s="85"/>
      <c r="F933" s="84"/>
    </row>
    <row r="934" spans="5:6" x14ac:dyDescent="0.35">
      <c r="E934" s="85"/>
      <c r="F934" s="84"/>
    </row>
    <row r="935" spans="5:6" x14ac:dyDescent="0.35">
      <c r="E935" s="85"/>
      <c r="F935" s="84"/>
    </row>
    <row r="936" spans="5:6" x14ac:dyDescent="0.35">
      <c r="E936" s="85"/>
      <c r="F936" s="84"/>
    </row>
    <row r="937" spans="5:6" x14ac:dyDescent="0.35">
      <c r="E937" s="85"/>
      <c r="F937" s="84"/>
    </row>
    <row r="938" spans="5:6" x14ac:dyDescent="0.35">
      <c r="E938" s="85"/>
      <c r="F938" s="84"/>
    </row>
    <row r="939" spans="5:6" x14ac:dyDescent="0.35">
      <c r="E939" s="85"/>
      <c r="F939" s="84"/>
    </row>
    <row r="940" spans="5:6" x14ac:dyDescent="0.35">
      <c r="E940" s="85"/>
      <c r="F940" s="84"/>
    </row>
    <row r="941" spans="5:6" x14ac:dyDescent="0.35">
      <c r="E941" s="85"/>
      <c r="F941" s="84"/>
    </row>
    <row r="942" spans="5:6" x14ac:dyDescent="0.35">
      <c r="E942" s="85"/>
      <c r="F942" s="84"/>
    </row>
    <row r="943" spans="5:6" x14ac:dyDescent="0.35">
      <c r="E943" s="85"/>
      <c r="F943" s="84"/>
    </row>
    <row r="944" spans="5:6" x14ac:dyDescent="0.35">
      <c r="E944" s="85"/>
      <c r="F944" s="84"/>
    </row>
    <row r="945" spans="5:6" x14ac:dyDescent="0.35">
      <c r="E945" s="85"/>
      <c r="F945" s="84"/>
    </row>
    <row r="946" spans="5:6" x14ac:dyDescent="0.35">
      <c r="E946" s="85"/>
      <c r="F946" s="84"/>
    </row>
    <row r="947" spans="5:6" x14ac:dyDescent="0.35">
      <c r="E947" s="85"/>
      <c r="F947" s="84"/>
    </row>
    <row r="948" spans="5:6" x14ac:dyDescent="0.35">
      <c r="E948" s="85"/>
      <c r="F948" s="84"/>
    </row>
    <row r="949" spans="5:6" x14ac:dyDescent="0.35">
      <c r="E949" s="85"/>
      <c r="F949" s="84"/>
    </row>
    <row r="950" spans="5:6" x14ac:dyDescent="0.35">
      <c r="E950" s="85"/>
      <c r="F950" s="84"/>
    </row>
    <row r="951" spans="5:6" x14ac:dyDescent="0.35">
      <c r="E951" s="85"/>
      <c r="F951" s="84"/>
    </row>
    <row r="952" spans="5:6" x14ac:dyDescent="0.35">
      <c r="E952" s="85"/>
      <c r="F952" s="84"/>
    </row>
    <row r="953" spans="5:6" x14ac:dyDescent="0.35">
      <c r="E953" s="85"/>
      <c r="F953" s="84"/>
    </row>
    <row r="954" spans="5:6" x14ac:dyDescent="0.35">
      <c r="E954" s="85"/>
      <c r="F954" s="84"/>
    </row>
    <row r="955" spans="5:6" x14ac:dyDescent="0.35">
      <c r="E955" s="85"/>
      <c r="F955" s="84"/>
    </row>
    <row r="956" spans="5:6" x14ac:dyDescent="0.35">
      <c r="E956" s="85"/>
      <c r="F956" s="84"/>
    </row>
    <row r="957" spans="5:6" x14ac:dyDescent="0.35">
      <c r="E957" s="85"/>
      <c r="F957" s="84"/>
    </row>
    <row r="958" spans="5:6" x14ac:dyDescent="0.35">
      <c r="E958" s="85"/>
      <c r="F958" s="84"/>
    </row>
    <row r="959" spans="5:6" x14ac:dyDescent="0.35">
      <c r="E959" s="85"/>
      <c r="F959" s="84"/>
    </row>
    <row r="960" spans="5:6" x14ac:dyDescent="0.35">
      <c r="E960" s="85"/>
      <c r="F960" s="84"/>
    </row>
    <row r="961" spans="5:6" x14ac:dyDescent="0.35">
      <c r="E961" s="85"/>
      <c r="F961" s="84"/>
    </row>
    <row r="962" spans="5:6" x14ac:dyDescent="0.35">
      <c r="E962" s="85"/>
      <c r="F962" s="84"/>
    </row>
    <row r="963" spans="5:6" x14ac:dyDescent="0.35">
      <c r="E963" s="85"/>
      <c r="F963" s="84"/>
    </row>
    <row r="964" spans="5:6" x14ac:dyDescent="0.35">
      <c r="E964" s="85"/>
      <c r="F964" s="84"/>
    </row>
    <row r="965" spans="5:6" x14ac:dyDescent="0.35">
      <c r="E965" s="85"/>
      <c r="F965" s="84"/>
    </row>
    <row r="966" spans="5:6" x14ac:dyDescent="0.35">
      <c r="E966" s="85"/>
      <c r="F966" s="84"/>
    </row>
    <row r="967" spans="5:6" x14ac:dyDescent="0.35">
      <c r="E967" s="85"/>
      <c r="F967" s="84"/>
    </row>
    <row r="968" spans="5:6" x14ac:dyDescent="0.35">
      <c r="E968" s="85"/>
      <c r="F968" s="84"/>
    </row>
    <row r="969" spans="5:6" x14ac:dyDescent="0.35">
      <c r="E969" s="85"/>
      <c r="F969" s="84"/>
    </row>
    <row r="970" spans="5:6" x14ac:dyDescent="0.35">
      <c r="E970" s="85"/>
      <c r="F970" s="84"/>
    </row>
    <row r="971" spans="5:6" x14ac:dyDescent="0.35">
      <c r="E971" s="85"/>
      <c r="F971" s="84"/>
    </row>
    <row r="972" spans="5:6" x14ac:dyDescent="0.35">
      <c r="E972" s="85"/>
      <c r="F972" s="84"/>
    </row>
    <row r="973" spans="5:6" x14ac:dyDescent="0.35">
      <c r="E973" s="85"/>
      <c r="F973" s="84"/>
    </row>
    <row r="974" spans="5:6" x14ac:dyDescent="0.35">
      <c r="E974" s="85"/>
      <c r="F974" s="84"/>
    </row>
    <row r="975" spans="5:6" x14ac:dyDescent="0.35">
      <c r="E975" s="85"/>
      <c r="F975" s="84"/>
    </row>
    <row r="976" spans="5:6" x14ac:dyDescent="0.35">
      <c r="E976" s="85"/>
      <c r="F976" s="84"/>
    </row>
    <row r="977" spans="5:6" x14ac:dyDescent="0.35">
      <c r="E977" s="85"/>
      <c r="F977" s="84"/>
    </row>
    <row r="978" spans="5:6" x14ac:dyDescent="0.35">
      <c r="E978" s="85"/>
      <c r="F978" s="84"/>
    </row>
    <row r="979" spans="5:6" x14ac:dyDescent="0.35">
      <c r="E979" s="85"/>
      <c r="F979" s="84"/>
    </row>
    <row r="980" spans="5:6" x14ac:dyDescent="0.35">
      <c r="E980" s="85"/>
      <c r="F980" s="84"/>
    </row>
    <row r="981" spans="5:6" x14ac:dyDescent="0.35">
      <c r="E981" s="85"/>
      <c r="F981" s="84"/>
    </row>
    <row r="982" spans="5:6" x14ac:dyDescent="0.35">
      <c r="E982" s="85"/>
      <c r="F982" s="84"/>
    </row>
    <row r="983" spans="5:6" x14ac:dyDescent="0.35">
      <c r="E983" s="85"/>
      <c r="F983" s="84"/>
    </row>
    <row r="984" spans="5:6" x14ac:dyDescent="0.35">
      <c r="E984" s="85"/>
      <c r="F984" s="84"/>
    </row>
    <row r="985" spans="5:6" x14ac:dyDescent="0.35">
      <c r="E985" s="85"/>
      <c r="F985" s="84"/>
    </row>
    <row r="986" spans="5:6" x14ac:dyDescent="0.35">
      <c r="E986" s="85"/>
      <c r="F986" s="84"/>
    </row>
    <row r="987" spans="5:6" x14ac:dyDescent="0.35">
      <c r="E987" s="85"/>
      <c r="F987" s="84"/>
    </row>
    <row r="988" spans="5:6" x14ac:dyDescent="0.35">
      <c r="E988" s="85"/>
      <c r="F988" s="84"/>
    </row>
    <row r="989" spans="5:6" x14ac:dyDescent="0.35">
      <c r="E989" s="85"/>
      <c r="F989" s="84"/>
    </row>
    <row r="990" spans="5:6" x14ac:dyDescent="0.35">
      <c r="E990" s="85"/>
      <c r="F990" s="84"/>
    </row>
    <row r="991" spans="5:6" x14ac:dyDescent="0.35">
      <c r="E991" s="85"/>
      <c r="F991" s="84"/>
    </row>
    <row r="992" spans="5:6" x14ac:dyDescent="0.35">
      <c r="E992" s="85"/>
      <c r="F992" s="84"/>
    </row>
    <row r="993" spans="5:6" x14ac:dyDescent="0.35">
      <c r="E993" s="85"/>
      <c r="F993" s="84"/>
    </row>
    <row r="994" spans="5:6" x14ac:dyDescent="0.35">
      <c r="E994" s="85"/>
      <c r="F994" s="84"/>
    </row>
    <row r="995" spans="5:6" x14ac:dyDescent="0.35">
      <c r="E995" s="85"/>
      <c r="F995" s="84"/>
    </row>
    <row r="996" spans="5:6" x14ac:dyDescent="0.35">
      <c r="E996" s="85"/>
      <c r="F996" s="84"/>
    </row>
    <row r="997" spans="5:6" x14ac:dyDescent="0.35">
      <c r="E997" s="85"/>
      <c r="F997" s="84"/>
    </row>
    <row r="998" spans="5:6" x14ac:dyDescent="0.35">
      <c r="E998" s="85"/>
      <c r="F998" s="84"/>
    </row>
    <row r="999" spans="5:6" x14ac:dyDescent="0.35">
      <c r="E999" s="85"/>
      <c r="F999" s="84"/>
    </row>
    <row r="1000" spans="5:6" x14ac:dyDescent="0.35">
      <c r="E1000" s="85"/>
      <c r="F1000" s="84"/>
    </row>
    <row r="1001" spans="5:6" x14ac:dyDescent="0.35">
      <c r="E1001" s="85"/>
      <c r="F1001" s="84"/>
    </row>
    <row r="1002" spans="5:6" x14ac:dyDescent="0.35">
      <c r="E1002" s="85"/>
      <c r="F1002" s="84"/>
    </row>
    <row r="1003" spans="5:6" x14ac:dyDescent="0.35">
      <c r="E1003" s="85"/>
      <c r="F1003" s="84"/>
    </row>
    <row r="1004" spans="5:6" x14ac:dyDescent="0.35">
      <c r="E1004" s="85"/>
      <c r="F1004" s="84"/>
    </row>
    <row r="1005" spans="5:6" x14ac:dyDescent="0.35">
      <c r="E1005" s="85"/>
      <c r="F1005" s="84"/>
    </row>
    <row r="1006" spans="5:6" x14ac:dyDescent="0.35">
      <c r="E1006" s="85"/>
      <c r="F1006" s="84"/>
    </row>
    <row r="1007" spans="5:6" x14ac:dyDescent="0.35">
      <c r="E1007" s="85"/>
      <c r="F1007" s="84"/>
    </row>
    <row r="1008" spans="5:6" x14ac:dyDescent="0.35">
      <c r="E1008" s="85"/>
      <c r="F1008" s="84"/>
    </row>
    <row r="1009" spans="5:6" x14ac:dyDescent="0.35">
      <c r="E1009" s="85"/>
      <c r="F1009" s="84"/>
    </row>
    <row r="1010" spans="5:6" x14ac:dyDescent="0.35">
      <c r="E1010" s="85"/>
      <c r="F1010" s="84"/>
    </row>
    <row r="1011" spans="5:6" x14ac:dyDescent="0.35">
      <c r="E1011" s="85"/>
      <c r="F1011" s="84"/>
    </row>
    <row r="1012" spans="5:6" x14ac:dyDescent="0.35">
      <c r="E1012" s="85"/>
      <c r="F1012" s="84"/>
    </row>
    <row r="1013" spans="5:6" x14ac:dyDescent="0.35">
      <c r="E1013" s="85"/>
      <c r="F1013" s="84"/>
    </row>
    <row r="1014" spans="5:6" x14ac:dyDescent="0.35">
      <c r="E1014" s="85"/>
      <c r="F1014" s="84"/>
    </row>
    <row r="1015" spans="5:6" x14ac:dyDescent="0.35">
      <c r="E1015" s="85"/>
      <c r="F1015" s="84"/>
    </row>
    <row r="1016" spans="5:6" x14ac:dyDescent="0.35">
      <c r="E1016" s="85"/>
      <c r="F1016" s="84"/>
    </row>
    <row r="1017" spans="5:6" x14ac:dyDescent="0.35">
      <c r="E1017" s="85"/>
      <c r="F1017" s="84"/>
    </row>
    <row r="1018" spans="5:6" x14ac:dyDescent="0.35">
      <c r="E1018" s="85"/>
      <c r="F1018" s="84"/>
    </row>
    <row r="1019" spans="5:6" x14ac:dyDescent="0.35">
      <c r="E1019" s="85"/>
      <c r="F1019" s="84"/>
    </row>
    <row r="1020" spans="5:6" x14ac:dyDescent="0.35">
      <c r="E1020" s="85"/>
      <c r="F1020" s="84"/>
    </row>
    <row r="1021" spans="5:6" x14ac:dyDescent="0.35">
      <c r="E1021" s="85"/>
      <c r="F1021" s="84"/>
    </row>
    <row r="1022" spans="5:6" x14ac:dyDescent="0.35">
      <c r="E1022" s="85"/>
      <c r="F1022" s="84"/>
    </row>
    <row r="1023" spans="5:6" x14ac:dyDescent="0.35">
      <c r="E1023" s="85"/>
      <c r="F1023" s="84"/>
    </row>
    <row r="1024" spans="5:6" x14ac:dyDescent="0.35">
      <c r="E1024" s="85"/>
      <c r="F1024" s="84"/>
    </row>
    <row r="1025" spans="5:6" x14ac:dyDescent="0.35">
      <c r="E1025" s="85"/>
      <c r="F1025" s="84"/>
    </row>
    <row r="1026" spans="5:6" x14ac:dyDescent="0.35">
      <c r="E1026" s="85"/>
      <c r="F1026" s="84"/>
    </row>
    <row r="1027" spans="5:6" x14ac:dyDescent="0.35">
      <c r="E1027" s="85"/>
      <c r="F1027" s="84"/>
    </row>
    <row r="1028" spans="5:6" x14ac:dyDescent="0.35">
      <c r="E1028" s="85"/>
      <c r="F1028" s="84"/>
    </row>
    <row r="1029" spans="5:6" x14ac:dyDescent="0.35">
      <c r="E1029" s="85"/>
      <c r="F1029" s="84"/>
    </row>
    <row r="1030" spans="5:6" x14ac:dyDescent="0.35">
      <c r="E1030" s="85"/>
      <c r="F1030" s="84"/>
    </row>
    <row r="1031" spans="5:6" x14ac:dyDescent="0.35">
      <c r="E1031" s="85"/>
      <c r="F1031" s="84"/>
    </row>
    <row r="1032" spans="5:6" x14ac:dyDescent="0.35">
      <c r="E1032" s="85"/>
      <c r="F1032" s="84"/>
    </row>
    <row r="1033" spans="5:6" x14ac:dyDescent="0.35">
      <c r="E1033" s="85"/>
      <c r="F1033" s="84"/>
    </row>
    <row r="1034" spans="5:6" x14ac:dyDescent="0.35">
      <c r="E1034" s="85"/>
      <c r="F1034" s="84"/>
    </row>
    <row r="1035" spans="5:6" x14ac:dyDescent="0.35">
      <c r="E1035" s="85"/>
      <c r="F1035" s="84"/>
    </row>
    <row r="1036" spans="5:6" x14ac:dyDescent="0.35">
      <c r="E1036" s="85"/>
      <c r="F1036" s="84"/>
    </row>
    <row r="1037" spans="5:6" x14ac:dyDescent="0.35">
      <c r="E1037" s="85"/>
      <c r="F1037" s="84"/>
    </row>
    <row r="1038" spans="5:6" x14ac:dyDescent="0.35">
      <c r="E1038" s="85"/>
      <c r="F1038" s="84"/>
    </row>
    <row r="1039" spans="5:6" x14ac:dyDescent="0.35">
      <c r="E1039" s="85"/>
      <c r="F1039" s="84"/>
    </row>
    <row r="1040" spans="5:6" x14ac:dyDescent="0.35">
      <c r="E1040" s="85"/>
      <c r="F1040" s="84"/>
    </row>
    <row r="1041" spans="5:6" x14ac:dyDescent="0.35">
      <c r="E1041" s="85"/>
      <c r="F1041" s="84"/>
    </row>
    <row r="1042" spans="5:6" x14ac:dyDescent="0.35">
      <c r="E1042" s="85"/>
      <c r="F1042" s="84"/>
    </row>
    <row r="1043" spans="5:6" x14ac:dyDescent="0.35">
      <c r="E1043" s="85"/>
      <c r="F1043" s="84"/>
    </row>
    <row r="1044" spans="5:6" x14ac:dyDescent="0.35">
      <c r="E1044" s="85"/>
      <c r="F1044" s="84"/>
    </row>
    <row r="1045" spans="5:6" x14ac:dyDescent="0.35">
      <c r="E1045" s="85"/>
      <c r="F1045" s="84"/>
    </row>
    <row r="1046" spans="5:6" x14ac:dyDescent="0.35">
      <c r="E1046" s="85"/>
      <c r="F1046" s="84"/>
    </row>
    <row r="1047" spans="5:6" x14ac:dyDescent="0.35">
      <c r="E1047" s="85"/>
      <c r="F1047" s="84"/>
    </row>
    <row r="1048" spans="5:6" x14ac:dyDescent="0.35">
      <c r="E1048" s="85"/>
      <c r="F1048" s="84"/>
    </row>
    <row r="1049" spans="5:6" x14ac:dyDescent="0.35">
      <c r="E1049" s="85"/>
      <c r="F1049" s="84"/>
    </row>
    <row r="1050" spans="5:6" x14ac:dyDescent="0.35">
      <c r="E1050" s="85"/>
      <c r="F1050" s="84"/>
    </row>
    <row r="1051" spans="5:6" x14ac:dyDescent="0.35">
      <c r="E1051" s="85"/>
      <c r="F1051" s="84"/>
    </row>
    <row r="1052" spans="5:6" x14ac:dyDescent="0.35">
      <c r="E1052" s="85"/>
      <c r="F1052" s="84"/>
    </row>
    <row r="1053" spans="5:6" x14ac:dyDescent="0.35">
      <c r="E1053" s="85"/>
      <c r="F1053" s="84"/>
    </row>
    <row r="1054" spans="5:6" x14ac:dyDescent="0.35">
      <c r="E1054" s="85"/>
      <c r="F1054" s="84"/>
    </row>
    <row r="1055" spans="5:6" x14ac:dyDescent="0.35">
      <c r="E1055" s="85"/>
      <c r="F1055" s="84"/>
    </row>
    <row r="1056" spans="5:6" x14ac:dyDescent="0.35">
      <c r="E1056" s="85"/>
      <c r="F1056" s="84"/>
    </row>
    <row r="1057" spans="5:6" x14ac:dyDescent="0.35">
      <c r="E1057" s="85"/>
      <c r="F1057" s="84"/>
    </row>
    <row r="1058" spans="5:6" x14ac:dyDescent="0.35">
      <c r="E1058" s="85"/>
      <c r="F1058" s="84"/>
    </row>
    <row r="1059" spans="5:6" x14ac:dyDescent="0.35">
      <c r="E1059" s="85"/>
      <c r="F1059" s="84"/>
    </row>
    <row r="1060" spans="5:6" x14ac:dyDescent="0.35">
      <c r="E1060" s="85"/>
      <c r="F1060" s="84"/>
    </row>
    <row r="1061" spans="5:6" x14ac:dyDescent="0.35">
      <c r="E1061" s="85"/>
      <c r="F1061" s="84"/>
    </row>
    <row r="1062" spans="5:6" x14ac:dyDescent="0.35">
      <c r="E1062" s="85"/>
      <c r="F1062" s="84"/>
    </row>
    <row r="1063" spans="5:6" x14ac:dyDescent="0.35">
      <c r="E1063" s="85"/>
      <c r="F1063" s="84"/>
    </row>
    <row r="1064" spans="5:6" x14ac:dyDescent="0.35">
      <c r="E1064" s="85"/>
      <c r="F1064" s="84"/>
    </row>
    <row r="1065" spans="5:6" x14ac:dyDescent="0.35">
      <c r="E1065" s="85"/>
      <c r="F1065" s="84"/>
    </row>
    <row r="1066" spans="5:6" x14ac:dyDescent="0.35">
      <c r="E1066" s="85"/>
      <c r="F1066" s="84"/>
    </row>
    <row r="1067" spans="5:6" x14ac:dyDescent="0.35">
      <c r="E1067" s="85"/>
      <c r="F1067" s="84"/>
    </row>
    <row r="1068" spans="5:6" x14ac:dyDescent="0.35">
      <c r="E1068" s="85"/>
      <c r="F1068" s="84"/>
    </row>
    <row r="1069" spans="5:6" x14ac:dyDescent="0.35">
      <c r="E1069" s="85"/>
      <c r="F1069" s="84"/>
    </row>
    <row r="1070" spans="5:6" x14ac:dyDescent="0.35">
      <c r="E1070" s="85"/>
      <c r="F1070" s="84"/>
    </row>
    <row r="1071" spans="5:6" x14ac:dyDescent="0.35">
      <c r="E1071" s="85"/>
      <c r="F1071" s="84"/>
    </row>
    <row r="1072" spans="5:6" x14ac:dyDescent="0.35">
      <c r="E1072" s="85"/>
      <c r="F1072" s="84"/>
    </row>
    <row r="1073" spans="5:6" x14ac:dyDescent="0.35">
      <c r="E1073" s="85"/>
      <c r="F1073" s="84"/>
    </row>
    <row r="1074" spans="5:6" x14ac:dyDescent="0.35">
      <c r="E1074" s="85"/>
      <c r="F1074" s="84"/>
    </row>
    <row r="1075" spans="5:6" x14ac:dyDescent="0.35">
      <c r="E1075" s="85"/>
      <c r="F1075" s="84"/>
    </row>
    <row r="1076" spans="5:6" x14ac:dyDescent="0.35">
      <c r="E1076" s="85"/>
      <c r="F1076" s="84"/>
    </row>
    <row r="1077" spans="5:6" x14ac:dyDescent="0.35">
      <c r="E1077" s="85"/>
      <c r="F1077" s="84"/>
    </row>
    <row r="1078" spans="5:6" x14ac:dyDescent="0.35">
      <c r="E1078" s="85"/>
      <c r="F1078" s="84"/>
    </row>
    <row r="1079" spans="5:6" x14ac:dyDescent="0.35">
      <c r="E1079" s="85"/>
      <c r="F1079" s="84"/>
    </row>
    <row r="1080" spans="5:6" x14ac:dyDescent="0.35">
      <c r="E1080" s="85"/>
      <c r="F1080" s="84"/>
    </row>
    <row r="1081" spans="5:6" x14ac:dyDescent="0.35">
      <c r="E1081" s="85"/>
      <c r="F1081" s="84"/>
    </row>
    <row r="1082" spans="5:6" x14ac:dyDescent="0.35">
      <c r="E1082" s="85"/>
      <c r="F1082" s="84"/>
    </row>
    <row r="1083" spans="5:6" x14ac:dyDescent="0.35">
      <c r="E1083" s="85"/>
      <c r="F1083" s="84"/>
    </row>
    <row r="1084" spans="5:6" x14ac:dyDescent="0.35">
      <c r="E1084" s="85"/>
      <c r="F1084" s="84"/>
    </row>
    <row r="1085" spans="5:6" x14ac:dyDescent="0.35">
      <c r="E1085" s="85"/>
      <c r="F1085" s="84"/>
    </row>
    <row r="1086" spans="5:6" x14ac:dyDescent="0.35">
      <c r="E1086" s="85"/>
      <c r="F1086" s="84"/>
    </row>
    <row r="1087" spans="5:6" x14ac:dyDescent="0.35">
      <c r="E1087" s="85"/>
      <c r="F1087" s="84"/>
    </row>
    <row r="1088" spans="5:6" x14ac:dyDescent="0.35">
      <c r="E1088" s="85"/>
      <c r="F1088" s="84"/>
    </row>
    <row r="1089" spans="5:6" x14ac:dyDescent="0.35">
      <c r="E1089" s="85"/>
      <c r="F1089" s="84"/>
    </row>
    <row r="1090" spans="5:6" x14ac:dyDescent="0.35">
      <c r="E1090" s="85"/>
      <c r="F1090" s="84"/>
    </row>
    <row r="1091" spans="5:6" x14ac:dyDescent="0.35">
      <c r="E1091" s="85"/>
      <c r="F1091" s="84"/>
    </row>
    <row r="1092" spans="5:6" x14ac:dyDescent="0.35">
      <c r="E1092" s="85"/>
      <c r="F1092" s="84"/>
    </row>
    <row r="1093" spans="5:6" x14ac:dyDescent="0.35">
      <c r="E1093" s="85"/>
      <c r="F1093" s="84"/>
    </row>
    <row r="1094" spans="5:6" x14ac:dyDescent="0.35">
      <c r="E1094" s="85"/>
      <c r="F1094" s="84"/>
    </row>
    <row r="1095" spans="5:6" x14ac:dyDescent="0.35">
      <c r="E1095" s="85"/>
      <c r="F1095" s="84"/>
    </row>
    <row r="1096" spans="5:6" x14ac:dyDescent="0.35">
      <c r="E1096" s="85"/>
      <c r="F1096" s="84"/>
    </row>
    <row r="1097" spans="5:6" x14ac:dyDescent="0.35">
      <c r="E1097" s="85"/>
      <c r="F1097" s="84"/>
    </row>
    <row r="1098" spans="5:6" x14ac:dyDescent="0.35">
      <c r="E1098" s="85"/>
      <c r="F1098" s="84"/>
    </row>
    <row r="1099" spans="5:6" x14ac:dyDescent="0.35">
      <c r="E1099" s="85"/>
      <c r="F1099" s="84"/>
    </row>
    <row r="1100" spans="5:6" x14ac:dyDescent="0.35">
      <c r="E1100" s="85"/>
      <c r="F1100" s="84"/>
    </row>
    <row r="1101" spans="5:6" x14ac:dyDescent="0.35">
      <c r="E1101" s="85"/>
      <c r="F1101" s="84"/>
    </row>
    <row r="1102" spans="5:6" x14ac:dyDescent="0.35">
      <c r="E1102" s="85"/>
      <c r="F1102" s="84"/>
    </row>
    <row r="1103" spans="5:6" x14ac:dyDescent="0.35">
      <c r="E1103" s="85"/>
      <c r="F1103" s="84"/>
    </row>
    <row r="1104" spans="5:6" x14ac:dyDescent="0.35">
      <c r="E1104" s="85"/>
      <c r="F1104" s="84"/>
    </row>
    <row r="1105" spans="5:6" x14ac:dyDescent="0.35">
      <c r="E1105" s="85"/>
      <c r="F1105" s="84"/>
    </row>
    <row r="1106" spans="5:6" x14ac:dyDescent="0.35">
      <c r="E1106" s="85"/>
      <c r="F1106" s="84"/>
    </row>
    <row r="1107" spans="5:6" x14ac:dyDescent="0.35">
      <c r="E1107" s="85"/>
      <c r="F1107" s="84"/>
    </row>
    <row r="1108" spans="5:6" x14ac:dyDescent="0.35">
      <c r="E1108" s="85"/>
      <c r="F1108" s="84"/>
    </row>
    <row r="1109" spans="5:6" x14ac:dyDescent="0.35">
      <c r="E1109" s="85"/>
      <c r="F1109" s="84"/>
    </row>
    <row r="1110" spans="5:6" x14ac:dyDescent="0.35">
      <c r="E1110" s="85"/>
      <c r="F1110" s="84"/>
    </row>
    <row r="1111" spans="5:6" x14ac:dyDescent="0.35">
      <c r="E1111" s="85"/>
      <c r="F1111" s="84"/>
    </row>
    <row r="1112" spans="5:6" x14ac:dyDescent="0.35">
      <c r="E1112" s="85"/>
      <c r="F1112" s="84"/>
    </row>
    <row r="1113" spans="5:6" x14ac:dyDescent="0.35">
      <c r="E1113" s="85"/>
      <c r="F1113" s="84"/>
    </row>
    <row r="1114" spans="5:6" x14ac:dyDescent="0.35">
      <c r="E1114" s="85"/>
      <c r="F1114" s="84"/>
    </row>
    <row r="1115" spans="5:6" x14ac:dyDescent="0.35">
      <c r="E1115" s="85"/>
      <c r="F1115" s="84"/>
    </row>
    <row r="1116" spans="5:6" x14ac:dyDescent="0.35">
      <c r="E1116" s="85"/>
      <c r="F1116" s="84"/>
    </row>
    <row r="1117" spans="5:6" x14ac:dyDescent="0.35">
      <c r="E1117" s="85"/>
      <c r="F1117" s="84"/>
    </row>
    <row r="1118" spans="5:6" x14ac:dyDescent="0.35">
      <c r="E1118" s="85"/>
      <c r="F1118" s="84"/>
    </row>
    <row r="1119" spans="5:6" x14ac:dyDescent="0.35">
      <c r="E1119" s="85"/>
      <c r="F1119" s="84"/>
    </row>
    <row r="1120" spans="5:6" x14ac:dyDescent="0.35">
      <c r="E1120" s="85"/>
      <c r="F1120" s="84"/>
    </row>
    <row r="1121" spans="5:6" x14ac:dyDescent="0.35">
      <c r="E1121" s="85"/>
      <c r="F1121" s="84"/>
    </row>
    <row r="1122" spans="5:6" x14ac:dyDescent="0.35">
      <c r="E1122" s="85"/>
      <c r="F1122" s="84"/>
    </row>
    <row r="1123" spans="5:6" x14ac:dyDescent="0.35">
      <c r="E1123" s="85"/>
      <c r="F1123" s="84"/>
    </row>
    <row r="1124" spans="5:6" x14ac:dyDescent="0.35">
      <c r="E1124" s="85"/>
      <c r="F1124" s="84"/>
    </row>
    <row r="1125" spans="5:6" x14ac:dyDescent="0.35">
      <c r="E1125" s="85"/>
      <c r="F1125" s="84"/>
    </row>
    <row r="1126" spans="5:6" x14ac:dyDescent="0.35">
      <c r="E1126" s="85"/>
      <c r="F1126" s="84"/>
    </row>
    <row r="1127" spans="5:6" x14ac:dyDescent="0.35">
      <c r="E1127" s="85"/>
      <c r="F1127" s="84"/>
    </row>
    <row r="1128" spans="5:6" x14ac:dyDescent="0.35">
      <c r="E1128" s="85"/>
      <c r="F1128" s="84"/>
    </row>
    <row r="1129" spans="5:6" x14ac:dyDescent="0.35">
      <c r="E1129" s="85"/>
      <c r="F1129" s="84"/>
    </row>
    <row r="1130" spans="5:6" x14ac:dyDescent="0.35">
      <c r="E1130" s="85"/>
      <c r="F1130" s="84"/>
    </row>
    <row r="1131" spans="5:6" x14ac:dyDescent="0.35">
      <c r="E1131" s="85"/>
      <c r="F1131" s="84"/>
    </row>
    <row r="1132" spans="5:6" x14ac:dyDescent="0.35">
      <c r="E1132" s="85"/>
      <c r="F1132" s="84"/>
    </row>
    <row r="1133" spans="5:6" x14ac:dyDescent="0.35">
      <c r="E1133" s="85"/>
      <c r="F1133" s="84"/>
    </row>
    <row r="1134" spans="5:6" x14ac:dyDescent="0.35">
      <c r="E1134" s="85"/>
      <c r="F1134" s="84"/>
    </row>
    <row r="1135" spans="5:6" x14ac:dyDescent="0.35">
      <c r="E1135" s="85"/>
      <c r="F1135" s="84"/>
    </row>
    <row r="1136" spans="5:6" x14ac:dyDescent="0.35">
      <c r="E1136" s="85"/>
      <c r="F1136" s="84"/>
    </row>
    <row r="1137" spans="5:6" x14ac:dyDescent="0.35">
      <c r="E1137" s="85"/>
      <c r="F1137" s="84"/>
    </row>
    <row r="1138" spans="5:6" x14ac:dyDescent="0.35">
      <c r="E1138" s="85"/>
      <c r="F1138" s="84"/>
    </row>
    <row r="1139" spans="5:6" x14ac:dyDescent="0.35">
      <c r="E1139" s="85"/>
      <c r="F1139" s="84"/>
    </row>
    <row r="1140" spans="5:6" x14ac:dyDescent="0.35">
      <c r="E1140" s="85"/>
      <c r="F1140" s="84"/>
    </row>
    <row r="1141" spans="5:6" x14ac:dyDescent="0.35">
      <c r="E1141" s="85"/>
      <c r="F1141" s="84"/>
    </row>
    <row r="1142" spans="5:6" x14ac:dyDescent="0.35">
      <c r="E1142" s="85"/>
      <c r="F1142" s="84"/>
    </row>
    <row r="1143" spans="5:6" x14ac:dyDescent="0.35">
      <c r="E1143" s="85"/>
      <c r="F1143" s="84"/>
    </row>
    <row r="1144" spans="5:6" x14ac:dyDescent="0.35">
      <c r="E1144" s="85"/>
      <c r="F1144" s="84"/>
    </row>
    <row r="1145" spans="5:6" x14ac:dyDescent="0.35">
      <c r="E1145" s="85"/>
      <c r="F1145" s="84"/>
    </row>
    <row r="1146" spans="5:6" x14ac:dyDescent="0.35">
      <c r="E1146" s="85"/>
      <c r="F1146" s="84"/>
    </row>
    <row r="1147" spans="5:6" x14ac:dyDescent="0.35">
      <c r="E1147" s="85"/>
      <c r="F1147" s="84"/>
    </row>
    <row r="1148" spans="5:6" x14ac:dyDescent="0.35">
      <c r="E1148" s="85"/>
      <c r="F1148" s="84"/>
    </row>
    <row r="1149" spans="5:6" x14ac:dyDescent="0.35">
      <c r="E1149" s="85"/>
      <c r="F1149" s="84"/>
    </row>
    <row r="1150" spans="5:6" x14ac:dyDescent="0.35">
      <c r="E1150" s="85"/>
      <c r="F1150" s="84"/>
    </row>
    <row r="1151" spans="5:6" x14ac:dyDescent="0.35">
      <c r="E1151" s="85"/>
      <c r="F1151" s="84"/>
    </row>
    <row r="1152" spans="5:6" x14ac:dyDescent="0.35">
      <c r="E1152" s="85"/>
      <c r="F1152" s="84"/>
    </row>
    <row r="1153" spans="5:6" x14ac:dyDescent="0.35">
      <c r="E1153" s="85"/>
      <c r="F1153" s="84"/>
    </row>
    <row r="1154" spans="5:6" x14ac:dyDescent="0.35">
      <c r="E1154" s="85"/>
      <c r="F1154" s="84"/>
    </row>
    <row r="1155" spans="5:6" x14ac:dyDescent="0.35">
      <c r="E1155" s="85"/>
      <c r="F1155" s="84"/>
    </row>
    <row r="1156" spans="5:6" x14ac:dyDescent="0.35">
      <c r="E1156" s="85"/>
      <c r="F1156" s="84"/>
    </row>
    <row r="1157" spans="5:6" x14ac:dyDescent="0.35">
      <c r="E1157" s="85"/>
      <c r="F1157" s="84"/>
    </row>
    <row r="1158" spans="5:6" x14ac:dyDescent="0.35">
      <c r="E1158" s="85"/>
      <c r="F1158" s="84"/>
    </row>
    <row r="1159" spans="5:6" x14ac:dyDescent="0.35">
      <c r="E1159" s="85"/>
      <c r="F1159" s="84"/>
    </row>
    <row r="1160" spans="5:6" x14ac:dyDescent="0.35">
      <c r="E1160" s="85"/>
      <c r="F1160" s="84"/>
    </row>
    <row r="1161" spans="5:6" x14ac:dyDescent="0.35">
      <c r="E1161" s="85"/>
      <c r="F1161" s="84"/>
    </row>
    <row r="1162" spans="5:6" x14ac:dyDescent="0.35">
      <c r="E1162" s="85"/>
      <c r="F1162" s="84"/>
    </row>
    <row r="1163" spans="5:6" x14ac:dyDescent="0.35">
      <c r="E1163" s="85"/>
      <c r="F1163" s="84"/>
    </row>
    <row r="1164" spans="5:6" x14ac:dyDescent="0.35">
      <c r="E1164" s="85"/>
      <c r="F1164" s="84"/>
    </row>
    <row r="1165" spans="5:6" x14ac:dyDescent="0.35">
      <c r="E1165" s="85"/>
      <c r="F1165" s="84"/>
    </row>
    <row r="1166" spans="5:6" x14ac:dyDescent="0.35">
      <c r="E1166" s="85"/>
      <c r="F1166" s="84"/>
    </row>
    <row r="1167" spans="5:6" x14ac:dyDescent="0.35">
      <c r="E1167" s="85"/>
      <c r="F1167" s="84"/>
    </row>
    <row r="1168" spans="5:6" x14ac:dyDescent="0.35">
      <c r="E1168" s="85"/>
      <c r="F1168" s="84"/>
    </row>
    <row r="1169" spans="5:6" x14ac:dyDescent="0.35">
      <c r="E1169" s="85"/>
      <c r="F1169" s="84"/>
    </row>
    <row r="1170" spans="5:6" x14ac:dyDescent="0.35">
      <c r="E1170" s="85"/>
      <c r="F1170" s="84"/>
    </row>
    <row r="1171" spans="5:6" x14ac:dyDescent="0.35">
      <c r="E1171" s="85"/>
      <c r="F1171" s="84"/>
    </row>
    <row r="1172" spans="5:6" x14ac:dyDescent="0.35">
      <c r="E1172" s="85"/>
      <c r="F1172" s="84"/>
    </row>
    <row r="1173" spans="5:6" x14ac:dyDescent="0.35">
      <c r="E1173" s="85"/>
      <c r="F1173" s="84"/>
    </row>
    <row r="1174" spans="5:6" x14ac:dyDescent="0.35">
      <c r="E1174" s="85"/>
      <c r="F1174" s="84"/>
    </row>
    <row r="1175" spans="5:6" x14ac:dyDescent="0.35">
      <c r="E1175" s="85"/>
      <c r="F1175" s="84"/>
    </row>
    <row r="1176" spans="5:6" x14ac:dyDescent="0.35">
      <c r="E1176" s="85"/>
      <c r="F1176" s="84"/>
    </row>
    <row r="1177" spans="5:6" x14ac:dyDescent="0.35">
      <c r="E1177" s="85"/>
      <c r="F1177" s="84"/>
    </row>
    <row r="1178" spans="5:6" x14ac:dyDescent="0.35">
      <c r="E1178" s="85"/>
      <c r="F1178" s="84"/>
    </row>
    <row r="1179" spans="5:6" x14ac:dyDescent="0.35">
      <c r="E1179" s="85"/>
      <c r="F1179" s="84"/>
    </row>
    <row r="1180" spans="5:6" x14ac:dyDescent="0.35">
      <c r="E1180" s="85"/>
      <c r="F1180" s="84"/>
    </row>
    <row r="1181" spans="5:6" x14ac:dyDescent="0.35">
      <c r="E1181" s="85"/>
      <c r="F1181" s="84"/>
    </row>
    <row r="1182" spans="5:6" x14ac:dyDescent="0.35">
      <c r="E1182" s="85"/>
      <c r="F1182" s="84"/>
    </row>
    <row r="1183" spans="5:6" x14ac:dyDescent="0.35">
      <c r="E1183" s="85"/>
      <c r="F1183" s="84"/>
    </row>
    <row r="1184" spans="5:6" x14ac:dyDescent="0.35">
      <c r="E1184" s="85"/>
      <c r="F1184" s="84"/>
    </row>
    <row r="1185" spans="5:6" x14ac:dyDescent="0.35">
      <c r="E1185" s="85"/>
      <c r="F1185" s="84"/>
    </row>
    <row r="1186" spans="5:6" x14ac:dyDescent="0.35">
      <c r="E1186" s="85"/>
      <c r="F1186" s="84"/>
    </row>
    <row r="1187" spans="5:6" x14ac:dyDescent="0.35">
      <c r="E1187" s="85"/>
      <c r="F1187" s="84"/>
    </row>
    <row r="1188" spans="5:6" x14ac:dyDescent="0.35">
      <c r="E1188" s="85"/>
      <c r="F1188" s="84"/>
    </row>
    <row r="1189" spans="5:6" x14ac:dyDescent="0.35">
      <c r="E1189" s="85"/>
      <c r="F1189" s="84"/>
    </row>
    <row r="1190" spans="5:6" x14ac:dyDescent="0.35">
      <c r="E1190" s="85"/>
      <c r="F1190" s="84"/>
    </row>
    <row r="1191" spans="5:6" x14ac:dyDescent="0.35">
      <c r="E1191" s="85"/>
      <c r="F1191" s="84"/>
    </row>
    <row r="1192" spans="5:6" x14ac:dyDescent="0.35">
      <c r="E1192" s="85"/>
      <c r="F1192" s="84"/>
    </row>
    <row r="1193" spans="5:6" x14ac:dyDescent="0.35">
      <c r="E1193" s="85"/>
      <c r="F1193" s="84"/>
    </row>
    <row r="1194" spans="5:6" x14ac:dyDescent="0.35">
      <c r="E1194" s="85"/>
      <c r="F1194" s="84"/>
    </row>
    <row r="1195" spans="5:6" x14ac:dyDescent="0.35">
      <c r="E1195" s="85"/>
      <c r="F1195" s="84"/>
    </row>
    <row r="1196" spans="5:6" x14ac:dyDescent="0.35">
      <c r="E1196" s="85"/>
      <c r="F1196" s="84"/>
    </row>
    <row r="1197" spans="5:6" x14ac:dyDescent="0.35">
      <c r="E1197" s="85"/>
      <c r="F1197" s="84"/>
    </row>
    <row r="1198" spans="5:6" x14ac:dyDescent="0.35">
      <c r="E1198" s="85"/>
      <c r="F1198" s="84"/>
    </row>
    <row r="1199" spans="5:6" x14ac:dyDescent="0.35">
      <c r="E1199" s="85"/>
      <c r="F1199" s="84"/>
    </row>
    <row r="1200" spans="5:6" x14ac:dyDescent="0.35">
      <c r="E1200" s="85"/>
      <c r="F1200" s="84"/>
    </row>
    <row r="1201" spans="5:6" x14ac:dyDescent="0.35">
      <c r="E1201" s="85"/>
      <c r="F1201" s="84"/>
    </row>
    <row r="1202" spans="5:6" x14ac:dyDescent="0.35">
      <c r="E1202" s="85"/>
      <c r="F1202" s="84"/>
    </row>
    <row r="1203" spans="5:6" x14ac:dyDescent="0.35">
      <c r="E1203" s="85"/>
      <c r="F1203" s="84"/>
    </row>
    <row r="1204" spans="5:6" x14ac:dyDescent="0.35">
      <c r="E1204" s="85"/>
      <c r="F1204" s="84"/>
    </row>
    <row r="1205" spans="5:6" x14ac:dyDescent="0.35">
      <c r="E1205" s="85"/>
      <c r="F1205" s="84"/>
    </row>
    <row r="1206" spans="5:6" x14ac:dyDescent="0.35">
      <c r="E1206" s="85"/>
      <c r="F1206" s="84"/>
    </row>
    <row r="1207" spans="5:6" x14ac:dyDescent="0.35">
      <c r="E1207" s="85"/>
      <c r="F1207" s="84"/>
    </row>
    <row r="1208" spans="5:6" x14ac:dyDescent="0.35">
      <c r="E1208" s="85"/>
      <c r="F1208" s="84"/>
    </row>
    <row r="1209" spans="5:6" x14ac:dyDescent="0.35">
      <c r="E1209" s="85"/>
      <c r="F1209" s="84"/>
    </row>
    <row r="1210" spans="5:6" x14ac:dyDescent="0.35">
      <c r="E1210" s="85"/>
      <c r="F1210" s="84"/>
    </row>
    <row r="1211" spans="5:6" x14ac:dyDescent="0.35">
      <c r="E1211" s="85"/>
      <c r="F1211" s="84"/>
    </row>
    <row r="1212" spans="5:6" x14ac:dyDescent="0.35">
      <c r="E1212" s="85"/>
      <c r="F1212" s="84"/>
    </row>
    <row r="1213" spans="5:6" x14ac:dyDescent="0.35">
      <c r="E1213" s="85"/>
      <c r="F1213" s="84"/>
    </row>
    <row r="1214" spans="5:6" x14ac:dyDescent="0.35">
      <c r="E1214" s="85"/>
      <c r="F1214" s="84"/>
    </row>
    <row r="1215" spans="5:6" x14ac:dyDescent="0.35">
      <c r="E1215" s="85"/>
      <c r="F1215" s="84"/>
    </row>
    <row r="1216" spans="5:6" x14ac:dyDescent="0.35">
      <c r="E1216" s="85"/>
      <c r="F1216" s="84"/>
    </row>
    <row r="1217" spans="5:6" x14ac:dyDescent="0.35">
      <c r="E1217" s="85"/>
      <c r="F1217" s="84"/>
    </row>
    <row r="1218" spans="5:6" x14ac:dyDescent="0.35">
      <c r="E1218" s="85"/>
      <c r="F1218" s="84"/>
    </row>
    <row r="1219" spans="5:6" x14ac:dyDescent="0.35">
      <c r="E1219" s="85"/>
      <c r="F1219" s="84"/>
    </row>
    <row r="1220" spans="5:6" x14ac:dyDescent="0.35">
      <c r="E1220" s="85"/>
      <c r="F1220" s="84"/>
    </row>
    <row r="1221" spans="5:6" x14ac:dyDescent="0.35">
      <c r="E1221" s="85"/>
      <c r="F1221" s="84"/>
    </row>
    <row r="1222" spans="5:6" x14ac:dyDescent="0.35">
      <c r="E1222" s="85"/>
      <c r="F1222" s="84"/>
    </row>
    <row r="1223" spans="5:6" x14ac:dyDescent="0.35">
      <c r="E1223" s="85"/>
      <c r="F1223" s="84"/>
    </row>
    <row r="1224" spans="5:6" x14ac:dyDescent="0.35">
      <c r="E1224" s="85"/>
      <c r="F1224" s="84"/>
    </row>
    <row r="1225" spans="5:6" x14ac:dyDescent="0.35">
      <c r="E1225" s="85"/>
      <c r="F1225" s="84"/>
    </row>
    <row r="1226" spans="5:6" x14ac:dyDescent="0.35">
      <c r="E1226" s="85"/>
      <c r="F1226" s="84"/>
    </row>
    <row r="1227" spans="5:6" x14ac:dyDescent="0.35">
      <c r="E1227" s="85"/>
      <c r="F1227" s="84"/>
    </row>
    <row r="1228" spans="5:6" x14ac:dyDescent="0.35">
      <c r="E1228" s="85"/>
      <c r="F1228" s="84"/>
    </row>
    <row r="1229" spans="5:6" x14ac:dyDescent="0.35">
      <c r="E1229" s="85"/>
      <c r="F1229" s="84"/>
    </row>
    <row r="1230" spans="5:6" x14ac:dyDescent="0.35">
      <c r="E1230" s="85"/>
      <c r="F1230" s="84"/>
    </row>
    <row r="1231" spans="5:6" x14ac:dyDescent="0.35">
      <c r="E1231" s="85"/>
      <c r="F1231" s="84"/>
    </row>
    <row r="1232" spans="5:6" x14ac:dyDescent="0.35">
      <c r="E1232" s="85"/>
      <c r="F1232" s="84"/>
    </row>
    <row r="1233" spans="5:6" x14ac:dyDescent="0.35">
      <c r="E1233" s="85"/>
      <c r="F1233" s="84"/>
    </row>
    <row r="1234" spans="5:6" x14ac:dyDescent="0.35">
      <c r="E1234" s="85"/>
      <c r="F1234" s="84"/>
    </row>
    <row r="1235" spans="5:6" x14ac:dyDescent="0.35">
      <c r="E1235" s="85"/>
      <c r="F1235" s="84"/>
    </row>
    <row r="1236" spans="5:6" x14ac:dyDescent="0.35">
      <c r="E1236" s="85"/>
      <c r="F1236" s="84"/>
    </row>
    <row r="1237" spans="5:6" x14ac:dyDescent="0.35">
      <c r="E1237" s="85"/>
      <c r="F1237" s="84"/>
    </row>
    <row r="1238" spans="5:6" x14ac:dyDescent="0.35">
      <c r="E1238" s="85"/>
      <c r="F1238" s="84"/>
    </row>
    <row r="1239" spans="5:6" x14ac:dyDescent="0.35">
      <c r="E1239" s="85"/>
      <c r="F1239" s="84"/>
    </row>
    <row r="1240" spans="5:6" x14ac:dyDescent="0.35">
      <c r="E1240" s="85"/>
      <c r="F1240" s="84"/>
    </row>
    <row r="1241" spans="5:6" x14ac:dyDescent="0.35">
      <c r="E1241" s="85"/>
      <c r="F1241" s="84"/>
    </row>
    <row r="1242" spans="5:6" x14ac:dyDescent="0.35">
      <c r="E1242" s="85"/>
      <c r="F1242" s="84"/>
    </row>
    <row r="1243" spans="5:6" x14ac:dyDescent="0.35">
      <c r="E1243" s="85"/>
      <c r="F1243" s="84"/>
    </row>
    <row r="1244" spans="5:6" x14ac:dyDescent="0.35">
      <c r="E1244" s="85"/>
      <c r="F1244" s="84"/>
    </row>
    <row r="1245" spans="5:6" x14ac:dyDescent="0.35">
      <c r="E1245" s="85"/>
      <c r="F1245" s="84"/>
    </row>
    <row r="1246" spans="5:6" x14ac:dyDescent="0.35">
      <c r="E1246" s="85"/>
      <c r="F1246" s="84"/>
    </row>
    <row r="1247" spans="5:6" x14ac:dyDescent="0.35">
      <c r="E1247" s="85"/>
      <c r="F1247" s="84"/>
    </row>
    <row r="1248" spans="5:6" x14ac:dyDescent="0.35">
      <c r="E1248" s="85"/>
      <c r="F1248" s="84"/>
    </row>
    <row r="1249" spans="5:6" x14ac:dyDescent="0.35">
      <c r="E1249" s="85"/>
      <c r="F1249" s="84"/>
    </row>
    <row r="1250" spans="5:6" x14ac:dyDescent="0.35">
      <c r="E1250" s="85"/>
      <c r="F1250" s="84"/>
    </row>
    <row r="1251" spans="5:6" x14ac:dyDescent="0.35">
      <c r="E1251" s="85"/>
      <c r="F1251" s="84"/>
    </row>
    <row r="1252" spans="5:6" x14ac:dyDescent="0.35">
      <c r="E1252" s="85"/>
      <c r="F1252" s="84"/>
    </row>
    <row r="1253" spans="5:6" x14ac:dyDescent="0.35">
      <c r="E1253" s="85"/>
      <c r="F1253" s="84"/>
    </row>
    <row r="1254" spans="5:6" x14ac:dyDescent="0.35">
      <c r="E1254" s="85"/>
      <c r="F1254" s="84"/>
    </row>
    <row r="1255" spans="5:6" x14ac:dyDescent="0.35">
      <c r="E1255" s="85"/>
      <c r="F1255" s="84"/>
    </row>
    <row r="1256" spans="5:6" x14ac:dyDescent="0.35">
      <c r="E1256" s="85"/>
      <c r="F1256" s="84"/>
    </row>
    <row r="1257" spans="5:6" x14ac:dyDescent="0.35">
      <c r="E1257" s="85"/>
      <c r="F1257" s="84"/>
    </row>
    <row r="1258" spans="5:6" x14ac:dyDescent="0.35">
      <c r="E1258" s="85"/>
      <c r="F1258" s="84"/>
    </row>
    <row r="1259" spans="5:6" x14ac:dyDescent="0.35">
      <c r="E1259" s="85"/>
      <c r="F1259" s="84"/>
    </row>
    <row r="1260" spans="5:6" x14ac:dyDescent="0.35">
      <c r="E1260" s="85"/>
      <c r="F1260" s="84"/>
    </row>
    <row r="1261" spans="5:6" x14ac:dyDescent="0.35">
      <c r="E1261" s="85"/>
      <c r="F1261" s="84"/>
    </row>
    <row r="1262" spans="5:6" x14ac:dyDescent="0.35">
      <c r="E1262" s="85"/>
      <c r="F1262" s="84"/>
    </row>
    <row r="1263" spans="5:6" x14ac:dyDescent="0.35">
      <c r="E1263" s="85"/>
      <c r="F1263" s="84"/>
    </row>
    <row r="1264" spans="5:6" x14ac:dyDescent="0.35">
      <c r="E1264" s="85"/>
      <c r="F1264" s="84"/>
    </row>
    <row r="1265" spans="5:6" x14ac:dyDescent="0.35">
      <c r="E1265" s="85"/>
      <c r="F1265" s="84"/>
    </row>
    <row r="1266" spans="5:6" x14ac:dyDescent="0.35">
      <c r="E1266" s="85"/>
      <c r="F1266" s="84"/>
    </row>
    <row r="1267" spans="5:6" x14ac:dyDescent="0.35">
      <c r="E1267" s="85"/>
      <c r="F1267" s="84"/>
    </row>
    <row r="1268" spans="5:6" x14ac:dyDescent="0.35">
      <c r="E1268" s="85"/>
      <c r="F1268" s="84"/>
    </row>
    <row r="1269" spans="5:6" x14ac:dyDescent="0.35">
      <c r="E1269" s="85"/>
      <c r="F1269" s="84"/>
    </row>
    <row r="1270" spans="5:6" x14ac:dyDescent="0.35">
      <c r="E1270" s="85"/>
      <c r="F1270" s="84"/>
    </row>
    <row r="1271" spans="5:6" x14ac:dyDescent="0.35">
      <c r="E1271" s="85"/>
      <c r="F1271" s="84"/>
    </row>
    <row r="1272" spans="5:6" x14ac:dyDescent="0.35">
      <c r="E1272" s="85"/>
      <c r="F1272" s="84"/>
    </row>
    <row r="1273" spans="5:6" x14ac:dyDescent="0.35">
      <c r="E1273" s="85"/>
      <c r="F1273" s="84"/>
    </row>
    <row r="1274" spans="5:6" x14ac:dyDescent="0.35">
      <c r="E1274" s="85"/>
      <c r="F1274" s="84"/>
    </row>
    <row r="1275" spans="5:6" x14ac:dyDescent="0.35">
      <c r="E1275" s="85"/>
      <c r="F1275" s="84"/>
    </row>
    <row r="1276" spans="5:6" x14ac:dyDescent="0.35">
      <c r="E1276" s="85"/>
      <c r="F1276" s="84"/>
    </row>
    <row r="1277" spans="5:6" x14ac:dyDescent="0.35">
      <c r="E1277" s="85"/>
      <c r="F1277" s="84"/>
    </row>
    <row r="1278" spans="5:6" x14ac:dyDescent="0.35">
      <c r="E1278" s="85"/>
      <c r="F1278" s="84"/>
    </row>
    <row r="1279" spans="5:6" x14ac:dyDescent="0.35">
      <c r="E1279" s="85"/>
      <c r="F1279" s="84"/>
    </row>
    <row r="1280" spans="5:6" x14ac:dyDescent="0.35">
      <c r="E1280" s="85"/>
      <c r="F1280" s="84"/>
    </row>
    <row r="1281" spans="5:6" x14ac:dyDescent="0.35">
      <c r="E1281" s="85"/>
      <c r="F1281" s="84"/>
    </row>
    <row r="1282" spans="5:6" x14ac:dyDescent="0.35">
      <c r="E1282" s="85"/>
      <c r="F1282" s="84"/>
    </row>
    <row r="1283" spans="5:6" x14ac:dyDescent="0.35">
      <c r="E1283" s="85"/>
      <c r="F1283" s="84"/>
    </row>
    <row r="1284" spans="5:6" x14ac:dyDescent="0.35">
      <c r="E1284" s="85"/>
      <c r="F1284" s="84"/>
    </row>
    <row r="1285" spans="5:6" x14ac:dyDescent="0.35">
      <c r="E1285" s="85"/>
      <c r="F1285" s="84"/>
    </row>
    <row r="1286" spans="5:6" x14ac:dyDescent="0.35">
      <c r="E1286" s="85"/>
      <c r="F1286" s="84"/>
    </row>
    <row r="1287" spans="5:6" x14ac:dyDescent="0.35">
      <c r="E1287" s="85"/>
      <c r="F1287" s="84"/>
    </row>
    <row r="1288" spans="5:6" x14ac:dyDescent="0.35">
      <c r="E1288" s="85"/>
      <c r="F1288" s="84"/>
    </row>
    <row r="1289" spans="5:6" x14ac:dyDescent="0.35">
      <c r="E1289" s="85"/>
      <c r="F1289" s="84"/>
    </row>
    <row r="1290" spans="5:6" x14ac:dyDescent="0.35">
      <c r="E1290" s="85"/>
      <c r="F1290" s="84"/>
    </row>
    <row r="1291" spans="5:6" x14ac:dyDescent="0.35">
      <c r="E1291" s="85"/>
      <c r="F1291" s="84"/>
    </row>
    <row r="1292" spans="5:6" x14ac:dyDescent="0.35">
      <c r="E1292" s="85"/>
      <c r="F1292" s="84"/>
    </row>
    <row r="1293" spans="5:6" x14ac:dyDescent="0.35">
      <c r="E1293" s="85"/>
      <c r="F1293" s="84"/>
    </row>
    <row r="1294" spans="5:6" x14ac:dyDescent="0.35">
      <c r="E1294" s="85"/>
      <c r="F1294" s="84"/>
    </row>
    <row r="1295" spans="5:6" x14ac:dyDescent="0.35">
      <c r="E1295" s="85"/>
      <c r="F1295" s="84"/>
    </row>
    <row r="1296" spans="5:6" x14ac:dyDescent="0.35">
      <c r="E1296" s="85"/>
      <c r="F1296" s="84"/>
    </row>
    <row r="1297" spans="5:6" x14ac:dyDescent="0.35">
      <c r="E1297" s="85"/>
      <c r="F1297" s="84"/>
    </row>
    <row r="1298" spans="5:6" x14ac:dyDescent="0.35">
      <c r="E1298" s="85"/>
      <c r="F1298" s="84"/>
    </row>
    <row r="1299" spans="5:6" x14ac:dyDescent="0.35">
      <c r="E1299" s="85"/>
      <c r="F1299" s="84"/>
    </row>
    <row r="1300" spans="5:6" x14ac:dyDescent="0.35">
      <c r="E1300" s="85"/>
      <c r="F1300" s="84"/>
    </row>
    <row r="1301" spans="5:6" x14ac:dyDescent="0.35">
      <c r="E1301" s="85"/>
      <c r="F1301" s="84"/>
    </row>
    <row r="1302" spans="5:6" x14ac:dyDescent="0.35">
      <c r="E1302" s="85"/>
      <c r="F1302" s="84"/>
    </row>
    <row r="1303" spans="5:6" x14ac:dyDescent="0.35">
      <c r="E1303" s="85"/>
      <c r="F1303" s="84"/>
    </row>
    <row r="1304" spans="5:6" x14ac:dyDescent="0.35">
      <c r="E1304" s="85"/>
      <c r="F1304" s="84"/>
    </row>
    <row r="1305" spans="5:6" x14ac:dyDescent="0.35">
      <c r="E1305" s="85"/>
      <c r="F1305" s="84"/>
    </row>
    <row r="1306" spans="5:6" x14ac:dyDescent="0.35">
      <c r="E1306" s="85"/>
      <c r="F1306" s="84"/>
    </row>
    <row r="1307" spans="5:6" x14ac:dyDescent="0.35">
      <c r="E1307" s="85"/>
      <c r="F1307" s="84"/>
    </row>
    <row r="1308" spans="5:6" x14ac:dyDescent="0.35">
      <c r="E1308" s="85"/>
      <c r="F1308" s="84"/>
    </row>
    <row r="1309" spans="5:6" x14ac:dyDescent="0.35">
      <c r="E1309" s="85"/>
      <c r="F1309" s="84"/>
    </row>
    <row r="1310" spans="5:6" x14ac:dyDescent="0.35">
      <c r="E1310" s="85"/>
      <c r="F1310" s="84"/>
    </row>
    <row r="1311" spans="5:6" x14ac:dyDescent="0.35">
      <c r="E1311" s="85"/>
      <c r="F1311" s="84"/>
    </row>
    <row r="1312" spans="5:6" x14ac:dyDescent="0.35">
      <c r="E1312" s="85"/>
      <c r="F1312" s="84"/>
    </row>
    <row r="1313" spans="5:6" x14ac:dyDescent="0.35">
      <c r="E1313" s="85"/>
      <c r="F1313" s="84"/>
    </row>
    <row r="1314" spans="5:6" x14ac:dyDescent="0.35">
      <c r="E1314" s="85"/>
      <c r="F1314" s="84"/>
    </row>
    <row r="1315" spans="5:6" x14ac:dyDescent="0.35">
      <c r="E1315" s="85"/>
      <c r="F1315" s="84"/>
    </row>
    <row r="1316" spans="5:6" x14ac:dyDescent="0.35">
      <c r="E1316" s="85"/>
      <c r="F1316" s="84"/>
    </row>
    <row r="1317" spans="5:6" x14ac:dyDescent="0.35">
      <c r="E1317" s="85"/>
      <c r="F1317" s="84"/>
    </row>
    <row r="1318" spans="5:6" x14ac:dyDescent="0.35">
      <c r="E1318" s="85"/>
      <c r="F1318" s="84"/>
    </row>
    <row r="1319" spans="5:6" x14ac:dyDescent="0.35">
      <c r="E1319" s="85"/>
      <c r="F1319" s="84"/>
    </row>
    <row r="1320" spans="5:6" x14ac:dyDescent="0.35">
      <c r="E1320" s="85"/>
      <c r="F1320" s="84"/>
    </row>
    <row r="1321" spans="5:6" x14ac:dyDescent="0.35">
      <c r="E1321" s="85"/>
      <c r="F1321" s="84"/>
    </row>
    <row r="1322" spans="5:6" x14ac:dyDescent="0.35">
      <c r="E1322" s="85"/>
      <c r="F1322" s="84"/>
    </row>
    <row r="1323" spans="5:6" x14ac:dyDescent="0.35">
      <c r="E1323" s="85"/>
      <c r="F1323" s="84"/>
    </row>
    <row r="1324" spans="5:6" x14ac:dyDescent="0.35">
      <c r="E1324" s="85"/>
      <c r="F1324" s="84"/>
    </row>
    <row r="1325" spans="5:6" x14ac:dyDescent="0.35">
      <c r="E1325" s="85"/>
      <c r="F1325" s="84"/>
    </row>
    <row r="1326" spans="5:6" x14ac:dyDescent="0.35">
      <c r="E1326" s="85"/>
      <c r="F1326" s="84"/>
    </row>
    <row r="1327" spans="5:6" x14ac:dyDescent="0.35">
      <c r="E1327" s="85"/>
      <c r="F1327" s="84"/>
    </row>
    <row r="1328" spans="5:6" x14ac:dyDescent="0.35">
      <c r="E1328" s="85"/>
      <c r="F1328" s="84"/>
    </row>
    <row r="1329" spans="5:6" x14ac:dyDescent="0.35">
      <c r="E1329" s="85"/>
      <c r="F1329" s="84"/>
    </row>
    <row r="1330" spans="5:6" x14ac:dyDescent="0.35">
      <c r="E1330" s="85"/>
      <c r="F1330" s="84"/>
    </row>
    <row r="1331" spans="5:6" x14ac:dyDescent="0.35">
      <c r="E1331" s="85"/>
      <c r="F1331" s="84"/>
    </row>
    <row r="1332" spans="5:6" x14ac:dyDescent="0.35">
      <c r="E1332" s="85"/>
      <c r="F1332" s="84"/>
    </row>
    <row r="1333" spans="5:6" x14ac:dyDescent="0.35">
      <c r="E1333" s="85"/>
      <c r="F1333" s="84"/>
    </row>
    <row r="1334" spans="5:6" x14ac:dyDescent="0.35">
      <c r="E1334" s="85"/>
      <c r="F1334" s="84"/>
    </row>
    <row r="1335" spans="5:6" x14ac:dyDescent="0.35">
      <c r="E1335" s="85"/>
      <c r="F1335" s="84"/>
    </row>
    <row r="1336" spans="5:6" x14ac:dyDescent="0.35">
      <c r="E1336" s="85"/>
      <c r="F1336" s="84"/>
    </row>
    <row r="1337" spans="5:6" x14ac:dyDescent="0.35">
      <c r="E1337" s="85"/>
      <c r="F1337" s="84"/>
    </row>
    <row r="1338" spans="5:6" x14ac:dyDescent="0.35">
      <c r="E1338" s="85"/>
      <c r="F1338" s="84"/>
    </row>
    <row r="1339" spans="5:6" x14ac:dyDescent="0.35">
      <c r="E1339" s="85"/>
      <c r="F1339" s="84"/>
    </row>
    <row r="1340" spans="5:6" x14ac:dyDescent="0.35">
      <c r="E1340" s="85"/>
      <c r="F1340" s="84"/>
    </row>
    <row r="1341" spans="5:6" x14ac:dyDescent="0.35">
      <c r="E1341" s="85"/>
      <c r="F1341" s="84"/>
    </row>
    <row r="1342" spans="5:6" x14ac:dyDescent="0.35">
      <c r="E1342" s="85"/>
      <c r="F1342" s="84"/>
    </row>
    <row r="1343" spans="5:6" x14ac:dyDescent="0.35">
      <c r="E1343" s="85"/>
      <c r="F1343" s="84"/>
    </row>
    <row r="1344" spans="5:6" x14ac:dyDescent="0.35">
      <c r="E1344" s="85"/>
      <c r="F1344" s="84"/>
    </row>
    <row r="1345" spans="5:6" x14ac:dyDescent="0.35">
      <c r="E1345" s="85"/>
      <c r="F1345" s="84"/>
    </row>
    <row r="1346" spans="5:6" x14ac:dyDescent="0.35">
      <c r="E1346" s="85"/>
      <c r="F1346" s="84"/>
    </row>
    <row r="1347" spans="5:6" x14ac:dyDescent="0.35">
      <c r="E1347" s="85"/>
      <c r="F1347" s="84"/>
    </row>
    <row r="1348" spans="5:6" x14ac:dyDescent="0.35">
      <c r="E1348" s="85"/>
      <c r="F1348" s="84"/>
    </row>
    <row r="1349" spans="5:6" x14ac:dyDescent="0.35">
      <c r="E1349" s="85"/>
      <c r="F1349" s="84"/>
    </row>
    <row r="1350" spans="5:6" x14ac:dyDescent="0.35">
      <c r="E1350" s="85"/>
      <c r="F1350" s="84"/>
    </row>
    <row r="1351" spans="5:6" x14ac:dyDescent="0.35">
      <c r="E1351" s="85"/>
      <c r="F1351" s="84"/>
    </row>
    <row r="1352" spans="5:6" x14ac:dyDescent="0.35">
      <c r="E1352" s="85"/>
      <c r="F1352" s="84"/>
    </row>
    <row r="1353" spans="5:6" x14ac:dyDescent="0.35">
      <c r="E1353" s="85"/>
      <c r="F1353" s="84"/>
    </row>
    <row r="1354" spans="5:6" x14ac:dyDescent="0.35">
      <c r="E1354" s="85"/>
      <c r="F1354" s="84"/>
    </row>
    <row r="1355" spans="5:6" x14ac:dyDescent="0.35">
      <c r="E1355" s="85"/>
      <c r="F1355" s="84"/>
    </row>
    <row r="1356" spans="5:6" x14ac:dyDescent="0.35">
      <c r="E1356" s="85"/>
      <c r="F1356" s="84"/>
    </row>
    <row r="1357" spans="5:6" x14ac:dyDescent="0.35">
      <c r="E1357" s="85"/>
      <c r="F1357" s="84"/>
    </row>
    <row r="1358" spans="5:6" x14ac:dyDescent="0.35">
      <c r="E1358" s="85"/>
      <c r="F1358" s="84"/>
    </row>
    <row r="1359" spans="5:6" x14ac:dyDescent="0.35">
      <c r="E1359" s="85"/>
      <c r="F1359" s="84"/>
    </row>
    <row r="1360" spans="5:6" x14ac:dyDescent="0.35">
      <c r="E1360" s="85"/>
      <c r="F1360" s="84"/>
    </row>
    <row r="1361" spans="5:6" x14ac:dyDescent="0.35">
      <c r="E1361" s="85"/>
      <c r="F1361" s="84"/>
    </row>
    <row r="1362" spans="5:6" x14ac:dyDescent="0.35">
      <c r="E1362" s="85"/>
      <c r="F1362" s="84"/>
    </row>
    <row r="1363" spans="5:6" x14ac:dyDescent="0.35">
      <c r="E1363" s="85"/>
      <c r="F1363" s="84"/>
    </row>
    <row r="1364" spans="5:6" x14ac:dyDescent="0.35">
      <c r="E1364" s="85"/>
      <c r="F1364" s="84"/>
    </row>
    <row r="1365" spans="5:6" x14ac:dyDescent="0.35">
      <c r="E1365" s="85"/>
      <c r="F1365" s="84"/>
    </row>
    <row r="1366" spans="5:6" x14ac:dyDescent="0.35">
      <c r="E1366" s="85"/>
      <c r="F1366" s="84"/>
    </row>
    <row r="1367" spans="5:6" x14ac:dyDescent="0.35">
      <c r="E1367" s="85"/>
      <c r="F1367" s="84"/>
    </row>
    <row r="1368" spans="5:6" x14ac:dyDescent="0.35">
      <c r="E1368" s="85"/>
      <c r="F1368" s="84"/>
    </row>
    <row r="1369" spans="5:6" x14ac:dyDescent="0.35">
      <c r="E1369" s="85"/>
      <c r="F1369" s="84"/>
    </row>
    <row r="1370" spans="5:6" x14ac:dyDescent="0.35">
      <c r="E1370" s="85"/>
      <c r="F1370" s="84"/>
    </row>
    <row r="1371" spans="5:6" x14ac:dyDescent="0.35">
      <c r="E1371" s="85"/>
      <c r="F1371" s="84"/>
    </row>
    <row r="1372" spans="5:6" x14ac:dyDescent="0.35">
      <c r="E1372" s="85"/>
      <c r="F1372" s="84"/>
    </row>
    <row r="1373" spans="5:6" x14ac:dyDescent="0.35">
      <c r="E1373" s="85"/>
      <c r="F1373" s="84"/>
    </row>
    <row r="1374" spans="5:6" x14ac:dyDescent="0.35">
      <c r="E1374" s="85"/>
      <c r="F1374" s="84"/>
    </row>
    <row r="1375" spans="5:6" x14ac:dyDescent="0.35">
      <c r="E1375" s="85"/>
      <c r="F1375" s="84"/>
    </row>
    <row r="1376" spans="5:6" x14ac:dyDescent="0.35">
      <c r="E1376" s="85"/>
      <c r="F1376" s="84"/>
    </row>
    <row r="1377" spans="5:6" x14ac:dyDescent="0.35">
      <c r="E1377" s="85"/>
      <c r="F1377" s="84"/>
    </row>
    <row r="1378" spans="5:6" x14ac:dyDescent="0.35">
      <c r="E1378" s="85"/>
      <c r="F1378" s="84"/>
    </row>
    <row r="1379" spans="5:6" x14ac:dyDescent="0.35">
      <c r="E1379" s="85"/>
      <c r="F1379" s="84"/>
    </row>
    <row r="1380" spans="5:6" x14ac:dyDescent="0.35">
      <c r="E1380" s="85"/>
      <c r="F1380" s="84"/>
    </row>
    <row r="1381" spans="5:6" x14ac:dyDescent="0.35">
      <c r="E1381" s="85"/>
      <c r="F1381" s="84"/>
    </row>
    <row r="1382" spans="5:6" x14ac:dyDescent="0.35">
      <c r="E1382" s="85"/>
      <c r="F1382" s="84"/>
    </row>
    <row r="1383" spans="5:6" x14ac:dyDescent="0.35">
      <c r="E1383" s="85"/>
      <c r="F1383" s="84"/>
    </row>
    <row r="1384" spans="5:6" x14ac:dyDescent="0.35">
      <c r="E1384" s="85"/>
      <c r="F1384" s="84"/>
    </row>
    <row r="1385" spans="5:6" x14ac:dyDescent="0.35">
      <c r="E1385" s="85"/>
      <c r="F1385" s="84"/>
    </row>
    <row r="1386" spans="5:6" x14ac:dyDescent="0.35">
      <c r="E1386" s="85"/>
      <c r="F1386" s="84"/>
    </row>
    <row r="1387" spans="5:6" x14ac:dyDescent="0.35">
      <c r="E1387" s="85"/>
      <c r="F1387" s="84"/>
    </row>
    <row r="1388" spans="5:6" x14ac:dyDescent="0.35">
      <c r="E1388" s="85"/>
      <c r="F1388" s="84"/>
    </row>
    <row r="1389" spans="5:6" x14ac:dyDescent="0.35">
      <c r="E1389" s="85"/>
      <c r="F1389" s="84"/>
    </row>
    <row r="1390" spans="5:6" x14ac:dyDescent="0.35">
      <c r="E1390" s="85"/>
      <c r="F1390" s="84"/>
    </row>
    <row r="1391" spans="5:6" x14ac:dyDescent="0.35">
      <c r="E1391" s="85"/>
      <c r="F1391" s="84"/>
    </row>
    <row r="1392" spans="5:6" x14ac:dyDescent="0.35">
      <c r="E1392" s="85"/>
      <c r="F1392" s="84"/>
    </row>
    <row r="1393" spans="5:6" x14ac:dyDescent="0.35">
      <c r="E1393" s="85"/>
      <c r="F1393" s="84"/>
    </row>
    <row r="1394" spans="5:6" x14ac:dyDescent="0.35">
      <c r="E1394" s="85"/>
      <c r="F1394" s="84"/>
    </row>
    <row r="1395" spans="5:6" x14ac:dyDescent="0.35">
      <c r="E1395" s="85"/>
      <c r="F1395" s="84"/>
    </row>
    <row r="1396" spans="5:6" x14ac:dyDescent="0.35">
      <c r="E1396" s="85"/>
      <c r="F1396" s="84"/>
    </row>
    <row r="1397" spans="5:6" x14ac:dyDescent="0.35">
      <c r="E1397" s="85"/>
      <c r="F1397" s="84"/>
    </row>
    <row r="1398" spans="5:6" x14ac:dyDescent="0.35">
      <c r="E1398" s="85"/>
      <c r="F1398" s="84"/>
    </row>
    <row r="1399" spans="5:6" x14ac:dyDescent="0.35">
      <c r="E1399" s="85"/>
      <c r="F1399" s="84"/>
    </row>
    <row r="1400" spans="5:6" x14ac:dyDescent="0.35">
      <c r="E1400" s="85"/>
      <c r="F1400" s="84"/>
    </row>
    <row r="1401" spans="5:6" x14ac:dyDescent="0.35">
      <c r="E1401" s="85"/>
      <c r="F1401" s="84"/>
    </row>
    <row r="1402" spans="5:6" x14ac:dyDescent="0.35">
      <c r="E1402" s="85"/>
      <c r="F1402" s="84"/>
    </row>
    <row r="1403" spans="5:6" x14ac:dyDescent="0.35">
      <c r="E1403" s="85"/>
      <c r="F1403" s="84"/>
    </row>
    <row r="1404" spans="5:6" x14ac:dyDescent="0.35">
      <c r="E1404" s="85"/>
      <c r="F1404" s="84"/>
    </row>
    <row r="1405" spans="5:6" x14ac:dyDescent="0.35">
      <c r="E1405" s="85"/>
      <c r="F1405" s="84"/>
    </row>
    <row r="1406" spans="5:6" x14ac:dyDescent="0.35">
      <c r="E1406" s="85"/>
      <c r="F1406" s="84"/>
    </row>
    <row r="1407" spans="5:6" x14ac:dyDescent="0.35">
      <c r="E1407" s="85"/>
      <c r="F1407" s="84"/>
    </row>
    <row r="1408" spans="5:6" x14ac:dyDescent="0.35">
      <c r="E1408" s="85"/>
      <c r="F1408" s="84"/>
    </row>
    <row r="1409" spans="5:6" x14ac:dyDescent="0.35">
      <c r="E1409" s="85"/>
      <c r="F1409" s="84"/>
    </row>
    <row r="1410" spans="5:6" x14ac:dyDescent="0.35">
      <c r="E1410" s="85"/>
      <c r="F1410" s="84"/>
    </row>
    <row r="1411" spans="5:6" x14ac:dyDescent="0.35">
      <c r="E1411" s="85"/>
      <c r="F1411" s="84"/>
    </row>
    <row r="1412" spans="5:6" x14ac:dyDescent="0.35">
      <c r="E1412" s="85"/>
      <c r="F1412" s="84"/>
    </row>
    <row r="1413" spans="5:6" x14ac:dyDescent="0.35">
      <c r="E1413" s="85"/>
      <c r="F1413" s="84"/>
    </row>
    <row r="1414" spans="5:6" x14ac:dyDescent="0.35">
      <c r="E1414" s="85"/>
      <c r="F1414" s="84"/>
    </row>
    <row r="1415" spans="5:6" x14ac:dyDescent="0.35">
      <c r="E1415" s="85"/>
      <c r="F1415" s="84"/>
    </row>
    <row r="1416" spans="5:6" x14ac:dyDescent="0.35">
      <c r="E1416" s="85"/>
      <c r="F1416" s="84"/>
    </row>
    <row r="1417" spans="5:6" x14ac:dyDescent="0.35">
      <c r="E1417" s="85"/>
      <c r="F1417" s="84"/>
    </row>
    <row r="1418" spans="5:6" x14ac:dyDescent="0.35">
      <c r="E1418" s="85"/>
      <c r="F1418" s="84"/>
    </row>
    <row r="1419" spans="5:6" x14ac:dyDescent="0.35">
      <c r="E1419" s="85"/>
      <c r="F1419" s="84"/>
    </row>
    <row r="1420" spans="5:6" x14ac:dyDescent="0.35">
      <c r="E1420" s="85"/>
      <c r="F1420" s="84"/>
    </row>
    <row r="1421" spans="5:6" x14ac:dyDescent="0.35">
      <c r="E1421" s="85"/>
      <c r="F1421" s="84"/>
    </row>
    <row r="1422" spans="5:6" x14ac:dyDescent="0.35">
      <c r="E1422" s="85"/>
      <c r="F1422" s="84"/>
    </row>
    <row r="1423" spans="5:6" x14ac:dyDescent="0.35">
      <c r="E1423" s="85"/>
      <c r="F1423" s="84"/>
    </row>
    <row r="1424" spans="5:6" x14ac:dyDescent="0.35">
      <c r="E1424" s="85"/>
      <c r="F1424" s="84"/>
    </row>
    <row r="1425" spans="5:6" x14ac:dyDescent="0.35">
      <c r="E1425" s="85"/>
      <c r="F1425" s="84"/>
    </row>
    <row r="1426" spans="5:6" x14ac:dyDescent="0.35">
      <c r="E1426" s="85"/>
      <c r="F1426" s="84"/>
    </row>
    <row r="1427" spans="5:6" x14ac:dyDescent="0.35">
      <c r="E1427" s="85"/>
      <c r="F1427" s="84"/>
    </row>
    <row r="1428" spans="5:6" x14ac:dyDescent="0.35">
      <c r="E1428" s="85"/>
      <c r="F1428" s="84"/>
    </row>
    <row r="1429" spans="5:6" x14ac:dyDescent="0.35">
      <c r="E1429" s="85"/>
      <c r="F1429" s="84"/>
    </row>
    <row r="1430" spans="5:6" x14ac:dyDescent="0.35">
      <c r="E1430" s="85"/>
      <c r="F1430" s="84"/>
    </row>
    <row r="1431" spans="5:6" x14ac:dyDescent="0.35">
      <c r="E1431" s="85"/>
      <c r="F1431" s="84"/>
    </row>
    <row r="1432" spans="5:6" x14ac:dyDescent="0.35">
      <c r="E1432" s="85"/>
      <c r="F1432" s="84"/>
    </row>
    <row r="1433" spans="5:6" x14ac:dyDescent="0.35">
      <c r="E1433" s="85"/>
      <c r="F1433" s="84"/>
    </row>
    <row r="1434" spans="5:6" x14ac:dyDescent="0.35">
      <c r="E1434" s="85"/>
      <c r="F1434" s="84"/>
    </row>
    <row r="1435" spans="5:6" x14ac:dyDescent="0.35">
      <c r="E1435" s="85"/>
      <c r="F1435" s="84"/>
    </row>
    <row r="1436" spans="5:6" x14ac:dyDescent="0.35">
      <c r="E1436" s="85"/>
      <c r="F1436" s="84"/>
    </row>
    <row r="1437" spans="5:6" x14ac:dyDescent="0.35">
      <c r="E1437" s="85"/>
      <c r="F1437" s="84"/>
    </row>
    <row r="1438" spans="5:6" x14ac:dyDescent="0.35">
      <c r="E1438" s="85"/>
      <c r="F1438" s="84"/>
    </row>
    <row r="1439" spans="5:6" x14ac:dyDescent="0.35">
      <c r="E1439" s="85"/>
      <c r="F1439" s="84"/>
    </row>
    <row r="1440" spans="5:6" x14ac:dyDescent="0.35">
      <c r="E1440" s="85"/>
      <c r="F1440" s="84"/>
    </row>
    <row r="1441" spans="5:6" x14ac:dyDescent="0.35">
      <c r="E1441" s="85"/>
      <c r="F1441" s="84"/>
    </row>
    <row r="1442" spans="5:6" x14ac:dyDescent="0.35">
      <c r="E1442" s="85"/>
      <c r="F1442" s="84"/>
    </row>
    <row r="1443" spans="5:6" x14ac:dyDescent="0.35">
      <c r="E1443" s="85"/>
      <c r="F1443" s="84"/>
    </row>
    <row r="1444" spans="5:6" x14ac:dyDescent="0.35">
      <c r="E1444" s="85"/>
      <c r="F1444" s="84"/>
    </row>
    <row r="1445" spans="5:6" x14ac:dyDescent="0.35">
      <c r="E1445" s="85"/>
      <c r="F1445" s="84"/>
    </row>
    <row r="1446" spans="5:6" x14ac:dyDescent="0.35">
      <c r="E1446" s="85"/>
      <c r="F1446" s="84"/>
    </row>
    <row r="1447" spans="5:6" x14ac:dyDescent="0.35">
      <c r="E1447" s="85"/>
      <c r="F1447" s="84"/>
    </row>
    <row r="1448" spans="5:6" x14ac:dyDescent="0.35">
      <c r="E1448" s="85"/>
      <c r="F1448" s="84"/>
    </row>
    <row r="1449" spans="5:6" x14ac:dyDescent="0.35">
      <c r="E1449" s="85"/>
      <c r="F1449" s="84"/>
    </row>
    <row r="1450" spans="5:6" x14ac:dyDescent="0.35">
      <c r="E1450" s="85"/>
      <c r="F1450" s="84"/>
    </row>
    <row r="1451" spans="5:6" x14ac:dyDescent="0.35">
      <c r="E1451" s="85"/>
      <c r="F1451" s="84"/>
    </row>
    <row r="1452" spans="5:6" x14ac:dyDescent="0.35">
      <c r="E1452" s="85"/>
      <c r="F1452" s="84"/>
    </row>
    <row r="1453" spans="5:6" x14ac:dyDescent="0.35">
      <c r="E1453" s="85"/>
      <c r="F1453" s="84"/>
    </row>
    <row r="1454" spans="5:6" x14ac:dyDescent="0.35">
      <c r="E1454" s="85"/>
      <c r="F1454" s="84"/>
    </row>
    <row r="1455" spans="5:6" x14ac:dyDescent="0.35">
      <c r="E1455" s="85"/>
      <c r="F1455" s="84"/>
    </row>
    <row r="1456" spans="5:6" x14ac:dyDescent="0.35">
      <c r="E1456" s="85"/>
      <c r="F1456" s="84"/>
    </row>
    <row r="1457" spans="5:6" x14ac:dyDescent="0.35">
      <c r="E1457" s="85"/>
      <c r="F1457" s="84"/>
    </row>
    <row r="1458" spans="5:6" x14ac:dyDescent="0.35">
      <c r="E1458" s="85"/>
      <c r="F1458" s="84"/>
    </row>
    <row r="1459" spans="5:6" x14ac:dyDescent="0.35">
      <c r="E1459" s="85"/>
      <c r="F1459" s="84"/>
    </row>
    <row r="1460" spans="5:6" x14ac:dyDescent="0.35">
      <c r="E1460" s="85"/>
      <c r="F1460" s="84"/>
    </row>
    <row r="1461" spans="5:6" x14ac:dyDescent="0.35">
      <c r="E1461" s="85"/>
      <c r="F1461" s="84"/>
    </row>
    <row r="1462" spans="5:6" x14ac:dyDescent="0.35">
      <c r="E1462" s="85"/>
      <c r="F1462" s="84"/>
    </row>
    <row r="1463" spans="5:6" x14ac:dyDescent="0.35">
      <c r="E1463" s="85"/>
      <c r="F1463" s="84"/>
    </row>
    <row r="1464" spans="5:6" x14ac:dyDescent="0.35">
      <c r="E1464" s="85"/>
      <c r="F1464" s="84"/>
    </row>
    <row r="1465" spans="5:6" x14ac:dyDescent="0.35">
      <c r="E1465" s="85"/>
      <c r="F1465" s="84"/>
    </row>
    <row r="1466" spans="5:6" x14ac:dyDescent="0.35">
      <c r="E1466" s="85"/>
      <c r="F1466" s="84"/>
    </row>
    <row r="1467" spans="5:6" x14ac:dyDescent="0.35">
      <c r="E1467" s="85"/>
      <c r="F1467" s="84"/>
    </row>
    <row r="1468" spans="5:6" x14ac:dyDescent="0.35">
      <c r="E1468" s="85"/>
      <c r="F1468" s="84"/>
    </row>
    <row r="1469" spans="5:6" x14ac:dyDescent="0.35">
      <c r="E1469" s="85"/>
      <c r="F1469" s="84"/>
    </row>
    <row r="1470" spans="5:6" x14ac:dyDescent="0.35">
      <c r="E1470" s="85"/>
      <c r="F1470" s="84"/>
    </row>
    <row r="1471" spans="5:6" x14ac:dyDescent="0.35">
      <c r="E1471" s="85"/>
      <c r="F1471" s="84"/>
    </row>
    <row r="1472" spans="5:6" x14ac:dyDescent="0.35">
      <c r="E1472" s="85"/>
      <c r="F1472" s="84"/>
    </row>
    <row r="1473" spans="5:6" x14ac:dyDescent="0.35">
      <c r="E1473" s="85"/>
      <c r="F1473" s="84"/>
    </row>
    <row r="1474" spans="5:6" x14ac:dyDescent="0.35">
      <c r="E1474" s="85"/>
      <c r="F1474" s="84"/>
    </row>
    <row r="1475" spans="5:6" x14ac:dyDescent="0.35">
      <c r="E1475" s="85"/>
      <c r="F1475" s="84"/>
    </row>
    <row r="1476" spans="5:6" x14ac:dyDescent="0.35">
      <c r="E1476" s="85"/>
      <c r="F1476" s="84"/>
    </row>
    <row r="1477" spans="5:6" x14ac:dyDescent="0.35">
      <c r="E1477" s="85"/>
      <c r="F1477" s="84"/>
    </row>
    <row r="1478" spans="5:6" x14ac:dyDescent="0.35">
      <c r="E1478" s="85"/>
      <c r="F1478" s="84"/>
    </row>
    <row r="1479" spans="5:6" x14ac:dyDescent="0.35">
      <c r="E1479" s="85"/>
      <c r="F1479" s="84"/>
    </row>
    <row r="1480" spans="5:6" x14ac:dyDescent="0.35">
      <c r="E1480" s="85"/>
      <c r="F1480" s="84"/>
    </row>
    <row r="1481" spans="5:6" x14ac:dyDescent="0.35">
      <c r="E1481" s="85"/>
      <c r="F1481" s="84"/>
    </row>
    <row r="1482" spans="5:6" x14ac:dyDescent="0.35">
      <c r="E1482" s="85"/>
      <c r="F1482" s="84"/>
    </row>
    <row r="1483" spans="5:6" x14ac:dyDescent="0.35">
      <c r="E1483" s="85"/>
      <c r="F1483" s="84"/>
    </row>
    <row r="1484" spans="5:6" x14ac:dyDescent="0.35">
      <c r="E1484" s="85"/>
      <c r="F1484" s="84"/>
    </row>
    <row r="1485" spans="5:6" x14ac:dyDescent="0.35">
      <c r="E1485" s="85"/>
      <c r="F1485" s="84"/>
    </row>
    <row r="1486" spans="5:6" x14ac:dyDescent="0.35">
      <c r="E1486" s="85"/>
      <c r="F1486" s="84"/>
    </row>
    <row r="1487" spans="5:6" x14ac:dyDescent="0.35">
      <c r="E1487" s="85"/>
      <c r="F1487" s="84"/>
    </row>
    <row r="1488" spans="5:6" x14ac:dyDescent="0.35">
      <c r="E1488" s="85"/>
      <c r="F1488" s="84"/>
    </row>
    <row r="1489" spans="5:6" x14ac:dyDescent="0.35">
      <c r="E1489" s="85"/>
      <c r="F1489" s="84"/>
    </row>
    <row r="1490" spans="5:6" x14ac:dyDescent="0.35">
      <c r="E1490" s="85"/>
      <c r="F1490" s="84"/>
    </row>
    <row r="1491" spans="5:6" x14ac:dyDescent="0.35">
      <c r="E1491" s="85"/>
      <c r="F1491" s="84"/>
    </row>
    <row r="1492" spans="5:6" x14ac:dyDescent="0.35">
      <c r="E1492" s="85"/>
      <c r="F1492" s="84"/>
    </row>
    <row r="1493" spans="5:6" x14ac:dyDescent="0.35">
      <c r="E1493" s="85"/>
      <c r="F1493" s="84"/>
    </row>
    <row r="1494" spans="5:6" x14ac:dyDescent="0.35">
      <c r="E1494" s="85"/>
      <c r="F1494" s="84"/>
    </row>
    <row r="1495" spans="5:6" x14ac:dyDescent="0.35">
      <c r="E1495" s="85"/>
      <c r="F1495" s="84"/>
    </row>
    <row r="1496" spans="5:6" x14ac:dyDescent="0.35">
      <c r="E1496" s="85"/>
      <c r="F1496" s="84"/>
    </row>
    <row r="1497" spans="5:6" x14ac:dyDescent="0.35">
      <c r="E1497" s="85"/>
      <c r="F1497" s="84"/>
    </row>
    <row r="1498" spans="5:6" x14ac:dyDescent="0.35">
      <c r="E1498" s="85"/>
      <c r="F1498" s="84"/>
    </row>
    <row r="1499" spans="5:6" x14ac:dyDescent="0.35">
      <c r="E1499" s="85"/>
      <c r="F1499" s="84"/>
    </row>
    <row r="1500" spans="5:6" x14ac:dyDescent="0.35">
      <c r="E1500" s="85"/>
      <c r="F1500" s="84"/>
    </row>
    <row r="1501" spans="5:6" x14ac:dyDescent="0.35">
      <c r="E1501" s="85"/>
      <c r="F1501" s="84"/>
    </row>
    <row r="1502" spans="5:6" x14ac:dyDescent="0.35">
      <c r="E1502" s="85"/>
      <c r="F1502" s="84"/>
    </row>
    <row r="1503" spans="5:6" x14ac:dyDescent="0.35">
      <c r="E1503" s="85"/>
      <c r="F1503" s="84"/>
    </row>
    <row r="1504" spans="5:6" x14ac:dyDescent="0.35">
      <c r="E1504" s="85"/>
      <c r="F1504" s="84"/>
    </row>
    <row r="1505" spans="5:6" x14ac:dyDescent="0.35">
      <c r="E1505" s="85"/>
      <c r="F1505" s="84"/>
    </row>
    <row r="1506" spans="5:6" x14ac:dyDescent="0.35">
      <c r="E1506" s="85"/>
      <c r="F1506" s="84"/>
    </row>
    <row r="1507" spans="5:6" x14ac:dyDescent="0.35">
      <c r="E1507" s="85"/>
      <c r="F1507" s="84"/>
    </row>
    <row r="1508" spans="5:6" x14ac:dyDescent="0.35">
      <c r="E1508" s="85"/>
      <c r="F1508" s="84"/>
    </row>
    <row r="1509" spans="5:6" x14ac:dyDescent="0.35">
      <c r="E1509" s="85"/>
      <c r="F1509" s="84"/>
    </row>
    <row r="1510" spans="5:6" x14ac:dyDescent="0.35">
      <c r="E1510" s="85"/>
      <c r="F1510" s="84"/>
    </row>
    <row r="1511" spans="5:6" x14ac:dyDescent="0.35">
      <c r="E1511" s="85"/>
      <c r="F1511" s="84"/>
    </row>
    <row r="1512" spans="5:6" x14ac:dyDescent="0.35">
      <c r="E1512" s="85"/>
      <c r="F1512" s="84"/>
    </row>
    <row r="1513" spans="5:6" x14ac:dyDescent="0.35">
      <c r="E1513" s="85"/>
      <c r="F1513" s="84"/>
    </row>
    <row r="1514" spans="5:6" x14ac:dyDescent="0.35">
      <c r="E1514" s="85"/>
      <c r="F1514" s="84"/>
    </row>
    <row r="1515" spans="5:6" x14ac:dyDescent="0.35">
      <c r="E1515" s="85"/>
      <c r="F1515" s="84"/>
    </row>
    <row r="1516" spans="5:6" x14ac:dyDescent="0.35">
      <c r="E1516" s="85"/>
      <c r="F1516" s="84"/>
    </row>
    <row r="1517" spans="5:6" x14ac:dyDescent="0.35">
      <c r="E1517" s="85"/>
      <c r="F1517" s="84"/>
    </row>
    <row r="1518" spans="5:6" x14ac:dyDescent="0.35">
      <c r="E1518" s="85"/>
      <c r="F1518" s="84"/>
    </row>
    <row r="1519" spans="5:6" x14ac:dyDescent="0.35">
      <c r="E1519" s="85"/>
      <c r="F1519" s="84"/>
    </row>
    <row r="1520" spans="5:6" x14ac:dyDescent="0.35">
      <c r="E1520" s="85"/>
      <c r="F1520" s="84"/>
    </row>
    <row r="1521" spans="5:6" x14ac:dyDescent="0.35">
      <c r="E1521" s="85"/>
      <c r="F1521" s="84"/>
    </row>
    <row r="1522" spans="5:6" x14ac:dyDescent="0.35">
      <c r="E1522" s="85"/>
      <c r="F1522" s="84"/>
    </row>
    <row r="1523" spans="5:6" x14ac:dyDescent="0.35">
      <c r="E1523" s="85"/>
      <c r="F1523" s="84"/>
    </row>
    <row r="1524" spans="5:6" x14ac:dyDescent="0.35">
      <c r="E1524" s="85"/>
      <c r="F1524" s="84"/>
    </row>
    <row r="1525" spans="5:6" x14ac:dyDescent="0.35">
      <c r="E1525" s="85"/>
      <c r="F1525" s="84"/>
    </row>
    <row r="1526" spans="5:6" x14ac:dyDescent="0.35">
      <c r="E1526" s="85"/>
      <c r="F1526" s="84"/>
    </row>
    <row r="1527" spans="5:6" x14ac:dyDescent="0.35">
      <c r="E1527" s="85"/>
      <c r="F1527" s="84"/>
    </row>
    <row r="1528" spans="5:6" x14ac:dyDescent="0.35">
      <c r="E1528" s="85"/>
      <c r="F1528" s="84"/>
    </row>
    <row r="1529" spans="5:6" x14ac:dyDescent="0.35">
      <c r="E1529" s="85"/>
      <c r="F1529" s="84"/>
    </row>
    <row r="1530" spans="5:6" x14ac:dyDescent="0.35">
      <c r="E1530" s="85"/>
      <c r="F1530" s="84"/>
    </row>
    <row r="1531" spans="5:6" x14ac:dyDescent="0.35">
      <c r="E1531" s="85"/>
      <c r="F1531" s="84"/>
    </row>
    <row r="1532" spans="5:6" x14ac:dyDescent="0.35">
      <c r="E1532" s="85"/>
      <c r="F1532" s="84"/>
    </row>
    <row r="1533" spans="5:6" x14ac:dyDescent="0.35">
      <c r="E1533" s="85"/>
      <c r="F1533" s="84"/>
    </row>
    <row r="1534" spans="5:6" x14ac:dyDescent="0.35">
      <c r="E1534" s="85"/>
      <c r="F1534" s="84"/>
    </row>
    <row r="1535" spans="5:6" x14ac:dyDescent="0.35">
      <c r="E1535" s="85"/>
      <c r="F1535" s="84"/>
    </row>
    <row r="1536" spans="5:6" x14ac:dyDescent="0.35">
      <c r="E1536" s="85"/>
      <c r="F1536" s="84"/>
    </row>
    <row r="1537" spans="5:6" x14ac:dyDescent="0.35">
      <c r="E1537" s="85"/>
      <c r="F1537" s="84"/>
    </row>
    <row r="1538" spans="5:6" x14ac:dyDescent="0.35">
      <c r="E1538" s="85"/>
      <c r="F1538" s="84"/>
    </row>
    <row r="1539" spans="5:6" x14ac:dyDescent="0.35">
      <c r="E1539" s="85"/>
      <c r="F1539" s="84"/>
    </row>
    <row r="1540" spans="5:6" x14ac:dyDescent="0.35">
      <c r="E1540" s="85"/>
      <c r="F1540" s="84"/>
    </row>
    <row r="1541" spans="5:6" x14ac:dyDescent="0.35">
      <c r="E1541" s="85"/>
      <c r="F1541" s="84"/>
    </row>
    <row r="1542" spans="5:6" x14ac:dyDescent="0.35">
      <c r="E1542" s="85"/>
      <c r="F1542" s="84"/>
    </row>
    <row r="1543" spans="5:6" x14ac:dyDescent="0.35">
      <c r="E1543" s="85"/>
      <c r="F1543" s="84"/>
    </row>
    <row r="1544" spans="5:6" x14ac:dyDescent="0.35">
      <c r="E1544" s="85"/>
      <c r="F1544" s="84"/>
    </row>
    <row r="1545" spans="5:6" x14ac:dyDescent="0.35">
      <c r="E1545" s="85"/>
      <c r="F1545" s="84"/>
    </row>
    <row r="1546" spans="5:6" x14ac:dyDescent="0.35">
      <c r="E1546" s="85"/>
      <c r="F1546" s="84"/>
    </row>
    <row r="1547" spans="5:6" x14ac:dyDescent="0.35">
      <c r="E1547" s="85"/>
      <c r="F1547" s="84"/>
    </row>
    <row r="1548" spans="5:6" x14ac:dyDescent="0.35">
      <c r="E1548" s="85"/>
      <c r="F1548" s="84"/>
    </row>
    <row r="1549" spans="5:6" x14ac:dyDescent="0.35">
      <c r="E1549" s="85"/>
      <c r="F1549" s="84"/>
    </row>
    <row r="1550" spans="5:6" x14ac:dyDescent="0.35">
      <c r="E1550" s="85"/>
      <c r="F1550" s="84"/>
    </row>
    <row r="1551" spans="5:6" x14ac:dyDescent="0.35">
      <c r="E1551" s="85"/>
      <c r="F1551" s="84"/>
    </row>
    <row r="1552" spans="5:6" x14ac:dyDescent="0.35">
      <c r="E1552" s="85"/>
      <c r="F1552" s="84"/>
    </row>
    <row r="1553" spans="5:6" x14ac:dyDescent="0.35">
      <c r="E1553" s="85"/>
      <c r="F1553" s="84"/>
    </row>
    <row r="1554" spans="5:6" x14ac:dyDescent="0.35">
      <c r="E1554" s="85"/>
      <c r="F1554" s="84"/>
    </row>
    <row r="1555" spans="5:6" x14ac:dyDescent="0.35">
      <c r="E1555" s="85"/>
      <c r="F1555" s="84"/>
    </row>
    <row r="1556" spans="5:6" x14ac:dyDescent="0.35">
      <c r="E1556" s="85"/>
      <c r="F1556" s="84"/>
    </row>
    <row r="1557" spans="5:6" x14ac:dyDescent="0.35">
      <c r="E1557" s="85"/>
      <c r="F1557" s="84"/>
    </row>
    <row r="1558" spans="5:6" x14ac:dyDescent="0.35">
      <c r="E1558" s="85"/>
      <c r="F1558" s="84"/>
    </row>
    <row r="1559" spans="5:6" x14ac:dyDescent="0.35">
      <c r="E1559" s="85"/>
      <c r="F1559" s="84"/>
    </row>
    <row r="1560" spans="5:6" x14ac:dyDescent="0.35">
      <c r="E1560" s="85"/>
      <c r="F1560" s="84"/>
    </row>
    <row r="1561" spans="5:6" x14ac:dyDescent="0.35">
      <c r="E1561" s="85"/>
      <c r="F1561" s="84"/>
    </row>
    <row r="1562" spans="5:6" x14ac:dyDescent="0.35">
      <c r="E1562" s="85"/>
      <c r="F1562" s="84"/>
    </row>
    <row r="1563" spans="5:6" x14ac:dyDescent="0.35">
      <c r="E1563" s="85"/>
      <c r="F1563" s="84"/>
    </row>
    <row r="1564" spans="5:6" x14ac:dyDescent="0.35">
      <c r="E1564" s="85"/>
      <c r="F1564" s="84"/>
    </row>
    <row r="1565" spans="5:6" x14ac:dyDescent="0.35">
      <c r="E1565" s="85"/>
      <c r="F1565" s="84"/>
    </row>
    <row r="1566" spans="5:6" x14ac:dyDescent="0.35">
      <c r="E1566" s="85"/>
      <c r="F1566" s="84"/>
    </row>
    <row r="1567" spans="5:6" x14ac:dyDescent="0.35">
      <c r="E1567" s="85"/>
      <c r="F1567" s="84"/>
    </row>
    <row r="1568" spans="5:6" x14ac:dyDescent="0.35">
      <c r="E1568" s="85"/>
      <c r="F1568" s="84"/>
    </row>
    <row r="1569" spans="5:6" x14ac:dyDescent="0.35">
      <c r="E1569" s="85"/>
      <c r="F1569" s="84"/>
    </row>
    <row r="1570" spans="5:6" x14ac:dyDescent="0.35">
      <c r="E1570" s="85"/>
      <c r="F1570" s="84"/>
    </row>
    <row r="1571" spans="5:6" x14ac:dyDescent="0.35">
      <c r="E1571" s="85"/>
      <c r="F1571" s="84"/>
    </row>
    <row r="1572" spans="5:6" x14ac:dyDescent="0.35">
      <c r="E1572" s="85"/>
      <c r="F1572" s="84"/>
    </row>
    <row r="1573" spans="5:6" x14ac:dyDescent="0.35">
      <c r="E1573" s="85"/>
      <c r="F1573" s="84"/>
    </row>
    <row r="1574" spans="5:6" x14ac:dyDescent="0.35">
      <c r="E1574" s="85"/>
      <c r="F1574" s="84"/>
    </row>
    <row r="1575" spans="5:6" x14ac:dyDescent="0.35">
      <c r="E1575" s="85"/>
      <c r="F1575" s="84"/>
    </row>
    <row r="1576" spans="5:6" x14ac:dyDescent="0.35">
      <c r="E1576" s="85"/>
      <c r="F1576" s="84"/>
    </row>
    <row r="1577" spans="5:6" x14ac:dyDescent="0.35">
      <c r="E1577" s="85"/>
      <c r="F1577" s="84"/>
    </row>
    <row r="1578" spans="5:6" x14ac:dyDescent="0.35">
      <c r="E1578" s="85"/>
      <c r="F1578" s="84"/>
    </row>
    <row r="1579" spans="5:6" x14ac:dyDescent="0.35">
      <c r="E1579" s="85"/>
      <c r="F1579" s="84"/>
    </row>
    <row r="1580" spans="5:6" x14ac:dyDescent="0.35">
      <c r="E1580" s="85"/>
      <c r="F1580" s="84"/>
    </row>
    <row r="1581" spans="5:6" x14ac:dyDescent="0.35">
      <c r="E1581" s="85"/>
      <c r="F1581" s="84"/>
    </row>
    <row r="1582" spans="5:6" x14ac:dyDescent="0.35">
      <c r="E1582" s="85"/>
      <c r="F1582" s="84"/>
    </row>
    <row r="1583" spans="5:6" x14ac:dyDescent="0.35">
      <c r="E1583" s="85"/>
      <c r="F1583" s="84"/>
    </row>
    <row r="1584" spans="5:6" x14ac:dyDescent="0.35">
      <c r="E1584" s="85"/>
      <c r="F1584" s="84"/>
    </row>
    <row r="1585" spans="5:6" x14ac:dyDescent="0.35">
      <c r="E1585" s="85"/>
      <c r="F1585" s="84"/>
    </row>
    <row r="1586" spans="5:6" x14ac:dyDescent="0.35">
      <c r="E1586" s="85"/>
      <c r="F1586" s="84"/>
    </row>
    <row r="1587" spans="5:6" x14ac:dyDescent="0.35">
      <c r="E1587" s="85"/>
      <c r="F1587" s="84"/>
    </row>
    <row r="1588" spans="5:6" x14ac:dyDescent="0.35">
      <c r="E1588" s="85"/>
      <c r="F1588" s="84"/>
    </row>
    <row r="1589" spans="5:6" x14ac:dyDescent="0.35">
      <c r="E1589" s="85"/>
      <c r="F1589" s="84"/>
    </row>
    <row r="1590" spans="5:6" x14ac:dyDescent="0.35">
      <c r="E1590" s="85"/>
      <c r="F1590" s="84"/>
    </row>
    <row r="1591" spans="5:6" x14ac:dyDescent="0.35">
      <c r="E1591" s="85"/>
      <c r="F1591" s="84"/>
    </row>
    <row r="1592" spans="5:6" x14ac:dyDescent="0.35">
      <c r="E1592" s="85"/>
      <c r="F1592" s="84"/>
    </row>
    <row r="1593" spans="5:6" x14ac:dyDescent="0.35">
      <c r="E1593" s="85"/>
      <c r="F1593" s="84"/>
    </row>
    <row r="1594" spans="5:6" x14ac:dyDescent="0.35">
      <c r="E1594" s="85"/>
      <c r="F1594" s="84"/>
    </row>
    <row r="1595" spans="5:6" x14ac:dyDescent="0.35">
      <c r="E1595" s="85"/>
      <c r="F1595" s="84"/>
    </row>
    <row r="1596" spans="5:6" x14ac:dyDescent="0.35">
      <c r="E1596" s="85"/>
      <c r="F1596" s="84"/>
    </row>
    <row r="1597" spans="5:6" x14ac:dyDescent="0.35">
      <c r="E1597" s="85"/>
      <c r="F1597" s="84"/>
    </row>
    <row r="1598" spans="5:6" x14ac:dyDescent="0.35">
      <c r="E1598" s="85"/>
      <c r="F1598" s="84"/>
    </row>
    <row r="1599" spans="5:6" x14ac:dyDescent="0.35">
      <c r="E1599" s="85"/>
      <c r="F1599" s="84"/>
    </row>
    <row r="1600" spans="5:6" x14ac:dyDescent="0.35">
      <c r="E1600" s="85"/>
      <c r="F1600" s="84"/>
    </row>
    <row r="1601" spans="5:6" x14ac:dyDescent="0.35">
      <c r="E1601" s="85"/>
      <c r="F1601" s="84"/>
    </row>
    <row r="1602" spans="5:6" x14ac:dyDescent="0.35">
      <c r="E1602" s="85"/>
      <c r="F1602" s="84"/>
    </row>
    <row r="1603" spans="5:6" x14ac:dyDescent="0.35">
      <c r="E1603" s="85"/>
      <c r="F1603" s="84"/>
    </row>
    <row r="1604" spans="5:6" x14ac:dyDescent="0.35">
      <c r="E1604" s="85"/>
      <c r="F1604" s="84"/>
    </row>
    <row r="1605" spans="5:6" x14ac:dyDescent="0.35">
      <c r="E1605" s="85"/>
      <c r="F1605" s="84"/>
    </row>
    <row r="1606" spans="5:6" x14ac:dyDescent="0.35">
      <c r="E1606" s="85"/>
      <c r="F1606" s="84"/>
    </row>
    <row r="1607" spans="5:6" x14ac:dyDescent="0.35">
      <c r="E1607" s="85"/>
      <c r="F1607" s="84"/>
    </row>
    <row r="1608" spans="5:6" x14ac:dyDescent="0.35">
      <c r="E1608" s="85"/>
      <c r="F1608" s="84"/>
    </row>
    <row r="1609" spans="5:6" x14ac:dyDescent="0.35">
      <c r="E1609" s="85"/>
      <c r="F1609" s="84"/>
    </row>
    <row r="1610" spans="5:6" x14ac:dyDescent="0.35">
      <c r="E1610" s="85"/>
      <c r="F1610" s="84"/>
    </row>
    <row r="1611" spans="5:6" x14ac:dyDescent="0.35">
      <c r="E1611" s="85"/>
      <c r="F1611" s="84"/>
    </row>
    <row r="1612" spans="5:6" x14ac:dyDescent="0.35">
      <c r="E1612" s="85"/>
      <c r="F1612" s="84"/>
    </row>
    <row r="1613" spans="5:6" x14ac:dyDescent="0.35">
      <c r="E1613" s="85"/>
      <c r="F1613" s="84"/>
    </row>
    <row r="1614" spans="5:6" x14ac:dyDescent="0.35">
      <c r="E1614" s="85"/>
      <c r="F1614" s="84"/>
    </row>
    <row r="1615" spans="5:6" x14ac:dyDescent="0.35">
      <c r="E1615" s="85"/>
      <c r="F1615" s="84"/>
    </row>
    <row r="1616" spans="5:6" x14ac:dyDescent="0.35">
      <c r="E1616" s="85"/>
      <c r="F1616" s="84"/>
    </row>
    <row r="1617" spans="5:6" x14ac:dyDescent="0.35">
      <c r="E1617" s="85"/>
      <c r="F1617" s="84"/>
    </row>
    <row r="1618" spans="5:6" x14ac:dyDescent="0.35">
      <c r="E1618" s="85"/>
      <c r="F1618" s="84"/>
    </row>
    <row r="1619" spans="5:6" x14ac:dyDescent="0.35">
      <c r="E1619" s="85"/>
      <c r="F1619" s="84"/>
    </row>
    <row r="1620" spans="5:6" x14ac:dyDescent="0.35">
      <c r="E1620" s="85"/>
      <c r="F1620" s="84"/>
    </row>
    <row r="1621" spans="5:6" x14ac:dyDescent="0.35">
      <c r="E1621" s="85"/>
      <c r="F1621" s="84"/>
    </row>
    <row r="1622" spans="5:6" x14ac:dyDescent="0.35">
      <c r="E1622" s="85"/>
      <c r="F1622" s="84"/>
    </row>
    <row r="1623" spans="5:6" x14ac:dyDescent="0.35">
      <c r="E1623" s="85"/>
      <c r="F1623" s="84"/>
    </row>
    <row r="1624" spans="5:6" x14ac:dyDescent="0.35">
      <c r="E1624" s="85"/>
      <c r="F1624" s="84"/>
    </row>
    <row r="1625" spans="5:6" x14ac:dyDescent="0.35">
      <c r="E1625" s="85"/>
      <c r="F1625" s="84"/>
    </row>
    <row r="1626" spans="5:6" x14ac:dyDescent="0.35">
      <c r="E1626" s="85"/>
      <c r="F1626" s="84"/>
    </row>
    <row r="1627" spans="5:6" x14ac:dyDescent="0.35">
      <c r="E1627" s="85"/>
      <c r="F1627" s="84"/>
    </row>
    <row r="1628" spans="5:6" x14ac:dyDescent="0.35">
      <c r="E1628" s="85"/>
      <c r="F1628" s="84"/>
    </row>
    <row r="1629" spans="5:6" x14ac:dyDescent="0.35">
      <c r="E1629" s="85"/>
      <c r="F1629" s="84"/>
    </row>
    <row r="1630" spans="5:6" x14ac:dyDescent="0.35">
      <c r="E1630" s="85"/>
      <c r="F1630" s="84"/>
    </row>
    <row r="1631" spans="5:6" x14ac:dyDescent="0.35">
      <c r="E1631" s="85"/>
      <c r="F1631" s="84"/>
    </row>
    <row r="1632" spans="5:6" x14ac:dyDescent="0.35">
      <c r="E1632" s="85"/>
      <c r="F1632" s="84"/>
    </row>
    <row r="1633" spans="5:6" x14ac:dyDescent="0.35">
      <c r="E1633" s="85"/>
      <c r="F1633" s="84"/>
    </row>
    <row r="1634" spans="5:6" x14ac:dyDescent="0.35">
      <c r="E1634" s="85"/>
      <c r="F1634" s="84"/>
    </row>
    <row r="1635" spans="5:6" x14ac:dyDescent="0.35">
      <c r="E1635" s="85"/>
      <c r="F1635" s="84"/>
    </row>
    <row r="1636" spans="5:6" x14ac:dyDescent="0.35">
      <c r="E1636" s="85"/>
      <c r="F1636" s="84"/>
    </row>
    <row r="1637" spans="5:6" x14ac:dyDescent="0.35">
      <c r="E1637" s="85"/>
      <c r="F1637" s="84"/>
    </row>
    <row r="1638" spans="5:6" x14ac:dyDescent="0.35">
      <c r="E1638" s="85"/>
      <c r="F1638" s="84"/>
    </row>
    <row r="1639" spans="5:6" x14ac:dyDescent="0.35">
      <c r="E1639" s="85"/>
      <c r="F1639" s="84"/>
    </row>
    <row r="1640" spans="5:6" x14ac:dyDescent="0.35">
      <c r="E1640" s="85"/>
      <c r="F1640" s="84"/>
    </row>
    <row r="1641" spans="5:6" x14ac:dyDescent="0.35">
      <c r="E1641" s="85"/>
      <c r="F1641" s="84"/>
    </row>
    <row r="1642" spans="5:6" x14ac:dyDescent="0.35">
      <c r="E1642" s="85"/>
      <c r="F1642" s="84"/>
    </row>
    <row r="1643" spans="5:6" x14ac:dyDescent="0.35">
      <c r="E1643" s="85"/>
      <c r="F1643" s="84"/>
    </row>
    <row r="1644" spans="5:6" x14ac:dyDescent="0.35">
      <c r="E1644" s="85"/>
      <c r="F1644" s="84"/>
    </row>
    <row r="1645" spans="5:6" x14ac:dyDescent="0.35">
      <c r="E1645" s="85"/>
      <c r="F1645" s="84"/>
    </row>
    <row r="1646" spans="5:6" x14ac:dyDescent="0.35">
      <c r="E1646" s="85"/>
      <c r="F1646" s="84"/>
    </row>
    <row r="1647" spans="5:6" x14ac:dyDescent="0.35">
      <c r="E1647" s="85"/>
      <c r="F1647" s="84"/>
    </row>
    <row r="1648" spans="5:6" x14ac:dyDescent="0.35">
      <c r="E1648" s="85"/>
      <c r="F1648" s="84"/>
    </row>
    <row r="1649" spans="5:6" x14ac:dyDescent="0.35">
      <c r="E1649" s="85"/>
      <c r="F1649" s="84"/>
    </row>
    <row r="1650" spans="5:6" x14ac:dyDescent="0.35">
      <c r="E1650" s="85"/>
      <c r="F1650" s="84"/>
    </row>
    <row r="1651" spans="5:6" x14ac:dyDescent="0.35">
      <c r="E1651" s="85"/>
      <c r="F1651" s="84"/>
    </row>
    <row r="1652" spans="5:6" x14ac:dyDescent="0.35">
      <c r="E1652" s="85"/>
      <c r="F1652" s="84"/>
    </row>
    <row r="1653" spans="5:6" x14ac:dyDescent="0.35">
      <c r="E1653" s="85"/>
      <c r="F1653" s="84"/>
    </row>
    <row r="1654" spans="5:6" x14ac:dyDescent="0.35">
      <c r="E1654" s="85"/>
      <c r="F1654" s="84"/>
    </row>
    <row r="1655" spans="5:6" x14ac:dyDescent="0.35">
      <c r="E1655" s="85"/>
      <c r="F1655" s="84"/>
    </row>
    <row r="1656" spans="5:6" x14ac:dyDescent="0.35">
      <c r="E1656" s="85"/>
      <c r="F1656" s="84"/>
    </row>
    <row r="1657" spans="5:6" x14ac:dyDescent="0.35">
      <c r="E1657" s="85"/>
      <c r="F1657" s="84"/>
    </row>
    <row r="1658" spans="5:6" x14ac:dyDescent="0.35">
      <c r="E1658" s="85"/>
      <c r="F1658" s="84"/>
    </row>
    <row r="1659" spans="5:6" x14ac:dyDescent="0.35">
      <c r="E1659" s="85"/>
      <c r="F1659" s="84"/>
    </row>
    <row r="1660" spans="5:6" x14ac:dyDescent="0.35">
      <c r="E1660" s="85"/>
      <c r="F1660" s="84"/>
    </row>
    <row r="1661" spans="5:6" x14ac:dyDescent="0.35">
      <c r="E1661" s="85"/>
      <c r="F1661" s="84"/>
    </row>
    <row r="1662" spans="5:6" x14ac:dyDescent="0.35">
      <c r="E1662" s="85"/>
      <c r="F1662" s="84"/>
    </row>
    <row r="1663" spans="5:6" x14ac:dyDescent="0.35">
      <c r="E1663" s="85"/>
      <c r="F1663" s="84"/>
    </row>
    <row r="1664" spans="5:6" x14ac:dyDescent="0.35">
      <c r="E1664" s="85"/>
      <c r="F1664" s="84"/>
    </row>
    <row r="1665" spans="5:6" x14ac:dyDescent="0.35">
      <c r="E1665" s="85"/>
      <c r="F1665" s="84"/>
    </row>
    <row r="1666" spans="5:6" x14ac:dyDescent="0.35">
      <c r="E1666" s="85"/>
      <c r="F1666" s="84"/>
    </row>
    <row r="1667" spans="5:6" x14ac:dyDescent="0.35">
      <c r="E1667" s="85"/>
      <c r="F1667" s="84"/>
    </row>
    <row r="1668" spans="5:6" x14ac:dyDescent="0.35">
      <c r="E1668" s="85"/>
      <c r="F1668" s="84"/>
    </row>
    <row r="1669" spans="5:6" x14ac:dyDescent="0.35">
      <c r="E1669" s="85"/>
      <c r="F1669" s="84"/>
    </row>
    <row r="1670" spans="5:6" x14ac:dyDescent="0.35">
      <c r="E1670" s="85"/>
      <c r="F1670" s="84"/>
    </row>
    <row r="1671" spans="5:6" x14ac:dyDescent="0.35">
      <c r="E1671" s="85"/>
      <c r="F1671" s="84"/>
    </row>
    <row r="1672" spans="5:6" x14ac:dyDescent="0.35">
      <c r="E1672" s="85"/>
      <c r="F1672" s="84"/>
    </row>
    <row r="1673" spans="5:6" x14ac:dyDescent="0.35">
      <c r="E1673" s="85"/>
      <c r="F1673" s="84"/>
    </row>
    <row r="1674" spans="5:6" x14ac:dyDescent="0.35">
      <c r="E1674" s="85"/>
      <c r="F1674" s="84"/>
    </row>
    <row r="1675" spans="5:6" x14ac:dyDescent="0.35">
      <c r="E1675" s="85"/>
      <c r="F1675" s="84"/>
    </row>
    <row r="1676" spans="5:6" x14ac:dyDescent="0.35">
      <c r="E1676" s="85"/>
      <c r="F1676" s="84"/>
    </row>
    <row r="1677" spans="5:6" x14ac:dyDescent="0.35">
      <c r="E1677" s="85"/>
      <c r="F1677" s="84"/>
    </row>
    <row r="1678" spans="5:6" x14ac:dyDescent="0.35">
      <c r="E1678" s="85"/>
      <c r="F1678" s="84"/>
    </row>
    <row r="1679" spans="5:6" x14ac:dyDescent="0.35">
      <c r="E1679" s="85"/>
      <c r="F1679" s="84"/>
    </row>
    <row r="1680" spans="5:6" x14ac:dyDescent="0.35">
      <c r="E1680" s="85"/>
      <c r="F1680" s="84"/>
    </row>
    <row r="1681" spans="5:6" x14ac:dyDescent="0.35">
      <c r="E1681" s="85"/>
      <c r="F1681" s="84"/>
    </row>
    <row r="1682" spans="5:6" x14ac:dyDescent="0.35">
      <c r="E1682" s="85"/>
      <c r="F1682" s="84"/>
    </row>
    <row r="1683" spans="5:6" x14ac:dyDescent="0.35">
      <c r="E1683" s="85"/>
      <c r="F1683" s="84"/>
    </row>
    <row r="1684" spans="5:6" x14ac:dyDescent="0.35">
      <c r="E1684" s="85"/>
      <c r="F1684" s="84"/>
    </row>
    <row r="1685" spans="5:6" x14ac:dyDescent="0.35">
      <c r="E1685" s="85"/>
      <c r="F1685" s="84"/>
    </row>
    <row r="1686" spans="5:6" x14ac:dyDescent="0.35">
      <c r="E1686" s="85"/>
      <c r="F1686" s="84"/>
    </row>
    <row r="1687" spans="5:6" x14ac:dyDescent="0.35">
      <c r="E1687" s="85"/>
      <c r="F1687" s="84"/>
    </row>
    <row r="1688" spans="5:6" x14ac:dyDescent="0.35">
      <c r="E1688" s="85"/>
      <c r="F1688" s="84"/>
    </row>
    <row r="1689" spans="5:6" x14ac:dyDescent="0.35">
      <c r="E1689" s="85"/>
      <c r="F1689" s="84"/>
    </row>
    <row r="1690" spans="5:6" x14ac:dyDescent="0.35">
      <c r="E1690" s="85"/>
      <c r="F1690" s="84"/>
    </row>
    <row r="1691" spans="5:6" x14ac:dyDescent="0.35">
      <c r="E1691" s="85"/>
      <c r="F1691" s="84"/>
    </row>
    <row r="1692" spans="5:6" x14ac:dyDescent="0.35">
      <c r="E1692" s="85"/>
      <c r="F1692" s="84"/>
    </row>
    <row r="1693" spans="5:6" x14ac:dyDescent="0.35">
      <c r="E1693" s="85"/>
      <c r="F1693" s="84"/>
    </row>
    <row r="1694" spans="5:6" x14ac:dyDescent="0.35">
      <c r="E1694" s="85"/>
      <c r="F1694" s="84"/>
    </row>
    <row r="1695" spans="5:6" x14ac:dyDescent="0.35">
      <c r="E1695" s="85"/>
      <c r="F1695" s="84"/>
    </row>
    <row r="1696" spans="5:6" x14ac:dyDescent="0.35">
      <c r="E1696" s="85"/>
      <c r="F1696" s="84"/>
    </row>
    <row r="1697" spans="5:6" x14ac:dyDescent="0.35">
      <c r="E1697" s="85"/>
      <c r="F1697" s="84"/>
    </row>
    <row r="1698" spans="5:6" x14ac:dyDescent="0.35">
      <c r="E1698" s="85"/>
      <c r="F1698" s="84"/>
    </row>
    <row r="1699" spans="5:6" x14ac:dyDescent="0.35">
      <c r="E1699" s="85"/>
      <c r="F1699" s="84"/>
    </row>
    <row r="1700" spans="5:6" x14ac:dyDescent="0.35">
      <c r="E1700" s="85"/>
      <c r="F1700" s="84"/>
    </row>
    <row r="1701" spans="5:6" x14ac:dyDescent="0.35">
      <c r="E1701" s="85"/>
      <c r="F1701" s="84"/>
    </row>
    <row r="1702" spans="5:6" x14ac:dyDescent="0.35">
      <c r="E1702" s="85"/>
      <c r="F1702" s="84"/>
    </row>
    <row r="1703" spans="5:6" x14ac:dyDescent="0.35">
      <c r="E1703" s="85"/>
      <c r="F1703" s="84"/>
    </row>
    <row r="1704" spans="5:6" x14ac:dyDescent="0.35">
      <c r="E1704" s="85"/>
      <c r="F1704" s="84"/>
    </row>
    <row r="1705" spans="5:6" x14ac:dyDescent="0.35">
      <c r="E1705" s="85"/>
      <c r="F1705" s="84"/>
    </row>
    <row r="1706" spans="5:6" x14ac:dyDescent="0.35">
      <c r="E1706" s="85"/>
      <c r="F1706" s="84"/>
    </row>
    <row r="1707" spans="5:6" x14ac:dyDescent="0.35">
      <c r="E1707" s="85"/>
      <c r="F1707" s="84"/>
    </row>
    <row r="1708" spans="5:6" x14ac:dyDescent="0.35">
      <c r="E1708" s="85"/>
      <c r="F1708" s="84"/>
    </row>
    <row r="1709" spans="5:6" x14ac:dyDescent="0.35">
      <c r="E1709" s="85"/>
      <c r="F1709" s="84"/>
    </row>
    <row r="1710" spans="5:6" x14ac:dyDescent="0.35">
      <c r="E1710" s="85"/>
      <c r="F1710" s="84"/>
    </row>
    <row r="1711" spans="5:6" x14ac:dyDescent="0.35">
      <c r="E1711" s="85"/>
      <c r="F1711" s="84"/>
    </row>
    <row r="1712" spans="5:6" x14ac:dyDescent="0.35">
      <c r="E1712" s="85"/>
      <c r="F1712" s="84"/>
    </row>
    <row r="1713" spans="5:6" x14ac:dyDescent="0.35">
      <c r="E1713" s="85"/>
      <c r="F1713" s="84"/>
    </row>
    <row r="1714" spans="5:6" x14ac:dyDescent="0.35">
      <c r="E1714" s="85"/>
      <c r="F1714" s="84"/>
    </row>
    <row r="1715" spans="5:6" x14ac:dyDescent="0.35">
      <c r="E1715" s="85"/>
      <c r="F1715" s="84"/>
    </row>
    <row r="1716" spans="5:6" x14ac:dyDescent="0.35">
      <c r="E1716" s="85"/>
      <c r="F1716" s="84"/>
    </row>
    <row r="1717" spans="5:6" x14ac:dyDescent="0.35">
      <c r="E1717" s="85"/>
      <c r="F1717" s="84"/>
    </row>
    <row r="1718" spans="5:6" x14ac:dyDescent="0.35">
      <c r="E1718" s="85"/>
      <c r="F1718" s="84"/>
    </row>
    <row r="1719" spans="5:6" x14ac:dyDescent="0.35">
      <c r="E1719" s="85"/>
      <c r="F1719" s="84"/>
    </row>
    <row r="1720" spans="5:6" x14ac:dyDescent="0.35">
      <c r="E1720" s="85"/>
      <c r="F1720" s="84"/>
    </row>
    <row r="1721" spans="5:6" x14ac:dyDescent="0.35">
      <c r="E1721" s="85"/>
      <c r="F1721" s="84"/>
    </row>
    <row r="1722" spans="5:6" x14ac:dyDescent="0.35">
      <c r="E1722" s="85"/>
      <c r="F1722" s="84"/>
    </row>
    <row r="1723" spans="5:6" x14ac:dyDescent="0.35">
      <c r="E1723" s="85"/>
      <c r="F1723" s="84"/>
    </row>
    <row r="1724" spans="5:6" x14ac:dyDescent="0.35">
      <c r="E1724" s="85"/>
      <c r="F1724" s="84"/>
    </row>
    <row r="1725" spans="5:6" x14ac:dyDescent="0.35">
      <c r="E1725" s="85"/>
      <c r="F1725" s="84"/>
    </row>
    <row r="1726" spans="5:6" x14ac:dyDescent="0.35">
      <c r="E1726" s="85"/>
      <c r="F1726" s="84"/>
    </row>
    <row r="1727" spans="5:6" x14ac:dyDescent="0.35">
      <c r="E1727" s="85"/>
      <c r="F1727" s="84"/>
    </row>
    <row r="1728" spans="5:6" x14ac:dyDescent="0.35">
      <c r="E1728" s="85"/>
      <c r="F1728" s="84"/>
    </row>
    <row r="1729" spans="5:6" x14ac:dyDescent="0.35">
      <c r="E1729" s="85"/>
      <c r="F1729" s="84"/>
    </row>
    <row r="1730" spans="5:6" x14ac:dyDescent="0.35">
      <c r="E1730" s="85"/>
      <c r="F1730" s="84"/>
    </row>
    <row r="1731" spans="5:6" x14ac:dyDescent="0.35">
      <c r="E1731" s="85"/>
      <c r="F1731" s="84"/>
    </row>
    <row r="1732" spans="5:6" x14ac:dyDescent="0.35">
      <c r="E1732" s="85"/>
      <c r="F1732" s="84"/>
    </row>
    <row r="1733" spans="5:6" x14ac:dyDescent="0.35">
      <c r="E1733" s="85"/>
      <c r="F1733" s="84"/>
    </row>
    <row r="1734" spans="5:6" x14ac:dyDescent="0.35">
      <c r="E1734" s="85"/>
      <c r="F1734" s="84"/>
    </row>
    <row r="1735" spans="5:6" x14ac:dyDescent="0.35">
      <c r="E1735" s="85"/>
      <c r="F1735" s="84"/>
    </row>
    <row r="1736" spans="5:6" x14ac:dyDescent="0.35">
      <c r="E1736" s="85"/>
      <c r="F1736" s="84"/>
    </row>
    <row r="1737" spans="5:6" x14ac:dyDescent="0.35">
      <c r="E1737" s="85"/>
      <c r="F1737" s="84"/>
    </row>
    <row r="1738" spans="5:6" x14ac:dyDescent="0.35">
      <c r="E1738" s="85"/>
      <c r="F1738" s="84"/>
    </row>
    <row r="1739" spans="5:6" x14ac:dyDescent="0.35">
      <c r="E1739" s="85"/>
      <c r="F1739" s="84"/>
    </row>
    <row r="1740" spans="5:6" x14ac:dyDescent="0.35">
      <c r="E1740" s="85"/>
      <c r="F1740" s="84"/>
    </row>
    <row r="1741" spans="5:6" x14ac:dyDescent="0.35">
      <c r="E1741" s="85"/>
      <c r="F1741" s="84"/>
    </row>
    <row r="1742" spans="5:6" x14ac:dyDescent="0.35">
      <c r="E1742" s="85"/>
      <c r="F1742" s="84"/>
    </row>
    <row r="1743" spans="5:6" x14ac:dyDescent="0.35">
      <c r="E1743" s="85"/>
      <c r="F1743" s="84"/>
    </row>
    <row r="1744" spans="5:6" x14ac:dyDescent="0.35">
      <c r="E1744" s="85"/>
      <c r="F1744" s="84"/>
    </row>
    <row r="1745" spans="5:6" x14ac:dyDescent="0.35">
      <c r="E1745" s="85"/>
      <c r="F1745" s="84"/>
    </row>
    <row r="1746" spans="5:6" x14ac:dyDescent="0.35">
      <c r="E1746" s="85"/>
      <c r="F1746" s="84"/>
    </row>
    <row r="1747" spans="5:6" x14ac:dyDescent="0.35">
      <c r="E1747" s="85"/>
      <c r="F1747" s="84"/>
    </row>
    <row r="1748" spans="5:6" x14ac:dyDescent="0.35">
      <c r="E1748" s="85"/>
      <c r="F1748" s="84"/>
    </row>
    <row r="1749" spans="5:6" x14ac:dyDescent="0.35">
      <c r="E1749" s="85"/>
      <c r="F1749" s="84"/>
    </row>
    <row r="1750" spans="5:6" x14ac:dyDescent="0.35">
      <c r="E1750" s="85"/>
      <c r="F1750" s="84"/>
    </row>
    <row r="1751" spans="5:6" x14ac:dyDescent="0.35">
      <c r="E1751" s="85"/>
      <c r="F1751" s="84"/>
    </row>
    <row r="1752" spans="5:6" x14ac:dyDescent="0.35">
      <c r="E1752" s="85"/>
      <c r="F1752" s="84"/>
    </row>
    <row r="1753" spans="5:6" x14ac:dyDescent="0.35">
      <c r="E1753" s="85"/>
      <c r="F1753" s="84"/>
    </row>
    <row r="1754" spans="5:6" x14ac:dyDescent="0.35">
      <c r="E1754" s="85"/>
      <c r="F1754" s="84"/>
    </row>
    <row r="1755" spans="5:6" x14ac:dyDescent="0.35">
      <c r="E1755" s="85"/>
      <c r="F1755" s="84"/>
    </row>
    <row r="1756" spans="5:6" x14ac:dyDescent="0.35">
      <c r="E1756" s="85"/>
      <c r="F1756" s="84"/>
    </row>
    <row r="1757" spans="5:6" x14ac:dyDescent="0.35">
      <c r="E1757" s="85"/>
      <c r="F1757" s="84"/>
    </row>
    <row r="1758" spans="5:6" x14ac:dyDescent="0.35">
      <c r="E1758" s="85"/>
      <c r="F1758" s="84"/>
    </row>
    <row r="1759" spans="5:6" x14ac:dyDescent="0.35">
      <c r="E1759" s="85"/>
      <c r="F1759" s="84"/>
    </row>
    <row r="1760" spans="5:6" x14ac:dyDescent="0.35">
      <c r="E1760" s="85"/>
      <c r="F1760" s="84"/>
    </row>
    <row r="1761" spans="5:6" x14ac:dyDescent="0.35">
      <c r="E1761" s="85"/>
      <c r="F1761" s="84"/>
    </row>
    <row r="1762" spans="5:6" x14ac:dyDescent="0.35">
      <c r="E1762" s="85"/>
      <c r="F1762" s="84"/>
    </row>
    <row r="1763" spans="5:6" x14ac:dyDescent="0.35">
      <c r="E1763" s="85"/>
      <c r="F1763" s="84"/>
    </row>
    <row r="1764" spans="5:6" x14ac:dyDescent="0.35">
      <c r="E1764" s="85"/>
      <c r="F1764" s="84"/>
    </row>
    <row r="1765" spans="5:6" x14ac:dyDescent="0.35">
      <c r="E1765" s="85"/>
      <c r="F1765" s="84"/>
    </row>
    <row r="1766" spans="5:6" x14ac:dyDescent="0.35">
      <c r="E1766" s="85"/>
      <c r="F1766" s="84"/>
    </row>
    <row r="1767" spans="5:6" x14ac:dyDescent="0.35">
      <c r="E1767" s="85"/>
      <c r="F1767" s="84"/>
    </row>
    <row r="1768" spans="5:6" x14ac:dyDescent="0.35">
      <c r="E1768" s="85"/>
      <c r="F1768" s="84"/>
    </row>
    <row r="1769" spans="5:6" x14ac:dyDescent="0.35">
      <c r="E1769" s="85"/>
      <c r="F1769" s="84"/>
    </row>
    <row r="1770" spans="5:6" x14ac:dyDescent="0.35">
      <c r="E1770" s="85"/>
      <c r="F1770" s="84"/>
    </row>
    <row r="1771" spans="5:6" x14ac:dyDescent="0.35">
      <c r="E1771" s="85"/>
      <c r="F1771" s="84"/>
    </row>
    <row r="1772" spans="5:6" x14ac:dyDescent="0.35">
      <c r="E1772" s="85"/>
      <c r="F1772" s="84"/>
    </row>
    <row r="1773" spans="5:6" x14ac:dyDescent="0.35">
      <c r="E1773" s="85"/>
      <c r="F1773" s="84"/>
    </row>
    <row r="1774" spans="5:6" x14ac:dyDescent="0.35">
      <c r="E1774" s="85"/>
      <c r="F1774" s="84"/>
    </row>
    <row r="1775" spans="5:6" x14ac:dyDescent="0.35">
      <c r="E1775" s="85"/>
      <c r="F1775" s="84"/>
    </row>
    <row r="1776" spans="5:6" x14ac:dyDescent="0.35">
      <c r="E1776" s="85"/>
      <c r="F1776" s="84"/>
    </row>
    <row r="1777" spans="5:6" x14ac:dyDescent="0.35">
      <c r="E1777" s="85"/>
      <c r="F1777" s="84"/>
    </row>
    <row r="1778" spans="5:6" x14ac:dyDescent="0.35">
      <c r="E1778" s="85"/>
      <c r="F1778" s="84"/>
    </row>
    <row r="1779" spans="5:6" x14ac:dyDescent="0.35">
      <c r="E1779" s="85"/>
      <c r="F1779" s="84"/>
    </row>
    <row r="1780" spans="5:6" x14ac:dyDescent="0.35">
      <c r="E1780" s="85"/>
      <c r="F1780" s="84"/>
    </row>
    <row r="1781" spans="5:6" x14ac:dyDescent="0.35">
      <c r="E1781" s="85"/>
      <c r="F1781" s="84"/>
    </row>
    <row r="1782" spans="5:6" x14ac:dyDescent="0.35">
      <c r="E1782" s="85"/>
      <c r="F1782" s="84"/>
    </row>
    <row r="1783" spans="5:6" x14ac:dyDescent="0.35">
      <c r="E1783" s="85"/>
      <c r="F1783" s="84"/>
    </row>
    <row r="1784" spans="5:6" x14ac:dyDescent="0.35">
      <c r="E1784" s="85"/>
      <c r="F1784" s="84"/>
    </row>
    <row r="1785" spans="5:6" x14ac:dyDescent="0.35">
      <c r="E1785" s="85"/>
      <c r="F1785" s="84"/>
    </row>
    <row r="1786" spans="5:6" x14ac:dyDescent="0.35">
      <c r="E1786" s="85"/>
      <c r="F1786" s="84"/>
    </row>
    <row r="1787" spans="5:6" x14ac:dyDescent="0.35">
      <c r="E1787" s="85"/>
      <c r="F1787" s="84"/>
    </row>
    <row r="1788" spans="5:6" x14ac:dyDescent="0.35">
      <c r="E1788" s="85"/>
      <c r="F1788" s="84"/>
    </row>
    <row r="1789" spans="5:6" x14ac:dyDescent="0.35">
      <c r="E1789" s="85"/>
      <c r="F1789" s="84"/>
    </row>
    <row r="1790" spans="5:6" x14ac:dyDescent="0.35">
      <c r="E1790" s="85"/>
      <c r="F1790" s="84"/>
    </row>
    <row r="1791" spans="5:6" x14ac:dyDescent="0.35">
      <c r="E1791" s="85"/>
      <c r="F1791" s="84"/>
    </row>
    <row r="1792" spans="5:6" x14ac:dyDescent="0.35">
      <c r="E1792" s="85"/>
      <c r="F1792" s="84"/>
    </row>
    <row r="1793" spans="5:6" x14ac:dyDescent="0.35">
      <c r="E1793" s="85"/>
      <c r="F1793" s="84"/>
    </row>
    <row r="1794" spans="5:6" x14ac:dyDescent="0.35">
      <c r="E1794" s="85"/>
      <c r="F1794" s="84"/>
    </row>
    <row r="1795" spans="5:6" x14ac:dyDescent="0.35">
      <c r="E1795" s="85"/>
      <c r="F1795" s="84"/>
    </row>
    <row r="1796" spans="5:6" x14ac:dyDescent="0.35">
      <c r="E1796" s="85"/>
      <c r="F1796" s="84"/>
    </row>
    <row r="1797" spans="5:6" x14ac:dyDescent="0.35">
      <c r="E1797" s="85"/>
      <c r="F1797" s="84"/>
    </row>
    <row r="1798" spans="5:6" x14ac:dyDescent="0.35">
      <c r="E1798" s="85"/>
      <c r="F1798" s="84"/>
    </row>
    <row r="1799" spans="5:6" x14ac:dyDescent="0.35">
      <c r="E1799" s="85"/>
      <c r="F1799" s="84"/>
    </row>
    <row r="1800" spans="5:6" x14ac:dyDescent="0.35">
      <c r="E1800" s="85"/>
      <c r="F1800" s="84"/>
    </row>
    <row r="1801" spans="5:6" x14ac:dyDescent="0.35">
      <c r="E1801" s="85"/>
      <c r="F1801" s="84"/>
    </row>
    <row r="1802" spans="5:6" x14ac:dyDescent="0.35">
      <c r="E1802" s="85"/>
      <c r="F1802" s="84"/>
    </row>
    <row r="1803" spans="5:6" x14ac:dyDescent="0.35">
      <c r="E1803" s="85"/>
      <c r="F1803" s="84"/>
    </row>
    <row r="1804" spans="5:6" x14ac:dyDescent="0.35">
      <c r="E1804" s="85"/>
      <c r="F1804" s="84"/>
    </row>
    <row r="1805" spans="5:6" x14ac:dyDescent="0.35">
      <c r="E1805" s="85"/>
      <c r="F1805" s="84"/>
    </row>
    <row r="1806" spans="5:6" x14ac:dyDescent="0.35">
      <c r="E1806" s="85"/>
      <c r="F1806" s="84"/>
    </row>
    <row r="1807" spans="5:6" x14ac:dyDescent="0.35">
      <c r="E1807" s="85"/>
      <c r="F1807" s="84"/>
    </row>
    <row r="1808" spans="5:6" x14ac:dyDescent="0.35">
      <c r="E1808" s="85"/>
      <c r="F1808" s="84"/>
    </row>
    <row r="1809" spans="5:6" x14ac:dyDescent="0.35">
      <c r="E1809" s="85"/>
      <c r="F1809" s="84"/>
    </row>
    <row r="1810" spans="5:6" x14ac:dyDescent="0.35">
      <c r="E1810" s="85"/>
      <c r="F1810" s="84"/>
    </row>
    <row r="1811" spans="5:6" x14ac:dyDescent="0.35">
      <c r="E1811" s="85"/>
      <c r="F1811" s="84"/>
    </row>
    <row r="1812" spans="5:6" x14ac:dyDescent="0.35">
      <c r="E1812" s="85"/>
      <c r="F1812" s="84"/>
    </row>
    <row r="1813" spans="5:6" x14ac:dyDescent="0.35">
      <c r="E1813" s="85"/>
      <c r="F1813" s="84"/>
    </row>
    <row r="1814" spans="5:6" x14ac:dyDescent="0.35">
      <c r="E1814" s="85"/>
      <c r="F1814" s="84"/>
    </row>
    <row r="1815" spans="5:6" x14ac:dyDescent="0.35">
      <c r="E1815" s="85"/>
      <c r="F1815" s="84"/>
    </row>
    <row r="1816" spans="5:6" x14ac:dyDescent="0.35">
      <c r="E1816" s="85"/>
      <c r="F1816" s="84"/>
    </row>
    <row r="1817" spans="5:6" x14ac:dyDescent="0.35">
      <c r="E1817" s="85"/>
      <c r="F1817" s="84"/>
    </row>
    <row r="1818" spans="5:6" x14ac:dyDescent="0.35">
      <c r="E1818" s="85"/>
      <c r="F1818" s="84"/>
    </row>
    <row r="1819" spans="5:6" x14ac:dyDescent="0.35">
      <c r="E1819" s="85"/>
      <c r="F1819" s="84"/>
    </row>
    <row r="1820" spans="5:6" x14ac:dyDescent="0.35">
      <c r="E1820" s="85"/>
      <c r="F1820" s="84"/>
    </row>
    <row r="1821" spans="5:6" x14ac:dyDescent="0.35">
      <c r="E1821" s="85"/>
      <c r="F1821" s="84"/>
    </row>
    <row r="1822" spans="5:6" x14ac:dyDescent="0.35">
      <c r="E1822" s="85"/>
      <c r="F1822" s="84"/>
    </row>
    <row r="1823" spans="5:6" x14ac:dyDescent="0.35">
      <c r="E1823" s="85"/>
      <c r="F1823" s="84"/>
    </row>
    <row r="1824" spans="5:6" x14ac:dyDescent="0.35">
      <c r="E1824" s="85"/>
      <c r="F1824" s="84"/>
    </row>
    <row r="1825" spans="5:6" x14ac:dyDescent="0.35">
      <c r="E1825" s="85"/>
      <c r="F1825" s="84"/>
    </row>
    <row r="1826" spans="5:6" x14ac:dyDescent="0.35">
      <c r="E1826" s="85"/>
      <c r="F1826" s="84"/>
    </row>
    <row r="1827" spans="5:6" x14ac:dyDescent="0.35">
      <c r="E1827" s="85"/>
      <c r="F1827" s="84"/>
    </row>
    <row r="1828" spans="5:6" x14ac:dyDescent="0.35">
      <c r="E1828" s="85"/>
      <c r="F1828" s="84"/>
    </row>
    <row r="1829" spans="5:6" x14ac:dyDescent="0.35">
      <c r="E1829" s="85"/>
      <c r="F1829" s="84"/>
    </row>
    <row r="1830" spans="5:6" x14ac:dyDescent="0.35">
      <c r="E1830" s="85"/>
      <c r="F1830" s="84"/>
    </row>
    <row r="1831" spans="5:6" x14ac:dyDescent="0.35">
      <c r="E1831" s="85"/>
      <c r="F1831" s="84"/>
    </row>
    <row r="1832" spans="5:6" x14ac:dyDescent="0.35">
      <c r="E1832" s="85"/>
      <c r="F1832" s="84"/>
    </row>
    <row r="1833" spans="5:6" x14ac:dyDescent="0.35">
      <c r="E1833" s="85"/>
      <c r="F1833" s="84"/>
    </row>
    <row r="1834" spans="5:6" x14ac:dyDescent="0.35">
      <c r="E1834" s="85"/>
      <c r="F1834" s="84"/>
    </row>
    <row r="1835" spans="5:6" x14ac:dyDescent="0.35">
      <c r="E1835" s="85"/>
      <c r="F1835" s="84"/>
    </row>
    <row r="1836" spans="5:6" x14ac:dyDescent="0.35">
      <c r="E1836" s="85"/>
      <c r="F1836" s="84"/>
    </row>
    <row r="1837" spans="5:6" x14ac:dyDescent="0.35">
      <c r="E1837" s="85"/>
      <c r="F1837" s="84"/>
    </row>
    <row r="1838" spans="5:6" x14ac:dyDescent="0.35">
      <c r="E1838" s="85"/>
      <c r="F1838" s="84"/>
    </row>
    <row r="1839" spans="5:6" x14ac:dyDescent="0.35">
      <c r="E1839" s="85"/>
      <c r="F1839" s="84"/>
    </row>
    <row r="1840" spans="5:6" x14ac:dyDescent="0.35">
      <c r="E1840" s="85"/>
      <c r="F1840" s="84"/>
    </row>
    <row r="1841" spans="5:6" x14ac:dyDescent="0.35">
      <c r="E1841" s="85"/>
      <c r="F1841" s="84"/>
    </row>
    <row r="1842" spans="5:6" x14ac:dyDescent="0.35">
      <c r="E1842" s="85"/>
      <c r="F1842" s="84"/>
    </row>
    <row r="1843" spans="5:6" x14ac:dyDescent="0.35">
      <c r="E1843" s="85"/>
      <c r="F1843" s="84"/>
    </row>
    <row r="1844" spans="5:6" x14ac:dyDescent="0.35">
      <c r="E1844" s="85"/>
      <c r="F1844" s="84"/>
    </row>
    <row r="1845" spans="5:6" x14ac:dyDescent="0.35">
      <c r="E1845" s="85"/>
      <c r="F1845" s="84"/>
    </row>
    <row r="1846" spans="5:6" x14ac:dyDescent="0.35">
      <c r="E1846" s="85"/>
      <c r="F1846" s="84"/>
    </row>
    <row r="1847" spans="5:6" x14ac:dyDescent="0.35">
      <c r="E1847" s="85"/>
      <c r="F1847" s="84"/>
    </row>
    <row r="1848" spans="5:6" x14ac:dyDescent="0.35">
      <c r="E1848" s="85"/>
      <c r="F1848" s="84"/>
    </row>
    <row r="1849" spans="5:6" x14ac:dyDescent="0.35">
      <c r="E1849" s="85"/>
      <c r="F1849" s="84"/>
    </row>
    <row r="1850" spans="5:6" x14ac:dyDescent="0.35">
      <c r="E1850" s="85"/>
      <c r="F1850" s="84"/>
    </row>
    <row r="1851" spans="5:6" x14ac:dyDescent="0.35">
      <c r="E1851" s="85"/>
      <c r="F1851" s="84"/>
    </row>
    <row r="1852" spans="5:6" x14ac:dyDescent="0.35">
      <c r="E1852" s="85"/>
      <c r="F1852" s="84"/>
    </row>
    <row r="1853" spans="5:6" x14ac:dyDescent="0.35">
      <c r="E1853" s="85"/>
      <c r="F1853" s="84"/>
    </row>
    <row r="1854" spans="5:6" x14ac:dyDescent="0.35">
      <c r="E1854" s="85"/>
      <c r="F1854" s="84"/>
    </row>
    <row r="1855" spans="5:6" x14ac:dyDescent="0.35">
      <c r="E1855" s="85"/>
      <c r="F1855" s="84"/>
    </row>
    <row r="1856" spans="5:6" x14ac:dyDescent="0.35">
      <c r="E1856" s="85"/>
      <c r="F1856" s="84"/>
    </row>
    <row r="1857" spans="5:6" x14ac:dyDescent="0.35">
      <c r="E1857" s="85"/>
      <c r="F1857" s="84"/>
    </row>
    <row r="1858" spans="5:6" x14ac:dyDescent="0.35">
      <c r="E1858" s="85"/>
      <c r="F1858" s="84"/>
    </row>
    <row r="1859" spans="5:6" x14ac:dyDescent="0.35">
      <c r="E1859" s="85"/>
      <c r="F1859" s="84"/>
    </row>
    <row r="1860" spans="5:6" x14ac:dyDescent="0.35">
      <c r="E1860" s="85"/>
      <c r="F1860" s="84"/>
    </row>
    <row r="1861" spans="5:6" x14ac:dyDescent="0.35">
      <c r="E1861" s="85"/>
      <c r="F1861" s="84"/>
    </row>
    <row r="1862" spans="5:6" x14ac:dyDescent="0.35">
      <c r="E1862" s="85"/>
      <c r="F1862" s="84"/>
    </row>
    <row r="1863" spans="5:6" x14ac:dyDescent="0.35">
      <c r="E1863" s="85"/>
      <c r="F1863" s="84"/>
    </row>
    <row r="1864" spans="5:6" x14ac:dyDescent="0.35">
      <c r="E1864" s="85"/>
      <c r="F1864" s="84"/>
    </row>
    <row r="1865" spans="5:6" x14ac:dyDescent="0.35">
      <c r="E1865" s="85"/>
      <c r="F1865" s="84"/>
    </row>
    <row r="1866" spans="5:6" x14ac:dyDescent="0.35">
      <c r="E1866" s="85"/>
      <c r="F1866" s="84"/>
    </row>
    <row r="1867" spans="5:6" x14ac:dyDescent="0.35">
      <c r="E1867" s="85"/>
      <c r="F1867" s="84"/>
    </row>
    <row r="1868" spans="5:6" x14ac:dyDescent="0.35">
      <c r="E1868" s="85"/>
      <c r="F1868" s="84"/>
    </row>
    <row r="1869" spans="5:6" x14ac:dyDescent="0.35">
      <c r="E1869" s="85"/>
      <c r="F1869" s="84"/>
    </row>
    <row r="1870" spans="5:6" x14ac:dyDescent="0.35">
      <c r="E1870" s="85"/>
      <c r="F1870" s="84"/>
    </row>
    <row r="1871" spans="5:6" x14ac:dyDescent="0.35">
      <c r="E1871" s="85"/>
      <c r="F1871" s="84"/>
    </row>
    <row r="1872" spans="5:6" x14ac:dyDescent="0.35">
      <c r="E1872" s="85"/>
      <c r="F1872" s="84"/>
    </row>
    <row r="1873" spans="5:6" x14ac:dyDescent="0.35">
      <c r="E1873" s="85"/>
      <c r="F1873" s="84"/>
    </row>
    <row r="1874" spans="5:6" x14ac:dyDescent="0.35">
      <c r="E1874" s="85"/>
      <c r="F1874" s="84"/>
    </row>
    <row r="1875" spans="5:6" x14ac:dyDescent="0.35">
      <c r="E1875" s="85"/>
      <c r="F1875" s="84"/>
    </row>
    <row r="1876" spans="5:6" x14ac:dyDescent="0.35">
      <c r="E1876" s="85"/>
      <c r="F1876" s="84"/>
    </row>
    <row r="1877" spans="5:6" x14ac:dyDescent="0.35">
      <c r="E1877" s="85"/>
      <c r="F1877" s="84"/>
    </row>
    <row r="1878" spans="5:6" x14ac:dyDescent="0.35">
      <c r="E1878" s="85"/>
      <c r="F1878" s="84"/>
    </row>
    <row r="1879" spans="5:6" x14ac:dyDescent="0.35">
      <c r="E1879" s="85"/>
      <c r="F1879" s="84"/>
    </row>
    <row r="1880" spans="5:6" x14ac:dyDescent="0.35">
      <c r="E1880" s="85"/>
      <c r="F1880" s="84"/>
    </row>
    <row r="1881" spans="5:6" x14ac:dyDescent="0.35">
      <c r="E1881" s="85"/>
      <c r="F1881" s="84"/>
    </row>
    <row r="1882" spans="5:6" x14ac:dyDescent="0.35">
      <c r="E1882" s="85"/>
      <c r="F1882" s="84"/>
    </row>
    <row r="1883" spans="5:6" x14ac:dyDescent="0.35">
      <c r="E1883" s="85"/>
      <c r="F1883" s="84"/>
    </row>
    <row r="1884" spans="5:6" x14ac:dyDescent="0.35">
      <c r="E1884" s="85"/>
      <c r="F1884" s="84"/>
    </row>
    <row r="1885" spans="5:6" x14ac:dyDescent="0.35">
      <c r="E1885" s="85"/>
      <c r="F1885" s="84"/>
    </row>
    <row r="1886" spans="5:6" x14ac:dyDescent="0.35">
      <c r="E1886" s="85"/>
      <c r="F1886" s="84"/>
    </row>
    <row r="1887" spans="5:6" x14ac:dyDescent="0.35">
      <c r="E1887" s="85"/>
      <c r="F1887" s="84"/>
    </row>
    <row r="1888" spans="5:6" x14ac:dyDescent="0.35">
      <c r="E1888" s="85"/>
      <c r="F1888" s="84"/>
    </row>
    <row r="1889" spans="5:6" x14ac:dyDescent="0.35">
      <c r="E1889" s="85"/>
      <c r="F1889" s="84"/>
    </row>
    <row r="1890" spans="5:6" x14ac:dyDescent="0.35">
      <c r="E1890" s="85"/>
      <c r="F1890" s="84"/>
    </row>
    <row r="1891" spans="5:6" x14ac:dyDescent="0.35">
      <c r="E1891" s="85"/>
      <c r="F1891" s="84"/>
    </row>
    <row r="1892" spans="5:6" x14ac:dyDescent="0.35">
      <c r="E1892" s="85"/>
      <c r="F1892" s="84"/>
    </row>
    <row r="1893" spans="5:6" x14ac:dyDescent="0.35">
      <c r="E1893" s="85"/>
      <c r="F1893" s="84"/>
    </row>
    <row r="1894" spans="5:6" x14ac:dyDescent="0.35">
      <c r="E1894" s="85"/>
      <c r="F1894" s="84"/>
    </row>
    <row r="1895" spans="5:6" x14ac:dyDescent="0.35">
      <c r="E1895" s="85"/>
      <c r="F1895" s="84"/>
    </row>
    <row r="1896" spans="5:6" x14ac:dyDescent="0.35">
      <c r="E1896" s="85"/>
      <c r="F1896" s="84"/>
    </row>
    <row r="1897" spans="5:6" x14ac:dyDescent="0.35">
      <c r="E1897" s="85"/>
      <c r="F1897" s="84"/>
    </row>
    <row r="1898" spans="5:6" x14ac:dyDescent="0.35">
      <c r="E1898" s="85"/>
      <c r="F1898" s="84"/>
    </row>
    <row r="1899" spans="5:6" x14ac:dyDescent="0.35">
      <c r="E1899" s="85"/>
      <c r="F1899" s="84"/>
    </row>
    <row r="1900" spans="5:6" x14ac:dyDescent="0.35">
      <c r="E1900" s="85"/>
      <c r="F1900" s="84"/>
    </row>
    <row r="1901" spans="5:6" x14ac:dyDescent="0.35">
      <c r="E1901" s="85"/>
      <c r="F1901" s="84"/>
    </row>
    <row r="1902" spans="5:6" x14ac:dyDescent="0.35">
      <c r="E1902" s="85"/>
      <c r="F1902" s="84"/>
    </row>
    <row r="1903" spans="5:6" x14ac:dyDescent="0.35">
      <c r="E1903" s="85"/>
      <c r="F1903" s="84"/>
    </row>
    <row r="1904" spans="5:6" x14ac:dyDescent="0.35">
      <c r="E1904" s="85"/>
      <c r="F1904" s="84"/>
    </row>
    <row r="1905" spans="5:6" x14ac:dyDescent="0.35">
      <c r="E1905" s="85"/>
      <c r="F1905" s="84"/>
    </row>
    <row r="1906" spans="5:6" x14ac:dyDescent="0.35">
      <c r="E1906" s="85"/>
      <c r="F1906" s="84"/>
    </row>
    <row r="1907" spans="5:6" x14ac:dyDescent="0.35">
      <c r="E1907" s="85"/>
      <c r="F1907" s="84"/>
    </row>
    <row r="1908" spans="5:6" x14ac:dyDescent="0.35">
      <c r="E1908" s="85"/>
      <c r="F1908" s="84"/>
    </row>
    <row r="1909" spans="5:6" x14ac:dyDescent="0.35">
      <c r="E1909" s="85"/>
      <c r="F1909" s="84"/>
    </row>
    <row r="1910" spans="5:6" x14ac:dyDescent="0.35">
      <c r="E1910" s="85"/>
      <c r="F1910" s="84"/>
    </row>
    <row r="1911" spans="5:6" x14ac:dyDescent="0.35">
      <c r="E1911" s="85"/>
      <c r="F1911" s="84"/>
    </row>
    <row r="1912" spans="5:6" x14ac:dyDescent="0.35">
      <c r="E1912" s="85"/>
      <c r="F1912" s="84"/>
    </row>
    <row r="1913" spans="5:6" x14ac:dyDescent="0.35">
      <c r="E1913" s="85"/>
      <c r="F1913" s="84"/>
    </row>
    <row r="1914" spans="5:6" x14ac:dyDescent="0.35">
      <c r="E1914" s="85"/>
      <c r="F1914" s="84"/>
    </row>
    <row r="1915" spans="5:6" x14ac:dyDescent="0.35">
      <c r="E1915" s="85"/>
      <c r="F1915" s="84"/>
    </row>
    <row r="1916" spans="5:6" x14ac:dyDescent="0.35">
      <c r="E1916" s="85"/>
      <c r="F1916" s="84"/>
    </row>
    <row r="1917" spans="5:6" x14ac:dyDescent="0.35">
      <c r="E1917" s="85"/>
      <c r="F1917" s="84"/>
    </row>
    <row r="1918" spans="5:6" x14ac:dyDescent="0.35">
      <c r="E1918" s="85"/>
      <c r="F1918" s="84"/>
    </row>
    <row r="1919" spans="5:6" x14ac:dyDescent="0.35">
      <c r="E1919" s="85"/>
      <c r="F1919" s="84"/>
    </row>
    <row r="1920" spans="5:6" x14ac:dyDescent="0.35">
      <c r="E1920" s="85"/>
      <c r="F1920" s="84"/>
    </row>
    <row r="1921" spans="5:6" x14ac:dyDescent="0.35">
      <c r="E1921" s="85"/>
      <c r="F1921" s="84"/>
    </row>
    <row r="1922" spans="5:6" x14ac:dyDescent="0.35">
      <c r="E1922" s="85"/>
      <c r="F1922" s="84"/>
    </row>
    <row r="1923" spans="5:6" x14ac:dyDescent="0.35">
      <c r="E1923" s="85"/>
      <c r="F1923" s="84"/>
    </row>
    <row r="1924" spans="5:6" x14ac:dyDescent="0.35">
      <c r="E1924" s="85"/>
      <c r="F1924" s="84"/>
    </row>
    <row r="1925" spans="5:6" x14ac:dyDescent="0.35">
      <c r="E1925" s="85"/>
      <c r="F1925" s="84"/>
    </row>
    <row r="1926" spans="5:6" x14ac:dyDescent="0.35">
      <c r="E1926" s="85"/>
      <c r="F1926" s="84"/>
    </row>
    <row r="1927" spans="5:6" x14ac:dyDescent="0.35">
      <c r="E1927" s="85"/>
      <c r="F1927" s="84"/>
    </row>
    <row r="1928" spans="5:6" x14ac:dyDescent="0.35">
      <c r="E1928" s="85"/>
      <c r="F1928" s="84"/>
    </row>
    <row r="1929" spans="5:6" x14ac:dyDescent="0.35">
      <c r="E1929" s="85"/>
      <c r="F1929" s="84"/>
    </row>
    <row r="1930" spans="5:6" x14ac:dyDescent="0.35">
      <c r="E1930" s="85"/>
      <c r="F1930" s="84"/>
    </row>
    <row r="1931" spans="5:6" x14ac:dyDescent="0.35">
      <c r="E1931" s="85"/>
      <c r="F1931" s="84"/>
    </row>
    <row r="1932" spans="5:6" x14ac:dyDescent="0.35">
      <c r="E1932" s="85"/>
      <c r="F1932" s="84"/>
    </row>
    <row r="1933" spans="5:6" x14ac:dyDescent="0.35">
      <c r="E1933" s="85"/>
      <c r="F1933" s="84"/>
    </row>
    <row r="1934" spans="5:6" x14ac:dyDescent="0.35">
      <c r="E1934" s="85"/>
      <c r="F1934" s="84"/>
    </row>
    <row r="1935" spans="5:6" x14ac:dyDescent="0.35">
      <c r="E1935" s="85"/>
      <c r="F1935" s="84"/>
    </row>
    <row r="1936" spans="5:6" x14ac:dyDescent="0.35">
      <c r="E1936" s="85"/>
      <c r="F1936" s="84"/>
    </row>
    <row r="1937" spans="5:6" x14ac:dyDescent="0.35">
      <c r="E1937" s="85"/>
      <c r="F1937" s="84"/>
    </row>
    <row r="1938" spans="5:6" x14ac:dyDescent="0.35">
      <c r="E1938" s="85"/>
      <c r="F1938" s="84"/>
    </row>
    <row r="1939" spans="5:6" x14ac:dyDescent="0.35">
      <c r="E1939" s="85"/>
      <c r="F1939" s="84"/>
    </row>
    <row r="1940" spans="5:6" x14ac:dyDescent="0.35">
      <c r="E1940" s="85"/>
      <c r="F1940" s="84"/>
    </row>
    <row r="1941" spans="5:6" x14ac:dyDescent="0.35">
      <c r="E1941" s="85"/>
      <c r="F1941" s="84"/>
    </row>
    <row r="1942" spans="5:6" x14ac:dyDescent="0.35">
      <c r="E1942" s="85"/>
      <c r="F1942" s="84"/>
    </row>
    <row r="1943" spans="5:6" x14ac:dyDescent="0.35">
      <c r="E1943" s="85"/>
      <c r="F1943" s="84"/>
    </row>
    <row r="1944" spans="5:6" x14ac:dyDescent="0.35">
      <c r="E1944" s="85"/>
      <c r="F1944" s="84"/>
    </row>
    <row r="1945" spans="5:6" x14ac:dyDescent="0.35">
      <c r="E1945" s="85"/>
      <c r="F1945" s="84"/>
    </row>
    <row r="1946" spans="5:6" x14ac:dyDescent="0.35">
      <c r="E1946" s="85"/>
      <c r="F1946" s="84"/>
    </row>
    <row r="1947" spans="5:6" x14ac:dyDescent="0.35">
      <c r="E1947" s="85"/>
      <c r="F1947" s="84"/>
    </row>
    <row r="1948" spans="5:6" x14ac:dyDescent="0.35">
      <c r="E1948" s="85"/>
      <c r="F1948" s="84"/>
    </row>
    <row r="1949" spans="5:6" x14ac:dyDescent="0.35">
      <c r="E1949" s="85"/>
      <c r="F1949" s="84"/>
    </row>
    <row r="1950" spans="5:6" x14ac:dyDescent="0.35">
      <c r="E1950" s="85"/>
      <c r="F1950" s="84"/>
    </row>
    <row r="1951" spans="5:6" x14ac:dyDescent="0.35">
      <c r="E1951" s="85"/>
      <c r="F1951" s="84"/>
    </row>
    <row r="1952" spans="5:6" x14ac:dyDescent="0.35">
      <c r="E1952" s="85"/>
      <c r="F1952" s="84"/>
    </row>
    <row r="1953" spans="5:6" x14ac:dyDescent="0.35">
      <c r="E1953" s="85"/>
      <c r="F1953" s="84"/>
    </row>
    <row r="1954" spans="5:6" x14ac:dyDescent="0.35">
      <c r="E1954" s="85"/>
      <c r="F1954" s="84"/>
    </row>
    <row r="1955" spans="5:6" x14ac:dyDescent="0.35">
      <c r="E1955" s="85"/>
      <c r="F1955" s="84"/>
    </row>
    <row r="1956" spans="5:6" x14ac:dyDescent="0.35">
      <c r="E1956" s="85"/>
      <c r="F1956" s="84"/>
    </row>
    <row r="1957" spans="5:6" x14ac:dyDescent="0.35">
      <c r="E1957" s="85"/>
      <c r="F1957" s="84"/>
    </row>
    <row r="1958" spans="5:6" x14ac:dyDescent="0.35">
      <c r="E1958" s="85"/>
      <c r="F1958" s="84"/>
    </row>
    <row r="1959" spans="5:6" x14ac:dyDescent="0.35">
      <c r="E1959" s="85"/>
      <c r="F1959" s="84"/>
    </row>
    <row r="1960" spans="5:6" x14ac:dyDescent="0.35">
      <c r="E1960" s="85"/>
      <c r="F1960" s="84"/>
    </row>
    <row r="1961" spans="5:6" x14ac:dyDescent="0.35">
      <c r="E1961" s="85"/>
      <c r="F1961" s="84"/>
    </row>
    <row r="1962" spans="5:6" x14ac:dyDescent="0.35">
      <c r="E1962" s="85"/>
      <c r="F1962" s="84"/>
    </row>
    <row r="1963" spans="5:6" x14ac:dyDescent="0.35">
      <c r="E1963" s="85"/>
      <c r="F1963" s="84"/>
    </row>
    <row r="1964" spans="5:6" x14ac:dyDescent="0.35">
      <c r="E1964" s="85"/>
      <c r="F1964" s="84"/>
    </row>
    <row r="1965" spans="5:6" x14ac:dyDescent="0.35">
      <c r="E1965" s="85"/>
      <c r="F1965" s="84"/>
    </row>
    <row r="1966" spans="5:6" x14ac:dyDescent="0.35">
      <c r="E1966" s="85"/>
      <c r="F1966" s="84"/>
    </row>
    <row r="1967" spans="5:6" x14ac:dyDescent="0.35">
      <c r="E1967" s="85"/>
      <c r="F1967" s="84"/>
    </row>
    <row r="1968" spans="5:6" x14ac:dyDescent="0.35">
      <c r="E1968" s="85"/>
      <c r="F1968" s="84"/>
    </row>
    <row r="1969" spans="5:6" x14ac:dyDescent="0.35">
      <c r="E1969" s="85"/>
      <c r="F1969" s="84"/>
    </row>
    <row r="1970" spans="5:6" x14ac:dyDescent="0.35">
      <c r="E1970" s="85"/>
      <c r="F1970" s="84"/>
    </row>
    <row r="1971" spans="5:6" x14ac:dyDescent="0.35">
      <c r="E1971" s="85"/>
      <c r="F1971" s="84"/>
    </row>
    <row r="1972" spans="5:6" x14ac:dyDescent="0.35">
      <c r="E1972" s="85"/>
      <c r="F1972" s="84"/>
    </row>
    <row r="1973" spans="5:6" x14ac:dyDescent="0.35">
      <c r="E1973" s="85"/>
      <c r="F1973" s="84"/>
    </row>
    <row r="1974" spans="5:6" x14ac:dyDescent="0.35">
      <c r="E1974" s="85"/>
      <c r="F1974" s="84"/>
    </row>
    <row r="1975" spans="5:6" x14ac:dyDescent="0.35">
      <c r="E1975" s="85"/>
      <c r="F1975" s="84"/>
    </row>
    <row r="1976" spans="5:6" x14ac:dyDescent="0.35">
      <c r="E1976" s="85"/>
      <c r="F1976" s="84"/>
    </row>
    <row r="1977" spans="5:6" x14ac:dyDescent="0.35">
      <c r="E1977" s="85"/>
      <c r="F1977" s="84"/>
    </row>
    <row r="1978" spans="5:6" x14ac:dyDescent="0.35">
      <c r="E1978" s="85"/>
      <c r="F1978" s="84"/>
    </row>
    <row r="1979" spans="5:6" x14ac:dyDescent="0.35">
      <c r="E1979" s="85"/>
      <c r="F1979" s="84"/>
    </row>
    <row r="1980" spans="5:6" x14ac:dyDescent="0.35">
      <c r="E1980" s="85"/>
      <c r="F1980" s="84"/>
    </row>
    <row r="1981" spans="5:6" x14ac:dyDescent="0.35">
      <c r="E1981" s="85"/>
      <c r="F1981" s="84"/>
    </row>
    <row r="1982" spans="5:6" x14ac:dyDescent="0.35">
      <c r="E1982" s="85"/>
      <c r="F1982" s="84"/>
    </row>
    <row r="1983" spans="5:6" x14ac:dyDescent="0.35">
      <c r="E1983" s="85"/>
      <c r="F1983" s="84"/>
    </row>
    <row r="1984" spans="5:6" x14ac:dyDescent="0.35">
      <c r="E1984" s="85"/>
      <c r="F1984" s="84"/>
    </row>
    <row r="1985" spans="5:6" x14ac:dyDescent="0.35">
      <c r="E1985" s="85"/>
      <c r="F1985" s="84"/>
    </row>
    <row r="1986" spans="5:6" x14ac:dyDescent="0.35">
      <c r="E1986" s="85"/>
      <c r="F1986" s="84"/>
    </row>
    <row r="1987" spans="5:6" x14ac:dyDescent="0.35">
      <c r="E1987" s="85"/>
      <c r="F1987" s="84"/>
    </row>
    <row r="1988" spans="5:6" x14ac:dyDescent="0.35">
      <c r="E1988" s="85"/>
      <c r="F1988" s="84"/>
    </row>
    <row r="1989" spans="5:6" x14ac:dyDescent="0.35">
      <c r="E1989" s="85"/>
      <c r="F1989" s="84"/>
    </row>
    <row r="1990" spans="5:6" x14ac:dyDescent="0.35">
      <c r="E1990" s="85"/>
      <c r="F1990" s="84"/>
    </row>
    <row r="1991" spans="5:6" x14ac:dyDescent="0.35">
      <c r="E1991" s="85"/>
      <c r="F1991" s="84"/>
    </row>
    <row r="1992" spans="5:6" x14ac:dyDescent="0.35">
      <c r="E1992" s="85"/>
      <c r="F1992" s="84"/>
    </row>
    <row r="1993" spans="5:6" x14ac:dyDescent="0.35">
      <c r="E1993" s="85"/>
      <c r="F1993" s="84"/>
    </row>
    <row r="1994" spans="5:6" x14ac:dyDescent="0.35">
      <c r="E1994" s="85"/>
      <c r="F1994" s="84"/>
    </row>
    <row r="1995" spans="5:6" x14ac:dyDescent="0.35">
      <c r="E1995" s="85"/>
      <c r="F1995" s="84"/>
    </row>
    <row r="1996" spans="5:6" x14ac:dyDescent="0.35">
      <c r="E1996" s="85"/>
      <c r="F1996" s="84"/>
    </row>
    <row r="1997" spans="5:6" x14ac:dyDescent="0.35">
      <c r="E1997" s="85"/>
      <c r="F1997" s="84"/>
    </row>
    <row r="1998" spans="5:6" x14ac:dyDescent="0.35">
      <c r="E1998" s="85"/>
      <c r="F1998" s="84"/>
    </row>
    <row r="1999" spans="5:6" x14ac:dyDescent="0.35">
      <c r="E1999" s="85"/>
      <c r="F1999" s="84"/>
    </row>
    <row r="2000" spans="5:6" x14ac:dyDescent="0.35">
      <c r="E2000" s="85"/>
      <c r="F2000" s="84"/>
    </row>
    <row r="2001" spans="5:6" x14ac:dyDescent="0.35">
      <c r="E2001" s="85"/>
      <c r="F2001" s="84"/>
    </row>
    <row r="2002" spans="5:6" x14ac:dyDescent="0.35">
      <c r="E2002" s="85"/>
      <c r="F2002" s="84"/>
    </row>
    <row r="2003" spans="5:6" x14ac:dyDescent="0.35">
      <c r="E2003" s="85"/>
      <c r="F2003" s="84"/>
    </row>
    <row r="2004" spans="5:6" x14ac:dyDescent="0.35">
      <c r="E2004" s="85"/>
      <c r="F2004" s="84"/>
    </row>
    <row r="2005" spans="5:6" x14ac:dyDescent="0.35">
      <c r="E2005" s="85"/>
      <c r="F2005" s="84"/>
    </row>
    <row r="2006" spans="5:6" x14ac:dyDescent="0.35">
      <c r="E2006" s="85"/>
      <c r="F2006" s="84"/>
    </row>
    <row r="2007" spans="5:6" x14ac:dyDescent="0.35">
      <c r="E2007" s="85"/>
      <c r="F2007" s="84"/>
    </row>
    <row r="2008" spans="5:6" x14ac:dyDescent="0.35">
      <c r="E2008" s="85"/>
      <c r="F2008" s="84"/>
    </row>
    <row r="2009" spans="5:6" x14ac:dyDescent="0.35">
      <c r="E2009" s="85"/>
      <c r="F2009" s="84"/>
    </row>
    <row r="2010" spans="5:6" x14ac:dyDescent="0.35">
      <c r="E2010" s="85"/>
      <c r="F2010" s="84"/>
    </row>
    <row r="2011" spans="5:6" x14ac:dyDescent="0.35">
      <c r="E2011" s="85"/>
      <c r="F2011" s="84"/>
    </row>
    <row r="2012" spans="5:6" x14ac:dyDescent="0.35">
      <c r="E2012" s="85"/>
      <c r="F2012" s="84"/>
    </row>
    <row r="2013" spans="5:6" x14ac:dyDescent="0.35">
      <c r="E2013" s="85"/>
      <c r="F2013" s="84"/>
    </row>
    <row r="2014" spans="5:6" x14ac:dyDescent="0.35">
      <c r="E2014" s="85"/>
      <c r="F2014" s="84"/>
    </row>
    <row r="2015" spans="5:6" x14ac:dyDescent="0.35">
      <c r="E2015" s="85"/>
      <c r="F2015" s="84"/>
    </row>
    <row r="2016" spans="5:6" x14ac:dyDescent="0.35">
      <c r="E2016" s="85"/>
      <c r="F2016" s="84"/>
    </row>
    <row r="2017" spans="5:6" x14ac:dyDescent="0.35">
      <c r="E2017" s="85"/>
      <c r="F2017" s="84"/>
    </row>
    <row r="2018" spans="5:6" x14ac:dyDescent="0.35">
      <c r="E2018" s="85"/>
      <c r="F2018" s="84"/>
    </row>
    <row r="2019" spans="5:6" x14ac:dyDescent="0.35">
      <c r="E2019" s="85"/>
      <c r="F2019" s="84"/>
    </row>
    <row r="2020" spans="5:6" x14ac:dyDescent="0.35">
      <c r="E2020" s="85"/>
      <c r="F2020" s="84"/>
    </row>
    <row r="2021" spans="5:6" x14ac:dyDescent="0.35">
      <c r="E2021" s="85"/>
      <c r="F2021" s="84"/>
    </row>
    <row r="2022" spans="5:6" x14ac:dyDescent="0.35">
      <c r="E2022" s="85"/>
      <c r="F2022" s="84"/>
    </row>
    <row r="2023" spans="5:6" x14ac:dyDescent="0.35">
      <c r="E2023" s="85"/>
      <c r="F2023" s="84"/>
    </row>
    <row r="2024" spans="5:6" x14ac:dyDescent="0.35">
      <c r="E2024" s="85"/>
      <c r="F2024" s="84"/>
    </row>
    <row r="2025" spans="5:6" x14ac:dyDescent="0.35">
      <c r="E2025" s="85"/>
      <c r="F2025" s="84"/>
    </row>
    <row r="2026" spans="5:6" x14ac:dyDescent="0.35">
      <c r="E2026" s="85"/>
      <c r="F2026" s="84"/>
    </row>
    <row r="2027" spans="5:6" x14ac:dyDescent="0.35">
      <c r="E2027" s="85"/>
      <c r="F2027" s="84"/>
    </row>
    <row r="2028" spans="5:6" x14ac:dyDescent="0.35">
      <c r="E2028" s="85"/>
      <c r="F2028" s="84"/>
    </row>
    <row r="2029" spans="5:6" x14ac:dyDescent="0.35">
      <c r="E2029" s="85"/>
      <c r="F2029" s="84"/>
    </row>
    <row r="2030" spans="5:6" x14ac:dyDescent="0.35">
      <c r="E2030" s="85"/>
      <c r="F2030" s="84"/>
    </row>
    <row r="2031" spans="5:6" x14ac:dyDescent="0.35">
      <c r="E2031" s="85"/>
      <c r="F2031" s="84"/>
    </row>
    <row r="2032" spans="5:6" x14ac:dyDescent="0.35">
      <c r="E2032" s="85"/>
      <c r="F2032" s="84"/>
    </row>
    <row r="2033" spans="5:6" x14ac:dyDescent="0.35">
      <c r="E2033" s="85"/>
      <c r="F2033" s="84"/>
    </row>
    <row r="2034" spans="5:6" x14ac:dyDescent="0.35">
      <c r="E2034" s="85"/>
      <c r="F2034" s="84"/>
    </row>
    <row r="2035" spans="5:6" x14ac:dyDescent="0.35">
      <c r="E2035" s="85"/>
      <c r="F2035" s="84"/>
    </row>
    <row r="2036" spans="5:6" x14ac:dyDescent="0.35">
      <c r="E2036" s="85"/>
      <c r="F2036" s="84"/>
    </row>
    <row r="2037" spans="5:6" x14ac:dyDescent="0.35">
      <c r="E2037" s="85"/>
      <c r="F2037" s="84"/>
    </row>
    <row r="2038" spans="5:6" x14ac:dyDescent="0.35">
      <c r="E2038" s="85"/>
      <c r="F2038" s="84"/>
    </row>
    <row r="2039" spans="5:6" x14ac:dyDescent="0.35">
      <c r="E2039" s="85"/>
      <c r="F2039" s="84"/>
    </row>
    <row r="2040" spans="5:6" x14ac:dyDescent="0.35">
      <c r="E2040" s="85"/>
      <c r="F2040" s="84"/>
    </row>
    <row r="2041" spans="5:6" x14ac:dyDescent="0.35">
      <c r="E2041" s="85"/>
      <c r="F2041" s="84"/>
    </row>
    <row r="2042" spans="5:6" x14ac:dyDescent="0.35">
      <c r="E2042" s="85"/>
      <c r="F2042" s="84"/>
    </row>
    <row r="2043" spans="5:6" x14ac:dyDescent="0.35">
      <c r="E2043" s="85"/>
      <c r="F2043" s="84"/>
    </row>
    <row r="2044" spans="5:6" x14ac:dyDescent="0.35">
      <c r="E2044" s="85"/>
      <c r="F2044" s="84"/>
    </row>
    <row r="2045" spans="5:6" x14ac:dyDescent="0.35">
      <c r="E2045" s="85"/>
      <c r="F2045" s="84"/>
    </row>
    <row r="2046" spans="5:6" x14ac:dyDescent="0.35">
      <c r="E2046" s="85"/>
      <c r="F2046" s="84"/>
    </row>
    <row r="2047" spans="5:6" x14ac:dyDescent="0.35">
      <c r="E2047" s="85"/>
      <c r="F2047" s="84"/>
    </row>
    <row r="2048" spans="5:6" x14ac:dyDescent="0.35">
      <c r="E2048" s="85"/>
      <c r="F2048" s="84"/>
    </row>
    <row r="2049" spans="5:6" x14ac:dyDescent="0.35">
      <c r="E2049" s="85"/>
      <c r="F2049" s="84"/>
    </row>
    <row r="2050" spans="5:6" x14ac:dyDescent="0.35">
      <c r="E2050" s="85"/>
      <c r="F2050" s="84"/>
    </row>
    <row r="2051" spans="5:6" x14ac:dyDescent="0.35">
      <c r="E2051" s="85"/>
      <c r="F2051" s="84"/>
    </row>
    <row r="2052" spans="5:6" x14ac:dyDescent="0.35">
      <c r="E2052" s="85"/>
      <c r="F2052" s="84"/>
    </row>
    <row r="2053" spans="5:6" x14ac:dyDescent="0.35">
      <c r="E2053" s="85"/>
      <c r="F2053" s="84"/>
    </row>
    <row r="2054" spans="5:6" x14ac:dyDescent="0.35">
      <c r="E2054" s="85"/>
      <c r="F2054" s="84"/>
    </row>
    <row r="2055" spans="5:6" x14ac:dyDescent="0.35">
      <c r="E2055" s="85"/>
      <c r="F2055" s="84"/>
    </row>
    <row r="2056" spans="5:6" x14ac:dyDescent="0.35">
      <c r="E2056" s="85"/>
      <c r="F2056" s="84"/>
    </row>
    <row r="2057" spans="5:6" x14ac:dyDescent="0.35">
      <c r="E2057" s="85"/>
      <c r="F2057" s="84"/>
    </row>
    <row r="2058" spans="5:6" x14ac:dyDescent="0.35">
      <c r="E2058" s="85"/>
      <c r="F2058" s="84"/>
    </row>
    <row r="2059" spans="5:6" x14ac:dyDescent="0.35">
      <c r="E2059" s="85"/>
      <c r="F2059" s="84"/>
    </row>
    <row r="2060" spans="5:6" x14ac:dyDescent="0.35">
      <c r="E2060" s="85"/>
      <c r="F2060" s="84"/>
    </row>
    <row r="2061" spans="5:6" x14ac:dyDescent="0.35">
      <c r="E2061" s="85"/>
      <c r="F2061" s="84"/>
    </row>
    <row r="2062" spans="5:6" x14ac:dyDescent="0.35">
      <c r="E2062" s="85"/>
      <c r="F2062" s="84"/>
    </row>
    <row r="2063" spans="5:6" x14ac:dyDescent="0.35">
      <c r="E2063" s="85"/>
      <c r="F2063" s="84"/>
    </row>
    <row r="2064" spans="5:6" x14ac:dyDescent="0.35">
      <c r="E2064" s="85"/>
      <c r="F2064" s="84"/>
    </row>
    <row r="2065" spans="5:6" x14ac:dyDescent="0.35">
      <c r="E2065" s="85"/>
      <c r="F2065" s="84"/>
    </row>
    <row r="2066" spans="5:6" x14ac:dyDescent="0.35">
      <c r="E2066" s="85"/>
      <c r="F2066" s="84"/>
    </row>
    <row r="2067" spans="5:6" x14ac:dyDescent="0.35">
      <c r="E2067" s="85"/>
      <c r="F2067" s="84"/>
    </row>
    <row r="2068" spans="5:6" x14ac:dyDescent="0.35">
      <c r="E2068" s="85"/>
      <c r="F2068" s="84"/>
    </row>
    <row r="2069" spans="5:6" x14ac:dyDescent="0.35">
      <c r="E2069" s="85"/>
      <c r="F2069" s="84"/>
    </row>
    <row r="2070" spans="5:6" x14ac:dyDescent="0.35">
      <c r="E2070" s="85"/>
      <c r="F2070" s="84"/>
    </row>
    <row r="2071" spans="5:6" x14ac:dyDescent="0.35">
      <c r="E2071" s="85"/>
      <c r="F2071" s="84"/>
    </row>
    <row r="2072" spans="5:6" x14ac:dyDescent="0.35">
      <c r="E2072" s="85"/>
      <c r="F2072" s="84"/>
    </row>
    <row r="2073" spans="5:6" x14ac:dyDescent="0.35">
      <c r="E2073" s="85"/>
      <c r="F2073" s="84"/>
    </row>
    <row r="2074" spans="5:6" x14ac:dyDescent="0.35">
      <c r="E2074" s="85"/>
      <c r="F2074" s="84"/>
    </row>
    <row r="2075" spans="5:6" x14ac:dyDescent="0.35">
      <c r="E2075" s="85"/>
      <c r="F2075" s="84"/>
    </row>
    <row r="2076" spans="5:6" x14ac:dyDescent="0.35">
      <c r="E2076" s="85"/>
      <c r="F2076" s="84"/>
    </row>
    <row r="2077" spans="5:6" x14ac:dyDescent="0.35">
      <c r="E2077" s="85"/>
      <c r="F2077" s="84"/>
    </row>
    <row r="2078" spans="5:6" x14ac:dyDescent="0.35">
      <c r="E2078" s="85"/>
      <c r="F2078" s="84"/>
    </row>
    <row r="2079" spans="5:6" x14ac:dyDescent="0.35">
      <c r="E2079" s="85"/>
      <c r="F2079" s="84"/>
    </row>
    <row r="2080" spans="5:6" x14ac:dyDescent="0.35">
      <c r="E2080" s="85"/>
      <c r="F2080" s="84"/>
    </row>
    <row r="2081" spans="5:6" x14ac:dyDescent="0.35">
      <c r="E2081" s="85"/>
      <c r="F2081" s="84"/>
    </row>
    <row r="2082" spans="5:6" x14ac:dyDescent="0.35">
      <c r="E2082" s="85"/>
      <c r="F2082" s="84"/>
    </row>
    <row r="2083" spans="5:6" x14ac:dyDescent="0.35">
      <c r="E2083" s="85"/>
      <c r="F2083" s="84"/>
    </row>
    <row r="2084" spans="5:6" x14ac:dyDescent="0.35">
      <c r="E2084" s="85"/>
      <c r="F2084" s="84"/>
    </row>
    <row r="2085" spans="5:6" x14ac:dyDescent="0.35">
      <c r="E2085" s="85"/>
      <c r="F2085" s="84"/>
    </row>
    <row r="2086" spans="5:6" x14ac:dyDescent="0.35">
      <c r="E2086" s="85"/>
      <c r="F2086" s="84"/>
    </row>
    <row r="2087" spans="5:6" x14ac:dyDescent="0.35">
      <c r="E2087" s="85"/>
      <c r="F2087" s="84"/>
    </row>
    <row r="2088" spans="5:6" x14ac:dyDescent="0.35">
      <c r="E2088" s="85"/>
      <c r="F2088" s="84"/>
    </row>
    <row r="2089" spans="5:6" x14ac:dyDescent="0.35">
      <c r="E2089" s="85"/>
      <c r="F2089" s="84"/>
    </row>
    <row r="2090" spans="5:6" x14ac:dyDescent="0.35">
      <c r="E2090" s="85"/>
      <c r="F2090" s="84"/>
    </row>
    <row r="2091" spans="5:6" x14ac:dyDescent="0.35">
      <c r="E2091" s="85"/>
      <c r="F2091" s="84"/>
    </row>
    <row r="2092" spans="5:6" x14ac:dyDescent="0.35">
      <c r="E2092" s="85"/>
      <c r="F2092" s="84"/>
    </row>
    <row r="2093" spans="5:6" x14ac:dyDescent="0.35">
      <c r="E2093" s="85"/>
      <c r="F2093" s="84"/>
    </row>
    <row r="2094" spans="5:6" x14ac:dyDescent="0.35">
      <c r="E2094" s="85"/>
      <c r="F2094" s="84"/>
    </row>
    <row r="2095" spans="5:6" x14ac:dyDescent="0.35">
      <c r="E2095" s="85"/>
      <c r="F2095" s="84"/>
    </row>
    <row r="2096" spans="5:6" x14ac:dyDescent="0.35">
      <c r="E2096" s="85"/>
      <c r="F2096" s="84"/>
    </row>
    <row r="2097" spans="5:6" x14ac:dyDescent="0.35">
      <c r="E2097" s="85"/>
      <c r="F2097" s="84"/>
    </row>
    <row r="2098" spans="5:6" x14ac:dyDescent="0.35">
      <c r="E2098" s="85"/>
      <c r="F2098" s="84"/>
    </row>
    <row r="2099" spans="5:6" x14ac:dyDescent="0.35">
      <c r="E2099" s="85"/>
      <c r="F2099" s="84"/>
    </row>
    <row r="2100" spans="5:6" x14ac:dyDescent="0.35">
      <c r="E2100" s="85"/>
      <c r="F2100" s="84"/>
    </row>
    <row r="2101" spans="5:6" x14ac:dyDescent="0.35">
      <c r="E2101" s="85"/>
      <c r="F2101" s="84"/>
    </row>
    <row r="2102" spans="5:6" x14ac:dyDescent="0.35">
      <c r="E2102" s="85"/>
      <c r="F2102" s="84"/>
    </row>
    <row r="2103" spans="5:6" x14ac:dyDescent="0.35">
      <c r="E2103" s="85"/>
      <c r="F2103" s="84"/>
    </row>
    <row r="2104" spans="5:6" x14ac:dyDescent="0.35">
      <c r="E2104" s="85"/>
      <c r="F2104" s="84"/>
    </row>
    <row r="2105" spans="5:6" x14ac:dyDescent="0.35">
      <c r="E2105" s="85"/>
      <c r="F2105" s="84"/>
    </row>
    <row r="2106" spans="5:6" x14ac:dyDescent="0.35">
      <c r="E2106" s="85"/>
      <c r="F2106" s="84"/>
    </row>
    <row r="2107" spans="5:6" x14ac:dyDescent="0.35">
      <c r="E2107" s="85"/>
      <c r="F2107" s="84"/>
    </row>
    <row r="2108" spans="5:6" x14ac:dyDescent="0.35">
      <c r="E2108" s="85"/>
      <c r="F2108" s="84"/>
    </row>
    <row r="2109" spans="5:6" x14ac:dyDescent="0.35">
      <c r="E2109" s="85"/>
      <c r="F2109" s="84"/>
    </row>
    <row r="2110" spans="5:6" x14ac:dyDescent="0.35">
      <c r="E2110" s="85"/>
      <c r="F2110" s="84"/>
    </row>
    <row r="2111" spans="5:6" x14ac:dyDescent="0.35">
      <c r="E2111" s="85"/>
      <c r="F2111" s="84"/>
    </row>
    <row r="2112" spans="5:6" x14ac:dyDescent="0.35">
      <c r="E2112" s="85"/>
      <c r="F2112" s="84"/>
    </row>
    <row r="2113" spans="5:6" x14ac:dyDescent="0.35">
      <c r="E2113" s="85"/>
      <c r="F2113" s="84"/>
    </row>
    <row r="2114" spans="5:6" x14ac:dyDescent="0.35">
      <c r="E2114" s="85"/>
      <c r="F2114" s="84"/>
    </row>
    <row r="2115" spans="5:6" x14ac:dyDescent="0.35">
      <c r="E2115" s="85"/>
      <c r="F2115" s="84"/>
    </row>
    <row r="2116" spans="5:6" x14ac:dyDescent="0.35">
      <c r="E2116" s="85"/>
      <c r="F2116" s="84"/>
    </row>
    <row r="2117" spans="5:6" x14ac:dyDescent="0.35">
      <c r="E2117" s="85"/>
      <c r="F2117" s="84"/>
    </row>
    <row r="2118" spans="5:6" x14ac:dyDescent="0.35">
      <c r="E2118" s="85"/>
      <c r="F2118" s="84"/>
    </row>
    <row r="2119" spans="5:6" x14ac:dyDescent="0.35">
      <c r="E2119" s="85"/>
      <c r="F2119" s="84"/>
    </row>
    <row r="2120" spans="5:6" x14ac:dyDescent="0.35">
      <c r="E2120" s="85"/>
      <c r="F2120" s="84"/>
    </row>
    <row r="2121" spans="5:6" x14ac:dyDescent="0.35">
      <c r="E2121" s="85"/>
      <c r="F2121" s="84"/>
    </row>
    <row r="2122" spans="5:6" x14ac:dyDescent="0.35">
      <c r="E2122" s="85"/>
      <c r="F2122" s="84"/>
    </row>
    <row r="2123" spans="5:6" x14ac:dyDescent="0.35">
      <c r="E2123" s="85"/>
      <c r="F2123" s="84"/>
    </row>
    <row r="2124" spans="5:6" x14ac:dyDescent="0.35">
      <c r="E2124" s="85"/>
      <c r="F2124" s="84"/>
    </row>
    <row r="2125" spans="5:6" x14ac:dyDescent="0.35">
      <c r="E2125" s="85"/>
      <c r="F2125" s="84"/>
    </row>
    <row r="2126" spans="5:6" x14ac:dyDescent="0.35">
      <c r="E2126" s="85"/>
      <c r="F2126" s="84"/>
    </row>
    <row r="2127" spans="5:6" x14ac:dyDescent="0.35">
      <c r="E2127" s="85"/>
      <c r="F2127" s="84"/>
    </row>
    <row r="2128" spans="5:6" x14ac:dyDescent="0.35">
      <c r="E2128" s="85"/>
      <c r="F2128" s="84"/>
    </row>
    <row r="2129" spans="5:6" x14ac:dyDescent="0.35">
      <c r="E2129" s="85"/>
      <c r="F2129" s="84"/>
    </row>
    <row r="2130" spans="5:6" x14ac:dyDescent="0.35">
      <c r="E2130" s="85"/>
      <c r="F2130" s="84"/>
    </row>
    <row r="2131" spans="5:6" x14ac:dyDescent="0.35">
      <c r="E2131" s="85"/>
      <c r="F2131" s="84"/>
    </row>
    <row r="2132" spans="5:6" x14ac:dyDescent="0.35">
      <c r="E2132" s="85"/>
      <c r="F2132" s="84"/>
    </row>
    <row r="2133" spans="5:6" x14ac:dyDescent="0.35">
      <c r="E2133" s="85"/>
      <c r="F2133" s="84"/>
    </row>
    <row r="2134" spans="5:6" x14ac:dyDescent="0.35">
      <c r="E2134" s="85"/>
      <c r="F2134" s="84"/>
    </row>
    <row r="2135" spans="5:6" x14ac:dyDescent="0.35">
      <c r="E2135" s="85"/>
      <c r="F2135" s="84"/>
    </row>
    <row r="2136" spans="5:6" x14ac:dyDescent="0.35">
      <c r="E2136" s="85"/>
      <c r="F2136" s="84"/>
    </row>
    <row r="2137" spans="5:6" x14ac:dyDescent="0.35">
      <c r="E2137" s="85"/>
      <c r="F2137" s="84"/>
    </row>
    <row r="2138" spans="5:6" x14ac:dyDescent="0.35">
      <c r="E2138" s="85"/>
      <c r="F2138" s="84"/>
    </row>
    <row r="2139" spans="5:6" x14ac:dyDescent="0.35">
      <c r="E2139" s="85"/>
      <c r="F2139" s="84"/>
    </row>
    <row r="2140" spans="5:6" x14ac:dyDescent="0.35">
      <c r="E2140" s="85"/>
      <c r="F2140" s="84"/>
    </row>
    <row r="2141" spans="5:6" x14ac:dyDescent="0.35">
      <c r="E2141" s="85"/>
      <c r="F2141" s="84"/>
    </row>
    <row r="2142" spans="5:6" x14ac:dyDescent="0.35">
      <c r="E2142" s="85"/>
      <c r="F2142" s="84"/>
    </row>
    <row r="2143" spans="5:6" x14ac:dyDescent="0.35">
      <c r="E2143" s="85"/>
      <c r="F2143" s="84"/>
    </row>
    <row r="2144" spans="5:6" x14ac:dyDescent="0.35">
      <c r="E2144" s="85"/>
      <c r="F2144" s="84"/>
    </row>
    <row r="2145" spans="5:6" x14ac:dyDescent="0.35">
      <c r="E2145" s="85"/>
      <c r="F2145" s="84"/>
    </row>
    <row r="2146" spans="5:6" x14ac:dyDescent="0.35">
      <c r="E2146" s="85"/>
      <c r="F2146" s="84"/>
    </row>
    <row r="2147" spans="5:6" x14ac:dyDescent="0.35">
      <c r="E2147" s="85"/>
      <c r="F2147" s="84"/>
    </row>
    <row r="2148" spans="5:6" x14ac:dyDescent="0.35">
      <c r="E2148" s="85"/>
      <c r="F2148" s="84"/>
    </row>
    <row r="2149" spans="5:6" x14ac:dyDescent="0.35">
      <c r="E2149" s="85"/>
      <c r="F2149" s="84"/>
    </row>
    <row r="2150" spans="5:6" x14ac:dyDescent="0.35">
      <c r="E2150" s="85"/>
      <c r="F2150" s="84"/>
    </row>
    <row r="2151" spans="5:6" x14ac:dyDescent="0.35">
      <c r="E2151" s="85"/>
      <c r="F2151" s="84"/>
    </row>
    <row r="2152" spans="5:6" x14ac:dyDescent="0.35">
      <c r="E2152" s="85"/>
      <c r="F2152" s="84"/>
    </row>
    <row r="2153" spans="5:6" x14ac:dyDescent="0.35">
      <c r="E2153" s="85"/>
      <c r="F2153" s="84"/>
    </row>
    <row r="2154" spans="5:6" x14ac:dyDescent="0.35">
      <c r="E2154" s="85"/>
      <c r="F2154" s="84"/>
    </row>
    <row r="2155" spans="5:6" x14ac:dyDescent="0.35">
      <c r="E2155" s="85"/>
      <c r="F2155" s="84"/>
    </row>
    <row r="2156" spans="5:6" x14ac:dyDescent="0.35">
      <c r="E2156" s="85"/>
      <c r="F2156" s="84"/>
    </row>
    <row r="2157" spans="5:6" x14ac:dyDescent="0.35">
      <c r="E2157" s="85"/>
      <c r="F2157" s="84"/>
    </row>
    <row r="2158" spans="5:6" x14ac:dyDescent="0.35">
      <c r="E2158" s="85"/>
      <c r="F2158" s="84"/>
    </row>
    <row r="2159" spans="5:6" x14ac:dyDescent="0.35">
      <c r="E2159" s="85"/>
      <c r="F2159" s="84"/>
    </row>
    <row r="2160" spans="5:6" x14ac:dyDescent="0.35">
      <c r="E2160" s="85"/>
      <c r="F2160" s="84"/>
    </row>
    <row r="2161" spans="5:6" x14ac:dyDescent="0.35">
      <c r="E2161" s="85"/>
      <c r="F2161" s="84"/>
    </row>
    <row r="2162" spans="5:6" x14ac:dyDescent="0.35">
      <c r="E2162" s="85"/>
      <c r="F2162" s="84"/>
    </row>
    <row r="2163" spans="5:6" x14ac:dyDescent="0.35">
      <c r="E2163" s="85"/>
      <c r="F2163" s="84"/>
    </row>
    <row r="2164" spans="5:6" x14ac:dyDescent="0.35">
      <c r="E2164" s="85"/>
      <c r="F2164" s="84"/>
    </row>
    <row r="2165" spans="5:6" x14ac:dyDescent="0.35">
      <c r="E2165" s="85"/>
      <c r="F2165" s="84"/>
    </row>
    <row r="2166" spans="5:6" x14ac:dyDescent="0.35">
      <c r="E2166" s="85"/>
      <c r="F2166" s="84"/>
    </row>
    <row r="2167" spans="5:6" x14ac:dyDescent="0.35">
      <c r="E2167" s="85"/>
      <c r="F2167" s="84"/>
    </row>
    <row r="2168" spans="5:6" x14ac:dyDescent="0.35">
      <c r="E2168" s="85"/>
      <c r="F2168" s="84"/>
    </row>
    <row r="2169" spans="5:6" x14ac:dyDescent="0.35">
      <c r="E2169" s="85"/>
      <c r="F2169" s="84"/>
    </row>
    <row r="2170" spans="5:6" x14ac:dyDescent="0.35">
      <c r="E2170" s="85"/>
      <c r="F2170" s="84"/>
    </row>
    <row r="2171" spans="5:6" x14ac:dyDescent="0.35">
      <c r="E2171" s="85"/>
      <c r="F2171" s="84"/>
    </row>
    <row r="2172" spans="5:6" x14ac:dyDescent="0.35">
      <c r="E2172" s="85"/>
      <c r="F2172" s="84"/>
    </row>
    <row r="2173" spans="5:6" x14ac:dyDescent="0.35">
      <c r="E2173" s="85"/>
      <c r="F2173" s="84"/>
    </row>
    <row r="2174" spans="5:6" x14ac:dyDescent="0.35">
      <c r="E2174" s="85"/>
      <c r="F2174" s="84"/>
    </row>
    <row r="2175" spans="5:6" x14ac:dyDescent="0.35">
      <c r="E2175" s="85"/>
      <c r="F2175" s="84"/>
    </row>
    <row r="2176" spans="5:6" x14ac:dyDescent="0.35">
      <c r="E2176" s="85"/>
      <c r="F2176" s="84"/>
    </row>
    <row r="2177" spans="5:6" x14ac:dyDescent="0.35">
      <c r="E2177" s="85"/>
      <c r="F2177" s="84"/>
    </row>
    <row r="2178" spans="5:6" x14ac:dyDescent="0.35">
      <c r="E2178" s="85"/>
      <c r="F2178" s="84"/>
    </row>
    <row r="2179" spans="5:6" x14ac:dyDescent="0.35">
      <c r="E2179" s="85"/>
      <c r="F2179" s="84"/>
    </row>
    <row r="2180" spans="5:6" x14ac:dyDescent="0.35">
      <c r="E2180" s="85"/>
      <c r="F2180" s="84"/>
    </row>
    <row r="2181" spans="5:6" x14ac:dyDescent="0.35">
      <c r="E2181" s="85"/>
      <c r="F2181" s="84"/>
    </row>
    <row r="2182" spans="5:6" x14ac:dyDescent="0.35">
      <c r="E2182" s="85"/>
      <c r="F2182" s="84"/>
    </row>
    <row r="2183" spans="5:6" x14ac:dyDescent="0.35">
      <c r="E2183" s="85"/>
      <c r="F2183" s="84"/>
    </row>
    <row r="2184" spans="5:6" x14ac:dyDescent="0.35">
      <c r="E2184" s="85"/>
      <c r="F2184" s="84"/>
    </row>
    <row r="2185" spans="5:6" x14ac:dyDescent="0.35">
      <c r="E2185" s="85"/>
      <c r="F2185" s="84"/>
    </row>
    <row r="2186" spans="5:6" x14ac:dyDescent="0.35">
      <c r="E2186" s="85"/>
      <c r="F2186" s="84"/>
    </row>
    <row r="2187" spans="5:6" x14ac:dyDescent="0.35">
      <c r="E2187" s="85"/>
      <c r="F2187" s="84"/>
    </row>
    <row r="2188" spans="5:6" x14ac:dyDescent="0.35">
      <c r="E2188" s="85"/>
      <c r="F2188" s="84"/>
    </row>
    <row r="2189" spans="5:6" x14ac:dyDescent="0.35">
      <c r="E2189" s="85"/>
      <c r="F2189" s="84"/>
    </row>
    <row r="2190" spans="5:6" x14ac:dyDescent="0.35">
      <c r="E2190" s="85"/>
      <c r="F2190" s="84"/>
    </row>
    <row r="2191" spans="5:6" x14ac:dyDescent="0.35">
      <c r="E2191" s="85"/>
      <c r="F2191" s="84"/>
    </row>
    <row r="2192" spans="5:6" x14ac:dyDescent="0.35">
      <c r="E2192" s="85"/>
      <c r="F2192" s="84"/>
    </row>
    <row r="2193" spans="5:6" x14ac:dyDescent="0.35">
      <c r="E2193" s="85"/>
      <c r="F2193" s="84"/>
    </row>
    <row r="2194" spans="5:6" x14ac:dyDescent="0.35">
      <c r="E2194" s="85"/>
      <c r="F2194" s="84"/>
    </row>
    <row r="2195" spans="5:6" x14ac:dyDescent="0.35">
      <c r="E2195" s="85"/>
      <c r="F2195" s="84"/>
    </row>
    <row r="2196" spans="5:6" x14ac:dyDescent="0.35">
      <c r="E2196" s="85"/>
      <c r="F2196" s="84"/>
    </row>
    <row r="2197" spans="5:6" x14ac:dyDescent="0.35">
      <c r="E2197" s="85"/>
      <c r="F2197" s="84"/>
    </row>
    <row r="2198" spans="5:6" x14ac:dyDescent="0.35">
      <c r="E2198" s="85"/>
      <c r="F2198" s="84"/>
    </row>
    <row r="2199" spans="5:6" x14ac:dyDescent="0.35">
      <c r="E2199" s="85"/>
      <c r="F2199" s="84"/>
    </row>
    <row r="2200" spans="5:6" x14ac:dyDescent="0.35">
      <c r="E2200" s="85"/>
      <c r="F2200" s="84"/>
    </row>
    <row r="2201" spans="5:6" x14ac:dyDescent="0.35">
      <c r="E2201" s="85"/>
      <c r="F2201" s="84"/>
    </row>
    <row r="2202" spans="5:6" x14ac:dyDescent="0.35">
      <c r="E2202" s="85"/>
      <c r="F2202" s="84"/>
    </row>
    <row r="2203" spans="5:6" x14ac:dyDescent="0.35">
      <c r="E2203" s="85"/>
      <c r="F2203" s="84"/>
    </row>
    <row r="2204" spans="5:6" x14ac:dyDescent="0.35">
      <c r="E2204" s="85"/>
      <c r="F2204" s="84"/>
    </row>
    <row r="2205" spans="5:6" x14ac:dyDescent="0.35">
      <c r="E2205" s="85"/>
      <c r="F2205" s="84"/>
    </row>
    <row r="2206" spans="5:6" x14ac:dyDescent="0.35">
      <c r="E2206" s="85"/>
      <c r="F2206" s="84"/>
    </row>
    <row r="2207" spans="5:6" x14ac:dyDescent="0.35">
      <c r="E2207" s="85"/>
      <c r="F2207" s="84"/>
    </row>
    <row r="2208" spans="5:6" x14ac:dyDescent="0.35">
      <c r="E2208" s="85"/>
      <c r="F2208" s="84"/>
    </row>
    <row r="2209" spans="5:6" x14ac:dyDescent="0.35">
      <c r="E2209" s="85"/>
      <c r="F2209" s="84"/>
    </row>
    <row r="2210" spans="5:6" x14ac:dyDescent="0.35">
      <c r="E2210" s="85"/>
      <c r="F2210" s="84"/>
    </row>
    <row r="2211" spans="5:6" x14ac:dyDescent="0.35">
      <c r="E2211" s="85"/>
      <c r="F2211" s="84"/>
    </row>
    <row r="2212" spans="5:6" x14ac:dyDescent="0.35">
      <c r="E2212" s="85"/>
      <c r="F2212" s="84"/>
    </row>
    <row r="2213" spans="5:6" x14ac:dyDescent="0.35">
      <c r="E2213" s="85"/>
      <c r="F2213" s="84"/>
    </row>
    <row r="2214" spans="5:6" x14ac:dyDescent="0.35">
      <c r="E2214" s="85"/>
      <c r="F2214" s="84"/>
    </row>
    <row r="2215" spans="5:6" x14ac:dyDescent="0.35">
      <c r="E2215" s="85"/>
      <c r="F2215" s="84"/>
    </row>
    <row r="2216" spans="5:6" x14ac:dyDescent="0.35">
      <c r="E2216" s="85"/>
      <c r="F2216" s="84"/>
    </row>
    <row r="2217" spans="5:6" x14ac:dyDescent="0.35">
      <c r="E2217" s="85"/>
      <c r="F2217" s="84"/>
    </row>
    <row r="2218" spans="5:6" x14ac:dyDescent="0.35">
      <c r="E2218" s="85"/>
      <c r="F2218" s="84"/>
    </row>
    <row r="2219" spans="5:6" x14ac:dyDescent="0.35">
      <c r="E2219" s="85"/>
      <c r="F2219" s="84"/>
    </row>
    <row r="2220" spans="5:6" x14ac:dyDescent="0.35">
      <c r="E2220" s="85"/>
      <c r="F2220" s="84"/>
    </row>
    <row r="2221" spans="5:6" x14ac:dyDescent="0.35">
      <c r="E2221" s="85"/>
      <c r="F2221" s="84"/>
    </row>
    <row r="2222" spans="5:6" x14ac:dyDescent="0.35">
      <c r="E2222" s="85"/>
      <c r="F2222" s="84"/>
    </row>
    <row r="2223" spans="5:6" x14ac:dyDescent="0.35">
      <c r="E2223" s="85"/>
      <c r="F2223" s="84"/>
    </row>
    <row r="2224" spans="5:6" x14ac:dyDescent="0.35">
      <c r="E2224" s="85"/>
      <c r="F2224" s="84"/>
    </row>
    <row r="2225" spans="5:6" x14ac:dyDescent="0.35">
      <c r="E2225" s="85"/>
      <c r="F2225" s="84"/>
    </row>
    <row r="2226" spans="5:6" x14ac:dyDescent="0.35">
      <c r="E2226" s="85"/>
      <c r="F2226" s="84"/>
    </row>
    <row r="2227" spans="5:6" x14ac:dyDescent="0.35">
      <c r="E2227" s="85"/>
      <c r="F2227" s="84"/>
    </row>
    <row r="2228" spans="5:6" x14ac:dyDescent="0.35">
      <c r="E2228" s="85"/>
      <c r="F2228" s="84"/>
    </row>
    <row r="2229" spans="5:6" x14ac:dyDescent="0.35">
      <c r="E2229" s="85"/>
      <c r="F2229" s="84"/>
    </row>
    <row r="2230" spans="5:6" x14ac:dyDescent="0.35">
      <c r="E2230" s="85"/>
      <c r="F2230" s="84"/>
    </row>
    <row r="2231" spans="5:6" x14ac:dyDescent="0.35">
      <c r="E2231" s="85"/>
      <c r="F2231" s="84"/>
    </row>
    <row r="2232" spans="5:6" x14ac:dyDescent="0.35">
      <c r="E2232" s="85"/>
      <c r="F2232" s="84"/>
    </row>
    <row r="2233" spans="5:6" x14ac:dyDescent="0.35">
      <c r="E2233" s="85"/>
      <c r="F2233" s="84"/>
    </row>
    <row r="2234" spans="5:6" x14ac:dyDescent="0.35">
      <c r="E2234" s="85"/>
      <c r="F2234" s="84"/>
    </row>
    <row r="2235" spans="5:6" x14ac:dyDescent="0.35">
      <c r="E2235" s="85"/>
      <c r="F2235" s="84"/>
    </row>
    <row r="2236" spans="5:6" x14ac:dyDescent="0.35">
      <c r="E2236" s="85"/>
      <c r="F2236" s="84"/>
    </row>
    <row r="2237" spans="5:6" x14ac:dyDescent="0.35">
      <c r="E2237" s="85"/>
      <c r="F2237" s="84"/>
    </row>
    <row r="2238" spans="5:6" x14ac:dyDescent="0.35">
      <c r="E2238" s="85"/>
      <c r="F2238" s="84"/>
    </row>
    <row r="2239" spans="5:6" x14ac:dyDescent="0.35">
      <c r="E2239" s="85"/>
      <c r="F2239" s="84"/>
    </row>
    <row r="2240" spans="5:6" x14ac:dyDescent="0.35">
      <c r="E2240" s="85"/>
      <c r="F2240" s="84"/>
    </row>
    <row r="2241" spans="5:6" x14ac:dyDescent="0.35">
      <c r="E2241" s="85"/>
      <c r="F2241" s="84"/>
    </row>
    <row r="2242" spans="5:6" x14ac:dyDescent="0.35">
      <c r="E2242" s="85"/>
      <c r="F2242" s="84"/>
    </row>
    <row r="2243" spans="5:6" x14ac:dyDescent="0.35">
      <c r="E2243" s="85"/>
      <c r="F2243" s="84"/>
    </row>
    <row r="2244" spans="5:6" x14ac:dyDescent="0.35">
      <c r="E2244" s="85"/>
      <c r="F2244" s="84"/>
    </row>
    <row r="2245" spans="5:6" x14ac:dyDescent="0.35">
      <c r="E2245" s="85"/>
      <c r="F2245" s="84"/>
    </row>
    <row r="2246" spans="5:6" x14ac:dyDescent="0.35">
      <c r="E2246" s="85"/>
      <c r="F2246" s="84"/>
    </row>
    <row r="2247" spans="5:6" x14ac:dyDescent="0.35">
      <c r="E2247" s="85"/>
      <c r="F2247" s="84"/>
    </row>
    <row r="2248" spans="5:6" x14ac:dyDescent="0.35">
      <c r="E2248" s="85"/>
      <c r="F2248" s="84"/>
    </row>
    <row r="2249" spans="5:6" x14ac:dyDescent="0.35">
      <c r="E2249" s="85"/>
      <c r="F2249" s="84"/>
    </row>
    <row r="2250" spans="5:6" x14ac:dyDescent="0.35">
      <c r="E2250" s="85"/>
      <c r="F2250" s="84"/>
    </row>
    <row r="2251" spans="5:6" x14ac:dyDescent="0.35">
      <c r="E2251" s="85"/>
      <c r="F2251" s="84"/>
    </row>
    <row r="2252" spans="5:6" x14ac:dyDescent="0.35">
      <c r="E2252" s="85"/>
      <c r="F2252" s="84"/>
    </row>
    <row r="2253" spans="5:6" x14ac:dyDescent="0.35">
      <c r="E2253" s="85"/>
      <c r="F2253" s="84"/>
    </row>
    <row r="2254" spans="5:6" x14ac:dyDescent="0.35">
      <c r="E2254" s="85"/>
      <c r="F2254" s="84"/>
    </row>
    <row r="2255" spans="5:6" x14ac:dyDescent="0.35">
      <c r="E2255" s="85"/>
      <c r="F2255" s="84"/>
    </row>
    <row r="2256" spans="5:6" x14ac:dyDescent="0.35">
      <c r="E2256" s="85"/>
      <c r="F2256" s="84"/>
    </row>
    <row r="2257" spans="5:6" x14ac:dyDescent="0.35">
      <c r="E2257" s="85"/>
      <c r="F2257" s="84"/>
    </row>
    <row r="2258" spans="5:6" x14ac:dyDescent="0.35">
      <c r="E2258" s="85"/>
      <c r="F2258" s="84"/>
    </row>
    <row r="2259" spans="5:6" x14ac:dyDescent="0.35">
      <c r="E2259" s="85"/>
      <c r="F2259" s="84"/>
    </row>
    <row r="2260" spans="5:6" x14ac:dyDescent="0.35">
      <c r="E2260" s="85"/>
      <c r="F2260" s="84"/>
    </row>
    <row r="2261" spans="5:6" x14ac:dyDescent="0.35">
      <c r="E2261" s="85"/>
      <c r="F2261" s="84"/>
    </row>
    <row r="2262" spans="5:6" x14ac:dyDescent="0.35">
      <c r="E2262" s="85"/>
      <c r="F2262" s="84"/>
    </row>
    <row r="2263" spans="5:6" x14ac:dyDescent="0.35">
      <c r="E2263" s="85"/>
      <c r="F2263" s="84"/>
    </row>
    <row r="2264" spans="5:6" x14ac:dyDescent="0.35">
      <c r="E2264" s="85"/>
      <c r="F2264" s="84"/>
    </row>
    <row r="2265" spans="5:6" x14ac:dyDescent="0.35">
      <c r="E2265" s="85"/>
      <c r="F2265" s="84"/>
    </row>
    <row r="2266" spans="5:6" x14ac:dyDescent="0.35">
      <c r="E2266" s="85"/>
      <c r="F2266" s="84"/>
    </row>
    <row r="2267" spans="5:6" x14ac:dyDescent="0.35">
      <c r="E2267" s="85"/>
      <c r="F2267" s="84"/>
    </row>
    <row r="2268" spans="5:6" x14ac:dyDescent="0.35">
      <c r="E2268" s="85"/>
      <c r="F2268" s="84"/>
    </row>
    <row r="2269" spans="5:6" x14ac:dyDescent="0.35">
      <c r="E2269" s="85"/>
      <c r="F2269" s="84"/>
    </row>
    <row r="2270" spans="5:6" x14ac:dyDescent="0.35">
      <c r="E2270" s="85"/>
      <c r="F2270" s="84"/>
    </row>
    <row r="2271" spans="5:6" x14ac:dyDescent="0.35">
      <c r="E2271" s="85"/>
      <c r="F2271" s="84"/>
    </row>
    <row r="2272" spans="5:6" x14ac:dyDescent="0.35">
      <c r="E2272" s="85"/>
      <c r="F2272" s="84"/>
    </row>
    <row r="2273" spans="5:6" x14ac:dyDescent="0.35">
      <c r="E2273" s="85"/>
      <c r="F2273" s="84"/>
    </row>
    <row r="2274" spans="5:6" x14ac:dyDescent="0.35">
      <c r="E2274" s="85"/>
      <c r="F2274" s="84"/>
    </row>
    <row r="2275" spans="5:6" x14ac:dyDescent="0.35">
      <c r="E2275" s="85"/>
      <c r="F2275" s="84"/>
    </row>
    <row r="2276" spans="5:6" x14ac:dyDescent="0.35">
      <c r="E2276" s="85"/>
      <c r="F2276" s="84"/>
    </row>
    <row r="2277" spans="5:6" x14ac:dyDescent="0.35">
      <c r="E2277" s="85"/>
      <c r="F2277" s="84"/>
    </row>
    <row r="2278" spans="5:6" x14ac:dyDescent="0.35">
      <c r="E2278" s="85"/>
      <c r="F2278" s="84"/>
    </row>
    <row r="2279" spans="5:6" x14ac:dyDescent="0.35">
      <c r="E2279" s="85"/>
      <c r="F2279" s="84"/>
    </row>
    <row r="2280" spans="5:6" x14ac:dyDescent="0.35">
      <c r="E2280" s="85"/>
      <c r="F2280" s="84"/>
    </row>
    <row r="2281" spans="5:6" x14ac:dyDescent="0.35">
      <c r="E2281" s="85"/>
      <c r="F2281" s="84"/>
    </row>
    <row r="2282" spans="5:6" x14ac:dyDescent="0.35">
      <c r="E2282" s="85"/>
      <c r="F2282" s="84"/>
    </row>
    <row r="2283" spans="5:6" x14ac:dyDescent="0.35">
      <c r="E2283" s="85"/>
      <c r="F2283" s="84"/>
    </row>
    <row r="2284" spans="5:6" x14ac:dyDescent="0.35">
      <c r="E2284" s="85"/>
      <c r="F2284" s="84"/>
    </row>
    <row r="2285" spans="5:6" x14ac:dyDescent="0.35">
      <c r="E2285" s="85"/>
      <c r="F2285" s="84"/>
    </row>
    <row r="2286" spans="5:6" x14ac:dyDescent="0.35">
      <c r="E2286" s="85"/>
      <c r="F2286" s="84"/>
    </row>
    <row r="2287" spans="5:6" x14ac:dyDescent="0.35">
      <c r="E2287" s="85"/>
      <c r="F2287" s="84"/>
    </row>
    <row r="2288" spans="5:6" x14ac:dyDescent="0.35">
      <c r="E2288" s="85"/>
      <c r="F2288" s="84"/>
    </row>
    <row r="2289" spans="5:6" x14ac:dyDescent="0.35">
      <c r="E2289" s="85"/>
      <c r="F2289" s="84"/>
    </row>
    <row r="2290" spans="5:6" x14ac:dyDescent="0.35">
      <c r="E2290" s="85"/>
      <c r="F2290" s="84"/>
    </row>
    <row r="2291" spans="5:6" x14ac:dyDescent="0.35">
      <c r="E2291" s="85"/>
      <c r="F2291" s="84"/>
    </row>
    <row r="2292" spans="5:6" x14ac:dyDescent="0.35">
      <c r="E2292" s="85"/>
      <c r="F2292" s="84"/>
    </row>
    <row r="2293" spans="5:6" x14ac:dyDescent="0.35">
      <c r="E2293" s="85"/>
      <c r="F2293" s="84"/>
    </row>
    <row r="2294" spans="5:6" x14ac:dyDescent="0.35">
      <c r="E2294" s="85"/>
      <c r="F2294" s="84"/>
    </row>
    <row r="2295" spans="5:6" x14ac:dyDescent="0.35">
      <c r="E2295" s="85"/>
      <c r="F2295" s="84"/>
    </row>
    <row r="2296" spans="5:6" x14ac:dyDescent="0.35">
      <c r="E2296" s="85"/>
      <c r="F2296" s="84"/>
    </row>
    <row r="2297" spans="5:6" x14ac:dyDescent="0.35">
      <c r="E2297" s="85"/>
      <c r="F2297" s="84"/>
    </row>
    <row r="2298" spans="5:6" x14ac:dyDescent="0.35">
      <c r="E2298" s="85"/>
      <c r="F2298" s="84"/>
    </row>
    <row r="2299" spans="5:6" x14ac:dyDescent="0.35">
      <c r="E2299" s="85"/>
      <c r="F2299" s="84"/>
    </row>
    <row r="2300" spans="5:6" x14ac:dyDescent="0.35">
      <c r="E2300" s="85"/>
      <c r="F2300" s="84"/>
    </row>
    <row r="2301" spans="5:6" x14ac:dyDescent="0.35">
      <c r="E2301" s="85"/>
      <c r="F2301" s="84"/>
    </row>
    <row r="2302" spans="5:6" x14ac:dyDescent="0.35">
      <c r="E2302" s="85"/>
      <c r="F2302" s="84"/>
    </row>
    <row r="2303" spans="5:6" x14ac:dyDescent="0.35">
      <c r="E2303" s="85"/>
      <c r="F2303" s="84"/>
    </row>
    <row r="2304" spans="5:6" x14ac:dyDescent="0.35">
      <c r="E2304" s="85"/>
      <c r="F2304" s="84"/>
    </row>
    <row r="2305" spans="5:6" x14ac:dyDescent="0.35">
      <c r="E2305" s="85"/>
      <c r="F2305" s="84"/>
    </row>
    <row r="2306" spans="5:6" x14ac:dyDescent="0.35">
      <c r="E2306" s="85"/>
      <c r="F2306" s="84"/>
    </row>
    <row r="2307" spans="5:6" x14ac:dyDescent="0.35">
      <c r="E2307" s="85"/>
      <c r="F2307" s="84"/>
    </row>
    <row r="2308" spans="5:6" x14ac:dyDescent="0.35">
      <c r="E2308" s="85"/>
      <c r="F2308" s="84"/>
    </row>
    <row r="2309" spans="5:6" x14ac:dyDescent="0.35">
      <c r="E2309" s="85"/>
      <c r="F2309" s="84"/>
    </row>
    <row r="2310" spans="5:6" x14ac:dyDescent="0.35">
      <c r="E2310" s="85"/>
      <c r="F2310" s="84"/>
    </row>
    <row r="2311" spans="5:6" x14ac:dyDescent="0.35">
      <c r="E2311" s="85"/>
      <c r="F2311" s="84"/>
    </row>
    <row r="2312" spans="5:6" x14ac:dyDescent="0.35">
      <c r="E2312" s="85"/>
      <c r="F2312" s="84"/>
    </row>
    <row r="2313" spans="5:6" x14ac:dyDescent="0.35">
      <c r="E2313" s="85"/>
      <c r="F2313" s="84"/>
    </row>
    <row r="2314" spans="5:6" x14ac:dyDescent="0.35">
      <c r="E2314" s="85"/>
      <c r="F2314" s="84"/>
    </row>
    <row r="2315" spans="5:6" x14ac:dyDescent="0.35">
      <c r="E2315" s="85"/>
      <c r="F2315" s="84"/>
    </row>
    <row r="2316" spans="5:6" x14ac:dyDescent="0.35">
      <c r="E2316" s="85"/>
      <c r="F2316" s="84"/>
    </row>
    <row r="2317" spans="5:6" x14ac:dyDescent="0.35">
      <c r="E2317" s="85"/>
      <c r="F2317" s="84"/>
    </row>
    <row r="2318" spans="5:6" x14ac:dyDescent="0.35">
      <c r="E2318" s="85"/>
      <c r="F2318" s="84"/>
    </row>
    <row r="2319" spans="5:6" x14ac:dyDescent="0.35">
      <c r="E2319" s="85"/>
      <c r="F2319" s="84"/>
    </row>
    <row r="2320" spans="5:6" x14ac:dyDescent="0.35">
      <c r="E2320" s="85"/>
      <c r="F2320" s="84"/>
    </row>
    <row r="2321" spans="5:6" x14ac:dyDescent="0.35">
      <c r="E2321" s="85"/>
      <c r="F2321" s="84"/>
    </row>
    <row r="2322" spans="5:6" x14ac:dyDescent="0.35">
      <c r="E2322" s="85"/>
      <c r="F2322" s="84"/>
    </row>
    <row r="2323" spans="5:6" x14ac:dyDescent="0.35">
      <c r="E2323" s="85"/>
      <c r="F2323" s="84"/>
    </row>
    <row r="2324" spans="5:6" x14ac:dyDescent="0.35">
      <c r="E2324" s="85"/>
      <c r="F2324" s="84"/>
    </row>
    <row r="2325" spans="5:6" x14ac:dyDescent="0.35">
      <c r="E2325" s="85"/>
      <c r="F2325" s="84"/>
    </row>
    <row r="2326" spans="5:6" x14ac:dyDescent="0.35">
      <c r="E2326" s="85"/>
      <c r="F2326" s="84"/>
    </row>
    <row r="2327" spans="5:6" x14ac:dyDescent="0.35">
      <c r="E2327" s="85"/>
      <c r="F2327" s="84"/>
    </row>
    <row r="2328" spans="5:6" x14ac:dyDescent="0.35">
      <c r="E2328" s="85"/>
      <c r="F2328" s="84"/>
    </row>
    <row r="2329" spans="5:6" x14ac:dyDescent="0.35">
      <c r="E2329" s="85"/>
      <c r="F2329" s="84"/>
    </row>
    <row r="2330" spans="5:6" x14ac:dyDescent="0.35">
      <c r="E2330" s="85"/>
      <c r="F2330" s="84"/>
    </row>
    <row r="2331" spans="5:6" x14ac:dyDescent="0.35">
      <c r="E2331" s="85"/>
      <c r="F2331" s="84"/>
    </row>
    <row r="2332" spans="5:6" x14ac:dyDescent="0.35">
      <c r="E2332" s="85"/>
      <c r="F2332" s="84"/>
    </row>
    <row r="2333" spans="5:6" x14ac:dyDescent="0.35">
      <c r="E2333" s="85"/>
      <c r="F2333" s="84"/>
    </row>
    <row r="2334" spans="5:6" x14ac:dyDescent="0.35">
      <c r="E2334" s="85"/>
      <c r="F2334" s="84"/>
    </row>
    <row r="2335" spans="5:6" x14ac:dyDescent="0.35">
      <c r="E2335" s="85"/>
      <c r="F2335" s="84"/>
    </row>
    <row r="2336" spans="5:6" x14ac:dyDescent="0.35">
      <c r="E2336" s="85"/>
      <c r="F2336" s="84"/>
    </row>
    <row r="2337" spans="5:6" x14ac:dyDescent="0.35">
      <c r="E2337" s="85"/>
      <c r="F2337" s="84"/>
    </row>
    <row r="2338" spans="5:6" x14ac:dyDescent="0.35">
      <c r="E2338" s="85"/>
      <c r="F2338" s="84"/>
    </row>
    <row r="2339" spans="5:6" x14ac:dyDescent="0.35">
      <c r="E2339" s="85"/>
      <c r="F2339" s="84"/>
    </row>
    <row r="2340" spans="5:6" x14ac:dyDescent="0.35">
      <c r="E2340" s="85"/>
      <c r="F2340" s="84"/>
    </row>
    <row r="2341" spans="5:6" x14ac:dyDescent="0.35">
      <c r="E2341" s="85"/>
      <c r="F2341" s="84"/>
    </row>
    <row r="2342" spans="5:6" x14ac:dyDescent="0.35">
      <c r="E2342" s="85"/>
      <c r="F2342" s="84"/>
    </row>
    <row r="2343" spans="5:6" x14ac:dyDescent="0.35">
      <c r="E2343" s="85"/>
      <c r="F2343" s="84"/>
    </row>
    <row r="2344" spans="5:6" x14ac:dyDescent="0.35">
      <c r="E2344" s="85"/>
      <c r="F2344" s="84"/>
    </row>
    <row r="2345" spans="5:6" x14ac:dyDescent="0.35">
      <c r="E2345" s="85"/>
      <c r="F2345" s="84"/>
    </row>
    <row r="2346" spans="5:6" x14ac:dyDescent="0.35">
      <c r="E2346" s="85"/>
      <c r="F2346" s="84"/>
    </row>
    <row r="2347" spans="5:6" x14ac:dyDescent="0.35">
      <c r="E2347" s="85"/>
      <c r="F2347" s="84"/>
    </row>
    <row r="2348" spans="5:6" x14ac:dyDescent="0.35">
      <c r="E2348" s="85"/>
      <c r="F2348" s="84"/>
    </row>
    <row r="2349" spans="5:6" x14ac:dyDescent="0.35">
      <c r="E2349" s="85"/>
      <c r="F2349" s="84"/>
    </row>
    <row r="2350" spans="5:6" x14ac:dyDescent="0.35">
      <c r="E2350" s="85"/>
      <c r="F2350" s="84"/>
    </row>
    <row r="2351" spans="5:6" x14ac:dyDescent="0.35">
      <c r="E2351" s="85"/>
      <c r="F2351" s="84"/>
    </row>
    <row r="2352" spans="5:6" x14ac:dyDescent="0.35">
      <c r="E2352" s="85"/>
      <c r="F2352" s="84"/>
    </row>
    <row r="2353" spans="5:6" x14ac:dyDescent="0.35">
      <c r="E2353" s="85"/>
      <c r="F2353" s="84"/>
    </row>
    <row r="2354" spans="5:6" x14ac:dyDescent="0.35">
      <c r="E2354" s="85"/>
      <c r="F2354" s="84"/>
    </row>
    <row r="2355" spans="5:6" x14ac:dyDescent="0.35">
      <c r="E2355" s="85"/>
      <c r="F2355" s="84"/>
    </row>
    <row r="2356" spans="5:6" x14ac:dyDescent="0.35">
      <c r="E2356" s="85"/>
      <c r="F2356" s="84"/>
    </row>
    <row r="2357" spans="5:6" x14ac:dyDescent="0.35">
      <c r="E2357" s="85"/>
      <c r="F2357" s="84"/>
    </row>
    <row r="2358" spans="5:6" x14ac:dyDescent="0.35">
      <c r="E2358" s="85"/>
      <c r="F2358" s="84"/>
    </row>
    <row r="2359" spans="5:6" x14ac:dyDescent="0.35">
      <c r="E2359" s="85"/>
      <c r="F2359" s="84"/>
    </row>
    <row r="2360" spans="5:6" x14ac:dyDescent="0.35">
      <c r="E2360" s="85"/>
      <c r="F2360" s="84"/>
    </row>
    <row r="2361" spans="5:6" x14ac:dyDescent="0.35">
      <c r="E2361" s="85"/>
      <c r="F2361" s="84"/>
    </row>
    <row r="2362" spans="5:6" x14ac:dyDescent="0.35">
      <c r="E2362" s="85"/>
      <c r="F2362" s="84"/>
    </row>
    <row r="2363" spans="5:6" x14ac:dyDescent="0.35">
      <c r="E2363" s="85"/>
      <c r="F2363" s="84"/>
    </row>
    <row r="2364" spans="5:6" x14ac:dyDescent="0.35">
      <c r="E2364" s="85"/>
      <c r="F2364" s="84"/>
    </row>
    <row r="2365" spans="5:6" x14ac:dyDescent="0.35">
      <c r="E2365" s="85"/>
      <c r="F2365" s="84"/>
    </row>
    <row r="2366" spans="5:6" x14ac:dyDescent="0.35">
      <c r="E2366" s="85"/>
      <c r="F2366" s="84"/>
    </row>
    <row r="2367" spans="5:6" x14ac:dyDescent="0.35">
      <c r="E2367" s="85"/>
      <c r="F2367" s="84"/>
    </row>
    <row r="2368" spans="5:6" x14ac:dyDescent="0.35">
      <c r="E2368" s="85"/>
      <c r="F2368" s="84"/>
    </row>
    <row r="2369" spans="5:6" x14ac:dyDescent="0.35">
      <c r="E2369" s="85"/>
      <c r="F2369" s="84"/>
    </row>
    <row r="2370" spans="5:6" x14ac:dyDescent="0.35">
      <c r="E2370" s="85"/>
      <c r="F2370" s="84"/>
    </row>
    <row r="2371" spans="5:6" x14ac:dyDescent="0.35">
      <c r="E2371" s="85"/>
      <c r="F2371" s="84"/>
    </row>
    <row r="2372" spans="5:6" x14ac:dyDescent="0.35">
      <c r="E2372" s="85"/>
      <c r="F2372" s="84"/>
    </row>
    <row r="2373" spans="5:6" x14ac:dyDescent="0.35">
      <c r="E2373" s="85"/>
      <c r="F2373" s="84"/>
    </row>
    <row r="2374" spans="5:6" x14ac:dyDescent="0.35">
      <c r="E2374" s="85"/>
      <c r="F2374" s="84"/>
    </row>
    <row r="2375" spans="5:6" x14ac:dyDescent="0.35">
      <c r="E2375" s="85"/>
      <c r="F2375" s="84"/>
    </row>
    <row r="2376" spans="5:6" x14ac:dyDescent="0.35">
      <c r="E2376" s="85"/>
      <c r="F2376" s="84"/>
    </row>
    <row r="2377" spans="5:6" x14ac:dyDescent="0.35">
      <c r="E2377" s="85"/>
      <c r="F2377" s="84"/>
    </row>
    <row r="2378" spans="5:6" x14ac:dyDescent="0.35">
      <c r="E2378" s="85"/>
      <c r="F2378" s="84"/>
    </row>
    <row r="2379" spans="5:6" x14ac:dyDescent="0.35">
      <c r="E2379" s="85"/>
      <c r="F2379" s="84"/>
    </row>
    <row r="2380" spans="5:6" x14ac:dyDescent="0.35">
      <c r="E2380" s="85"/>
      <c r="F2380" s="84"/>
    </row>
    <row r="2381" spans="5:6" x14ac:dyDescent="0.35">
      <c r="E2381" s="85"/>
      <c r="F2381" s="84"/>
    </row>
    <row r="2382" spans="5:6" x14ac:dyDescent="0.35">
      <c r="E2382" s="85"/>
      <c r="F2382" s="84"/>
    </row>
    <row r="2383" spans="5:6" x14ac:dyDescent="0.35">
      <c r="E2383" s="85"/>
      <c r="F2383" s="84"/>
    </row>
    <row r="2384" spans="5:6" x14ac:dyDescent="0.35">
      <c r="E2384" s="85"/>
      <c r="F2384" s="84"/>
    </row>
    <row r="2385" spans="5:6" x14ac:dyDescent="0.35">
      <c r="E2385" s="85"/>
      <c r="F2385" s="84"/>
    </row>
    <row r="2386" spans="5:6" x14ac:dyDescent="0.35">
      <c r="E2386" s="85"/>
      <c r="F2386" s="84"/>
    </row>
    <row r="2387" spans="5:6" x14ac:dyDescent="0.35">
      <c r="E2387" s="85"/>
      <c r="F2387" s="84"/>
    </row>
    <row r="2388" spans="5:6" x14ac:dyDescent="0.35">
      <c r="E2388" s="85"/>
      <c r="F2388" s="84"/>
    </row>
    <row r="2389" spans="5:6" x14ac:dyDescent="0.35">
      <c r="E2389" s="85"/>
      <c r="F2389" s="84"/>
    </row>
    <row r="2390" spans="5:6" x14ac:dyDescent="0.35">
      <c r="E2390" s="85"/>
      <c r="F2390" s="84"/>
    </row>
    <row r="2391" spans="5:6" x14ac:dyDescent="0.35">
      <c r="E2391" s="85"/>
      <c r="F2391" s="84"/>
    </row>
    <row r="2392" spans="5:6" x14ac:dyDescent="0.35">
      <c r="E2392" s="85"/>
      <c r="F2392" s="84"/>
    </row>
    <row r="2393" spans="5:6" x14ac:dyDescent="0.35">
      <c r="E2393" s="85"/>
      <c r="F2393" s="84"/>
    </row>
    <row r="2394" spans="5:6" x14ac:dyDescent="0.35">
      <c r="E2394" s="85"/>
      <c r="F2394" s="84"/>
    </row>
    <row r="2395" spans="5:6" x14ac:dyDescent="0.35">
      <c r="E2395" s="85"/>
      <c r="F2395" s="84"/>
    </row>
    <row r="2396" spans="5:6" x14ac:dyDescent="0.35">
      <c r="E2396" s="85"/>
      <c r="F2396" s="84"/>
    </row>
    <row r="2397" spans="5:6" x14ac:dyDescent="0.35">
      <c r="E2397" s="85"/>
      <c r="F2397" s="84"/>
    </row>
    <row r="2398" spans="5:6" x14ac:dyDescent="0.35">
      <c r="E2398" s="85"/>
      <c r="F2398" s="84"/>
    </row>
    <row r="2399" spans="5:6" x14ac:dyDescent="0.35">
      <c r="E2399" s="85"/>
      <c r="F2399" s="84"/>
    </row>
    <row r="2400" spans="5:6" x14ac:dyDescent="0.35">
      <c r="E2400" s="85"/>
      <c r="F2400" s="84"/>
    </row>
    <row r="2401" spans="5:6" x14ac:dyDescent="0.35">
      <c r="E2401" s="85"/>
      <c r="F2401" s="84"/>
    </row>
    <row r="2402" spans="5:6" x14ac:dyDescent="0.35">
      <c r="E2402" s="85"/>
      <c r="F2402" s="84"/>
    </row>
    <row r="2403" spans="5:6" x14ac:dyDescent="0.35">
      <c r="E2403" s="85"/>
      <c r="F2403" s="84"/>
    </row>
    <row r="2404" spans="5:6" x14ac:dyDescent="0.35">
      <c r="E2404" s="85"/>
      <c r="F2404" s="84"/>
    </row>
    <row r="2405" spans="5:6" x14ac:dyDescent="0.35">
      <c r="E2405" s="85"/>
      <c r="F2405" s="84"/>
    </row>
    <row r="2406" spans="5:6" x14ac:dyDescent="0.35">
      <c r="E2406" s="85"/>
      <c r="F2406" s="84"/>
    </row>
    <row r="2407" spans="5:6" x14ac:dyDescent="0.35">
      <c r="E2407" s="85"/>
      <c r="F2407" s="84"/>
    </row>
    <row r="2408" spans="5:6" x14ac:dyDescent="0.35">
      <c r="E2408" s="85"/>
      <c r="F2408" s="84"/>
    </row>
    <row r="2409" spans="5:6" x14ac:dyDescent="0.35">
      <c r="E2409" s="85"/>
      <c r="F2409" s="84"/>
    </row>
    <row r="2410" spans="5:6" x14ac:dyDescent="0.35">
      <c r="E2410" s="85"/>
      <c r="F2410" s="84"/>
    </row>
    <row r="2411" spans="5:6" x14ac:dyDescent="0.35">
      <c r="E2411" s="85"/>
      <c r="F2411" s="84"/>
    </row>
    <row r="2412" spans="5:6" x14ac:dyDescent="0.35">
      <c r="E2412" s="85"/>
      <c r="F2412" s="84"/>
    </row>
    <row r="2413" spans="5:6" x14ac:dyDescent="0.35">
      <c r="E2413" s="85"/>
      <c r="F2413" s="84"/>
    </row>
    <row r="2414" spans="5:6" x14ac:dyDescent="0.35">
      <c r="E2414" s="85"/>
      <c r="F2414" s="84"/>
    </row>
    <row r="2415" spans="5:6" x14ac:dyDescent="0.35">
      <c r="E2415" s="85"/>
      <c r="F2415" s="84"/>
    </row>
    <row r="2416" spans="5:6" x14ac:dyDescent="0.35">
      <c r="E2416" s="85"/>
      <c r="F2416" s="84"/>
    </row>
    <row r="2417" spans="5:6" x14ac:dyDescent="0.35">
      <c r="E2417" s="85"/>
      <c r="F2417" s="84"/>
    </row>
    <row r="2418" spans="5:6" x14ac:dyDescent="0.35">
      <c r="E2418" s="85"/>
      <c r="F2418" s="84"/>
    </row>
    <row r="2419" spans="5:6" x14ac:dyDescent="0.35">
      <c r="E2419" s="85"/>
      <c r="F2419" s="84"/>
    </row>
    <row r="2420" spans="5:6" x14ac:dyDescent="0.35">
      <c r="E2420" s="85"/>
      <c r="F2420" s="84"/>
    </row>
    <row r="2421" spans="5:6" x14ac:dyDescent="0.35">
      <c r="E2421" s="85"/>
      <c r="F2421" s="84"/>
    </row>
    <row r="2422" spans="5:6" x14ac:dyDescent="0.35">
      <c r="E2422" s="85"/>
      <c r="F2422" s="84"/>
    </row>
    <row r="2423" spans="5:6" x14ac:dyDescent="0.35">
      <c r="E2423" s="85"/>
      <c r="F2423" s="84"/>
    </row>
    <row r="2424" spans="5:6" x14ac:dyDescent="0.35">
      <c r="E2424" s="85"/>
      <c r="F2424" s="84"/>
    </row>
    <row r="2425" spans="5:6" x14ac:dyDescent="0.35">
      <c r="E2425" s="85"/>
      <c r="F2425" s="84"/>
    </row>
    <row r="2426" spans="5:6" x14ac:dyDescent="0.35">
      <c r="E2426" s="85"/>
      <c r="F2426" s="84"/>
    </row>
    <row r="2427" spans="5:6" x14ac:dyDescent="0.35">
      <c r="E2427" s="85"/>
      <c r="F2427" s="84"/>
    </row>
    <row r="2428" spans="5:6" x14ac:dyDescent="0.35">
      <c r="E2428" s="85"/>
      <c r="F2428" s="84"/>
    </row>
    <row r="2429" spans="5:6" x14ac:dyDescent="0.35">
      <c r="E2429" s="85"/>
      <c r="F2429" s="84"/>
    </row>
    <row r="2430" spans="5:6" x14ac:dyDescent="0.35">
      <c r="E2430" s="85"/>
      <c r="F2430" s="84"/>
    </row>
    <row r="2431" spans="5:6" x14ac:dyDescent="0.35">
      <c r="E2431" s="85"/>
      <c r="F2431" s="84"/>
    </row>
    <row r="2432" spans="5:6" x14ac:dyDescent="0.35">
      <c r="E2432" s="85"/>
      <c r="F2432" s="84"/>
    </row>
    <row r="2433" spans="5:6" x14ac:dyDescent="0.35">
      <c r="E2433" s="85"/>
      <c r="F2433" s="84"/>
    </row>
    <row r="2434" spans="5:6" x14ac:dyDescent="0.35">
      <c r="E2434" s="85"/>
      <c r="F2434" s="84"/>
    </row>
    <row r="2435" spans="5:6" x14ac:dyDescent="0.35">
      <c r="E2435" s="85"/>
      <c r="F2435" s="84"/>
    </row>
    <row r="2436" spans="5:6" x14ac:dyDescent="0.35">
      <c r="E2436" s="85"/>
      <c r="F2436" s="84"/>
    </row>
    <row r="2437" spans="5:6" x14ac:dyDescent="0.35">
      <c r="E2437" s="85"/>
      <c r="F2437" s="84"/>
    </row>
    <row r="2438" spans="5:6" x14ac:dyDescent="0.35">
      <c r="E2438" s="85"/>
      <c r="F2438" s="84"/>
    </row>
    <row r="2439" spans="5:6" x14ac:dyDescent="0.35">
      <c r="E2439" s="85"/>
      <c r="F2439" s="84"/>
    </row>
    <row r="2440" spans="5:6" x14ac:dyDescent="0.35">
      <c r="E2440" s="85"/>
      <c r="F2440" s="84"/>
    </row>
    <row r="2441" spans="5:6" x14ac:dyDescent="0.35">
      <c r="E2441" s="85"/>
      <c r="F2441" s="84"/>
    </row>
    <row r="2442" spans="5:6" x14ac:dyDescent="0.35">
      <c r="E2442" s="85"/>
      <c r="F2442" s="84"/>
    </row>
    <row r="2443" spans="5:6" x14ac:dyDescent="0.35">
      <c r="E2443" s="85"/>
      <c r="F2443" s="84"/>
    </row>
    <row r="2444" spans="5:6" x14ac:dyDescent="0.35">
      <c r="E2444" s="85"/>
      <c r="F2444" s="84"/>
    </row>
    <row r="2445" spans="5:6" x14ac:dyDescent="0.35">
      <c r="E2445" s="85"/>
      <c r="F2445" s="84"/>
    </row>
    <row r="2446" spans="5:6" x14ac:dyDescent="0.35">
      <c r="E2446" s="85"/>
      <c r="F2446" s="84"/>
    </row>
    <row r="2447" spans="5:6" x14ac:dyDescent="0.35">
      <c r="E2447" s="85"/>
      <c r="F2447" s="84"/>
    </row>
    <row r="2448" spans="5:6" x14ac:dyDescent="0.35">
      <c r="E2448" s="85"/>
      <c r="F2448" s="84"/>
    </row>
    <row r="2449" spans="5:6" x14ac:dyDescent="0.35">
      <c r="E2449" s="85"/>
      <c r="F2449" s="84"/>
    </row>
    <row r="2450" spans="5:6" x14ac:dyDescent="0.35">
      <c r="E2450" s="85"/>
      <c r="F2450" s="84"/>
    </row>
    <row r="2451" spans="5:6" x14ac:dyDescent="0.35">
      <c r="E2451" s="85"/>
      <c r="F2451" s="84"/>
    </row>
    <row r="2452" spans="5:6" x14ac:dyDescent="0.35">
      <c r="E2452" s="85"/>
      <c r="F2452" s="84"/>
    </row>
    <row r="2453" spans="5:6" x14ac:dyDescent="0.35">
      <c r="E2453" s="85"/>
      <c r="F2453" s="84"/>
    </row>
    <row r="2454" spans="5:6" x14ac:dyDescent="0.35">
      <c r="E2454" s="85"/>
      <c r="F2454" s="84"/>
    </row>
    <row r="2455" spans="5:6" x14ac:dyDescent="0.35">
      <c r="E2455" s="85"/>
      <c r="F2455" s="84"/>
    </row>
    <row r="2456" spans="5:6" x14ac:dyDescent="0.35">
      <c r="E2456" s="85"/>
      <c r="F2456" s="84"/>
    </row>
    <row r="2457" spans="5:6" x14ac:dyDescent="0.35">
      <c r="E2457" s="85"/>
      <c r="F2457" s="84"/>
    </row>
    <row r="2458" spans="5:6" x14ac:dyDescent="0.35">
      <c r="E2458" s="85"/>
      <c r="F2458" s="84"/>
    </row>
    <row r="2459" spans="5:6" x14ac:dyDescent="0.35">
      <c r="E2459" s="85"/>
      <c r="F2459" s="84"/>
    </row>
    <row r="2460" spans="5:6" x14ac:dyDescent="0.35">
      <c r="E2460" s="85"/>
      <c r="F2460" s="84"/>
    </row>
    <row r="2461" spans="5:6" x14ac:dyDescent="0.35">
      <c r="E2461" s="85"/>
      <c r="F2461" s="84"/>
    </row>
    <row r="2462" spans="5:6" x14ac:dyDescent="0.35">
      <c r="E2462" s="85"/>
      <c r="F2462" s="84"/>
    </row>
    <row r="2463" spans="5:6" x14ac:dyDescent="0.35">
      <c r="E2463" s="85"/>
      <c r="F2463" s="84"/>
    </row>
    <row r="2464" spans="5:6" x14ac:dyDescent="0.35">
      <c r="E2464" s="85"/>
      <c r="F2464" s="84"/>
    </row>
    <row r="2465" spans="5:6" x14ac:dyDescent="0.35">
      <c r="E2465" s="85"/>
      <c r="F2465" s="84"/>
    </row>
    <row r="2466" spans="5:6" x14ac:dyDescent="0.35">
      <c r="E2466" s="85"/>
      <c r="F2466" s="84"/>
    </row>
    <row r="2467" spans="5:6" x14ac:dyDescent="0.35">
      <c r="E2467" s="85"/>
      <c r="F2467" s="84"/>
    </row>
    <row r="2468" spans="5:6" x14ac:dyDescent="0.35">
      <c r="E2468" s="85"/>
      <c r="F2468" s="84"/>
    </row>
    <row r="2469" spans="5:6" x14ac:dyDescent="0.35">
      <c r="E2469" s="85"/>
      <c r="F2469" s="84"/>
    </row>
    <row r="2470" spans="5:6" x14ac:dyDescent="0.35">
      <c r="E2470" s="85"/>
      <c r="F2470" s="84"/>
    </row>
    <row r="2471" spans="5:6" x14ac:dyDescent="0.35">
      <c r="E2471" s="85"/>
      <c r="F2471" s="84"/>
    </row>
    <row r="2472" spans="5:6" x14ac:dyDescent="0.35">
      <c r="E2472" s="85"/>
      <c r="F2472" s="84"/>
    </row>
    <row r="2473" spans="5:6" x14ac:dyDescent="0.35">
      <c r="E2473" s="85"/>
      <c r="F2473" s="84"/>
    </row>
    <row r="2474" spans="5:6" x14ac:dyDescent="0.35">
      <c r="E2474" s="85"/>
      <c r="F2474" s="84"/>
    </row>
    <row r="2475" spans="5:6" x14ac:dyDescent="0.35">
      <c r="E2475" s="85"/>
      <c r="F2475" s="84"/>
    </row>
    <row r="2476" spans="5:6" x14ac:dyDescent="0.35">
      <c r="E2476" s="85"/>
      <c r="F2476" s="84"/>
    </row>
    <row r="2477" spans="5:6" x14ac:dyDescent="0.35">
      <c r="E2477" s="85"/>
      <c r="F2477" s="84"/>
    </row>
    <row r="2478" spans="5:6" x14ac:dyDescent="0.35">
      <c r="E2478" s="85"/>
      <c r="F2478" s="84"/>
    </row>
    <row r="2479" spans="5:6" x14ac:dyDescent="0.35">
      <c r="E2479" s="85"/>
      <c r="F2479" s="84"/>
    </row>
    <row r="2480" spans="5:6" x14ac:dyDescent="0.35">
      <c r="E2480" s="85"/>
      <c r="F2480" s="84"/>
    </row>
    <row r="2481" spans="5:6" x14ac:dyDescent="0.35">
      <c r="E2481" s="85"/>
      <c r="F2481" s="84"/>
    </row>
    <row r="2482" spans="5:6" x14ac:dyDescent="0.35">
      <c r="E2482" s="85"/>
      <c r="F2482" s="84"/>
    </row>
    <row r="2483" spans="5:6" x14ac:dyDescent="0.35">
      <c r="E2483" s="85"/>
      <c r="F2483" s="84"/>
    </row>
    <row r="2484" spans="5:6" x14ac:dyDescent="0.35">
      <c r="E2484" s="85"/>
      <c r="F2484" s="84"/>
    </row>
    <row r="2485" spans="5:6" x14ac:dyDescent="0.35">
      <c r="E2485" s="85"/>
      <c r="F2485" s="84"/>
    </row>
    <row r="2486" spans="5:6" x14ac:dyDescent="0.35">
      <c r="E2486" s="85"/>
      <c r="F2486" s="84"/>
    </row>
    <row r="2487" spans="5:6" x14ac:dyDescent="0.35">
      <c r="E2487" s="85"/>
      <c r="F2487" s="84"/>
    </row>
    <row r="2488" spans="5:6" x14ac:dyDescent="0.35">
      <c r="E2488" s="85"/>
      <c r="F2488" s="84"/>
    </row>
    <row r="2489" spans="5:6" x14ac:dyDescent="0.35">
      <c r="E2489" s="85"/>
      <c r="F2489" s="84"/>
    </row>
    <row r="2490" spans="5:6" x14ac:dyDescent="0.35">
      <c r="E2490" s="85"/>
      <c r="F2490" s="84"/>
    </row>
    <row r="2491" spans="5:6" x14ac:dyDescent="0.35">
      <c r="E2491" s="85"/>
      <c r="F2491" s="84"/>
    </row>
    <row r="2492" spans="5:6" x14ac:dyDescent="0.35">
      <c r="E2492" s="85"/>
      <c r="F2492" s="84"/>
    </row>
    <row r="2493" spans="5:6" x14ac:dyDescent="0.35">
      <c r="E2493" s="85"/>
      <c r="F2493" s="84"/>
    </row>
    <row r="2494" spans="5:6" x14ac:dyDescent="0.35">
      <c r="E2494" s="85"/>
      <c r="F2494" s="84"/>
    </row>
    <row r="2495" spans="5:6" x14ac:dyDescent="0.35">
      <c r="E2495" s="85"/>
      <c r="F2495" s="84"/>
    </row>
    <row r="2496" spans="5:6" x14ac:dyDescent="0.35">
      <c r="E2496" s="85"/>
      <c r="F2496" s="84"/>
    </row>
    <row r="2497" spans="5:6" x14ac:dyDescent="0.35">
      <c r="E2497" s="85"/>
      <c r="F2497" s="84"/>
    </row>
    <row r="2498" spans="5:6" x14ac:dyDescent="0.35">
      <c r="E2498" s="85"/>
      <c r="F2498" s="84"/>
    </row>
    <row r="2499" spans="5:6" x14ac:dyDescent="0.35">
      <c r="E2499" s="85"/>
      <c r="F2499" s="84"/>
    </row>
    <row r="2500" spans="5:6" x14ac:dyDescent="0.35">
      <c r="E2500" s="85"/>
      <c r="F2500" s="84"/>
    </row>
    <row r="2501" spans="5:6" x14ac:dyDescent="0.35">
      <c r="E2501" s="85"/>
      <c r="F2501" s="84"/>
    </row>
    <row r="2502" spans="5:6" x14ac:dyDescent="0.35">
      <c r="E2502" s="85"/>
      <c r="F2502" s="84"/>
    </row>
    <row r="2503" spans="5:6" x14ac:dyDescent="0.35">
      <c r="E2503" s="85"/>
      <c r="F2503" s="84"/>
    </row>
    <row r="2504" spans="5:6" x14ac:dyDescent="0.35">
      <c r="E2504" s="85"/>
      <c r="F2504" s="84"/>
    </row>
    <row r="2505" spans="5:6" x14ac:dyDescent="0.35">
      <c r="E2505" s="85"/>
      <c r="F2505" s="84"/>
    </row>
    <row r="2506" spans="5:6" x14ac:dyDescent="0.35">
      <c r="E2506" s="85"/>
      <c r="F2506" s="84"/>
    </row>
    <row r="2507" spans="5:6" x14ac:dyDescent="0.35">
      <c r="E2507" s="85"/>
      <c r="F2507" s="84"/>
    </row>
    <row r="2508" spans="5:6" x14ac:dyDescent="0.35">
      <c r="E2508" s="85"/>
      <c r="F2508" s="84"/>
    </row>
    <row r="2509" spans="5:6" x14ac:dyDescent="0.35">
      <c r="E2509" s="85"/>
      <c r="F2509" s="84"/>
    </row>
    <row r="2510" spans="5:6" x14ac:dyDescent="0.35">
      <c r="E2510" s="85"/>
      <c r="F2510" s="84"/>
    </row>
    <row r="2511" spans="5:6" x14ac:dyDescent="0.35">
      <c r="E2511" s="85"/>
      <c r="F2511" s="84"/>
    </row>
    <row r="2512" spans="5:6" x14ac:dyDescent="0.35">
      <c r="E2512" s="85"/>
      <c r="F2512" s="84"/>
    </row>
    <row r="2513" spans="5:6" x14ac:dyDescent="0.35">
      <c r="E2513" s="85"/>
      <c r="F2513" s="84"/>
    </row>
    <row r="2514" spans="5:6" x14ac:dyDescent="0.35">
      <c r="E2514" s="85"/>
      <c r="F2514" s="84"/>
    </row>
    <row r="2515" spans="5:6" x14ac:dyDescent="0.35">
      <c r="E2515" s="85"/>
      <c r="F2515" s="84"/>
    </row>
    <row r="2516" spans="5:6" x14ac:dyDescent="0.35">
      <c r="E2516" s="85"/>
      <c r="F2516" s="84"/>
    </row>
    <row r="2517" spans="5:6" x14ac:dyDescent="0.35">
      <c r="E2517" s="85"/>
      <c r="F2517" s="84"/>
    </row>
    <row r="2518" spans="5:6" x14ac:dyDescent="0.35">
      <c r="E2518" s="85"/>
      <c r="F2518" s="84"/>
    </row>
    <row r="2519" spans="5:6" x14ac:dyDescent="0.35">
      <c r="E2519" s="85"/>
      <c r="F2519" s="84"/>
    </row>
    <row r="2520" spans="5:6" x14ac:dyDescent="0.35">
      <c r="E2520" s="85"/>
      <c r="F2520" s="84"/>
    </row>
    <row r="2521" spans="5:6" x14ac:dyDescent="0.35">
      <c r="E2521" s="85"/>
      <c r="F2521" s="84"/>
    </row>
    <row r="2522" spans="5:6" x14ac:dyDescent="0.35">
      <c r="E2522" s="85"/>
      <c r="F2522" s="84"/>
    </row>
    <row r="2523" spans="5:6" x14ac:dyDescent="0.35">
      <c r="E2523" s="85"/>
      <c r="F2523" s="84"/>
    </row>
    <row r="2524" spans="5:6" x14ac:dyDescent="0.35">
      <c r="E2524" s="85"/>
      <c r="F2524" s="84"/>
    </row>
    <row r="2525" spans="5:6" x14ac:dyDescent="0.35">
      <c r="E2525" s="85"/>
      <c r="F2525" s="84"/>
    </row>
    <row r="2526" spans="5:6" x14ac:dyDescent="0.35">
      <c r="E2526" s="85"/>
      <c r="F2526" s="84"/>
    </row>
    <row r="2527" spans="5:6" x14ac:dyDescent="0.35">
      <c r="E2527" s="85"/>
      <c r="F2527" s="84"/>
    </row>
    <row r="2528" spans="5:6" x14ac:dyDescent="0.35">
      <c r="E2528" s="85"/>
      <c r="F2528" s="84"/>
    </row>
    <row r="2529" spans="5:6" x14ac:dyDescent="0.35">
      <c r="E2529" s="85"/>
      <c r="F2529" s="84"/>
    </row>
    <row r="2530" spans="5:6" x14ac:dyDescent="0.35">
      <c r="E2530" s="85"/>
      <c r="F2530" s="84"/>
    </row>
    <row r="2531" spans="5:6" x14ac:dyDescent="0.35">
      <c r="E2531" s="85"/>
      <c r="F2531" s="84"/>
    </row>
    <row r="2532" spans="5:6" x14ac:dyDescent="0.35">
      <c r="E2532" s="85"/>
      <c r="F2532" s="84"/>
    </row>
    <row r="2533" spans="5:6" x14ac:dyDescent="0.35">
      <c r="E2533" s="85"/>
      <c r="F2533" s="84"/>
    </row>
    <row r="2534" spans="5:6" x14ac:dyDescent="0.35">
      <c r="E2534" s="85"/>
      <c r="F2534" s="84"/>
    </row>
    <row r="2535" spans="5:6" x14ac:dyDescent="0.35">
      <c r="E2535" s="85"/>
      <c r="F2535" s="84"/>
    </row>
    <row r="2536" spans="5:6" x14ac:dyDescent="0.35">
      <c r="E2536" s="85"/>
      <c r="F2536" s="84"/>
    </row>
    <row r="2537" spans="5:6" x14ac:dyDescent="0.35">
      <c r="E2537" s="85"/>
      <c r="F2537" s="84"/>
    </row>
    <row r="2538" spans="5:6" x14ac:dyDescent="0.35">
      <c r="E2538" s="85"/>
      <c r="F2538" s="84"/>
    </row>
    <row r="2539" spans="5:6" x14ac:dyDescent="0.35">
      <c r="E2539" s="85"/>
      <c r="F2539" s="84"/>
    </row>
    <row r="2540" spans="5:6" x14ac:dyDescent="0.35">
      <c r="E2540" s="85"/>
      <c r="F2540" s="84"/>
    </row>
    <row r="2541" spans="5:6" x14ac:dyDescent="0.35">
      <c r="E2541" s="85"/>
      <c r="F2541" s="84"/>
    </row>
    <row r="2542" spans="5:6" x14ac:dyDescent="0.35">
      <c r="E2542" s="85"/>
      <c r="F2542" s="84"/>
    </row>
    <row r="2543" spans="5:6" x14ac:dyDescent="0.35">
      <c r="E2543" s="85"/>
      <c r="F2543" s="84"/>
    </row>
    <row r="2544" spans="5:6" x14ac:dyDescent="0.35">
      <c r="E2544" s="85"/>
      <c r="F2544" s="84"/>
    </row>
    <row r="2545" spans="5:6" x14ac:dyDescent="0.35">
      <c r="E2545" s="85"/>
      <c r="F2545" s="84"/>
    </row>
    <row r="2546" spans="5:6" x14ac:dyDescent="0.35">
      <c r="E2546" s="85"/>
      <c r="F2546" s="84"/>
    </row>
    <row r="2547" spans="5:6" x14ac:dyDescent="0.35">
      <c r="E2547" s="85"/>
      <c r="F2547" s="84"/>
    </row>
    <row r="2548" spans="5:6" x14ac:dyDescent="0.35">
      <c r="E2548" s="85"/>
      <c r="F2548" s="84"/>
    </row>
    <row r="2549" spans="5:6" x14ac:dyDescent="0.35">
      <c r="E2549" s="85"/>
      <c r="F2549" s="84"/>
    </row>
    <row r="2550" spans="5:6" x14ac:dyDescent="0.35">
      <c r="E2550" s="85"/>
      <c r="F2550" s="84"/>
    </row>
    <row r="2551" spans="5:6" x14ac:dyDescent="0.35">
      <c r="E2551" s="85"/>
      <c r="F2551" s="84"/>
    </row>
    <row r="2552" spans="5:6" x14ac:dyDescent="0.35">
      <c r="E2552" s="85"/>
      <c r="F2552" s="84"/>
    </row>
    <row r="2553" spans="5:6" x14ac:dyDescent="0.35">
      <c r="E2553" s="85"/>
      <c r="F2553" s="84"/>
    </row>
    <row r="2554" spans="5:6" x14ac:dyDescent="0.35">
      <c r="E2554" s="85"/>
      <c r="F2554" s="84"/>
    </row>
    <row r="2555" spans="5:6" x14ac:dyDescent="0.35">
      <c r="E2555" s="85"/>
      <c r="F2555" s="84"/>
    </row>
    <row r="2556" spans="5:6" x14ac:dyDescent="0.35">
      <c r="E2556" s="85"/>
      <c r="F2556" s="84"/>
    </row>
    <row r="2557" spans="5:6" x14ac:dyDescent="0.35">
      <c r="E2557" s="85"/>
      <c r="F2557" s="84"/>
    </row>
    <row r="2558" spans="5:6" x14ac:dyDescent="0.35">
      <c r="E2558" s="85"/>
      <c r="F2558" s="84"/>
    </row>
    <row r="2559" spans="5:6" x14ac:dyDescent="0.35">
      <c r="E2559" s="85"/>
      <c r="F2559" s="84"/>
    </row>
    <row r="2560" spans="5:6" x14ac:dyDescent="0.35">
      <c r="E2560" s="85"/>
      <c r="F2560" s="84"/>
    </row>
    <row r="2561" spans="5:6" x14ac:dyDescent="0.35">
      <c r="E2561" s="85"/>
      <c r="F2561" s="84"/>
    </row>
    <row r="2562" spans="5:6" x14ac:dyDescent="0.35">
      <c r="E2562" s="85"/>
      <c r="F2562" s="84"/>
    </row>
    <row r="2563" spans="5:6" x14ac:dyDescent="0.35">
      <c r="E2563" s="85"/>
      <c r="F2563" s="84"/>
    </row>
    <row r="2564" spans="5:6" x14ac:dyDescent="0.35">
      <c r="E2564" s="85"/>
      <c r="F2564" s="84"/>
    </row>
    <row r="2565" spans="5:6" x14ac:dyDescent="0.35">
      <c r="E2565" s="85"/>
      <c r="F2565" s="84"/>
    </row>
    <row r="2566" spans="5:6" x14ac:dyDescent="0.35">
      <c r="E2566" s="85"/>
      <c r="F2566" s="84"/>
    </row>
    <row r="2567" spans="5:6" x14ac:dyDescent="0.35">
      <c r="E2567" s="85"/>
      <c r="F2567" s="84"/>
    </row>
    <row r="2568" spans="5:6" x14ac:dyDescent="0.35">
      <c r="E2568" s="85"/>
      <c r="F2568" s="84"/>
    </row>
    <row r="2569" spans="5:6" x14ac:dyDescent="0.35">
      <c r="E2569" s="85"/>
      <c r="F2569" s="84"/>
    </row>
    <row r="2570" spans="5:6" x14ac:dyDescent="0.35">
      <c r="E2570" s="85"/>
      <c r="F2570" s="84"/>
    </row>
    <row r="2571" spans="5:6" x14ac:dyDescent="0.35">
      <c r="E2571" s="85"/>
      <c r="F2571" s="84"/>
    </row>
    <row r="2572" spans="5:6" x14ac:dyDescent="0.35">
      <c r="E2572" s="85"/>
      <c r="F2572" s="84"/>
    </row>
    <row r="2573" spans="5:6" x14ac:dyDescent="0.35">
      <c r="E2573" s="85"/>
      <c r="F2573" s="84"/>
    </row>
    <row r="2574" spans="5:6" x14ac:dyDescent="0.35">
      <c r="E2574" s="85"/>
      <c r="F2574" s="84"/>
    </row>
    <row r="2575" spans="5:6" x14ac:dyDescent="0.35">
      <c r="E2575" s="85"/>
      <c r="F2575" s="84"/>
    </row>
    <row r="2576" spans="5:6" x14ac:dyDescent="0.35">
      <c r="E2576" s="85"/>
      <c r="F2576" s="84"/>
    </row>
    <row r="2577" spans="5:6" x14ac:dyDescent="0.35">
      <c r="E2577" s="85"/>
      <c r="F2577" s="84"/>
    </row>
    <row r="2578" spans="5:6" x14ac:dyDescent="0.35">
      <c r="E2578" s="85"/>
      <c r="F2578" s="84"/>
    </row>
    <row r="2579" spans="5:6" x14ac:dyDescent="0.35">
      <c r="E2579" s="85"/>
      <c r="F2579" s="84"/>
    </row>
    <row r="2580" spans="5:6" x14ac:dyDescent="0.35">
      <c r="E2580" s="85"/>
      <c r="F2580" s="84"/>
    </row>
    <row r="2581" spans="5:6" x14ac:dyDescent="0.35">
      <c r="E2581" s="85"/>
      <c r="F2581" s="84"/>
    </row>
    <row r="2582" spans="5:6" x14ac:dyDescent="0.35">
      <c r="E2582" s="85"/>
      <c r="F2582" s="84"/>
    </row>
    <row r="2583" spans="5:6" x14ac:dyDescent="0.35">
      <c r="E2583" s="85"/>
      <c r="F2583" s="84"/>
    </row>
    <row r="2584" spans="5:6" x14ac:dyDescent="0.35">
      <c r="E2584" s="85"/>
      <c r="F2584" s="84"/>
    </row>
    <row r="2585" spans="5:6" x14ac:dyDescent="0.35">
      <c r="E2585" s="85"/>
      <c r="F2585" s="84"/>
    </row>
    <row r="2586" spans="5:6" x14ac:dyDescent="0.35">
      <c r="E2586" s="85"/>
      <c r="F2586" s="84"/>
    </row>
    <row r="2587" spans="5:6" x14ac:dyDescent="0.35">
      <c r="E2587" s="85"/>
      <c r="F2587" s="84"/>
    </row>
    <row r="2588" spans="5:6" x14ac:dyDescent="0.35">
      <c r="E2588" s="85"/>
      <c r="F2588" s="84"/>
    </row>
    <row r="2589" spans="5:6" x14ac:dyDescent="0.35">
      <c r="E2589" s="85"/>
      <c r="F2589" s="84"/>
    </row>
    <row r="2590" spans="5:6" x14ac:dyDescent="0.35">
      <c r="E2590" s="85"/>
      <c r="F2590" s="84"/>
    </row>
    <row r="2591" spans="5:6" x14ac:dyDescent="0.35">
      <c r="E2591" s="85"/>
      <c r="F2591" s="84"/>
    </row>
    <row r="2592" spans="5:6" x14ac:dyDescent="0.35">
      <c r="E2592" s="85"/>
      <c r="F2592" s="84"/>
    </row>
    <row r="2593" spans="5:6" x14ac:dyDescent="0.35">
      <c r="E2593" s="85"/>
      <c r="F2593" s="84"/>
    </row>
    <row r="2594" spans="5:6" x14ac:dyDescent="0.35">
      <c r="E2594" s="85"/>
      <c r="F2594" s="84"/>
    </row>
    <row r="2595" spans="5:6" x14ac:dyDescent="0.35">
      <c r="E2595" s="85"/>
      <c r="F2595" s="84"/>
    </row>
    <row r="2596" spans="5:6" x14ac:dyDescent="0.35">
      <c r="E2596" s="85"/>
      <c r="F2596" s="84"/>
    </row>
    <row r="2597" spans="5:6" x14ac:dyDescent="0.35">
      <c r="E2597" s="85"/>
      <c r="F2597" s="84"/>
    </row>
    <row r="2598" spans="5:6" x14ac:dyDescent="0.35">
      <c r="E2598" s="85"/>
      <c r="F2598" s="84"/>
    </row>
    <row r="2599" spans="5:6" x14ac:dyDescent="0.35">
      <c r="E2599" s="85"/>
      <c r="F2599" s="84"/>
    </row>
    <row r="2600" spans="5:6" x14ac:dyDescent="0.35">
      <c r="E2600" s="85"/>
      <c r="F2600" s="84"/>
    </row>
    <row r="2601" spans="5:6" x14ac:dyDescent="0.35">
      <c r="E2601" s="85"/>
      <c r="F2601" s="84"/>
    </row>
    <row r="2602" spans="5:6" x14ac:dyDescent="0.35">
      <c r="E2602" s="85"/>
      <c r="F2602" s="84"/>
    </row>
    <row r="2603" spans="5:6" x14ac:dyDescent="0.35">
      <c r="E2603" s="85"/>
      <c r="F2603" s="84"/>
    </row>
    <row r="2604" spans="5:6" x14ac:dyDescent="0.35">
      <c r="E2604" s="85"/>
      <c r="F2604" s="84"/>
    </row>
    <row r="2605" spans="5:6" x14ac:dyDescent="0.35">
      <c r="E2605" s="85"/>
      <c r="F2605" s="84"/>
    </row>
    <row r="2606" spans="5:6" x14ac:dyDescent="0.35">
      <c r="E2606" s="85"/>
      <c r="F2606" s="84"/>
    </row>
    <row r="2607" spans="5:6" x14ac:dyDescent="0.35">
      <c r="E2607" s="85"/>
      <c r="F2607" s="84"/>
    </row>
    <row r="2608" spans="5:6" x14ac:dyDescent="0.35">
      <c r="E2608" s="85"/>
      <c r="F2608" s="84"/>
    </row>
    <row r="2609" spans="5:6" x14ac:dyDescent="0.35">
      <c r="E2609" s="85"/>
      <c r="F2609" s="84"/>
    </row>
    <row r="2610" spans="5:6" x14ac:dyDescent="0.35">
      <c r="E2610" s="85"/>
      <c r="F2610" s="84"/>
    </row>
    <row r="2611" spans="5:6" x14ac:dyDescent="0.35">
      <c r="E2611" s="85"/>
      <c r="F2611" s="84"/>
    </row>
    <row r="2612" spans="5:6" x14ac:dyDescent="0.35">
      <c r="E2612" s="85"/>
      <c r="F2612" s="84"/>
    </row>
    <row r="2613" spans="5:6" x14ac:dyDescent="0.35">
      <c r="E2613" s="85"/>
      <c r="F2613" s="84"/>
    </row>
    <row r="2614" spans="5:6" x14ac:dyDescent="0.35">
      <c r="E2614" s="85"/>
      <c r="F2614" s="84"/>
    </row>
    <row r="2615" spans="5:6" x14ac:dyDescent="0.35">
      <c r="E2615" s="85"/>
      <c r="F2615" s="84"/>
    </row>
    <row r="2616" spans="5:6" x14ac:dyDescent="0.35">
      <c r="E2616" s="85"/>
      <c r="F2616" s="84"/>
    </row>
    <row r="2617" spans="5:6" x14ac:dyDescent="0.35">
      <c r="E2617" s="85"/>
      <c r="F2617" s="84"/>
    </row>
    <row r="2618" spans="5:6" x14ac:dyDescent="0.35">
      <c r="E2618" s="85"/>
      <c r="F2618" s="84"/>
    </row>
    <row r="2619" spans="5:6" x14ac:dyDescent="0.35">
      <c r="E2619" s="85"/>
      <c r="F2619" s="84"/>
    </row>
    <row r="2620" spans="5:6" x14ac:dyDescent="0.35">
      <c r="E2620" s="85"/>
      <c r="F2620" s="84"/>
    </row>
    <row r="2621" spans="5:6" x14ac:dyDescent="0.35">
      <c r="E2621" s="85"/>
      <c r="F2621" s="84"/>
    </row>
    <row r="2622" spans="5:6" x14ac:dyDescent="0.35">
      <c r="E2622" s="85"/>
      <c r="F2622" s="84"/>
    </row>
    <row r="2623" spans="5:6" x14ac:dyDescent="0.35">
      <c r="E2623" s="85"/>
      <c r="F2623" s="84"/>
    </row>
    <row r="2624" spans="5:6" x14ac:dyDescent="0.35">
      <c r="E2624" s="85"/>
      <c r="F2624" s="84"/>
    </row>
    <row r="2625" spans="5:6" x14ac:dyDescent="0.35">
      <c r="E2625" s="85"/>
      <c r="F2625" s="84"/>
    </row>
    <row r="2626" spans="5:6" x14ac:dyDescent="0.35">
      <c r="E2626" s="85"/>
      <c r="F2626" s="84"/>
    </row>
    <row r="2627" spans="5:6" x14ac:dyDescent="0.35">
      <c r="E2627" s="85"/>
      <c r="F2627" s="84"/>
    </row>
    <row r="2628" spans="5:6" x14ac:dyDescent="0.35">
      <c r="E2628" s="85"/>
      <c r="F2628" s="84"/>
    </row>
    <row r="2629" spans="5:6" x14ac:dyDescent="0.35">
      <c r="E2629" s="85"/>
      <c r="F2629" s="84"/>
    </row>
    <row r="2630" spans="5:6" x14ac:dyDescent="0.35">
      <c r="E2630" s="85"/>
      <c r="F2630" s="84"/>
    </row>
    <row r="2631" spans="5:6" x14ac:dyDescent="0.35">
      <c r="E2631" s="85"/>
      <c r="F2631" s="84"/>
    </row>
    <row r="2632" spans="5:6" x14ac:dyDescent="0.35">
      <c r="E2632" s="85"/>
      <c r="F2632" s="84"/>
    </row>
    <row r="2633" spans="5:6" x14ac:dyDescent="0.35">
      <c r="E2633" s="85"/>
      <c r="F2633" s="84"/>
    </row>
    <row r="2634" spans="5:6" x14ac:dyDescent="0.35">
      <c r="E2634" s="85"/>
      <c r="F2634" s="84"/>
    </row>
    <row r="2635" spans="5:6" x14ac:dyDescent="0.35">
      <c r="E2635" s="85"/>
      <c r="F2635" s="84"/>
    </row>
    <row r="2636" spans="5:6" x14ac:dyDescent="0.35">
      <c r="E2636" s="85"/>
      <c r="F2636" s="84"/>
    </row>
    <row r="2637" spans="5:6" x14ac:dyDescent="0.35">
      <c r="E2637" s="85"/>
      <c r="F2637" s="84"/>
    </row>
    <row r="2638" spans="5:6" x14ac:dyDescent="0.35">
      <c r="E2638" s="85"/>
      <c r="F2638" s="84"/>
    </row>
    <row r="2639" spans="5:6" x14ac:dyDescent="0.35">
      <c r="E2639" s="85"/>
      <c r="F2639" s="84"/>
    </row>
    <row r="2640" spans="5:6" x14ac:dyDescent="0.35">
      <c r="E2640" s="85"/>
      <c r="F2640" s="84"/>
    </row>
    <row r="2641" spans="5:6" x14ac:dyDescent="0.35">
      <c r="E2641" s="85"/>
      <c r="F2641" s="84"/>
    </row>
    <row r="2642" spans="5:6" x14ac:dyDescent="0.35">
      <c r="E2642" s="85"/>
      <c r="F2642" s="84"/>
    </row>
    <row r="2643" spans="5:6" x14ac:dyDescent="0.35">
      <c r="E2643" s="85"/>
      <c r="F2643" s="84"/>
    </row>
    <row r="2644" spans="5:6" x14ac:dyDescent="0.35">
      <c r="E2644" s="85"/>
      <c r="F2644" s="84"/>
    </row>
    <row r="2645" spans="5:6" x14ac:dyDescent="0.35">
      <c r="E2645" s="85"/>
      <c r="F2645" s="84"/>
    </row>
    <row r="2646" spans="5:6" x14ac:dyDescent="0.35">
      <c r="E2646" s="85"/>
      <c r="F2646" s="84"/>
    </row>
    <row r="2647" spans="5:6" x14ac:dyDescent="0.35">
      <c r="E2647" s="85"/>
      <c r="F2647" s="84"/>
    </row>
    <row r="2648" spans="5:6" x14ac:dyDescent="0.35">
      <c r="E2648" s="85"/>
      <c r="F2648" s="84"/>
    </row>
    <row r="2649" spans="5:6" x14ac:dyDescent="0.35">
      <c r="E2649" s="85"/>
      <c r="F2649" s="84"/>
    </row>
    <row r="2650" spans="5:6" x14ac:dyDescent="0.35">
      <c r="E2650" s="85"/>
      <c r="F2650" s="84"/>
    </row>
    <row r="2651" spans="5:6" x14ac:dyDescent="0.35">
      <c r="E2651" s="85"/>
      <c r="F2651" s="84"/>
    </row>
    <row r="2652" spans="5:6" x14ac:dyDescent="0.35">
      <c r="E2652" s="85"/>
      <c r="F2652" s="84"/>
    </row>
    <row r="2653" spans="5:6" x14ac:dyDescent="0.35">
      <c r="E2653" s="85"/>
      <c r="F2653" s="84"/>
    </row>
    <row r="2654" spans="5:6" x14ac:dyDescent="0.35">
      <c r="E2654" s="85"/>
      <c r="F2654" s="84"/>
    </row>
    <row r="2655" spans="5:6" x14ac:dyDescent="0.35">
      <c r="E2655" s="85"/>
      <c r="F2655" s="84"/>
    </row>
    <row r="2656" spans="5:6" x14ac:dyDescent="0.35">
      <c r="E2656" s="85"/>
      <c r="F2656" s="84"/>
    </row>
    <row r="2657" spans="5:6" x14ac:dyDescent="0.35">
      <c r="E2657" s="85"/>
      <c r="F2657" s="84"/>
    </row>
    <row r="2658" spans="5:6" x14ac:dyDescent="0.35">
      <c r="E2658" s="85"/>
      <c r="F2658" s="84"/>
    </row>
    <row r="2659" spans="5:6" x14ac:dyDescent="0.35">
      <c r="E2659" s="85"/>
      <c r="F2659" s="84"/>
    </row>
    <row r="2660" spans="5:6" x14ac:dyDescent="0.35">
      <c r="E2660" s="85"/>
      <c r="F2660" s="84"/>
    </row>
    <row r="2661" spans="5:6" x14ac:dyDescent="0.35">
      <c r="E2661" s="85"/>
      <c r="F2661" s="84"/>
    </row>
    <row r="2662" spans="5:6" x14ac:dyDescent="0.35">
      <c r="E2662" s="85"/>
      <c r="F2662" s="84"/>
    </row>
    <row r="2663" spans="5:6" x14ac:dyDescent="0.35">
      <c r="E2663" s="85"/>
      <c r="F2663" s="84"/>
    </row>
    <row r="2664" spans="5:6" x14ac:dyDescent="0.35">
      <c r="E2664" s="85"/>
      <c r="F2664" s="84"/>
    </row>
    <row r="2665" spans="5:6" x14ac:dyDescent="0.35">
      <c r="E2665" s="85"/>
      <c r="F2665" s="84"/>
    </row>
    <row r="2666" spans="5:6" x14ac:dyDescent="0.35">
      <c r="E2666" s="85"/>
      <c r="F2666" s="84"/>
    </row>
    <row r="2667" spans="5:6" x14ac:dyDescent="0.35">
      <c r="E2667" s="85"/>
      <c r="F2667" s="84"/>
    </row>
    <row r="2668" spans="5:6" x14ac:dyDescent="0.35">
      <c r="E2668" s="85"/>
      <c r="F2668" s="84"/>
    </row>
    <row r="2669" spans="5:6" x14ac:dyDescent="0.35">
      <c r="E2669" s="85"/>
      <c r="F2669" s="84"/>
    </row>
    <row r="2670" spans="5:6" x14ac:dyDescent="0.35">
      <c r="E2670" s="85"/>
      <c r="F2670" s="84"/>
    </row>
    <row r="2671" spans="5:6" x14ac:dyDescent="0.35">
      <c r="E2671" s="85"/>
      <c r="F2671" s="84"/>
    </row>
    <row r="2672" spans="5:6" x14ac:dyDescent="0.35">
      <c r="E2672" s="85"/>
      <c r="F2672" s="84"/>
    </row>
    <row r="2673" spans="5:6" x14ac:dyDescent="0.35">
      <c r="E2673" s="85"/>
      <c r="F2673" s="84"/>
    </row>
    <row r="2674" spans="5:6" x14ac:dyDescent="0.35">
      <c r="E2674" s="85"/>
      <c r="F2674" s="84"/>
    </row>
    <row r="2675" spans="5:6" x14ac:dyDescent="0.35">
      <c r="E2675" s="85"/>
      <c r="F2675" s="84"/>
    </row>
    <row r="2676" spans="5:6" x14ac:dyDescent="0.35">
      <c r="E2676" s="85"/>
      <c r="F2676" s="84"/>
    </row>
    <row r="2677" spans="5:6" x14ac:dyDescent="0.35">
      <c r="E2677" s="85"/>
      <c r="F2677" s="84"/>
    </row>
    <row r="2678" spans="5:6" x14ac:dyDescent="0.35">
      <c r="E2678" s="85"/>
      <c r="F2678" s="84"/>
    </row>
    <row r="2679" spans="5:6" x14ac:dyDescent="0.35">
      <c r="E2679" s="85"/>
      <c r="F2679" s="84"/>
    </row>
    <row r="2680" spans="5:6" x14ac:dyDescent="0.35">
      <c r="E2680" s="85"/>
      <c r="F2680" s="84"/>
    </row>
    <row r="2681" spans="5:6" x14ac:dyDescent="0.35">
      <c r="E2681" s="85"/>
      <c r="F2681" s="84"/>
    </row>
    <row r="2682" spans="5:6" x14ac:dyDescent="0.35">
      <c r="E2682" s="85"/>
      <c r="F2682" s="84"/>
    </row>
    <row r="2683" spans="5:6" x14ac:dyDescent="0.35">
      <c r="E2683" s="85"/>
      <c r="F2683" s="84"/>
    </row>
    <row r="2684" spans="5:6" x14ac:dyDescent="0.35">
      <c r="E2684" s="85"/>
      <c r="F2684" s="84"/>
    </row>
    <row r="2685" spans="5:6" x14ac:dyDescent="0.35">
      <c r="E2685" s="85"/>
      <c r="F2685" s="84"/>
    </row>
    <row r="2686" spans="5:6" x14ac:dyDescent="0.35">
      <c r="E2686" s="85"/>
      <c r="F2686" s="84"/>
    </row>
    <row r="2687" spans="5:6" x14ac:dyDescent="0.35">
      <c r="E2687" s="85"/>
      <c r="F2687" s="84"/>
    </row>
    <row r="2688" spans="5:6" x14ac:dyDescent="0.35">
      <c r="E2688" s="85"/>
      <c r="F2688" s="84"/>
    </row>
    <row r="2689" spans="5:6" x14ac:dyDescent="0.35">
      <c r="E2689" s="85"/>
      <c r="F2689" s="84"/>
    </row>
    <row r="2690" spans="5:6" x14ac:dyDescent="0.35">
      <c r="E2690" s="85"/>
      <c r="F2690" s="84"/>
    </row>
    <row r="2691" spans="5:6" x14ac:dyDescent="0.35">
      <c r="E2691" s="85"/>
      <c r="F2691" s="84"/>
    </row>
    <row r="2692" spans="5:6" x14ac:dyDescent="0.35">
      <c r="E2692" s="85"/>
      <c r="F2692" s="84"/>
    </row>
    <row r="2693" spans="5:6" x14ac:dyDescent="0.35">
      <c r="E2693" s="85"/>
      <c r="F2693" s="84"/>
    </row>
    <row r="2694" spans="5:6" x14ac:dyDescent="0.35">
      <c r="E2694" s="85"/>
      <c r="F2694" s="84"/>
    </row>
    <row r="2695" spans="5:6" x14ac:dyDescent="0.35">
      <c r="E2695" s="85"/>
      <c r="F2695" s="84"/>
    </row>
    <row r="2696" spans="5:6" x14ac:dyDescent="0.35">
      <c r="E2696" s="85"/>
      <c r="F2696" s="84"/>
    </row>
    <row r="2697" spans="5:6" x14ac:dyDescent="0.35">
      <c r="E2697" s="85"/>
      <c r="F2697" s="84"/>
    </row>
    <row r="2698" spans="5:6" x14ac:dyDescent="0.35">
      <c r="E2698" s="85"/>
      <c r="F2698" s="84"/>
    </row>
    <row r="2699" spans="5:6" x14ac:dyDescent="0.35">
      <c r="E2699" s="85"/>
      <c r="F2699" s="84"/>
    </row>
    <row r="2700" spans="5:6" x14ac:dyDescent="0.35">
      <c r="E2700" s="85"/>
      <c r="F2700" s="84"/>
    </row>
    <row r="2701" spans="5:6" x14ac:dyDescent="0.35">
      <c r="E2701" s="85"/>
      <c r="F2701" s="84"/>
    </row>
    <row r="2702" spans="5:6" x14ac:dyDescent="0.35">
      <c r="E2702" s="85"/>
      <c r="F2702" s="84"/>
    </row>
    <row r="2703" spans="5:6" x14ac:dyDescent="0.35">
      <c r="E2703" s="85"/>
      <c r="F2703" s="84"/>
    </row>
    <row r="2704" spans="5:6" x14ac:dyDescent="0.35">
      <c r="E2704" s="85"/>
      <c r="F2704" s="84"/>
    </row>
    <row r="2705" spans="5:6" x14ac:dyDescent="0.35">
      <c r="E2705" s="85"/>
      <c r="F2705" s="84"/>
    </row>
    <row r="2706" spans="5:6" x14ac:dyDescent="0.35">
      <c r="E2706" s="85"/>
      <c r="F2706" s="84"/>
    </row>
    <row r="2707" spans="5:6" x14ac:dyDescent="0.35">
      <c r="E2707" s="85"/>
      <c r="F2707" s="84"/>
    </row>
    <row r="2708" spans="5:6" x14ac:dyDescent="0.35">
      <c r="E2708" s="85"/>
      <c r="F2708" s="84"/>
    </row>
    <row r="2709" spans="5:6" x14ac:dyDescent="0.35">
      <c r="E2709" s="85"/>
      <c r="F2709" s="84"/>
    </row>
    <row r="2710" spans="5:6" x14ac:dyDescent="0.35">
      <c r="E2710" s="85"/>
      <c r="F2710" s="84"/>
    </row>
    <row r="2711" spans="5:6" x14ac:dyDescent="0.35">
      <c r="E2711" s="85"/>
      <c r="F2711" s="84"/>
    </row>
    <row r="2712" spans="5:6" x14ac:dyDescent="0.35">
      <c r="E2712" s="85"/>
      <c r="F2712" s="84"/>
    </row>
    <row r="2713" spans="5:6" x14ac:dyDescent="0.35">
      <c r="E2713" s="85"/>
      <c r="F2713" s="84"/>
    </row>
    <row r="2714" spans="5:6" x14ac:dyDescent="0.35">
      <c r="E2714" s="85"/>
      <c r="F2714" s="84"/>
    </row>
    <row r="2715" spans="5:6" x14ac:dyDescent="0.35">
      <c r="E2715" s="85"/>
      <c r="F2715" s="84"/>
    </row>
    <row r="2716" spans="5:6" x14ac:dyDescent="0.35">
      <c r="E2716" s="85"/>
      <c r="F2716" s="84"/>
    </row>
    <row r="2717" spans="5:6" x14ac:dyDescent="0.35">
      <c r="E2717" s="85"/>
      <c r="F2717" s="84"/>
    </row>
    <row r="2718" spans="5:6" x14ac:dyDescent="0.35">
      <c r="E2718" s="85"/>
      <c r="F2718" s="84"/>
    </row>
    <row r="2719" spans="5:6" x14ac:dyDescent="0.35">
      <c r="E2719" s="85"/>
      <c r="F2719" s="84"/>
    </row>
    <row r="2720" spans="5:6" x14ac:dyDescent="0.35">
      <c r="E2720" s="85"/>
      <c r="F2720" s="84"/>
    </row>
    <row r="2721" spans="5:6" x14ac:dyDescent="0.35">
      <c r="E2721" s="85"/>
      <c r="F2721" s="84"/>
    </row>
    <row r="2722" spans="5:6" x14ac:dyDescent="0.35">
      <c r="E2722" s="85"/>
      <c r="F2722" s="84"/>
    </row>
    <row r="2723" spans="5:6" x14ac:dyDescent="0.35">
      <c r="E2723" s="85"/>
      <c r="F2723" s="84"/>
    </row>
    <row r="2724" spans="5:6" x14ac:dyDescent="0.35">
      <c r="E2724" s="85"/>
      <c r="F2724" s="84"/>
    </row>
    <row r="2725" spans="5:6" x14ac:dyDescent="0.35">
      <c r="E2725" s="85"/>
      <c r="F2725" s="84"/>
    </row>
    <row r="2726" spans="5:6" x14ac:dyDescent="0.35">
      <c r="E2726" s="85"/>
      <c r="F2726" s="84"/>
    </row>
    <row r="2727" spans="5:6" x14ac:dyDescent="0.35">
      <c r="E2727" s="85"/>
      <c r="F2727" s="84"/>
    </row>
    <row r="2728" spans="5:6" x14ac:dyDescent="0.35">
      <c r="E2728" s="85"/>
      <c r="F2728" s="84"/>
    </row>
    <row r="2729" spans="5:6" x14ac:dyDescent="0.35">
      <c r="E2729" s="85"/>
      <c r="F2729" s="84"/>
    </row>
    <row r="2730" spans="5:6" x14ac:dyDescent="0.35">
      <c r="E2730" s="85"/>
      <c r="F2730" s="84"/>
    </row>
    <row r="2731" spans="5:6" x14ac:dyDescent="0.35">
      <c r="E2731" s="85"/>
      <c r="F2731" s="84"/>
    </row>
    <row r="2732" spans="5:6" x14ac:dyDescent="0.35">
      <c r="E2732" s="85"/>
      <c r="F2732" s="84"/>
    </row>
    <row r="2733" spans="5:6" x14ac:dyDescent="0.35">
      <c r="E2733" s="85"/>
      <c r="F2733" s="84"/>
    </row>
    <row r="2734" spans="5:6" x14ac:dyDescent="0.35">
      <c r="E2734" s="85"/>
      <c r="F2734" s="84"/>
    </row>
    <row r="2735" spans="5:6" x14ac:dyDescent="0.35">
      <c r="E2735" s="85"/>
      <c r="F2735" s="84"/>
    </row>
    <row r="2736" spans="5:6" x14ac:dyDescent="0.35">
      <c r="E2736" s="85"/>
      <c r="F2736" s="84"/>
    </row>
    <row r="2737" spans="5:6" x14ac:dyDescent="0.35">
      <c r="E2737" s="85"/>
      <c r="F2737" s="84"/>
    </row>
    <row r="2738" spans="5:6" x14ac:dyDescent="0.35">
      <c r="E2738" s="85"/>
      <c r="F2738" s="84"/>
    </row>
    <row r="2739" spans="5:6" x14ac:dyDescent="0.35">
      <c r="E2739" s="85"/>
      <c r="F2739" s="84"/>
    </row>
    <row r="2740" spans="5:6" x14ac:dyDescent="0.35">
      <c r="E2740" s="85"/>
      <c r="F2740" s="84"/>
    </row>
    <row r="2741" spans="5:6" x14ac:dyDescent="0.35">
      <c r="E2741" s="85"/>
      <c r="F2741" s="84"/>
    </row>
    <row r="2742" spans="5:6" x14ac:dyDescent="0.35">
      <c r="E2742" s="85"/>
      <c r="F2742" s="84"/>
    </row>
    <row r="2743" spans="5:6" x14ac:dyDescent="0.35">
      <c r="E2743" s="85"/>
      <c r="F2743" s="84"/>
    </row>
    <row r="2744" spans="5:6" x14ac:dyDescent="0.35">
      <c r="E2744" s="85"/>
      <c r="F2744" s="84"/>
    </row>
    <row r="2745" spans="5:6" x14ac:dyDescent="0.35">
      <c r="E2745" s="85"/>
      <c r="F2745" s="84"/>
    </row>
    <row r="2746" spans="5:6" x14ac:dyDescent="0.35">
      <c r="E2746" s="85"/>
      <c r="F2746" s="84"/>
    </row>
    <row r="2747" spans="5:6" x14ac:dyDescent="0.35">
      <c r="E2747" s="85"/>
      <c r="F2747" s="84"/>
    </row>
    <row r="2748" spans="5:6" x14ac:dyDescent="0.35">
      <c r="E2748" s="85"/>
      <c r="F2748" s="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C00000"/>
  </sheetPr>
  <dimension ref="A2:A4"/>
  <sheetViews>
    <sheetView workbookViewId="0">
      <selection activeCell="E17" sqref="E17"/>
    </sheetView>
  </sheetViews>
  <sheetFormatPr defaultRowHeight="14.5" x14ac:dyDescent="0.35"/>
  <sheetData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C00000"/>
  </sheetPr>
  <dimension ref="A1"/>
  <sheetViews>
    <sheetView zoomScale="80" zoomScaleNormal="80" workbookViewId="0">
      <selection activeCell="E17" sqref="E17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21"/>
  <sheetViews>
    <sheetView workbookViewId="0">
      <selection activeCell="H2" sqref="H2:H13"/>
    </sheetView>
  </sheetViews>
  <sheetFormatPr defaultRowHeight="14.5" x14ac:dyDescent="0.35"/>
  <cols>
    <col min="1" max="1" width="14.7265625" style="63" bestFit="1" customWidth="1"/>
    <col min="2" max="2" width="33.26953125" customWidth="1"/>
    <col min="3" max="3" width="41.26953125" customWidth="1"/>
    <col min="4" max="4" width="19.81640625" bestFit="1" customWidth="1"/>
    <col min="5" max="5" width="18.7265625" bestFit="1" customWidth="1"/>
    <col min="6" max="6" width="11.54296875" bestFit="1" customWidth="1"/>
    <col min="7" max="8" width="9.54296875" bestFit="1" customWidth="1"/>
  </cols>
  <sheetData>
    <row r="1" spans="1:8" s="63" customFormat="1" x14ac:dyDescent="0.35">
      <c r="A1" s="60" t="s">
        <v>52</v>
      </c>
      <c r="B1" s="61" t="s">
        <v>51</v>
      </c>
      <c r="C1" s="61" t="s">
        <v>50</v>
      </c>
      <c r="D1" s="61" t="s">
        <v>49</v>
      </c>
      <c r="E1" s="61" t="s">
        <v>48</v>
      </c>
      <c r="F1" s="61" t="s">
        <v>47</v>
      </c>
      <c r="G1" s="61" t="s">
        <v>46</v>
      </c>
      <c r="H1" s="62" t="s">
        <v>45</v>
      </c>
    </row>
    <row r="2" spans="1:8" x14ac:dyDescent="0.35">
      <c r="A2" s="71">
        <v>1975</v>
      </c>
      <c r="B2" s="69" t="s">
        <v>44</v>
      </c>
      <c r="C2" s="69" t="s">
        <v>43</v>
      </c>
      <c r="D2" s="63">
        <v>3.42</v>
      </c>
      <c r="E2" s="63">
        <v>155903</v>
      </c>
      <c r="F2" s="67">
        <v>34160</v>
      </c>
      <c r="G2" s="67">
        <v>4.88</v>
      </c>
      <c r="H2" s="64">
        <v>7000</v>
      </c>
    </row>
    <row r="3" spans="1:8" x14ac:dyDescent="0.35">
      <c r="A3" s="71">
        <v>1987</v>
      </c>
      <c r="B3" s="69" t="s">
        <v>42</v>
      </c>
      <c r="C3" s="69" t="s">
        <v>41</v>
      </c>
      <c r="D3" s="63">
        <v>4.2300000000000004</v>
      </c>
      <c r="E3" s="63">
        <v>145267</v>
      </c>
      <c r="F3" s="67">
        <v>12437.5</v>
      </c>
      <c r="G3" s="67">
        <v>1.99</v>
      </c>
      <c r="H3" s="64">
        <v>6250</v>
      </c>
    </row>
    <row r="4" spans="1:8" x14ac:dyDescent="0.35">
      <c r="A4" s="71">
        <v>2015</v>
      </c>
      <c r="B4" s="69" t="s">
        <v>40</v>
      </c>
      <c r="C4" s="69" t="s">
        <v>39</v>
      </c>
      <c r="D4" s="63">
        <v>3.31</v>
      </c>
      <c r="E4" s="63">
        <v>138669</v>
      </c>
      <c r="F4" s="67">
        <v>47795</v>
      </c>
      <c r="G4" s="67">
        <v>8.69</v>
      </c>
      <c r="H4" s="64">
        <v>5500</v>
      </c>
    </row>
    <row r="5" spans="1:8" x14ac:dyDescent="0.35">
      <c r="A5" s="71">
        <v>2008</v>
      </c>
      <c r="B5" s="69" t="s">
        <v>38</v>
      </c>
      <c r="C5" s="69" t="s">
        <v>37</v>
      </c>
      <c r="D5" s="63">
        <v>4.04</v>
      </c>
      <c r="E5" s="63">
        <v>150898</v>
      </c>
      <c r="F5" s="67">
        <v>41250</v>
      </c>
      <c r="G5" s="67">
        <v>7.5</v>
      </c>
      <c r="H5" s="64">
        <v>5500</v>
      </c>
    </row>
    <row r="6" spans="1:8" x14ac:dyDescent="0.35">
      <c r="A6" s="71">
        <v>2011</v>
      </c>
      <c r="B6" s="69" t="s">
        <v>36</v>
      </c>
      <c r="C6" s="69" t="s">
        <v>35</v>
      </c>
      <c r="D6" s="63">
        <v>4.04</v>
      </c>
      <c r="E6" s="63">
        <v>198283</v>
      </c>
      <c r="F6" s="67">
        <v>37952.5</v>
      </c>
      <c r="G6" s="67">
        <v>7.99</v>
      </c>
      <c r="H6" s="64">
        <v>4750</v>
      </c>
    </row>
    <row r="7" spans="1:8" x14ac:dyDescent="0.35">
      <c r="A7" s="71">
        <v>2015</v>
      </c>
      <c r="B7" s="69" t="s">
        <v>34</v>
      </c>
      <c r="C7" s="69" t="s">
        <v>33</v>
      </c>
      <c r="D7" s="63">
        <v>4.08</v>
      </c>
      <c r="E7" s="63">
        <v>83354</v>
      </c>
      <c r="F7" s="67">
        <v>19960</v>
      </c>
      <c r="G7" s="67">
        <v>4.99</v>
      </c>
      <c r="H7" s="64">
        <v>4000</v>
      </c>
    </row>
    <row r="8" spans="1:8" x14ac:dyDescent="0.35">
      <c r="A8" s="71">
        <v>2011</v>
      </c>
      <c r="B8" s="69" t="s">
        <v>32</v>
      </c>
      <c r="C8" s="69" t="s">
        <v>31</v>
      </c>
      <c r="D8" s="63">
        <v>4.03</v>
      </c>
      <c r="E8" s="63">
        <v>155977</v>
      </c>
      <c r="F8" s="67">
        <v>27491.67</v>
      </c>
      <c r="G8" s="67">
        <v>6.99</v>
      </c>
      <c r="H8" s="64">
        <v>3933</v>
      </c>
    </row>
    <row r="9" spans="1:8" x14ac:dyDescent="0.35">
      <c r="A9" s="71">
        <v>1994</v>
      </c>
      <c r="B9" s="69" t="s">
        <v>30</v>
      </c>
      <c r="C9" s="69" t="s">
        <v>29</v>
      </c>
      <c r="D9" s="63">
        <v>3.9</v>
      </c>
      <c r="E9" s="63">
        <v>167997</v>
      </c>
      <c r="F9" s="67">
        <v>26182</v>
      </c>
      <c r="G9" s="67">
        <v>6.89</v>
      </c>
      <c r="H9" s="64">
        <v>3800</v>
      </c>
    </row>
    <row r="10" spans="1:8" x14ac:dyDescent="0.35">
      <c r="A10" s="71">
        <v>2012</v>
      </c>
      <c r="B10" s="69" t="s">
        <v>28</v>
      </c>
      <c r="C10" s="69" t="s">
        <v>27</v>
      </c>
      <c r="D10" s="63">
        <v>4.34</v>
      </c>
      <c r="E10" s="63">
        <v>189938</v>
      </c>
      <c r="F10" s="67">
        <v>26093.67</v>
      </c>
      <c r="G10" s="67">
        <v>6.99</v>
      </c>
      <c r="H10" s="64">
        <v>3733</v>
      </c>
    </row>
    <row r="11" spans="1:8" x14ac:dyDescent="0.35">
      <c r="A11" s="71">
        <v>1905</v>
      </c>
      <c r="B11" s="69" t="s">
        <v>26</v>
      </c>
      <c r="C11" s="69" t="s">
        <v>25</v>
      </c>
      <c r="D11" s="63">
        <v>4.2</v>
      </c>
      <c r="E11" s="63">
        <v>199872</v>
      </c>
      <c r="F11" s="67">
        <v>23792.34</v>
      </c>
      <c r="G11" s="67">
        <v>6.49</v>
      </c>
      <c r="H11" s="64">
        <v>3666</v>
      </c>
    </row>
    <row r="12" spans="1:8" x14ac:dyDescent="0.35">
      <c r="A12" s="71">
        <v>2004</v>
      </c>
      <c r="B12" s="69" t="s">
        <v>24</v>
      </c>
      <c r="C12" s="69" t="s">
        <v>23</v>
      </c>
      <c r="D12" s="63">
        <v>4.13</v>
      </c>
      <c r="E12" s="63">
        <v>179415</v>
      </c>
      <c r="F12" s="67">
        <v>17964</v>
      </c>
      <c r="G12" s="67">
        <v>4.99</v>
      </c>
      <c r="H12" s="64">
        <v>3600</v>
      </c>
    </row>
    <row r="13" spans="1:8" x14ac:dyDescent="0.35">
      <c r="A13" s="71">
        <v>1954</v>
      </c>
      <c r="B13" s="69" t="s">
        <v>22</v>
      </c>
      <c r="C13" s="69" t="s">
        <v>21</v>
      </c>
      <c r="D13" s="63">
        <v>3.9</v>
      </c>
      <c r="E13" s="63">
        <v>189671</v>
      </c>
      <c r="F13" s="67">
        <v>21564</v>
      </c>
      <c r="G13" s="67">
        <v>5.99</v>
      </c>
      <c r="H13" s="64">
        <v>3600</v>
      </c>
    </row>
    <row r="14" spans="1:8" x14ac:dyDescent="0.35">
      <c r="A14" s="71">
        <v>2010</v>
      </c>
      <c r="B14" s="69" t="s">
        <v>20</v>
      </c>
      <c r="C14" s="69" t="s">
        <v>19</v>
      </c>
      <c r="D14" s="63">
        <v>4.42</v>
      </c>
      <c r="E14" s="63">
        <v>206792</v>
      </c>
      <c r="F14" s="67">
        <v>3431.34</v>
      </c>
      <c r="G14" s="67">
        <v>0.99</v>
      </c>
      <c r="H14" s="64">
        <v>3466</v>
      </c>
    </row>
    <row r="15" spans="1:8" x14ac:dyDescent="0.35">
      <c r="A15" s="71">
        <v>1935</v>
      </c>
      <c r="B15" s="69" t="s">
        <v>18</v>
      </c>
      <c r="C15" s="69" t="s">
        <v>17</v>
      </c>
      <c r="D15" s="63">
        <v>4.18</v>
      </c>
      <c r="E15" s="63">
        <v>195424</v>
      </c>
      <c r="F15" s="67">
        <v>6897.34</v>
      </c>
      <c r="G15" s="67">
        <v>1.99</v>
      </c>
      <c r="H15" s="64">
        <v>3466</v>
      </c>
    </row>
    <row r="16" spans="1:8" x14ac:dyDescent="0.35">
      <c r="A16" s="71">
        <v>1922</v>
      </c>
      <c r="B16" s="69" t="s">
        <v>16</v>
      </c>
      <c r="C16" s="69" t="s">
        <v>15</v>
      </c>
      <c r="D16" s="63">
        <v>4.29</v>
      </c>
      <c r="E16" s="63">
        <v>173469</v>
      </c>
      <c r="F16" s="67">
        <v>21797.82</v>
      </c>
      <c r="G16" s="67">
        <v>6.54</v>
      </c>
      <c r="H16" s="64">
        <v>3333</v>
      </c>
    </row>
    <row r="17" spans="1:8" x14ac:dyDescent="0.35">
      <c r="A17" s="71">
        <v>1974</v>
      </c>
      <c r="B17" s="69" t="s">
        <v>14</v>
      </c>
      <c r="C17" s="69" t="s">
        <v>13</v>
      </c>
      <c r="D17" s="63">
        <v>3.76</v>
      </c>
      <c r="E17" s="63">
        <v>139411</v>
      </c>
      <c r="F17" s="67">
        <v>16297.34</v>
      </c>
      <c r="G17" s="67">
        <v>4.99</v>
      </c>
      <c r="H17" s="64">
        <v>3266</v>
      </c>
    </row>
    <row r="18" spans="1:8" x14ac:dyDescent="0.35">
      <c r="A18" s="71">
        <v>1897</v>
      </c>
      <c r="B18" s="69" t="s">
        <v>12</v>
      </c>
      <c r="C18" s="69" t="s">
        <v>11</v>
      </c>
      <c r="D18" s="63">
        <v>3.8</v>
      </c>
      <c r="E18" s="63">
        <v>159752</v>
      </c>
      <c r="F18" s="67">
        <v>15968</v>
      </c>
      <c r="G18" s="67">
        <v>4.99</v>
      </c>
      <c r="H18" s="64">
        <v>3200</v>
      </c>
    </row>
    <row r="19" spans="1:8" x14ac:dyDescent="0.35">
      <c r="A19" s="71">
        <v>2006</v>
      </c>
      <c r="B19" s="69" t="s">
        <v>10</v>
      </c>
      <c r="C19" s="69" t="s">
        <v>9</v>
      </c>
      <c r="D19" s="63">
        <v>3.9</v>
      </c>
      <c r="E19" s="63">
        <v>156328</v>
      </c>
      <c r="F19" s="67">
        <v>15968</v>
      </c>
      <c r="G19" s="67">
        <v>4.99</v>
      </c>
      <c r="H19" s="64">
        <v>3200</v>
      </c>
    </row>
    <row r="20" spans="1:8" x14ac:dyDescent="0.35">
      <c r="A20" s="71">
        <v>1948</v>
      </c>
      <c r="B20" s="69" t="s">
        <v>8</v>
      </c>
      <c r="C20" s="69" t="s">
        <v>7</v>
      </c>
      <c r="D20" s="63">
        <v>4.28</v>
      </c>
      <c r="E20" s="63">
        <v>160860</v>
      </c>
      <c r="F20" s="67">
        <v>6234.67</v>
      </c>
      <c r="G20" s="67">
        <v>1.99</v>
      </c>
      <c r="H20" s="64">
        <v>3133</v>
      </c>
    </row>
    <row r="21" spans="1:8" x14ac:dyDescent="0.35">
      <c r="A21" s="72">
        <v>2006</v>
      </c>
      <c r="B21" s="70" t="s">
        <v>6</v>
      </c>
      <c r="C21" s="70" t="s">
        <v>5</v>
      </c>
      <c r="D21" s="65">
        <v>4.17</v>
      </c>
      <c r="E21" s="65">
        <v>133271</v>
      </c>
      <c r="F21" s="68">
        <v>3035.34</v>
      </c>
      <c r="G21" s="68">
        <v>0.99</v>
      </c>
      <c r="H21" s="66">
        <v>3066</v>
      </c>
    </row>
  </sheetData>
  <conditionalFormatting sqref="D2:D21">
    <cfRule type="top10" dxfId="0" priority="5" rank="10"/>
  </conditionalFormatting>
  <conditionalFormatting sqref="E2:E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{755EEFAE-0B71-46EB-AFB4-DE83F52B32AC}</x14:id>
        </ext>
      </extLst>
    </cfRule>
  </conditionalFormatting>
  <conditionalFormatting sqref="F2:F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{9810A425-6400-4867-BC09-A1C29ACD8DCA}</x14:id>
        </ext>
      </extLst>
    </cfRule>
  </conditionalFormatting>
  <conditionalFormatting sqref="H2:H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5EEFAE-0B71-46EB-AFB4-DE83F52B32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9810A425-6400-4867-BC09-A1C29ACD8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F21"/>
  <sheetViews>
    <sheetView workbookViewId="0">
      <selection activeCell="D22" sqref="D22"/>
    </sheetView>
  </sheetViews>
  <sheetFormatPr defaultRowHeight="14.5" x14ac:dyDescent="0.35"/>
  <cols>
    <col min="1" max="1" width="14.7265625" bestFit="1" customWidth="1"/>
    <col min="2" max="2" width="22.26953125" customWidth="1"/>
    <col min="3" max="3" width="19.81640625" bestFit="1" customWidth="1"/>
    <col min="4" max="4" width="10.453125" bestFit="1" customWidth="1"/>
    <col min="5" max="5" width="9.453125" bestFit="1" customWidth="1"/>
    <col min="6" max="6" width="9.54296875" bestFit="1" customWidth="1"/>
  </cols>
  <sheetData>
    <row r="1" spans="1:6" x14ac:dyDescent="0.35">
      <c r="A1" s="8" t="s">
        <v>52</v>
      </c>
      <c r="B1" s="7" t="s">
        <v>51</v>
      </c>
      <c r="C1" s="7" t="s">
        <v>49</v>
      </c>
      <c r="D1" s="7" t="s">
        <v>47</v>
      </c>
      <c r="E1" s="7" t="s">
        <v>46</v>
      </c>
      <c r="F1" s="6" t="s">
        <v>45</v>
      </c>
    </row>
    <row r="2" spans="1:6" x14ac:dyDescent="0.35">
      <c r="A2" s="73">
        <v>2015</v>
      </c>
      <c r="B2" s="74" t="s">
        <v>40</v>
      </c>
      <c r="C2" s="74">
        <v>3.31</v>
      </c>
      <c r="D2" s="74">
        <v>47795</v>
      </c>
      <c r="E2" s="74">
        <v>8.69</v>
      </c>
      <c r="F2" s="75">
        <v>5500</v>
      </c>
    </row>
    <row r="3" spans="1:6" x14ac:dyDescent="0.35">
      <c r="A3" s="73">
        <v>2008</v>
      </c>
      <c r="B3" s="74" t="s">
        <v>38</v>
      </c>
      <c r="C3" s="74">
        <v>4.04</v>
      </c>
      <c r="D3" s="74">
        <v>41250</v>
      </c>
      <c r="E3" s="74">
        <v>7.5</v>
      </c>
      <c r="F3" s="75">
        <v>5500</v>
      </c>
    </row>
    <row r="4" spans="1:6" x14ac:dyDescent="0.35">
      <c r="A4" s="73">
        <v>2011</v>
      </c>
      <c r="B4" s="74" t="s">
        <v>36</v>
      </c>
      <c r="C4" s="74">
        <v>4.04</v>
      </c>
      <c r="D4" s="74">
        <v>37952.5</v>
      </c>
      <c r="E4" s="74">
        <v>7.99</v>
      </c>
      <c r="F4" s="75">
        <v>4750</v>
      </c>
    </row>
    <row r="5" spans="1:6" x14ac:dyDescent="0.35">
      <c r="A5" s="73">
        <v>1975</v>
      </c>
      <c r="B5" s="74" t="s">
        <v>44</v>
      </c>
      <c r="C5" s="74">
        <v>3.42</v>
      </c>
      <c r="D5" s="74">
        <v>34160</v>
      </c>
      <c r="E5" s="74">
        <v>4.88</v>
      </c>
      <c r="F5" s="75">
        <v>7000</v>
      </c>
    </row>
    <row r="6" spans="1:6" x14ac:dyDescent="0.35">
      <c r="A6" s="73">
        <v>2011</v>
      </c>
      <c r="B6" s="74" t="s">
        <v>32</v>
      </c>
      <c r="C6" s="74">
        <v>4.03</v>
      </c>
      <c r="D6" s="74">
        <v>27491.67</v>
      </c>
      <c r="E6" s="74">
        <v>6.99</v>
      </c>
      <c r="F6" s="75">
        <v>3933</v>
      </c>
    </row>
    <row r="7" spans="1:6" x14ac:dyDescent="0.35">
      <c r="A7" s="73">
        <v>1994</v>
      </c>
      <c r="B7" s="74" t="s">
        <v>30</v>
      </c>
      <c r="C7" s="74">
        <v>3.9</v>
      </c>
      <c r="D7" s="74">
        <v>26182</v>
      </c>
      <c r="E7" s="74">
        <v>6.89</v>
      </c>
      <c r="F7" s="75">
        <v>3800</v>
      </c>
    </row>
    <row r="8" spans="1:6" x14ac:dyDescent="0.35">
      <c r="A8" s="73">
        <v>2012</v>
      </c>
      <c r="B8" s="74" t="s">
        <v>28</v>
      </c>
      <c r="C8" s="74">
        <v>4.34</v>
      </c>
      <c r="D8" s="74">
        <v>26093.67</v>
      </c>
      <c r="E8" s="74">
        <v>6.99</v>
      </c>
      <c r="F8" s="75">
        <v>3733</v>
      </c>
    </row>
    <row r="9" spans="1:6" x14ac:dyDescent="0.35">
      <c r="A9" s="73">
        <v>1905</v>
      </c>
      <c r="B9" s="74" t="s">
        <v>26</v>
      </c>
      <c r="C9" s="74">
        <v>4.2</v>
      </c>
      <c r="D9" s="74">
        <v>23792.34</v>
      </c>
      <c r="E9" s="74">
        <v>6.49</v>
      </c>
      <c r="F9" s="75">
        <v>3666</v>
      </c>
    </row>
    <row r="10" spans="1:6" x14ac:dyDescent="0.35">
      <c r="A10" s="73">
        <v>1922</v>
      </c>
      <c r="B10" s="74" t="s">
        <v>16</v>
      </c>
      <c r="C10" s="74">
        <v>4.29</v>
      </c>
      <c r="D10" s="74">
        <v>21797.82</v>
      </c>
      <c r="E10" s="74">
        <v>6.54</v>
      </c>
      <c r="F10" s="75">
        <v>3333</v>
      </c>
    </row>
    <row r="11" spans="1:6" x14ac:dyDescent="0.35">
      <c r="A11" s="73">
        <v>1954</v>
      </c>
      <c r="B11" s="74" t="s">
        <v>22</v>
      </c>
      <c r="C11" s="74">
        <v>3.9</v>
      </c>
      <c r="D11" s="74">
        <v>21564</v>
      </c>
      <c r="E11" s="74">
        <v>5.99</v>
      </c>
      <c r="F11" s="75">
        <v>3600</v>
      </c>
    </row>
    <row r="12" spans="1:6" x14ac:dyDescent="0.35">
      <c r="A12" s="73">
        <v>2015</v>
      </c>
      <c r="B12" s="74" t="s">
        <v>34</v>
      </c>
      <c r="C12" s="74">
        <v>4.08</v>
      </c>
      <c r="D12" s="74">
        <v>19960</v>
      </c>
      <c r="E12" s="74">
        <v>4.99</v>
      </c>
      <c r="F12" s="75">
        <v>4000</v>
      </c>
    </row>
    <row r="13" spans="1:6" x14ac:dyDescent="0.35">
      <c r="A13" s="73">
        <v>2004</v>
      </c>
      <c r="B13" s="74" t="s">
        <v>24</v>
      </c>
      <c r="C13" s="74">
        <v>4.13</v>
      </c>
      <c r="D13" s="74">
        <v>17964</v>
      </c>
      <c r="E13" s="74">
        <v>4.99</v>
      </c>
      <c r="F13" s="75">
        <v>3600</v>
      </c>
    </row>
    <row r="14" spans="1:6" x14ac:dyDescent="0.35">
      <c r="A14" s="73">
        <v>1974</v>
      </c>
      <c r="B14" s="74" t="s">
        <v>14</v>
      </c>
      <c r="C14" s="74">
        <v>3.76</v>
      </c>
      <c r="D14" s="74">
        <v>16297.34</v>
      </c>
      <c r="E14" s="74">
        <v>4.99</v>
      </c>
      <c r="F14" s="75">
        <v>3266</v>
      </c>
    </row>
    <row r="15" spans="1:6" x14ac:dyDescent="0.35">
      <c r="A15" s="73">
        <v>2006</v>
      </c>
      <c r="B15" s="74" t="s">
        <v>10</v>
      </c>
      <c r="C15" s="74">
        <v>3.9</v>
      </c>
      <c r="D15" s="74">
        <v>15968</v>
      </c>
      <c r="E15" s="74">
        <v>4.99</v>
      </c>
      <c r="F15" s="75">
        <v>3200</v>
      </c>
    </row>
    <row r="16" spans="1:6" x14ac:dyDescent="0.35">
      <c r="A16" s="73">
        <v>1897</v>
      </c>
      <c r="B16" s="74" t="s">
        <v>12</v>
      </c>
      <c r="C16" s="74">
        <v>3.8</v>
      </c>
      <c r="D16" s="74">
        <v>15968</v>
      </c>
      <c r="E16" s="74">
        <v>4.99</v>
      </c>
      <c r="F16" s="75">
        <v>3200</v>
      </c>
    </row>
    <row r="17" spans="1:6" x14ac:dyDescent="0.35">
      <c r="A17" s="73">
        <v>1987</v>
      </c>
      <c r="B17" s="74" t="s">
        <v>42</v>
      </c>
      <c r="C17" s="74">
        <v>4.2300000000000004</v>
      </c>
      <c r="D17" s="74">
        <v>12437.5</v>
      </c>
      <c r="E17" s="74">
        <v>1.99</v>
      </c>
      <c r="F17" s="75">
        <v>6250</v>
      </c>
    </row>
    <row r="18" spans="1:6" x14ac:dyDescent="0.35">
      <c r="A18" s="73">
        <v>1935</v>
      </c>
      <c r="B18" s="74" t="s">
        <v>18</v>
      </c>
      <c r="C18" s="74">
        <v>4.18</v>
      </c>
      <c r="D18" s="74">
        <v>6897.34</v>
      </c>
      <c r="E18" s="74">
        <v>1.99</v>
      </c>
      <c r="F18" s="75">
        <v>3466</v>
      </c>
    </row>
    <row r="19" spans="1:6" x14ac:dyDescent="0.35">
      <c r="A19" s="73">
        <v>1948</v>
      </c>
      <c r="B19" s="74" t="s">
        <v>8</v>
      </c>
      <c r="C19" s="74">
        <v>4.28</v>
      </c>
      <c r="D19" s="74">
        <v>6234.67</v>
      </c>
      <c r="E19" s="74">
        <v>1.99</v>
      </c>
      <c r="F19" s="75">
        <v>3133</v>
      </c>
    </row>
    <row r="20" spans="1:6" x14ac:dyDescent="0.35">
      <c r="A20" s="73">
        <v>2010</v>
      </c>
      <c r="B20" s="74" t="s">
        <v>20</v>
      </c>
      <c r="C20" s="74">
        <v>4.42</v>
      </c>
      <c r="D20" s="74">
        <v>3431.34</v>
      </c>
      <c r="E20" s="74">
        <v>0.99</v>
      </c>
      <c r="F20" s="75">
        <v>3466</v>
      </c>
    </row>
    <row r="21" spans="1:6" x14ac:dyDescent="0.35">
      <c r="A21" s="76">
        <v>2006</v>
      </c>
      <c r="B21" s="77" t="s">
        <v>6</v>
      </c>
      <c r="C21" s="77">
        <v>4.17</v>
      </c>
      <c r="D21" s="77">
        <v>3035.34</v>
      </c>
      <c r="E21" s="77">
        <v>0.99</v>
      </c>
      <c r="F21" s="78">
        <v>3066</v>
      </c>
    </row>
  </sheetData>
  <sortState xmlns:xlrd2="http://schemas.microsoft.com/office/spreadsheetml/2017/richdata2" ref="A2:F21">
    <sortCondition descending="1" ref="D2:D21"/>
    <sortCondition descending="1" ref="C2:C21"/>
    <sortCondition ref="B2:B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/>
  </sheetPr>
  <dimension ref="A1:E16"/>
  <sheetViews>
    <sheetView workbookViewId="0">
      <selection activeCell="E17" sqref="E17"/>
    </sheetView>
  </sheetViews>
  <sheetFormatPr defaultRowHeight="14.5" x14ac:dyDescent="0.35"/>
  <cols>
    <col min="2" max="2" width="11.7265625" bestFit="1" customWidth="1"/>
    <col min="3" max="3" width="15.453125" bestFit="1" customWidth="1"/>
    <col min="4" max="4" width="18" bestFit="1" customWidth="1"/>
  </cols>
  <sheetData>
    <row r="1" spans="1:5" ht="15.5" x14ac:dyDescent="0.35">
      <c r="A1" s="15"/>
      <c r="B1" s="14" t="s">
        <v>56</v>
      </c>
      <c r="C1" s="14" t="s">
        <v>55</v>
      </c>
      <c r="D1" s="14" t="s">
        <v>54</v>
      </c>
      <c r="E1" s="13" t="s">
        <v>53</v>
      </c>
    </row>
    <row r="2" spans="1:5" x14ac:dyDescent="0.35">
      <c r="A2" s="12">
        <v>12</v>
      </c>
      <c r="B2" s="11">
        <f>A2+A3</f>
        <v>14</v>
      </c>
      <c r="C2" s="11">
        <f>A2-A3</f>
        <v>10</v>
      </c>
      <c r="D2" s="11">
        <f>A2*A3</f>
        <v>24</v>
      </c>
      <c r="E2" s="10">
        <f>A2/A3</f>
        <v>6</v>
      </c>
    </row>
    <row r="3" spans="1:5" x14ac:dyDescent="0.35">
      <c r="A3" s="12">
        <v>2</v>
      </c>
      <c r="B3" s="11">
        <f t="shared" ref="B3:B16" si="0">A3+A4</f>
        <v>22</v>
      </c>
      <c r="C3" s="11">
        <f t="shared" ref="C3:C16" si="1">A3-A4</f>
        <v>-18</v>
      </c>
      <c r="D3" s="11">
        <f t="shared" ref="D3:D16" si="2">A3*A4</f>
        <v>40</v>
      </c>
      <c r="E3" s="10">
        <f t="shared" ref="E3:E15" si="3">A3/A4</f>
        <v>0.1</v>
      </c>
    </row>
    <row r="4" spans="1:5" x14ac:dyDescent="0.35">
      <c r="A4" s="12">
        <v>20</v>
      </c>
      <c r="B4" s="11">
        <f t="shared" si="0"/>
        <v>22</v>
      </c>
      <c r="C4" s="11">
        <f t="shared" si="1"/>
        <v>18</v>
      </c>
      <c r="D4" s="11">
        <f t="shared" si="2"/>
        <v>40</v>
      </c>
      <c r="E4" s="10">
        <f t="shared" si="3"/>
        <v>10</v>
      </c>
    </row>
    <row r="5" spans="1:5" x14ac:dyDescent="0.35">
      <c r="A5" s="12">
        <v>2</v>
      </c>
      <c r="B5" s="11">
        <f t="shared" si="0"/>
        <v>6</v>
      </c>
      <c r="C5" s="11">
        <f t="shared" si="1"/>
        <v>-2</v>
      </c>
      <c r="D5" s="11">
        <f t="shared" si="2"/>
        <v>8</v>
      </c>
      <c r="E5" s="10">
        <f t="shared" si="3"/>
        <v>0.5</v>
      </c>
    </row>
    <row r="6" spans="1:5" x14ac:dyDescent="0.35">
      <c r="A6" s="12">
        <v>4</v>
      </c>
      <c r="B6" s="11">
        <f t="shared" si="0"/>
        <v>13</v>
      </c>
      <c r="C6" s="11">
        <f t="shared" si="1"/>
        <v>-5</v>
      </c>
      <c r="D6" s="11">
        <f t="shared" si="2"/>
        <v>36</v>
      </c>
      <c r="E6" s="10">
        <f t="shared" si="3"/>
        <v>0.44444444444444442</v>
      </c>
    </row>
    <row r="7" spans="1:5" x14ac:dyDescent="0.35">
      <c r="A7" s="12">
        <v>9</v>
      </c>
      <c r="B7" s="11">
        <f t="shared" si="0"/>
        <v>15</v>
      </c>
      <c r="C7" s="11">
        <f t="shared" si="1"/>
        <v>3</v>
      </c>
      <c r="D7" s="11">
        <f t="shared" si="2"/>
        <v>54</v>
      </c>
      <c r="E7" s="10">
        <f t="shared" si="3"/>
        <v>1.5</v>
      </c>
    </row>
    <row r="8" spans="1:5" x14ac:dyDescent="0.35">
      <c r="A8" s="12">
        <v>6</v>
      </c>
      <c r="B8" s="11">
        <f t="shared" si="0"/>
        <v>18</v>
      </c>
      <c r="C8" s="11">
        <f t="shared" si="1"/>
        <v>-6</v>
      </c>
      <c r="D8" s="11">
        <f t="shared" si="2"/>
        <v>72</v>
      </c>
      <c r="E8" s="10">
        <f t="shared" si="3"/>
        <v>0.5</v>
      </c>
    </row>
    <row r="9" spans="1:5" x14ac:dyDescent="0.35">
      <c r="A9" s="12">
        <v>12</v>
      </c>
      <c r="B9" s="11">
        <f t="shared" si="0"/>
        <v>35</v>
      </c>
      <c r="C9" s="11">
        <f t="shared" si="1"/>
        <v>-11</v>
      </c>
      <c r="D9" s="11">
        <f t="shared" si="2"/>
        <v>276</v>
      </c>
      <c r="E9" s="10">
        <f t="shared" si="3"/>
        <v>0.52173913043478259</v>
      </c>
    </row>
    <row r="10" spans="1:5" x14ac:dyDescent="0.35">
      <c r="A10" s="12">
        <v>23</v>
      </c>
      <c r="B10" s="11">
        <f t="shared" si="0"/>
        <v>35</v>
      </c>
      <c r="C10" s="11">
        <f t="shared" si="1"/>
        <v>11</v>
      </c>
      <c r="D10" s="11">
        <f t="shared" si="2"/>
        <v>276</v>
      </c>
      <c r="E10" s="10">
        <f t="shared" si="3"/>
        <v>1.9166666666666667</v>
      </c>
    </row>
    <row r="11" spans="1:5" x14ac:dyDescent="0.35">
      <c r="A11" s="12">
        <v>12</v>
      </c>
      <c r="B11" s="11">
        <f t="shared" si="0"/>
        <v>15</v>
      </c>
      <c r="C11" s="11">
        <f t="shared" si="1"/>
        <v>9</v>
      </c>
      <c r="D11" s="11">
        <f t="shared" si="2"/>
        <v>36</v>
      </c>
      <c r="E11" s="10">
        <f t="shared" si="3"/>
        <v>4</v>
      </c>
    </row>
    <row r="12" spans="1:5" x14ac:dyDescent="0.35">
      <c r="A12" s="12">
        <v>3</v>
      </c>
      <c r="B12" s="11">
        <f t="shared" si="0"/>
        <v>9</v>
      </c>
      <c r="C12" s="11">
        <f t="shared" si="1"/>
        <v>-3</v>
      </c>
      <c r="D12" s="11">
        <f t="shared" si="2"/>
        <v>18</v>
      </c>
      <c r="E12" s="10">
        <f t="shared" si="3"/>
        <v>0.5</v>
      </c>
    </row>
    <row r="13" spans="1:5" x14ac:dyDescent="0.35">
      <c r="A13" s="12">
        <v>6</v>
      </c>
      <c r="B13" s="11">
        <f t="shared" si="0"/>
        <v>13</v>
      </c>
      <c r="C13" s="11">
        <f t="shared" si="1"/>
        <v>-1</v>
      </c>
      <c r="D13" s="11">
        <f t="shared" si="2"/>
        <v>42</v>
      </c>
      <c r="E13" s="10">
        <f t="shared" si="3"/>
        <v>0.8571428571428571</v>
      </c>
    </row>
    <row r="14" spans="1:5" x14ac:dyDescent="0.35">
      <c r="A14" s="12">
        <v>7</v>
      </c>
      <c r="B14" s="11">
        <f t="shared" si="0"/>
        <v>15</v>
      </c>
      <c r="C14" s="11">
        <f t="shared" si="1"/>
        <v>-1</v>
      </c>
      <c r="D14" s="11">
        <f t="shared" si="2"/>
        <v>56</v>
      </c>
      <c r="E14" s="10">
        <f t="shared" si="3"/>
        <v>0.875</v>
      </c>
    </row>
    <row r="15" spans="1:5" x14ac:dyDescent="0.35">
      <c r="A15" s="12">
        <v>8</v>
      </c>
      <c r="B15" s="11">
        <f t="shared" si="0"/>
        <v>24</v>
      </c>
      <c r="C15" s="11">
        <f t="shared" si="1"/>
        <v>-8</v>
      </c>
      <c r="D15" s="11">
        <f t="shared" si="2"/>
        <v>128</v>
      </c>
      <c r="E15" s="10">
        <f t="shared" si="3"/>
        <v>0.5</v>
      </c>
    </row>
    <row r="16" spans="1:5" x14ac:dyDescent="0.35">
      <c r="A16" s="9">
        <v>16</v>
      </c>
      <c r="B16" s="11">
        <f t="shared" si="0"/>
        <v>16</v>
      </c>
      <c r="C16" s="11">
        <f t="shared" si="1"/>
        <v>16</v>
      </c>
      <c r="D16" s="11">
        <f t="shared" si="2"/>
        <v>0</v>
      </c>
      <c r="E16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/>
  </sheetPr>
  <dimension ref="A1:S22"/>
  <sheetViews>
    <sheetView topLeftCell="B1" workbookViewId="0">
      <selection activeCell="E17" sqref="E17"/>
    </sheetView>
  </sheetViews>
  <sheetFormatPr defaultRowHeight="14.5" x14ac:dyDescent="0.35"/>
  <cols>
    <col min="1" max="1" width="9" customWidth="1"/>
    <col min="2" max="2" width="10.7265625" bestFit="1" customWidth="1"/>
    <col min="4" max="4" width="9.54296875" customWidth="1"/>
    <col min="6" max="6" width="13.54296875" customWidth="1"/>
  </cols>
  <sheetData>
    <row r="1" spans="1:19" ht="15.5" x14ac:dyDescent="0.35">
      <c r="A1" s="16" t="s">
        <v>57</v>
      </c>
      <c r="B1" s="17" t="s">
        <v>58</v>
      </c>
      <c r="C1" s="17" t="s">
        <v>59</v>
      </c>
      <c r="D1" s="17" t="s">
        <v>60</v>
      </c>
      <c r="E1" s="18" t="s">
        <v>61</v>
      </c>
      <c r="F1" s="19" t="s">
        <v>62</v>
      </c>
      <c r="I1" s="20" t="s">
        <v>61</v>
      </c>
      <c r="J1" s="21">
        <v>0.05</v>
      </c>
      <c r="O1" s="16" t="s">
        <v>63</v>
      </c>
      <c r="P1" s="22"/>
      <c r="Q1" s="22"/>
      <c r="R1" s="22"/>
      <c r="S1" s="23"/>
    </row>
    <row r="2" spans="1:19" ht="15.5" x14ac:dyDescent="0.35">
      <c r="A2" s="5">
        <v>30</v>
      </c>
      <c r="B2">
        <v>95.7</v>
      </c>
      <c r="C2">
        <v>2871</v>
      </c>
      <c r="D2" t="s">
        <v>64</v>
      </c>
      <c r="E2" s="79">
        <f>IF(C2&gt;3500,C2*$J$1,0)</f>
        <v>0</v>
      </c>
      <c r="F2" s="4">
        <f>C2-E2</f>
        <v>2871</v>
      </c>
      <c r="O2" s="24">
        <v>2</v>
      </c>
      <c r="P2" s="25">
        <v>3</v>
      </c>
      <c r="Q2">
        <f>$O2*P2</f>
        <v>6</v>
      </c>
      <c r="R2">
        <f t="shared" ref="R2:S2" si="0">$O2*Q2</f>
        <v>12</v>
      </c>
      <c r="S2">
        <f t="shared" si="0"/>
        <v>24</v>
      </c>
    </row>
    <row r="3" spans="1:19" ht="15.5" x14ac:dyDescent="0.35">
      <c r="A3" s="5">
        <v>34</v>
      </c>
      <c r="B3">
        <v>81.349999999999994</v>
      </c>
      <c r="C3">
        <v>2765.9</v>
      </c>
      <c r="D3" t="s">
        <v>65</v>
      </c>
      <c r="E3" s="79">
        <f t="shared" ref="E3:E16" si="1">IF(C3&gt;3500,C3*$J$1,0)</f>
        <v>0</v>
      </c>
      <c r="F3" s="4">
        <f t="shared" ref="F3:F16" si="2">C3-E3</f>
        <v>2765.9</v>
      </c>
      <c r="O3" s="24">
        <v>3</v>
      </c>
      <c r="P3" s="25">
        <v>2</v>
      </c>
      <c r="Q3">
        <f t="shared" ref="Q3:S8" si="3">$O3*P3</f>
        <v>6</v>
      </c>
      <c r="R3">
        <f t="shared" si="3"/>
        <v>18</v>
      </c>
      <c r="S3">
        <f t="shared" si="3"/>
        <v>54</v>
      </c>
    </row>
    <row r="4" spans="1:19" ht="15.5" x14ac:dyDescent="0.35">
      <c r="A4" s="5">
        <v>41</v>
      </c>
      <c r="B4">
        <v>94.74</v>
      </c>
      <c r="C4">
        <v>3884.34</v>
      </c>
      <c r="D4" t="s">
        <v>66</v>
      </c>
      <c r="E4" s="79">
        <f t="shared" si="1"/>
        <v>194.21700000000001</v>
      </c>
      <c r="F4" s="4">
        <f t="shared" si="2"/>
        <v>3690.123</v>
      </c>
      <c r="O4" s="24">
        <v>2</v>
      </c>
      <c r="P4" s="25">
        <v>6</v>
      </c>
      <c r="Q4">
        <f t="shared" si="3"/>
        <v>12</v>
      </c>
      <c r="R4">
        <f t="shared" si="3"/>
        <v>24</v>
      </c>
      <c r="S4">
        <f t="shared" si="3"/>
        <v>48</v>
      </c>
    </row>
    <row r="5" spans="1:19" ht="15.5" x14ac:dyDescent="0.35">
      <c r="A5" s="5">
        <v>45</v>
      </c>
      <c r="B5">
        <v>83.26</v>
      </c>
      <c r="C5">
        <v>3746.7</v>
      </c>
      <c r="D5" t="s">
        <v>67</v>
      </c>
      <c r="E5" s="79">
        <f t="shared" si="1"/>
        <v>187.33500000000001</v>
      </c>
      <c r="F5" s="4">
        <f t="shared" si="2"/>
        <v>3559.3649999999998</v>
      </c>
      <c r="O5" s="24">
        <v>5</v>
      </c>
      <c r="P5" s="25">
        <v>6</v>
      </c>
      <c r="Q5">
        <f t="shared" si="3"/>
        <v>30</v>
      </c>
      <c r="R5">
        <f t="shared" si="3"/>
        <v>150</v>
      </c>
      <c r="S5">
        <f t="shared" si="3"/>
        <v>750</v>
      </c>
    </row>
    <row r="6" spans="1:19" ht="15.5" x14ac:dyDescent="0.35">
      <c r="A6" s="5">
        <v>36</v>
      </c>
      <c r="B6">
        <v>96.66</v>
      </c>
      <c r="C6">
        <v>3479.76</v>
      </c>
      <c r="D6" t="s">
        <v>68</v>
      </c>
      <c r="E6" s="79">
        <f t="shared" si="1"/>
        <v>0</v>
      </c>
      <c r="F6" s="4">
        <f t="shared" si="2"/>
        <v>3479.76</v>
      </c>
      <c r="O6" s="24">
        <v>2</v>
      </c>
      <c r="P6" s="25">
        <v>2</v>
      </c>
      <c r="Q6">
        <f t="shared" si="3"/>
        <v>4</v>
      </c>
      <c r="R6">
        <f t="shared" si="3"/>
        <v>8</v>
      </c>
      <c r="S6">
        <f t="shared" si="3"/>
        <v>16</v>
      </c>
    </row>
    <row r="7" spans="1:19" ht="15.5" x14ac:dyDescent="0.35">
      <c r="A7" s="5">
        <v>29</v>
      </c>
      <c r="B7">
        <v>86.13</v>
      </c>
      <c r="C7">
        <v>2497.77</v>
      </c>
      <c r="D7" t="s">
        <v>69</v>
      </c>
      <c r="E7" s="79">
        <f t="shared" si="1"/>
        <v>0</v>
      </c>
      <c r="F7" s="4">
        <f t="shared" si="2"/>
        <v>2497.77</v>
      </c>
      <c r="I7" s="16" t="s">
        <v>658</v>
      </c>
      <c r="J7" s="22"/>
      <c r="K7" s="22"/>
      <c r="L7" s="22"/>
      <c r="M7" s="23"/>
      <c r="O7" s="24">
        <v>7</v>
      </c>
      <c r="P7" s="25">
        <v>3</v>
      </c>
      <c r="Q7">
        <f t="shared" si="3"/>
        <v>21</v>
      </c>
      <c r="R7">
        <f t="shared" si="3"/>
        <v>147</v>
      </c>
      <c r="S7">
        <f t="shared" si="3"/>
        <v>1029</v>
      </c>
    </row>
    <row r="8" spans="1:19" ht="15.5" x14ac:dyDescent="0.35">
      <c r="A8" s="5">
        <v>48</v>
      </c>
      <c r="B8">
        <v>114.84</v>
      </c>
      <c r="C8">
        <v>5512.32</v>
      </c>
      <c r="D8" t="s">
        <v>70</v>
      </c>
      <c r="E8" s="79">
        <f t="shared" si="1"/>
        <v>275.61599999999999</v>
      </c>
      <c r="F8" s="4">
        <f t="shared" si="2"/>
        <v>5236.7039999999997</v>
      </c>
      <c r="I8" s="24">
        <v>2</v>
      </c>
      <c r="J8" s="26">
        <v>3</v>
      </c>
      <c r="K8">
        <f>I$8*J8</f>
        <v>6</v>
      </c>
      <c r="L8">
        <f t="shared" ref="L8:M14" si="4">J$8*K8</f>
        <v>18</v>
      </c>
      <c r="M8">
        <f t="shared" si="4"/>
        <v>108</v>
      </c>
      <c r="O8" s="27">
        <v>4</v>
      </c>
      <c r="P8" s="28">
        <v>7</v>
      </c>
      <c r="Q8">
        <f t="shared" si="3"/>
        <v>28</v>
      </c>
      <c r="R8">
        <f t="shared" si="3"/>
        <v>112</v>
      </c>
      <c r="S8">
        <f t="shared" si="3"/>
        <v>448</v>
      </c>
    </row>
    <row r="9" spans="1:19" ht="15.5" x14ac:dyDescent="0.35">
      <c r="A9" s="5">
        <v>41</v>
      </c>
      <c r="B9">
        <v>114.84</v>
      </c>
      <c r="C9">
        <v>4708.4399999999996</v>
      </c>
      <c r="D9" t="s">
        <v>71</v>
      </c>
      <c r="E9" s="79">
        <f t="shared" si="1"/>
        <v>235.422</v>
      </c>
      <c r="F9" s="4">
        <f t="shared" si="2"/>
        <v>4473.018</v>
      </c>
      <c r="I9" s="29">
        <v>3</v>
      </c>
      <c r="J9" s="25">
        <v>2</v>
      </c>
      <c r="K9">
        <f t="shared" ref="K9:K14" si="5">I$8*J9</f>
        <v>4</v>
      </c>
      <c r="L9">
        <f t="shared" si="4"/>
        <v>12</v>
      </c>
      <c r="M9">
        <f t="shared" si="4"/>
        <v>72</v>
      </c>
      <c r="N9" s="30"/>
      <c r="O9" s="30"/>
      <c r="P9" s="30"/>
      <c r="Q9" s="30"/>
    </row>
    <row r="10" spans="1:19" ht="15.5" x14ac:dyDescent="0.35">
      <c r="A10" s="5">
        <v>37</v>
      </c>
      <c r="B10">
        <v>107.18</v>
      </c>
      <c r="C10">
        <v>3965.66</v>
      </c>
      <c r="D10" t="s">
        <v>72</v>
      </c>
      <c r="E10" s="79">
        <f t="shared" si="1"/>
        <v>198.28300000000002</v>
      </c>
      <c r="F10" s="4">
        <f t="shared" si="2"/>
        <v>3767.377</v>
      </c>
      <c r="I10" s="29">
        <v>2</v>
      </c>
      <c r="J10" s="25">
        <v>6</v>
      </c>
      <c r="K10">
        <f t="shared" si="5"/>
        <v>12</v>
      </c>
      <c r="L10">
        <f t="shared" si="4"/>
        <v>36</v>
      </c>
      <c r="M10">
        <f t="shared" si="4"/>
        <v>216</v>
      </c>
    </row>
    <row r="11" spans="1:19" ht="15.5" x14ac:dyDescent="0.35">
      <c r="A11" s="5">
        <v>23</v>
      </c>
      <c r="B11">
        <v>101.44</v>
      </c>
      <c r="C11">
        <v>2333.12</v>
      </c>
      <c r="D11" t="s">
        <v>73</v>
      </c>
      <c r="E11" s="79">
        <f t="shared" si="1"/>
        <v>0</v>
      </c>
      <c r="F11" s="4">
        <f t="shared" si="2"/>
        <v>2333.12</v>
      </c>
      <c r="I11" s="29">
        <v>5</v>
      </c>
      <c r="J11" s="25">
        <v>6</v>
      </c>
      <c r="K11">
        <f t="shared" si="5"/>
        <v>12</v>
      </c>
      <c r="L11">
        <f t="shared" si="4"/>
        <v>36</v>
      </c>
      <c r="M11">
        <f t="shared" si="4"/>
        <v>216</v>
      </c>
      <c r="O11" s="31" t="s">
        <v>74</v>
      </c>
      <c r="P11" s="22"/>
      <c r="Q11" s="22"/>
      <c r="R11" s="22"/>
      <c r="S11" s="23"/>
    </row>
    <row r="12" spans="1:19" ht="15.5" x14ac:dyDescent="0.35">
      <c r="A12" s="5">
        <v>28</v>
      </c>
      <c r="B12">
        <v>113.88</v>
      </c>
      <c r="C12">
        <v>3188.64</v>
      </c>
      <c r="D12" t="s">
        <v>75</v>
      </c>
      <c r="E12" s="79">
        <f t="shared" si="1"/>
        <v>0</v>
      </c>
      <c r="F12" s="4">
        <f t="shared" si="2"/>
        <v>3188.64</v>
      </c>
      <c r="I12" s="29">
        <v>2</v>
      </c>
      <c r="J12" s="25">
        <v>2</v>
      </c>
      <c r="K12">
        <f t="shared" si="5"/>
        <v>4</v>
      </c>
      <c r="L12">
        <f t="shared" si="4"/>
        <v>12</v>
      </c>
      <c r="M12">
        <f t="shared" si="4"/>
        <v>72</v>
      </c>
      <c r="O12" s="24">
        <v>2</v>
      </c>
      <c r="P12" s="25">
        <v>3</v>
      </c>
      <c r="Q12">
        <f>$O$12*P12</f>
        <v>6</v>
      </c>
      <c r="R12">
        <f t="shared" ref="R12:S12" si="6">$O$12*Q12</f>
        <v>12</v>
      </c>
      <c r="S12">
        <f t="shared" si="6"/>
        <v>24</v>
      </c>
    </row>
    <row r="13" spans="1:19" ht="15.5" x14ac:dyDescent="0.35">
      <c r="A13" s="5">
        <v>34</v>
      </c>
      <c r="B13">
        <v>108.14</v>
      </c>
      <c r="C13">
        <v>3676.76</v>
      </c>
      <c r="D13" t="s">
        <v>67</v>
      </c>
      <c r="E13" s="79">
        <f t="shared" si="1"/>
        <v>183.83800000000002</v>
      </c>
      <c r="F13" s="4">
        <f t="shared" si="2"/>
        <v>3492.922</v>
      </c>
      <c r="I13" s="29">
        <v>7</v>
      </c>
      <c r="J13" s="25">
        <v>3</v>
      </c>
      <c r="K13">
        <f t="shared" si="5"/>
        <v>6</v>
      </c>
      <c r="L13">
        <f t="shared" si="4"/>
        <v>18</v>
      </c>
      <c r="M13">
        <f t="shared" si="4"/>
        <v>108</v>
      </c>
      <c r="O13" s="29">
        <v>3</v>
      </c>
      <c r="P13" s="25">
        <v>2</v>
      </c>
      <c r="Q13">
        <f t="shared" ref="Q13:S18" si="7">$O$12*P13</f>
        <v>4</v>
      </c>
      <c r="R13">
        <f t="shared" si="7"/>
        <v>8</v>
      </c>
      <c r="S13">
        <f t="shared" si="7"/>
        <v>16</v>
      </c>
    </row>
    <row r="14" spans="1:19" ht="15.5" x14ac:dyDescent="0.35">
      <c r="A14" s="5">
        <v>45</v>
      </c>
      <c r="B14">
        <v>92.83</v>
      </c>
      <c r="C14">
        <v>4177.3500000000004</v>
      </c>
      <c r="D14" t="s">
        <v>76</v>
      </c>
      <c r="E14" s="79">
        <f t="shared" si="1"/>
        <v>208.86750000000004</v>
      </c>
      <c r="F14" s="4">
        <f t="shared" si="2"/>
        <v>3968.4825000000005</v>
      </c>
      <c r="I14" s="32">
        <v>4</v>
      </c>
      <c r="J14" s="28">
        <v>7</v>
      </c>
      <c r="K14">
        <f t="shared" si="5"/>
        <v>14</v>
      </c>
      <c r="L14">
        <f t="shared" si="4"/>
        <v>42</v>
      </c>
      <c r="M14">
        <f t="shared" si="4"/>
        <v>252</v>
      </c>
      <c r="O14" s="29">
        <v>2</v>
      </c>
      <c r="P14" s="25">
        <v>6</v>
      </c>
      <c r="Q14">
        <f t="shared" si="7"/>
        <v>12</v>
      </c>
      <c r="R14">
        <f t="shared" si="7"/>
        <v>24</v>
      </c>
      <c r="S14">
        <f t="shared" si="7"/>
        <v>48</v>
      </c>
    </row>
    <row r="15" spans="1:19" ht="15.5" x14ac:dyDescent="0.35">
      <c r="A15" s="5">
        <v>36</v>
      </c>
      <c r="B15">
        <v>113.88</v>
      </c>
      <c r="C15">
        <v>4099.68</v>
      </c>
      <c r="D15" t="s">
        <v>77</v>
      </c>
      <c r="E15" s="79">
        <f t="shared" si="1"/>
        <v>204.98400000000004</v>
      </c>
      <c r="F15" s="4">
        <f t="shared" si="2"/>
        <v>3894.6960000000004</v>
      </c>
      <c r="O15" s="29">
        <v>5</v>
      </c>
      <c r="P15" s="25">
        <v>6</v>
      </c>
      <c r="Q15">
        <f t="shared" si="7"/>
        <v>12</v>
      </c>
      <c r="R15">
        <f t="shared" si="7"/>
        <v>24</v>
      </c>
      <c r="S15">
        <f t="shared" si="7"/>
        <v>48</v>
      </c>
    </row>
    <row r="16" spans="1:19" ht="15.5" x14ac:dyDescent="0.35">
      <c r="A16" s="3">
        <v>23</v>
      </c>
      <c r="B16" s="2">
        <v>112.93</v>
      </c>
      <c r="C16" s="2">
        <v>2597.39</v>
      </c>
      <c r="D16" s="2" t="s">
        <v>78</v>
      </c>
      <c r="E16" s="79">
        <f t="shared" si="1"/>
        <v>0</v>
      </c>
      <c r="F16" s="4">
        <f t="shared" si="2"/>
        <v>2597.39</v>
      </c>
      <c r="O16" s="29">
        <v>2</v>
      </c>
      <c r="P16" s="25">
        <v>2</v>
      </c>
      <c r="Q16">
        <f t="shared" si="7"/>
        <v>4</v>
      </c>
      <c r="R16">
        <f t="shared" si="7"/>
        <v>8</v>
      </c>
      <c r="S16">
        <f t="shared" si="7"/>
        <v>16</v>
      </c>
    </row>
    <row r="17" spans="1:19" ht="15.5" x14ac:dyDescent="0.35">
      <c r="A17" s="30"/>
      <c r="B17" s="30"/>
      <c r="C17" s="30"/>
      <c r="D17" s="30"/>
      <c r="O17" s="29">
        <v>7</v>
      </c>
      <c r="P17" s="25">
        <v>3</v>
      </c>
      <c r="Q17">
        <f t="shared" si="7"/>
        <v>6</v>
      </c>
      <c r="R17">
        <f t="shared" si="7"/>
        <v>12</v>
      </c>
      <c r="S17">
        <f t="shared" si="7"/>
        <v>24</v>
      </c>
    </row>
    <row r="18" spans="1:19" ht="15.5" x14ac:dyDescent="0.35">
      <c r="A18" s="30"/>
      <c r="B18" s="30"/>
      <c r="C18" s="30"/>
      <c r="D18" s="30"/>
      <c r="O18" s="32">
        <v>4</v>
      </c>
      <c r="P18" s="28">
        <v>7</v>
      </c>
      <c r="Q18">
        <f t="shared" si="7"/>
        <v>14</v>
      </c>
      <c r="R18">
        <f t="shared" si="7"/>
        <v>28</v>
      </c>
      <c r="S18">
        <f t="shared" si="7"/>
        <v>56</v>
      </c>
    </row>
    <row r="19" spans="1:19" ht="15.5" x14ac:dyDescent="0.35">
      <c r="A19" s="30"/>
      <c r="B19" s="30"/>
      <c r="C19" s="30"/>
      <c r="D19" s="30"/>
    </row>
    <row r="20" spans="1:19" ht="15.5" x14ac:dyDescent="0.35">
      <c r="A20" s="30"/>
      <c r="B20" s="30"/>
      <c r="C20" s="30"/>
      <c r="D20" s="30"/>
      <c r="G20" s="30"/>
      <c r="H20" s="30"/>
    </row>
    <row r="21" spans="1:19" ht="15.5" x14ac:dyDescent="0.35">
      <c r="A21" s="30"/>
      <c r="B21" s="30"/>
      <c r="C21" s="30"/>
      <c r="D21" s="30"/>
      <c r="G21" s="30"/>
      <c r="H21" s="30"/>
    </row>
    <row r="22" spans="1:19" ht="15.5" x14ac:dyDescent="0.35">
      <c r="G22" s="30"/>
      <c r="H2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/>
  </sheetPr>
  <dimension ref="A1:Q24"/>
  <sheetViews>
    <sheetView workbookViewId="0">
      <selection activeCell="E17" sqref="E17"/>
    </sheetView>
  </sheetViews>
  <sheetFormatPr defaultRowHeight="14.5" x14ac:dyDescent="0.35"/>
  <cols>
    <col min="1" max="1" width="15" bestFit="1" customWidth="1"/>
    <col min="2" max="2" width="14.7265625" bestFit="1" customWidth="1"/>
    <col min="5" max="5" width="6.1796875" customWidth="1"/>
    <col min="8" max="8" width="5.453125" customWidth="1"/>
    <col min="10" max="10" width="4.81640625" customWidth="1"/>
    <col min="15" max="15" width="11" customWidth="1"/>
    <col min="16" max="16" width="12.36328125" customWidth="1"/>
    <col min="17" max="17" width="12.1796875" customWidth="1"/>
  </cols>
  <sheetData>
    <row r="1" spans="1:17" ht="15.5" x14ac:dyDescent="0.35">
      <c r="A1" s="33" t="s">
        <v>79</v>
      </c>
      <c r="B1" s="34" t="s">
        <v>80</v>
      </c>
      <c r="C1" s="22"/>
      <c r="D1" s="35" t="s">
        <v>0</v>
      </c>
      <c r="E1" s="35"/>
      <c r="F1" s="35" t="s">
        <v>81</v>
      </c>
      <c r="G1" s="35" t="s">
        <v>82</v>
      </c>
      <c r="H1" s="35"/>
      <c r="I1" s="35" t="s">
        <v>83</v>
      </c>
      <c r="J1" s="35"/>
      <c r="K1" s="35" t="s">
        <v>84</v>
      </c>
      <c r="L1" s="35" t="s">
        <v>85</v>
      </c>
      <c r="M1" s="35" t="s">
        <v>86</v>
      </c>
      <c r="N1" s="35" t="s">
        <v>87</v>
      </c>
      <c r="O1" s="35" t="s">
        <v>88</v>
      </c>
      <c r="P1" s="35" t="s">
        <v>89</v>
      </c>
      <c r="Q1" s="36" t="s">
        <v>90</v>
      </c>
    </row>
    <row r="2" spans="1:17" ht="15.5" x14ac:dyDescent="0.35">
      <c r="A2" s="37" t="s">
        <v>91</v>
      </c>
      <c r="B2" s="38">
        <v>130.97999999999999</v>
      </c>
      <c r="D2" s="80">
        <f>SUM(B2,B3)</f>
        <v>142.97999999999999</v>
      </c>
      <c r="E2" s="80"/>
      <c r="F2">
        <f ca="1">SUMIF(A2:B19,A8,B2:B19)</f>
        <v>11.284000000000002</v>
      </c>
      <c r="G2" t="s">
        <v>659</v>
      </c>
      <c r="I2" t="s">
        <v>659</v>
      </c>
      <c r="K2">
        <f>COUNTIF(A2:B19,A8)</f>
        <v>3</v>
      </c>
      <c r="L2" s="80">
        <f>AVERAGE(B2:B19)</f>
        <v>57.250083333333336</v>
      </c>
      <c r="M2" s="80">
        <f>MAX(B2:B19)</f>
        <v>191.5155</v>
      </c>
      <c r="N2" s="80">
        <f>MIN(B2:B20)</f>
        <v>0.84799999999999986</v>
      </c>
      <c r="O2" t="str">
        <f>LOWER(A2)</f>
        <v>bookcases</v>
      </c>
      <c r="P2" t="str">
        <f>UPPER(A2)</f>
        <v>BOOKCASES</v>
      </c>
      <c r="Q2" s="4" t="str">
        <f>PROPER(A2)</f>
        <v>Bookcases</v>
      </c>
    </row>
    <row r="3" spans="1:17" ht="15.5" x14ac:dyDescent="0.35">
      <c r="A3" s="37" t="s">
        <v>92</v>
      </c>
      <c r="B3" s="38">
        <v>12</v>
      </c>
      <c r="D3" s="80">
        <f t="shared" ref="D3:D19" si="0">SUM(B3,B4)</f>
        <v>19.309999999999999</v>
      </c>
      <c r="E3" s="80"/>
      <c r="G3">
        <f>COUNT(B2:B19)</f>
        <v>18</v>
      </c>
      <c r="I3">
        <f>COUNTA(B2:B19)</f>
        <v>18</v>
      </c>
      <c r="O3" t="str">
        <f t="shared" ref="O3:O19" si="1">LOWER(A3)</f>
        <v>chairs</v>
      </c>
      <c r="P3" t="str">
        <f t="shared" ref="P3:P19" si="2">UPPER(A3)</f>
        <v>CHAIRS</v>
      </c>
      <c r="Q3" s="4" t="str">
        <f t="shared" ref="Q3:Q19" si="3">PROPER(A3)</f>
        <v>Chairs</v>
      </c>
    </row>
    <row r="4" spans="1:17" ht="15.5" x14ac:dyDescent="0.35">
      <c r="A4" s="37" t="s">
        <v>93</v>
      </c>
      <c r="B4" s="38">
        <v>7.31</v>
      </c>
      <c r="D4" s="80">
        <f t="shared" si="0"/>
        <v>198.82550000000001</v>
      </c>
      <c r="E4" s="80"/>
      <c r="O4" t="str">
        <f t="shared" si="1"/>
        <v>labels</v>
      </c>
      <c r="P4" t="str">
        <f t="shared" si="2"/>
        <v>LABELS</v>
      </c>
      <c r="Q4" s="4" t="str">
        <f t="shared" si="3"/>
        <v>Labels</v>
      </c>
    </row>
    <row r="5" spans="1:17" ht="15.5" x14ac:dyDescent="0.35">
      <c r="A5" s="37" t="s">
        <v>94</v>
      </c>
      <c r="B5" s="38">
        <v>191.5155</v>
      </c>
      <c r="D5" s="80">
        <f t="shared" si="0"/>
        <v>202.6995</v>
      </c>
      <c r="E5" s="80"/>
      <c r="G5" t="s">
        <v>660</v>
      </c>
      <c r="I5" t="s">
        <v>660</v>
      </c>
      <c r="O5" t="str">
        <f t="shared" si="1"/>
        <v>tables</v>
      </c>
      <c r="P5" t="str">
        <f t="shared" si="2"/>
        <v>TABLES</v>
      </c>
      <c r="Q5" s="4" t="str">
        <f t="shared" si="3"/>
        <v>Tables</v>
      </c>
    </row>
    <row r="6" spans="1:17" ht="15.5" x14ac:dyDescent="0.35">
      <c r="A6" s="37" t="s">
        <v>95</v>
      </c>
      <c r="B6" s="38">
        <v>11.184000000000001</v>
      </c>
      <c r="D6" s="80">
        <f t="shared" si="0"/>
        <v>18.164000000000001</v>
      </c>
      <c r="E6" s="80"/>
      <c r="G6">
        <f>COUNT(A2:A19)</f>
        <v>0</v>
      </c>
      <c r="I6">
        <f>COUNTA(A2:A19)</f>
        <v>18</v>
      </c>
      <c r="O6" t="str">
        <f t="shared" si="1"/>
        <v>storage</v>
      </c>
      <c r="P6" t="str">
        <f t="shared" si="2"/>
        <v>STORAGE</v>
      </c>
      <c r="Q6" s="4" t="str">
        <f t="shared" si="3"/>
        <v>Storage</v>
      </c>
    </row>
    <row r="7" spans="1:17" ht="15.5" x14ac:dyDescent="0.35">
      <c r="A7" s="37" t="s">
        <v>96</v>
      </c>
      <c r="B7" s="38">
        <v>6.9799999999999995</v>
      </c>
      <c r="D7" s="80">
        <f t="shared" si="0"/>
        <v>8.7999999999999989</v>
      </c>
      <c r="E7" s="80"/>
      <c r="O7" t="str">
        <f t="shared" si="1"/>
        <v>furnishings</v>
      </c>
      <c r="P7" t="str">
        <f t="shared" si="2"/>
        <v>FURNISHINGS</v>
      </c>
      <c r="Q7" s="4" t="str">
        <f t="shared" si="3"/>
        <v>Furnishings</v>
      </c>
    </row>
    <row r="8" spans="1:17" ht="15.5" x14ac:dyDescent="0.35">
      <c r="A8" s="37" t="s">
        <v>97</v>
      </c>
      <c r="B8" s="38">
        <v>1.82</v>
      </c>
      <c r="D8" s="80">
        <f t="shared" si="0"/>
        <v>153.012</v>
      </c>
      <c r="E8" s="80"/>
      <c r="O8" t="str">
        <f t="shared" si="1"/>
        <v>art</v>
      </c>
      <c r="P8" t="str">
        <f t="shared" si="2"/>
        <v>ART</v>
      </c>
      <c r="Q8" s="4" t="str">
        <f t="shared" si="3"/>
        <v>Art</v>
      </c>
    </row>
    <row r="9" spans="1:17" ht="15.5" x14ac:dyDescent="0.35">
      <c r="A9" s="37" t="s">
        <v>98</v>
      </c>
      <c r="B9" s="38">
        <v>151.19200000000001</v>
      </c>
      <c r="D9" s="80">
        <f t="shared" si="0"/>
        <v>157.36000000000001</v>
      </c>
      <c r="E9" s="80"/>
      <c r="O9" t="str">
        <f t="shared" si="1"/>
        <v>phones</v>
      </c>
      <c r="P9" t="str">
        <f t="shared" si="2"/>
        <v>PHONES</v>
      </c>
      <c r="Q9" s="4" t="str">
        <f t="shared" si="3"/>
        <v>Phones</v>
      </c>
    </row>
    <row r="10" spans="1:17" ht="15.5" x14ac:dyDescent="0.35">
      <c r="A10" s="37" t="s">
        <v>99</v>
      </c>
      <c r="B10" s="38">
        <v>6.1680000000000001</v>
      </c>
      <c r="D10" s="80">
        <f t="shared" si="0"/>
        <v>29.148</v>
      </c>
      <c r="E10" s="80"/>
      <c r="O10" t="str">
        <f t="shared" si="1"/>
        <v>binders</v>
      </c>
      <c r="P10" t="str">
        <f t="shared" si="2"/>
        <v>BINDERS</v>
      </c>
      <c r="Q10" s="4" t="str">
        <f t="shared" si="3"/>
        <v>Binders</v>
      </c>
    </row>
    <row r="11" spans="1:17" ht="15.5" x14ac:dyDescent="0.35">
      <c r="A11" s="37" t="s">
        <v>100</v>
      </c>
      <c r="B11" s="38">
        <v>22.98</v>
      </c>
      <c r="D11" s="80">
        <f t="shared" si="0"/>
        <v>212.55600000000001</v>
      </c>
      <c r="E11" s="80"/>
      <c r="O11" t="str">
        <f t="shared" si="1"/>
        <v>appliances</v>
      </c>
      <c r="P11" t="str">
        <f t="shared" si="2"/>
        <v>APPLIANCES</v>
      </c>
      <c r="Q11" s="4" t="str">
        <f t="shared" si="3"/>
        <v>Appliances</v>
      </c>
    </row>
    <row r="12" spans="1:17" ht="15.5" x14ac:dyDescent="0.35">
      <c r="A12" s="37" t="s">
        <v>94</v>
      </c>
      <c r="B12" s="38">
        <v>189.57600000000002</v>
      </c>
      <c r="D12" s="80">
        <f t="shared" si="0"/>
        <v>194.76000000000002</v>
      </c>
      <c r="E12" s="80"/>
      <c r="O12" t="str">
        <f t="shared" si="1"/>
        <v>tables</v>
      </c>
      <c r="P12" t="str">
        <f t="shared" si="2"/>
        <v>TABLES</v>
      </c>
      <c r="Q12" s="4" t="str">
        <f t="shared" si="3"/>
        <v>Tables</v>
      </c>
    </row>
    <row r="13" spans="1:17" ht="15.5" x14ac:dyDescent="0.35">
      <c r="A13" s="37" t="s">
        <v>97</v>
      </c>
      <c r="B13" s="38">
        <v>5.1840000000000011</v>
      </c>
      <c r="D13" s="80">
        <f t="shared" si="0"/>
        <v>141.17600000000002</v>
      </c>
      <c r="E13" s="80"/>
      <c r="O13" t="str">
        <f t="shared" si="1"/>
        <v>art</v>
      </c>
      <c r="P13" t="str">
        <f t="shared" si="2"/>
        <v>ART</v>
      </c>
      <c r="Q13" s="4" t="str">
        <f t="shared" si="3"/>
        <v>Art</v>
      </c>
    </row>
    <row r="14" spans="1:17" ht="15.5" x14ac:dyDescent="0.35">
      <c r="A14" s="37" t="s">
        <v>99</v>
      </c>
      <c r="B14" s="38">
        <v>135.99200000000002</v>
      </c>
      <c r="D14" s="80">
        <f t="shared" si="0"/>
        <v>149.75400000000002</v>
      </c>
      <c r="E14" s="80"/>
      <c r="O14" t="str">
        <f t="shared" si="1"/>
        <v>binders</v>
      </c>
      <c r="P14" t="str">
        <f t="shared" si="2"/>
        <v>BINDERS</v>
      </c>
      <c r="Q14" s="4" t="str">
        <f t="shared" si="3"/>
        <v>Binders</v>
      </c>
    </row>
    <row r="15" spans="1:17" ht="15.5" x14ac:dyDescent="0.35">
      <c r="A15" s="37" t="s">
        <v>100</v>
      </c>
      <c r="B15" s="38">
        <v>13.761999999999997</v>
      </c>
      <c r="D15" s="80">
        <f t="shared" si="0"/>
        <v>14.609999999999996</v>
      </c>
      <c r="E15" s="80"/>
      <c r="O15" t="str">
        <f t="shared" si="1"/>
        <v>appliances</v>
      </c>
      <c r="P15" t="str">
        <f t="shared" si="2"/>
        <v>APPLIANCES</v>
      </c>
      <c r="Q15" s="4" t="str">
        <f t="shared" si="3"/>
        <v>Appliances</v>
      </c>
    </row>
    <row r="16" spans="1:17" ht="15.5" x14ac:dyDescent="0.35">
      <c r="A16" s="37" t="s">
        <v>99</v>
      </c>
      <c r="B16" s="38">
        <v>0.84799999999999986</v>
      </c>
      <c r="D16" s="80">
        <f t="shared" si="0"/>
        <v>111.828</v>
      </c>
      <c r="E16" s="80"/>
      <c r="O16" t="str">
        <f t="shared" si="1"/>
        <v>binders</v>
      </c>
      <c r="P16" t="str">
        <f t="shared" si="2"/>
        <v>BINDERS</v>
      </c>
      <c r="Q16" s="4" t="str">
        <f t="shared" si="3"/>
        <v>Binders</v>
      </c>
    </row>
    <row r="17" spans="1:17" ht="15.5" x14ac:dyDescent="0.35">
      <c r="A17" s="37" t="s">
        <v>95</v>
      </c>
      <c r="B17" s="38">
        <v>110.98</v>
      </c>
      <c r="D17" s="80">
        <f t="shared" si="0"/>
        <v>138.73000000000002</v>
      </c>
      <c r="E17" s="80"/>
      <c r="O17" t="str">
        <f t="shared" si="1"/>
        <v>storage</v>
      </c>
      <c r="P17" t="str">
        <f t="shared" si="2"/>
        <v>STORAGE</v>
      </c>
      <c r="Q17" s="4" t="str">
        <f t="shared" si="3"/>
        <v>Storage</v>
      </c>
    </row>
    <row r="18" spans="1:17" ht="15.5" x14ac:dyDescent="0.35">
      <c r="A18" s="37" t="s">
        <v>95</v>
      </c>
      <c r="B18" s="38">
        <v>27.75</v>
      </c>
      <c r="D18" s="80">
        <f t="shared" si="0"/>
        <v>32.03</v>
      </c>
      <c r="E18" s="80"/>
      <c r="O18" t="str">
        <f t="shared" si="1"/>
        <v>storage</v>
      </c>
      <c r="P18" t="str">
        <f t="shared" si="2"/>
        <v>STORAGE</v>
      </c>
      <c r="Q18" s="4" t="str">
        <f t="shared" si="3"/>
        <v>Storage</v>
      </c>
    </row>
    <row r="19" spans="1:17" ht="15.5" x14ac:dyDescent="0.35">
      <c r="A19" s="37" t="s">
        <v>97</v>
      </c>
      <c r="B19" s="38">
        <v>4.28</v>
      </c>
      <c r="D19" s="80">
        <f t="shared" si="0"/>
        <v>4.28</v>
      </c>
      <c r="E19" s="80"/>
      <c r="O19" t="str">
        <f t="shared" si="1"/>
        <v>art</v>
      </c>
      <c r="P19" t="str">
        <f t="shared" si="2"/>
        <v>ART</v>
      </c>
      <c r="Q19" s="4" t="str">
        <f t="shared" si="3"/>
        <v>Art</v>
      </c>
    </row>
    <row r="20" spans="1:17" ht="15.5" x14ac:dyDescent="0.35">
      <c r="A20" s="37"/>
      <c r="B20" s="38"/>
      <c r="Q20" s="4"/>
    </row>
    <row r="21" spans="1:17" ht="15.5" x14ac:dyDescent="0.35">
      <c r="A21" s="37"/>
      <c r="B21" s="38"/>
      <c r="Q21" s="4"/>
    </row>
    <row r="22" spans="1:17" ht="15.5" x14ac:dyDescent="0.35">
      <c r="A22" s="37"/>
      <c r="B22" s="38"/>
      <c r="Q22" s="4"/>
    </row>
    <row r="23" spans="1:17" ht="15.5" x14ac:dyDescent="0.35">
      <c r="A23" s="37"/>
      <c r="B23" s="38"/>
      <c r="Q23" s="4"/>
    </row>
    <row r="24" spans="1:17" ht="15.5" x14ac:dyDescent="0.35">
      <c r="A24" s="39"/>
      <c r="B24" s="4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"/>
  <sheetViews>
    <sheetView workbookViewId="0">
      <selection activeCell="E17" sqref="E17"/>
    </sheetView>
  </sheetViews>
  <sheetFormatPr defaultRowHeight="14.5" x14ac:dyDescent="0.35"/>
  <cols>
    <col min="1" max="1" width="8.90625" customWidth="1"/>
    <col min="3" max="3" width="15.453125" customWidth="1"/>
    <col min="4" max="4" width="9.08984375" customWidth="1"/>
    <col min="5" max="5" width="13.1796875" customWidth="1"/>
    <col min="6" max="6" width="11.08984375" customWidth="1"/>
    <col min="7" max="7" width="10.54296875" customWidth="1"/>
  </cols>
  <sheetData>
    <row r="1" spans="1:7" x14ac:dyDescent="0.35">
      <c r="A1" s="42" t="s">
        <v>102</v>
      </c>
      <c r="B1" s="42" t="s">
        <v>103</v>
      </c>
      <c r="C1" s="42" t="s">
        <v>104</v>
      </c>
      <c r="D1" s="42" t="s">
        <v>105</v>
      </c>
      <c r="E1" s="42" t="s">
        <v>106</v>
      </c>
      <c r="F1" s="42" t="s">
        <v>107</v>
      </c>
      <c r="G1" s="42" t="s">
        <v>108</v>
      </c>
    </row>
    <row r="2" spans="1:7" x14ac:dyDescent="0.35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>
        <v>74.69</v>
      </c>
      <c r="G2" t="s">
        <v>114</v>
      </c>
    </row>
    <row r="3" spans="1:7" x14ac:dyDescent="0.35">
      <c r="A3" t="s">
        <v>115</v>
      </c>
      <c r="B3" t="s">
        <v>116</v>
      </c>
      <c r="C3" t="s">
        <v>117</v>
      </c>
      <c r="D3" t="s">
        <v>112</v>
      </c>
      <c r="E3" t="s">
        <v>118</v>
      </c>
      <c r="F3">
        <v>15.28</v>
      </c>
      <c r="G3" t="s">
        <v>119</v>
      </c>
    </row>
    <row r="4" spans="1:7" x14ac:dyDescent="0.35">
      <c r="A4" t="s">
        <v>109</v>
      </c>
      <c r="B4" t="s">
        <v>110</v>
      </c>
      <c r="C4" t="s">
        <v>117</v>
      </c>
      <c r="D4" t="s">
        <v>120</v>
      </c>
      <c r="E4" t="s">
        <v>121</v>
      </c>
      <c r="F4">
        <v>46.33</v>
      </c>
      <c r="G4" t="s">
        <v>122</v>
      </c>
    </row>
    <row r="5" spans="1:7" x14ac:dyDescent="0.35">
      <c r="A5" t="s">
        <v>109</v>
      </c>
      <c r="B5" t="s">
        <v>110</v>
      </c>
      <c r="C5" t="s">
        <v>111</v>
      </c>
      <c r="D5" t="s">
        <v>123</v>
      </c>
      <c r="E5" t="s">
        <v>113</v>
      </c>
      <c r="F5">
        <v>58.22</v>
      </c>
      <c r="G5" t="s">
        <v>114</v>
      </c>
    </row>
    <row r="6" spans="1:7" x14ac:dyDescent="0.35">
      <c r="A6" t="s">
        <v>109</v>
      </c>
      <c r="B6" t="s">
        <v>110</v>
      </c>
      <c r="C6" t="s">
        <v>117</v>
      </c>
      <c r="D6" t="s">
        <v>123</v>
      </c>
      <c r="E6" t="s">
        <v>124</v>
      </c>
      <c r="F6">
        <v>86.31</v>
      </c>
      <c r="G6" t="s">
        <v>125</v>
      </c>
    </row>
    <row r="7" spans="1:7" x14ac:dyDescent="0.35">
      <c r="A7" t="s">
        <v>115</v>
      </c>
      <c r="B7" t="s">
        <v>116</v>
      </c>
      <c r="C7" t="s">
        <v>117</v>
      </c>
      <c r="D7" t="s">
        <v>123</v>
      </c>
      <c r="E7" t="s">
        <v>118</v>
      </c>
      <c r="F7">
        <v>85.39</v>
      </c>
      <c r="G7" t="s">
        <v>114</v>
      </c>
    </row>
    <row r="8" spans="1:7" x14ac:dyDescent="0.35">
      <c r="A8" t="s">
        <v>109</v>
      </c>
      <c r="B8" t="s">
        <v>110</v>
      </c>
      <c r="C8" t="s">
        <v>111</v>
      </c>
      <c r="D8" t="s">
        <v>112</v>
      </c>
      <c r="E8" t="s">
        <v>118</v>
      </c>
      <c r="F8">
        <v>68.84</v>
      </c>
      <c r="G8" t="s">
        <v>114</v>
      </c>
    </row>
    <row r="9" spans="1:7" x14ac:dyDescent="0.35">
      <c r="A9" t="s">
        <v>115</v>
      </c>
      <c r="B9" t="s">
        <v>116</v>
      </c>
      <c r="C9" t="s">
        <v>117</v>
      </c>
      <c r="D9" t="s">
        <v>112</v>
      </c>
      <c r="E9" t="s">
        <v>126</v>
      </c>
      <c r="F9">
        <v>73.56</v>
      </c>
      <c r="G9" t="s">
        <v>114</v>
      </c>
    </row>
    <row r="10" spans="1:7" x14ac:dyDescent="0.35">
      <c r="A10" t="s">
        <v>109</v>
      </c>
      <c r="B10" t="s">
        <v>110</v>
      </c>
      <c r="C10" t="s">
        <v>111</v>
      </c>
      <c r="D10" t="s">
        <v>112</v>
      </c>
      <c r="E10" t="s">
        <v>113</v>
      </c>
      <c r="F10">
        <v>36.26</v>
      </c>
      <c r="G10" t="s">
        <v>122</v>
      </c>
    </row>
    <row r="11" spans="1:7" x14ac:dyDescent="0.35">
      <c r="A11" t="s">
        <v>127</v>
      </c>
      <c r="B11" t="s">
        <v>128</v>
      </c>
      <c r="C11" t="s">
        <v>111</v>
      </c>
      <c r="D11" t="s">
        <v>112</v>
      </c>
      <c r="E11" t="s">
        <v>129</v>
      </c>
      <c r="F11">
        <v>54.84</v>
      </c>
      <c r="G11" t="s">
        <v>130</v>
      </c>
    </row>
    <row r="12" spans="1:7" x14ac:dyDescent="0.35">
      <c r="A12" t="s">
        <v>127</v>
      </c>
      <c r="B12" t="s">
        <v>128</v>
      </c>
      <c r="C12" t="s">
        <v>111</v>
      </c>
      <c r="D12" t="s">
        <v>131</v>
      </c>
      <c r="E12" t="s">
        <v>132</v>
      </c>
      <c r="F12">
        <v>14.48</v>
      </c>
      <c r="G12" t="s">
        <v>114</v>
      </c>
    </row>
    <row r="13" spans="1:7" x14ac:dyDescent="0.35">
      <c r="A13" t="s">
        <v>127</v>
      </c>
      <c r="B13" t="s">
        <v>128</v>
      </c>
      <c r="C13" t="s">
        <v>111</v>
      </c>
      <c r="D13" t="s">
        <v>123</v>
      </c>
      <c r="E13" t="s">
        <v>118</v>
      </c>
      <c r="F13">
        <v>25.51</v>
      </c>
      <c r="G13" t="s">
        <v>133</v>
      </c>
    </row>
    <row r="14" spans="1:7" x14ac:dyDescent="0.35">
      <c r="A14" t="s">
        <v>109</v>
      </c>
      <c r="B14" t="s">
        <v>110</v>
      </c>
      <c r="C14" t="s">
        <v>117</v>
      </c>
      <c r="D14" t="s">
        <v>112</v>
      </c>
      <c r="E14" t="s">
        <v>118</v>
      </c>
      <c r="F14">
        <v>46.95</v>
      </c>
      <c r="G14" t="s">
        <v>114</v>
      </c>
    </row>
    <row r="15" spans="1:7" x14ac:dyDescent="0.35">
      <c r="A15" t="s">
        <v>109</v>
      </c>
      <c r="B15" t="s">
        <v>110</v>
      </c>
      <c r="C15" t="s">
        <v>117</v>
      </c>
      <c r="D15" t="s">
        <v>123</v>
      </c>
      <c r="E15" t="s">
        <v>129</v>
      </c>
      <c r="F15">
        <v>43.19</v>
      </c>
      <c r="G15" t="s">
        <v>114</v>
      </c>
    </row>
    <row r="16" spans="1:7" x14ac:dyDescent="0.35">
      <c r="A16" t="s">
        <v>109</v>
      </c>
      <c r="B16" t="s">
        <v>134</v>
      </c>
      <c r="C16" t="s">
        <v>117</v>
      </c>
      <c r="D16" t="s">
        <v>135</v>
      </c>
      <c r="E16" t="s">
        <v>113</v>
      </c>
      <c r="F16">
        <v>71.38</v>
      </c>
      <c r="G16" t="s">
        <v>119</v>
      </c>
    </row>
    <row r="17" spans="1:7" x14ac:dyDescent="0.35">
      <c r="A17" t="s">
        <v>127</v>
      </c>
      <c r="B17" t="s">
        <v>128</v>
      </c>
      <c r="C17" t="s">
        <v>111</v>
      </c>
      <c r="D17" t="s">
        <v>112</v>
      </c>
      <c r="E17" t="s">
        <v>124</v>
      </c>
      <c r="F17">
        <v>93.72</v>
      </c>
      <c r="G17" t="s">
        <v>119</v>
      </c>
    </row>
    <row r="18" spans="1:7" x14ac:dyDescent="0.35">
      <c r="A18" t="s">
        <v>109</v>
      </c>
      <c r="B18" t="s">
        <v>110</v>
      </c>
      <c r="C18" t="s">
        <v>111</v>
      </c>
      <c r="D18" t="s">
        <v>112</v>
      </c>
      <c r="E18" t="s">
        <v>113</v>
      </c>
      <c r="F18">
        <v>68.930000000000007</v>
      </c>
      <c r="G18" t="s">
        <v>136</v>
      </c>
    </row>
    <row r="19" spans="1:7" x14ac:dyDescent="0.35">
      <c r="A19" t="s">
        <v>109</v>
      </c>
      <c r="B19" t="s">
        <v>110</v>
      </c>
      <c r="C19" t="s">
        <v>117</v>
      </c>
      <c r="D19" t="s">
        <v>123</v>
      </c>
      <c r="E19" t="s">
        <v>124</v>
      </c>
      <c r="F19">
        <v>72.61</v>
      </c>
      <c r="G19" t="s">
        <v>122</v>
      </c>
    </row>
    <row r="20" spans="1:7" x14ac:dyDescent="0.35">
      <c r="A20" t="s">
        <v>109</v>
      </c>
      <c r="B20" t="s">
        <v>110</v>
      </c>
      <c r="C20" t="s">
        <v>117</v>
      </c>
      <c r="D20" t="s">
        <v>123</v>
      </c>
      <c r="E20" t="s">
        <v>129</v>
      </c>
      <c r="F20">
        <v>54.67</v>
      </c>
      <c r="G20" t="s">
        <v>122</v>
      </c>
    </row>
    <row r="21" spans="1:7" x14ac:dyDescent="0.35">
      <c r="A21" s="5"/>
      <c r="G21" s="4"/>
    </row>
    <row r="22" spans="1:7" x14ac:dyDescent="0.35">
      <c r="A22" s="3"/>
      <c r="B22" s="2"/>
      <c r="C22" s="2"/>
      <c r="D22" s="2"/>
      <c r="E22" s="2"/>
      <c r="F22" s="2"/>
      <c r="G2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21"/>
  <sheetViews>
    <sheetView workbookViewId="0">
      <selection activeCell="E17" sqref="E17"/>
    </sheetView>
  </sheetViews>
  <sheetFormatPr defaultRowHeight="14.5" x14ac:dyDescent="0.35"/>
  <cols>
    <col min="11" max="11" width="13.26953125" customWidth="1"/>
  </cols>
  <sheetData>
    <row r="1" spans="1:11" x14ac:dyDescent="0.35">
      <c r="A1" s="8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7" t="s">
        <v>46</v>
      </c>
      <c r="H1" s="6" t="s">
        <v>45</v>
      </c>
      <c r="K1" s="81" t="s">
        <v>661</v>
      </c>
    </row>
    <row r="2" spans="1:11" x14ac:dyDescent="0.35">
      <c r="A2" s="5">
        <v>1975</v>
      </c>
      <c r="B2" t="s">
        <v>44</v>
      </c>
      <c r="C2" t="s">
        <v>43</v>
      </c>
      <c r="D2">
        <v>3.42</v>
      </c>
      <c r="E2">
        <v>155903</v>
      </c>
      <c r="F2">
        <v>34160</v>
      </c>
      <c r="G2">
        <v>4.88</v>
      </c>
      <c r="H2" s="4">
        <v>7000</v>
      </c>
      <c r="K2">
        <f t="shared" ref="K2:K21" si="0">sale_price*units_sold</f>
        <v>34160</v>
      </c>
    </row>
    <row r="3" spans="1:11" x14ac:dyDescent="0.35">
      <c r="A3" s="5">
        <v>1987</v>
      </c>
      <c r="B3" t="s">
        <v>42</v>
      </c>
      <c r="C3" t="s">
        <v>41</v>
      </c>
      <c r="D3">
        <v>4.2300000000000004</v>
      </c>
      <c r="E3">
        <v>145267</v>
      </c>
      <c r="F3">
        <v>12437.5</v>
      </c>
      <c r="G3">
        <v>1.99</v>
      </c>
      <c r="H3" s="4">
        <v>6250</v>
      </c>
      <c r="K3">
        <f t="shared" si="0"/>
        <v>12437.5</v>
      </c>
    </row>
    <row r="4" spans="1:11" x14ac:dyDescent="0.35">
      <c r="A4" s="5">
        <v>2015</v>
      </c>
      <c r="B4" t="s">
        <v>40</v>
      </c>
      <c r="C4" t="s">
        <v>39</v>
      </c>
      <c r="D4">
        <v>3.31</v>
      </c>
      <c r="E4">
        <v>138669</v>
      </c>
      <c r="F4">
        <v>47795</v>
      </c>
      <c r="G4">
        <v>8.69</v>
      </c>
      <c r="H4" s="4">
        <v>5500</v>
      </c>
      <c r="K4">
        <f t="shared" si="0"/>
        <v>47795</v>
      </c>
    </row>
    <row r="5" spans="1:11" x14ac:dyDescent="0.35">
      <c r="A5" s="5">
        <v>2008</v>
      </c>
      <c r="B5" t="s">
        <v>38</v>
      </c>
      <c r="C5" t="s">
        <v>37</v>
      </c>
      <c r="D5">
        <v>4.04</v>
      </c>
      <c r="E5">
        <v>150898</v>
      </c>
      <c r="F5">
        <v>41250</v>
      </c>
      <c r="G5">
        <v>7.5</v>
      </c>
      <c r="H5" s="4">
        <v>5500</v>
      </c>
      <c r="K5">
        <f t="shared" si="0"/>
        <v>41250</v>
      </c>
    </row>
    <row r="6" spans="1:11" x14ac:dyDescent="0.35">
      <c r="A6" s="5">
        <v>2011</v>
      </c>
      <c r="B6" t="s">
        <v>36</v>
      </c>
      <c r="C6" t="s">
        <v>35</v>
      </c>
      <c r="D6">
        <v>4.04</v>
      </c>
      <c r="E6">
        <v>198283</v>
      </c>
      <c r="F6">
        <v>37952.5</v>
      </c>
      <c r="G6">
        <v>7.99</v>
      </c>
      <c r="H6" s="4">
        <v>4750</v>
      </c>
      <c r="K6">
        <f t="shared" si="0"/>
        <v>37952.5</v>
      </c>
    </row>
    <row r="7" spans="1:11" x14ac:dyDescent="0.35">
      <c r="A7" s="5">
        <v>2015</v>
      </c>
      <c r="B7" t="s">
        <v>34</v>
      </c>
      <c r="C7" t="s">
        <v>33</v>
      </c>
      <c r="D7">
        <v>4.08</v>
      </c>
      <c r="E7">
        <v>83354</v>
      </c>
      <c r="F7">
        <v>19960</v>
      </c>
      <c r="G7">
        <v>4.99</v>
      </c>
      <c r="H7" s="4">
        <v>4000</v>
      </c>
      <c r="K7">
        <f t="shared" si="0"/>
        <v>19960</v>
      </c>
    </row>
    <row r="8" spans="1:11" x14ac:dyDescent="0.35">
      <c r="A8" s="5">
        <v>2011</v>
      </c>
      <c r="B8" t="s">
        <v>32</v>
      </c>
      <c r="C8" t="s">
        <v>31</v>
      </c>
      <c r="D8">
        <v>4.03</v>
      </c>
      <c r="E8">
        <v>155977</v>
      </c>
      <c r="F8">
        <v>27491.67</v>
      </c>
      <c r="G8">
        <v>6.99</v>
      </c>
      <c r="H8" s="4">
        <v>3933</v>
      </c>
      <c r="K8">
        <f t="shared" si="0"/>
        <v>27491.670000000002</v>
      </c>
    </row>
    <row r="9" spans="1:11" x14ac:dyDescent="0.35">
      <c r="A9" s="5">
        <v>1994</v>
      </c>
      <c r="B9" t="s">
        <v>30</v>
      </c>
      <c r="C9" t="s">
        <v>29</v>
      </c>
      <c r="D9">
        <v>3.9</v>
      </c>
      <c r="E9">
        <v>167997</v>
      </c>
      <c r="F9">
        <v>26182</v>
      </c>
      <c r="G9">
        <v>6.89</v>
      </c>
      <c r="H9" s="4">
        <v>3800</v>
      </c>
      <c r="K9">
        <f t="shared" si="0"/>
        <v>26182</v>
      </c>
    </row>
    <row r="10" spans="1:11" x14ac:dyDescent="0.35">
      <c r="A10" s="5">
        <v>2012</v>
      </c>
      <c r="B10" t="s">
        <v>28</v>
      </c>
      <c r="C10" t="s">
        <v>27</v>
      </c>
      <c r="D10">
        <v>4.34</v>
      </c>
      <c r="E10">
        <v>189938</v>
      </c>
      <c r="F10">
        <v>26093.67</v>
      </c>
      <c r="G10">
        <v>6.99</v>
      </c>
      <c r="H10" s="4">
        <v>3733</v>
      </c>
      <c r="K10">
        <f t="shared" si="0"/>
        <v>26093.670000000002</v>
      </c>
    </row>
    <row r="11" spans="1:11" x14ac:dyDescent="0.35">
      <c r="A11" s="5">
        <v>1905</v>
      </c>
      <c r="B11" t="s">
        <v>26</v>
      </c>
      <c r="C11" t="s">
        <v>25</v>
      </c>
      <c r="D11">
        <v>4.2</v>
      </c>
      <c r="E11">
        <v>199872</v>
      </c>
      <c r="F11">
        <v>23792.34</v>
      </c>
      <c r="G11">
        <v>6.49</v>
      </c>
      <c r="H11" s="4">
        <v>3666</v>
      </c>
      <c r="K11">
        <f t="shared" si="0"/>
        <v>23792.34</v>
      </c>
    </row>
    <row r="12" spans="1:11" x14ac:dyDescent="0.35">
      <c r="A12" s="5">
        <v>2004</v>
      </c>
      <c r="B12" t="s">
        <v>24</v>
      </c>
      <c r="C12" t="s">
        <v>23</v>
      </c>
      <c r="D12">
        <v>4.13</v>
      </c>
      <c r="E12">
        <v>179415</v>
      </c>
      <c r="F12">
        <v>17964</v>
      </c>
      <c r="G12">
        <v>4.99</v>
      </c>
      <c r="H12" s="4">
        <v>3600</v>
      </c>
      <c r="K12">
        <f t="shared" si="0"/>
        <v>17964</v>
      </c>
    </row>
    <row r="13" spans="1:11" x14ac:dyDescent="0.35">
      <c r="A13" s="5">
        <v>1954</v>
      </c>
      <c r="B13" t="s">
        <v>22</v>
      </c>
      <c r="C13" t="s">
        <v>21</v>
      </c>
      <c r="D13">
        <v>3.9</v>
      </c>
      <c r="E13">
        <v>189671</v>
      </c>
      <c r="F13">
        <v>21564</v>
      </c>
      <c r="G13">
        <v>5.99</v>
      </c>
      <c r="H13" s="4">
        <v>3600</v>
      </c>
      <c r="K13">
        <f t="shared" si="0"/>
        <v>21564</v>
      </c>
    </row>
    <row r="14" spans="1:11" x14ac:dyDescent="0.35">
      <c r="A14" s="5">
        <v>2010</v>
      </c>
      <c r="B14" t="s">
        <v>20</v>
      </c>
      <c r="C14" t="s">
        <v>19</v>
      </c>
      <c r="D14">
        <v>4.42</v>
      </c>
      <c r="E14">
        <v>206792</v>
      </c>
      <c r="F14">
        <v>3431.34</v>
      </c>
      <c r="G14">
        <v>0.99</v>
      </c>
      <c r="H14" s="4">
        <v>3466</v>
      </c>
      <c r="K14">
        <f t="shared" si="0"/>
        <v>3431.34</v>
      </c>
    </row>
    <row r="15" spans="1:11" x14ac:dyDescent="0.35">
      <c r="A15" s="5">
        <v>1935</v>
      </c>
      <c r="B15" t="s">
        <v>18</v>
      </c>
      <c r="C15" t="s">
        <v>17</v>
      </c>
      <c r="D15">
        <v>4.18</v>
      </c>
      <c r="E15">
        <v>195424</v>
      </c>
      <c r="F15">
        <v>6897.34</v>
      </c>
      <c r="G15">
        <v>1.99</v>
      </c>
      <c r="H15" s="4">
        <v>3466</v>
      </c>
      <c r="K15">
        <f t="shared" si="0"/>
        <v>6897.34</v>
      </c>
    </row>
    <row r="16" spans="1:11" x14ac:dyDescent="0.35">
      <c r="A16" s="5">
        <v>1922</v>
      </c>
      <c r="B16" t="s">
        <v>16</v>
      </c>
      <c r="C16" t="s">
        <v>15</v>
      </c>
      <c r="D16">
        <v>4.29</v>
      </c>
      <c r="E16">
        <v>173469</v>
      </c>
      <c r="F16">
        <v>21797.82</v>
      </c>
      <c r="G16">
        <v>6.54</v>
      </c>
      <c r="H16" s="4">
        <v>3333</v>
      </c>
      <c r="K16">
        <f t="shared" si="0"/>
        <v>21797.82</v>
      </c>
    </row>
    <row r="17" spans="1:11" x14ac:dyDescent="0.35">
      <c r="A17" s="5">
        <v>1974</v>
      </c>
      <c r="B17" t="s">
        <v>14</v>
      </c>
      <c r="C17" t="s">
        <v>13</v>
      </c>
      <c r="D17">
        <v>3.76</v>
      </c>
      <c r="E17">
        <v>139411</v>
      </c>
      <c r="F17">
        <v>16297.34</v>
      </c>
      <c r="G17">
        <v>4.99</v>
      </c>
      <c r="H17" s="4">
        <v>3266</v>
      </c>
      <c r="K17">
        <f t="shared" si="0"/>
        <v>16297.34</v>
      </c>
    </row>
    <row r="18" spans="1:11" x14ac:dyDescent="0.35">
      <c r="A18" s="5">
        <v>1897</v>
      </c>
      <c r="B18" t="s">
        <v>12</v>
      </c>
      <c r="C18" t="s">
        <v>11</v>
      </c>
      <c r="D18">
        <v>3.8</v>
      </c>
      <c r="E18">
        <v>159752</v>
      </c>
      <c r="F18">
        <v>15968</v>
      </c>
      <c r="G18">
        <v>4.99</v>
      </c>
      <c r="H18" s="4">
        <v>3200</v>
      </c>
      <c r="K18">
        <f t="shared" si="0"/>
        <v>15968</v>
      </c>
    </row>
    <row r="19" spans="1:11" x14ac:dyDescent="0.35">
      <c r="A19" s="5">
        <v>2006</v>
      </c>
      <c r="B19" t="s">
        <v>10</v>
      </c>
      <c r="C19" t="s">
        <v>9</v>
      </c>
      <c r="D19">
        <v>3.9</v>
      </c>
      <c r="E19">
        <v>156328</v>
      </c>
      <c r="F19">
        <v>15968</v>
      </c>
      <c r="G19">
        <v>4.99</v>
      </c>
      <c r="H19" s="4">
        <v>3200</v>
      </c>
      <c r="K19">
        <f t="shared" si="0"/>
        <v>15968</v>
      </c>
    </row>
    <row r="20" spans="1:11" x14ac:dyDescent="0.35">
      <c r="A20" s="5">
        <v>1948</v>
      </c>
      <c r="B20" t="s">
        <v>8</v>
      </c>
      <c r="C20" t="s">
        <v>7</v>
      </c>
      <c r="D20">
        <v>4.28</v>
      </c>
      <c r="E20">
        <v>160860</v>
      </c>
      <c r="F20">
        <v>6234.67</v>
      </c>
      <c r="G20">
        <v>1.99</v>
      </c>
      <c r="H20" s="4">
        <v>3133</v>
      </c>
      <c r="K20">
        <f t="shared" si="0"/>
        <v>6234.67</v>
      </c>
    </row>
    <row r="21" spans="1:11" x14ac:dyDescent="0.35">
      <c r="A21" s="3">
        <v>2006</v>
      </c>
      <c r="B21" s="2" t="s">
        <v>6</v>
      </c>
      <c r="C21" s="2" t="s">
        <v>5</v>
      </c>
      <c r="D21" s="2">
        <v>4.17</v>
      </c>
      <c r="E21" s="2">
        <v>133271</v>
      </c>
      <c r="F21" s="2">
        <v>3035.34</v>
      </c>
      <c r="G21" s="2">
        <v>0.99</v>
      </c>
      <c r="H21" s="1">
        <v>3066</v>
      </c>
      <c r="K21">
        <f t="shared" si="0"/>
        <v>3035.34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499984740745262"/>
  </sheetPr>
  <dimension ref="A1:U29"/>
  <sheetViews>
    <sheetView workbookViewId="0">
      <selection activeCell="E17" sqref="E17"/>
    </sheetView>
  </sheetViews>
  <sheetFormatPr defaultRowHeight="14.5" x14ac:dyDescent="0.35"/>
  <cols>
    <col min="1" max="1" width="11.81640625" customWidth="1"/>
    <col min="2" max="2" width="9.7265625" customWidth="1"/>
    <col min="3" max="3" width="15.08984375" customWidth="1"/>
    <col min="4" max="4" width="11.1796875" bestFit="1" customWidth="1"/>
    <col min="5" max="5" width="7.36328125" customWidth="1"/>
    <col min="6" max="6" width="7.90625" customWidth="1"/>
    <col min="8" max="8" width="9" customWidth="1"/>
  </cols>
  <sheetData>
    <row r="1" spans="1:21" ht="15.5" x14ac:dyDescent="0.35">
      <c r="A1" s="33" t="s">
        <v>79</v>
      </c>
      <c r="B1" s="34" t="s">
        <v>80</v>
      </c>
      <c r="C1" s="7" t="s">
        <v>194</v>
      </c>
      <c r="D1" s="82" t="s">
        <v>662</v>
      </c>
      <c r="E1" s="7" t="s">
        <v>175</v>
      </c>
      <c r="F1" s="7" t="s">
        <v>176</v>
      </c>
      <c r="G1" s="7" t="s">
        <v>177</v>
      </c>
      <c r="H1" s="7" t="s">
        <v>1</v>
      </c>
      <c r="I1" s="7" t="s">
        <v>178</v>
      </c>
      <c r="J1" s="7" t="s">
        <v>179</v>
      </c>
      <c r="K1" s="7" t="s">
        <v>180</v>
      </c>
      <c r="L1" s="7" t="s">
        <v>181</v>
      </c>
      <c r="M1" s="7" t="s">
        <v>182</v>
      </c>
      <c r="N1" s="7" t="s">
        <v>183</v>
      </c>
      <c r="O1" s="7" t="s">
        <v>184</v>
      </c>
      <c r="P1" s="7" t="s">
        <v>185</v>
      </c>
      <c r="Q1" s="7" t="s">
        <v>186</v>
      </c>
      <c r="R1" s="7" t="s">
        <v>187</v>
      </c>
      <c r="S1" s="7" t="s">
        <v>188</v>
      </c>
      <c r="T1" s="7" t="s">
        <v>189</v>
      </c>
      <c r="U1" s="6" t="s">
        <v>190</v>
      </c>
    </row>
    <row r="2" spans="1:21" ht="15.5" x14ac:dyDescent="0.35">
      <c r="A2" s="37" t="s">
        <v>91</v>
      </c>
      <c r="B2" s="38">
        <v>130.97999999999999</v>
      </c>
      <c r="C2" t="s">
        <v>191</v>
      </c>
      <c r="D2" s="83">
        <v>42685</v>
      </c>
      <c r="E2" s="80">
        <f>SUMIFS(B2:B20,A2:A20,A5,C2:C20,C5)</f>
        <v>191.5155</v>
      </c>
      <c r="F2">
        <f>COUNTIFS(A2:A20,A5,C2:C20,C5)</f>
        <v>1</v>
      </c>
      <c r="G2" s="80">
        <f>VLOOKUP(A2,A1:C20,2,FALSE)</f>
        <v>130.97999999999999</v>
      </c>
      <c r="H2" t="str">
        <f>_xlfn.IFNA(A1:A20,"yeap")</f>
        <v>Bookcases</v>
      </c>
      <c r="I2">
        <f>MONTH(D2)</f>
        <v>11</v>
      </c>
      <c r="J2">
        <f>DAY(D2:D20)</f>
        <v>11</v>
      </c>
      <c r="K2">
        <f>WEEKDAY(D2:D20,1)</f>
        <v>6</v>
      </c>
      <c r="L2">
        <f>YEAR(D2:D21)</f>
        <v>2016</v>
      </c>
      <c r="M2" t="str">
        <f>TRIM(A2)</f>
        <v>Bookcases</v>
      </c>
      <c r="N2" t="str">
        <f>LEFT(H2,3)</f>
        <v>Boo</v>
      </c>
      <c r="O2" t="str">
        <f>RIGHT(H2,3)</f>
        <v>ses</v>
      </c>
      <c r="P2" t="str">
        <f>MID(H2,3,3)</f>
        <v>okc</v>
      </c>
      <c r="Q2" t="str">
        <f>CLEAN(H2)</f>
        <v>Bookcases</v>
      </c>
      <c r="R2">
        <f>LEN(M2)</f>
        <v>9</v>
      </c>
      <c r="S2">
        <f ca="1">RANDBETWEEN(0,10)</f>
        <v>10</v>
      </c>
      <c r="T2">
        <f ca="1">RAND()</f>
        <v>0.10583906518509745</v>
      </c>
      <c r="U2" s="4">
        <f>FIND(H2,H2)</f>
        <v>1</v>
      </c>
    </row>
    <row r="3" spans="1:21" ht="15.5" x14ac:dyDescent="0.35">
      <c r="A3" s="37" t="s">
        <v>663</v>
      </c>
      <c r="B3" s="38">
        <v>12</v>
      </c>
      <c r="C3" t="s">
        <v>192</v>
      </c>
      <c r="D3" s="83">
        <v>42685</v>
      </c>
      <c r="G3" s="80">
        <f t="shared" ref="G3:G20" si="0">VLOOKUP(A3,A2:C21,2,FALSE)</f>
        <v>12</v>
      </c>
      <c r="H3" t="str">
        <f t="shared" ref="H3:H20" si="1">_xlfn.IFNA(A2:A21,"yeap")</f>
        <v xml:space="preserve">  Chairs</v>
      </c>
      <c r="I3">
        <f t="shared" ref="I3:I20" si="2">MONTH(D3)</f>
        <v>11</v>
      </c>
      <c r="J3">
        <f t="shared" ref="J3:J20" si="3">DAY(D3:D21)</f>
        <v>11</v>
      </c>
      <c r="K3">
        <f t="shared" ref="K3:K20" si="4">WEEKDAY(D3:D21,1)</f>
        <v>6</v>
      </c>
      <c r="L3">
        <f t="shared" ref="L3:L20" si="5">YEAR(D3:D22)</f>
        <v>2016</v>
      </c>
      <c r="M3" t="str">
        <f t="shared" ref="M3:M6" si="6">TRIM(A3)</f>
        <v>Chairs</v>
      </c>
      <c r="N3" t="str">
        <f t="shared" ref="N3:N11" si="7">LEFT(H3,3)</f>
        <v xml:space="preserve">  C</v>
      </c>
      <c r="O3" t="str">
        <f t="shared" ref="O3:O14" si="8">RIGHT(H3,3)</f>
        <v>irs</v>
      </c>
      <c r="P3" t="str">
        <f t="shared" ref="P3:P6" si="9">MID(H3,3,3)</f>
        <v>Cha</v>
      </c>
      <c r="Q3" t="str">
        <f t="shared" ref="Q3:Q8" si="10">CLEAN(H3)</f>
        <v xml:space="preserve">  Chairs</v>
      </c>
      <c r="R3">
        <f t="shared" ref="R3:R9" si="11">LEN(M3)</f>
        <v>6</v>
      </c>
      <c r="S3">
        <f t="shared" ref="S3:S14" ca="1" si="12">RANDBETWEEN(0,10)</f>
        <v>4</v>
      </c>
      <c r="T3">
        <f t="shared" ref="T3:T11" ca="1" si="13">RAND()</f>
        <v>0.48588274172856727</v>
      </c>
      <c r="U3" s="4">
        <f t="shared" ref="U3:U12" si="14">FIND(H3,H3)</f>
        <v>1</v>
      </c>
    </row>
    <row r="4" spans="1:21" ht="15.5" x14ac:dyDescent="0.35">
      <c r="A4" s="37" t="s">
        <v>93</v>
      </c>
      <c r="B4" s="38">
        <v>7.31</v>
      </c>
      <c r="C4" t="s">
        <v>192</v>
      </c>
      <c r="D4" s="83">
        <v>42537</v>
      </c>
      <c r="G4" s="80">
        <f t="shared" si="0"/>
        <v>7.31</v>
      </c>
      <c r="H4" t="str">
        <f t="shared" si="1"/>
        <v>Labels</v>
      </c>
      <c r="I4">
        <f t="shared" si="2"/>
        <v>6</v>
      </c>
      <c r="J4">
        <f t="shared" si="3"/>
        <v>16</v>
      </c>
      <c r="K4">
        <f t="shared" si="4"/>
        <v>5</v>
      </c>
      <c r="L4">
        <f t="shared" si="5"/>
        <v>2016</v>
      </c>
      <c r="M4" t="str">
        <f t="shared" si="6"/>
        <v>Labels</v>
      </c>
      <c r="N4" t="str">
        <f t="shared" si="7"/>
        <v>Lab</v>
      </c>
      <c r="O4" t="str">
        <f t="shared" si="8"/>
        <v>els</v>
      </c>
      <c r="P4" t="str">
        <f t="shared" si="9"/>
        <v>bel</v>
      </c>
      <c r="Q4" t="str">
        <f t="shared" si="10"/>
        <v>Labels</v>
      </c>
      <c r="R4">
        <f t="shared" si="11"/>
        <v>6</v>
      </c>
      <c r="S4">
        <f t="shared" ca="1" si="12"/>
        <v>2</v>
      </c>
      <c r="T4">
        <f t="shared" ca="1" si="13"/>
        <v>0.14292969502835973</v>
      </c>
      <c r="U4" s="4">
        <f t="shared" si="14"/>
        <v>1</v>
      </c>
    </row>
    <row r="5" spans="1:21" ht="15.5" x14ac:dyDescent="0.35">
      <c r="A5" s="37" t="s">
        <v>664</v>
      </c>
      <c r="B5" s="38">
        <v>191.5155</v>
      </c>
      <c r="C5" t="s">
        <v>193</v>
      </c>
      <c r="D5" s="83">
        <v>42295</v>
      </c>
      <c r="G5" s="80">
        <f t="shared" si="0"/>
        <v>191.5155</v>
      </c>
      <c r="H5" t="str">
        <f t="shared" si="1"/>
        <v xml:space="preserve">  Tables</v>
      </c>
      <c r="I5">
        <f t="shared" si="2"/>
        <v>10</v>
      </c>
      <c r="J5">
        <f t="shared" si="3"/>
        <v>18</v>
      </c>
      <c r="K5">
        <f t="shared" si="4"/>
        <v>1</v>
      </c>
      <c r="L5">
        <f t="shared" si="5"/>
        <v>2015</v>
      </c>
      <c r="M5" t="str">
        <f t="shared" si="6"/>
        <v>Tables</v>
      </c>
      <c r="N5" t="str">
        <f t="shared" si="7"/>
        <v xml:space="preserve">  T</v>
      </c>
      <c r="O5" t="str">
        <f t="shared" si="8"/>
        <v>les</v>
      </c>
      <c r="P5" t="str">
        <f t="shared" si="9"/>
        <v>Tab</v>
      </c>
      <c r="Q5" t="str">
        <f t="shared" si="10"/>
        <v xml:space="preserve">  Tables</v>
      </c>
      <c r="R5">
        <f t="shared" si="11"/>
        <v>6</v>
      </c>
      <c r="S5">
        <f t="shared" ca="1" si="12"/>
        <v>8</v>
      </c>
      <c r="T5">
        <f t="shared" ca="1" si="13"/>
        <v>0.27419732206674463</v>
      </c>
      <c r="U5" s="4">
        <f t="shared" si="14"/>
        <v>1</v>
      </c>
    </row>
    <row r="6" spans="1:21" ht="15.5" x14ac:dyDescent="0.35">
      <c r="A6" s="37" t="s">
        <v>95</v>
      </c>
      <c r="B6" s="38">
        <v>11.184000000000001</v>
      </c>
      <c r="C6" t="s">
        <v>192</v>
      </c>
      <c r="D6" s="83">
        <v>42295</v>
      </c>
      <c r="G6" s="80">
        <f t="shared" si="0"/>
        <v>11.184000000000001</v>
      </c>
      <c r="H6" t="str">
        <f t="shared" si="1"/>
        <v>Storage</v>
      </c>
      <c r="I6">
        <f t="shared" si="2"/>
        <v>10</v>
      </c>
      <c r="J6">
        <f t="shared" si="3"/>
        <v>18</v>
      </c>
      <c r="K6">
        <f t="shared" si="4"/>
        <v>1</v>
      </c>
      <c r="L6">
        <f t="shared" si="5"/>
        <v>2015</v>
      </c>
      <c r="M6" t="str">
        <f t="shared" si="6"/>
        <v>Storage</v>
      </c>
      <c r="N6" t="str">
        <f t="shared" si="7"/>
        <v>Sto</v>
      </c>
      <c r="O6" t="str">
        <f t="shared" si="8"/>
        <v>age</v>
      </c>
      <c r="P6" t="str">
        <f t="shared" si="9"/>
        <v>ora</v>
      </c>
      <c r="Q6" t="str">
        <f t="shared" si="10"/>
        <v>Storage</v>
      </c>
      <c r="R6">
        <f t="shared" si="11"/>
        <v>7</v>
      </c>
      <c r="S6">
        <f t="shared" ca="1" si="12"/>
        <v>3</v>
      </c>
      <c r="T6">
        <f t="shared" ca="1" si="13"/>
        <v>0.42691560293970343</v>
      </c>
      <c r="U6" s="4">
        <f t="shared" si="14"/>
        <v>1</v>
      </c>
    </row>
    <row r="7" spans="1:21" ht="15.5" x14ac:dyDescent="0.35">
      <c r="A7" s="37" t="s">
        <v>96</v>
      </c>
      <c r="B7" s="38">
        <v>6.9799999999999995</v>
      </c>
      <c r="C7" t="s">
        <v>192</v>
      </c>
      <c r="D7" s="83">
        <v>41804</v>
      </c>
      <c r="G7" s="80">
        <f t="shared" si="0"/>
        <v>6.9799999999999995</v>
      </c>
      <c r="H7" t="str">
        <f t="shared" si="1"/>
        <v>Furnishings</v>
      </c>
      <c r="I7">
        <f t="shared" si="2"/>
        <v>6</v>
      </c>
      <c r="J7">
        <f t="shared" si="3"/>
        <v>14</v>
      </c>
      <c r="K7">
        <f t="shared" si="4"/>
        <v>7</v>
      </c>
      <c r="L7">
        <f t="shared" si="5"/>
        <v>2014</v>
      </c>
      <c r="N7" t="str">
        <f t="shared" si="7"/>
        <v>Fur</v>
      </c>
      <c r="O7" t="str">
        <f t="shared" si="8"/>
        <v>ngs</v>
      </c>
      <c r="Q7" t="str">
        <f t="shared" si="10"/>
        <v>Furnishings</v>
      </c>
      <c r="R7">
        <f t="shared" si="11"/>
        <v>0</v>
      </c>
      <c r="S7">
        <f t="shared" ca="1" si="12"/>
        <v>7</v>
      </c>
      <c r="T7">
        <f t="shared" ca="1" si="13"/>
        <v>0.72978937428897073</v>
      </c>
      <c r="U7" s="4">
        <f t="shared" si="14"/>
        <v>1</v>
      </c>
    </row>
    <row r="8" spans="1:21" ht="15.5" x14ac:dyDescent="0.35">
      <c r="A8" s="37" t="s">
        <v>97</v>
      </c>
      <c r="B8" s="38">
        <v>1.82</v>
      </c>
      <c r="C8" t="s">
        <v>192</v>
      </c>
      <c r="D8" s="83">
        <v>41804</v>
      </c>
      <c r="G8" s="80">
        <f t="shared" si="0"/>
        <v>1.82</v>
      </c>
      <c r="H8" t="str">
        <f t="shared" si="1"/>
        <v>Art</v>
      </c>
      <c r="I8">
        <f t="shared" si="2"/>
        <v>6</v>
      </c>
      <c r="J8">
        <f t="shared" si="3"/>
        <v>14</v>
      </c>
      <c r="K8">
        <f t="shared" si="4"/>
        <v>7</v>
      </c>
      <c r="L8">
        <f t="shared" si="5"/>
        <v>2014</v>
      </c>
      <c r="N8" t="str">
        <f t="shared" si="7"/>
        <v>Art</v>
      </c>
      <c r="O8" t="str">
        <f t="shared" si="8"/>
        <v>Art</v>
      </c>
      <c r="Q8" t="str">
        <f t="shared" si="10"/>
        <v>Art</v>
      </c>
      <c r="R8">
        <f t="shared" si="11"/>
        <v>0</v>
      </c>
      <c r="S8">
        <f t="shared" ca="1" si="12"/>
        <v>6</v>
      </c>
      <c r="T8">
        <f t="shared" ca="1" si="13"/>
        <v>0.86366885981078734</v>
      </c>
      <c r="U8" s="4">
        <f t="shared" si="14"/>
        <v>1</v>
      </c>
    </row>
    <row r="9" spans="1:21" ht="15.5" x14ac:dyDescent="0.35">
      <c r="A9" s="37" t="s">
        <v>98</v>
      </c>
      <c r="B9" s="38">
        <v>151.19200000000001</v>
      </c>
      <c r="C9" t="s">
        <v>193</v>
      </c>
      <c r="D9" s="83">
        <v>41804</v>
      </c>
      <c r="G9" s="80">
        <f t="shared" si="0"/>
        <v>151.19200000000001</v>
      </c>
      <c r="H9" t="str">
        <f t="shared" si="1"/>
        <v>Phones</v>
      </c>
      <c r="I9">
        <f t="shared" si="2"/>
        <v>6</v>
      </c>
      <c r="J9">
        <f t="shared" si="3"/>
        <v>14</v>
      </c>
      <c r="K9">
        <f t="shared" si="4"/>
        <v>7</v>
      </c>
      <c r="L9">
        <f t="shared" si="5"/>
        <v>2014</v>
      </c>
      <c r="N9" t="str">
        <f t="shared" si="7"/>
        <v>Pho</v>
      </c>
      <c r="O9" t="str">
        <f t="shared" si="8"/>
        <v>nes</v>
      </c>
      <c r="Q9" t="str">
        <f t="shared" ref="Q9:Q13" si="15">CLEAN(A9)</f>
        <v>Phones</v>
      </c>
      <c r="R9">
        <f t="shared" si="11"/>
        <v>0</v>
      </c>
      <c r="S9">
        <f t="shared" ca="1" si="12"/>
        <v>9</v>
      </c>
      <c r="T9">
        <f t="shared" ca="1" si="13"/>
        <v>0.78727370852295497</v>
      </c>
      <c r="U9" s="4">
        <f t="shared" si="14"/>
        <v>1</v>
      </c>
    </row>
    <row r="10" spans="1:21" ht="15.5" x14ac:dyDescent="0.35">
      <c r="A10" s="37" t="s">
        <v>99</v>
      </c>
      <c r="B10" s="38">
        <v>6.1680000000000001</v>
      </c>
      <c r="C10" t="s">
        <v>192</v>
      </c>
      <c r="D10" s="83">
        <v>41804</v>
      </c>
      <c r="G10" s="80">
        <f t="shared" si="0"/>
        <v>6.1680000000000001</v>
      </c>
      <c r="H10" t="str">
        <f t="shared" si="1"/>
        <v>Binders</v>
      </c>
      <c r="I10">
        <f t="shared" si="2"/>
        <v>6</v>
      </c>
      <c r="J10">
        <f t="shared" si="3"/>
        <v>14</v>
      </c>
      <c r="K10">
        <f t="shared" si="4"/>
        <v>7</v>
      </c>
      <c r="L10">
        <f t="shared" si="5"/>
        <v>2014</v>
      </c>
      <c r="N10" t="str">
        <f t="shared" si="7"/>
        <v>Bin</v>
      </c>
      <c r="O10" t="str">
        <f t="shared" si="8"/>
        <v>ers</v>
      </c>
      <c r="Q10" t="str">
        <f t="shared" si="15"/>
        <v>Binders</v>
      </c>
      <c r="S10">
        <f t="shared" ca="1" si="12"/>
        <v>8</v>
      </c>
      <c r="T10">
        <f t="shared" ca="1" si="13"/>
        <v>0.83843597244765</v>
      </c>
      <c r="U10" s="4">
        <f>FIND(H10,H10)</f>
        <v>1</v>
      </c>
    </row>
    <row r="11" spans="1:21" ht="15.5" x14ac:dyDescent="0.35">
      <c r="A11" s="37" t="s">
        <v>100</v>
      </c>
      <c r="B11" s="38">
        <v>22.98</v>
      </c>
      <c r="C11" t="s">
        <v>192</v>
      </c>
      <c r="D11" s="83">
        <v>41804</v>
      </c>
      <c r="G11" s="80">
        <f t="shared" si="0"/>
        <v>22.98</v>
      </c>
      <c r="H11" t="str">
        <f t="shared" si="1"/>
        <v>Appliances</v>
      </c>
      <c r="I11">
        <f t="shared" si="2"/>
        <v>6</v>
      </c>
      <c r="J11">
        <f t="shared" si="3"/>
        <v>14</v>
      </c>
      <c r="K11">
        <f t="shared" si="4"/>
        <v>7</v>
      </c>
      <c r="L11">
        <f t="shared" si="5"/>
        <v>2014</v>
      </c>
      <c r="N11" t="str">
        <f t="shared" si="7"/>
        <v>App</v>
      </c>
      <c r="O11" t="str">
        <f t="shared" si="8"/>
        <v>ces</v>
      </c>
      <c r="Q11" t="str">
        <f t="shared" si="15"/>
        <v>Appliances</v>
      </c>
      <c r="S11">
        <f t="shared" ca="1" si="12"/>
        <v>6</v>
      </c>
      <c r="T11">
        <f t="shared" ca="1" si="13"/>
        <v>0.51906149542034785</v>
      </c>
      <c r="U11" s="4">
        <f t="shared" si="14"/>
        <v>1</v>
      </c>
    </row>
    <row r="12" spans="1:21" ht="15.5" x14ac:dyDescent="0.35">
      <c r="A12" s="37" t="s">
        <v>94</v>
      </c>
      <c r="B12" s="38">
        <v>189.57600000000002</v>
      </c>
      <c r="C12" t="s">
        <v>193</v>
      </c>
      <c r="D12" s="83">
        <v>41804</v>
      </c>
      <c r="G12" s="80">
        <f t="shared" si="0"/>
        <v>189.57600000000002</v>
      </c>
      <c r="H12" t="str">
        <f t="shared" si="1"/>
        <v>Tables</v>
      </c>
      <c r="I12">
        <f t="shared" si="2"/>
        <v>6</v>
      </c>
      <c r="J12">
        <f t="shared" si="3"/>
        <v>14</v>
      </c>
      <c r="K12">
        <f t="shared" si="4"/>
        <v>7</v>
      </c>
      <c r="L12">
        <f t="shared" si="5"/>
        <v>2014</v>
      </c>
      <c r="O12" t="str">
        <f t="shared" si="8"/>
        <v>les</v>
      </c>
      <c r="Q12" t="str">
        <f t="shared" si="15"/>
        <v>Tables</v>
      </c>
      <c r="S12">
        <f t="shared" ca="1" si="12"/>
        <v>9</v>
      </c>
      <c r="U12" s="4">
        <f t="shared" si="14"/>
        <v>1</v>
      </c>
    </row>
    <row r="13" spans="1:21" ht="15.5" x14ac:dyDescent="0.35">
      <c r="A13" s="37" t="s">
        <v>98</v>
      </c>
      <c r="B13" s="38">
        <v>227.85599999999999</v>
      </c>
      <c r="C13" t="s">
        <v>193</v>
      </c>
      <c r="D13" s="83">
        <v>41804</v>
      </c>
      <c r="G13" s="80">
        <f t="shared" si="0"/>
        <v>227.85599999999999</v>
      </c>
      <c r="H13" t="str">
        <f t="shared" si="1"/>
        <v>Phones</v>
      </c>
      <c r="I13">
        <f t="shared" si="2"/>
        <v>6</v>
      </c>
      <c r="J13">
        <f t="shared" si="3"/>
        <v>14</v>
      </c>
      <c r="K13">
        <f t="shared" si="4"/>
        <v>7</v>
      </c>
      <c r="L13">
        <f t="shared" si="5"/>
        <v>2014</v>
      </c>
      <c r="O13" t="str">
        <f t="shared" si="8"/>
        <v>nes</v>
      </c>
      <c r="Q13" t="str">
        <f t="shared" si="15"/>
        <v>Phones</v>
      </c>
      <c r="S13">
        <f t="shared" ca="1" si="12"/>
        <v>5</v>
      </c>
      <c r="U13" s="4"/>
    </row>
    <row r="14" spans="1:21" ht="15.5" x14ac:dyDescent="0.35">
      <c r="A14" s="37" t="s">
        <v>97</v>
      </c>
      <c r="B14" s="38">
        <v>5.1840000000000011</v>
      </c>
      <c r="C14" t="s">
        <v>192</v>
      </c>
      <c r="D14" s="83">
        <v>42845</v>
      </c>
      <c r="G14" s="80">
        <f t="shared" si="0"/>
        <v>5.1840000000000011</v>
      </c>
      <c r="H14" t="str">
        <f t="shared" si="1"/>
        <v>Art</v>
      </c>
      <c r="I14">
        <f t="shared" si="2"/>
        <v>4</v>
      </c>
      <c r="J14">
        <f t="shared" si="3"/>
        <v>20</v>
      </c>
      <c r="K14">
        <f t="shared" si="4"/>
        <v>5</v>
      </c>
      <c r="L14">
        <f t="shared" si="5"/>
        <v>2017</v>
      </c>
      <c r="O14" t="str">
        <f t="shared" si="8"/>
        <v>Art</v>
      </c>
      <c r="S14">
        <f t="shared" ca="1" si="12"/>
        <v>3</v>
      </c>
      <c r="U14" s="4"/>
    </row>
    <row r="15" spans="1:21" ht="15.5" x14ac:dyDescent="0.35">
      <c r="A15" s="37" t="s">
        <v>99</v>
      </c>
      <c r="B15" s="38">
        <v>135.99200000000002</v>
      </c>
      <c r="C15" t="s">
        <v>191</v>
      </c>
      <c r="D15" s="83">
        <v>42714</v>
      </c>
      <c r="G15" s="80">
        <f t="shared" si="0"/>
        <v>135.99200000000002</v>
      </c>
      <c r="H15" t="str">
        <f t="shared" si="1"/>
        <v>Binders</v>
      </c>
      <c r="I15">
        <f t="shared" si="2"/>
        <v>12</v>
      </c>
      <c r="J15">
        <f t="shared" si="3"/>
        <v>10</v>
      </c>
      <c r="K15">
        <f t="shared" si="4"/>
        <v>7</v>
      </c>
      <c r="L15">
        <f t="shared" si="5"/>
        <v>2016</v>
      </c>
      <c r="U15" s="4"/>
    </row>
    <row r="16" spans="1:21" ht="15.5" x14ac:dyDescent="0.35">
      <c r="A16" s="37" t="s">
        <v>100</v>
      </c>
      <c r="B16" s="38">
        <v>13.761999999999997</v>
      </c>
      <c r="C16" t="s">
        <v>192</v>
      </c>
      <c r="D16" s="83">
        <v>42334</v>
      </c>
      <c r="G16" s="80">
        <f t="shared" si="0"/>
        <v>13.761999999999997</v>
      </c>
      <c r="H16" t="str">
        <f t="shared" si="1"/>
        <v>Appliances</v>
      </c>
      <c r="I16">
        <f t="shared" si="2"/>
        <v>11</v>
      </c>
      <c r="J16">
        <f t="shared" si="3"/>
        <v>26</v>
      </c>
      <c r="K16">
        <f t="shared" si="4"/>
        <v>5</v>
      </c>
      <c r="L16">
        <f t="shared" si="5"/>
        <v>2015</v>
      </c>
      <c r="U16" s="4"/>
    </row>
    <row r="17" spans="1:21" ht="15.5" x14ac:dyDescent="0.35">
      <c r="A17" s="37" t="s">
        <v>99</v>
      </c>
      <c r="B17" s="38">
        <v>0.84799999999999986</v>
      </c>
      <c r="C17" t="s">
        <v>192</v>
      </c>
      <c r="D17" s="83">
        <v>42334</v>
      </c>
      <c r="G17" s="80">
        <f t="shared" si="0"/>
        <v>0.84799999999999986</v>
      </c>
      <c r="H17" t="str">
        <f t="shared" si="1"/>
        <v>Binders</v>
      </c>
      <c r="I17">
        <f t="shared" si="2"/>
        <v>11</v>
      </c>
      <c r="J17">
        <f t="shared" si="3"/>
        <v>26</v>
      </c>
      <c r="K17">
        <f t="shared" si="4"/>
        <v>5</v>
      </c>
      <c r="L17">
        <f t="shared" si="5"/>
        <v>2015</v>
      </c>
      <c r="U17" s="4"/>
    </row>
    <row r="18" spans="1:21" ht="15.5" x14ac:dyDescent="0.35">
      <c r="A18" s="37" t="s">
        <v>94</v>
      </c>
      <c r="B18" s="38">
        <v>110.98</v>
      </c>
      <c r="C18" t="s">
        <v>191</v>
      </c>
      <c r="D18" s="83">
        <v>41961</v>
      </c>
      <c r="G18" s="80">
        <f t="shared" si="0"/>
        <v>110.98</v>
      </c>
      <c r="H18" t="str">
        <f t="shared" si="1"/>
        <v>Tables</v>
      </c>
      <c r="I18">
        <f t="shared" si="2"/>
        <v>11</v>
      </c>
      <c r="J18">
        <f t="shared" si="3"/>
        <v>18</v>
      </c>
      <c r="K18">
        <f t="shared" si="4"/>
        <v>3</v>
      </c>
      <c r="L18">
        <f t="shared" si="5"/>
        <v>2014</v>
      </c>
      <c r="U18" s="4"/>
    </row>
    <row r="19" spans="1:21" ht="15.5" x14ac:dyDescent="0.35">
      <c r="A19" s="37" t="s">
        <v>95</v>
      </c>
      <c r="B19" s="38">
        <v>27.75</v>
      </c>
      <c r="C19" t="s">
        <v>192</v>
      </c>
      <c r="D19" s="83">
        <v>41774</v>
      </c>
      <c r="G19" s="80">
        <f t="shared" si="0"/>
        <v>27.75</v>
      </c>
      <c r="H19" t="str">
        <f t="shared" si="1"/>
        <v>Storage</v>
      </c>
      <c r="I19">
        <f t="shared" si="2"/>
        <v>5</v>
      </c>
      <c r="J19">
        <f t="shared" si="3"/>
        <v>15</v>
      </c>
      <c r="K19">
        <f t="shared" si="4"/>
        <v>5</v>
      </c>
      <c r="L19">
        <f t="shared" si="5"/>
        <v>2014</v>
      </c>
      <c r="U19" s="4"/>
    </row>
    <row r="20" spans="1:21" ht="15.5" x14ac:dyDescent="0.35">
      <c r="A20" s="37" t="s">
        <v>97</v>
      </c>
      <c r="B20" s="38">
        <v>4.28</v>
      </c>
      <c r="C20" t="s">
        <v>192</v>
      </c>
      <c r="D20" s="83">
        <v>41883</v>
      </c>
      <c r="G20" s="80">
        <f t="shared" si="0"/>
        <v>4.28</v>
      </c>
      <c r="H20" t="str">
        <f t="shared" si="1"/>
        <v>Art</v>
      </c>
      <c r="I20">
        <f t="shared" si="2"/>
        <v>9</v>
      </c>
      <c r="J20">
        <f t="shared" si="3"/>
        <v>1</v>
      </c>
      <c r="K20">
        <f t="shared" si="4"/>
        <v>2</v>
      </c>
      <c r="L20">
        <f t="shared" si="5"/>
        <v>2014</v>
      </c>
      <c r="U20" s="4"/>
    </row>
    <row r="21" spans="1:21" ht="15.5" x14ac:dyDescent="0.35">
      <c r="A21" s="37"/>
      <c r="B21" s="38"/>
      <c r="D21" s="83"/>
      <c r="U21" s="4"/>
    </row>
    <row r="22" spans="1:21" ht="15.5" x14ac:dyDescent="0.35">
      <c r="A22" s="37"/>
      <c r="B22" s="38"/>
      <c r="D22" s="83"/>
      <c r="U22" s="4"/>
    </row>
    <row r="23" spans="1:21" ht="15.5" x14ac:dyDescent="0.35">
      <c r="A23" s="37"/>
      <c r="B23" s="38"/>
      <c r="D23" s="83"/>
      <c r="U23" s="4"/>
    </row>
    <row r="24" spans="1:21" ht="15.5" x14ac:dyDescent="0.35">
      <c r="A24" s="37"/>
      <c r="B24" s="38"/>
      <c r="D24" s="83"/>
      <c r="U24" s="4"/>
    </row>
    <row r="25" spans="1:21" ht="15.5" x14ac:dyDescent="0.35">
      <c r="A25" s="39"/>
      <c r="B25" s="40"/>
      <c r="C25" s="2"/>
      <c r="D25" s="8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</row>
    <row r="26" spans="1:21" ht="15.5" x14ac:dyDescent="0.35">
      <c r="D26" s="83"/>
    </row>
    <row r="27" spans="1:21" ht="15.5" x14ac:dyDescent="0.35">
      <c r="D27" s="83"/>
    </row>
    <row r="28" spans="1:21" ht="15.5" x14ac:dyDescent="0.35">
      <c r="D28" s="83"/>
    </row>
    <row r="29" spans="1:21" ht="15.5" x14ac:dyDescent="0.35">
      <c r="D29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Interface exploration</vt:lpstr>
      <vt:lpstr>Data entry and formating</vt:lpstr>
      <vt:lpstr>Sort and Filter</vt:lpstr>
      <vt:lpstr>Basic math operations</vt:lpstr>
      <vt:lpstr>Relative and absolute cell</vt:lpstr>
      <vt:lpstr>Basic functions</vt:lpstr>
      <vt:lpstr>Tables</vt:lpstr>
      <vt:lpstr>Named ranges</vt:lpstr>
      <vt:lpstr>Advanced functions</vt:lpstr>
      <vt:lpstr>Conditional statements</vt:lpstr>
      <vt:lpstr>Data cleaning</vt:lpstr>
      <vt:lpstr>Data transformation</vt:lpstr>
      <vt:lpstr>Correlation and Regression</vt:lpstr>
      <vt:lpstr>Visualization + slicers</vt:lpstr>
      <vt:lpstr>Pivot tables</vt:lpstr>
      <vt:lpstr>Dashboard Architecture</vt:lpstr>
      <vt:lpstr>Interactive Dashboard</vt:lpstr>
      <vt:lpstr>Author</vt:lpstr>
      <vt:lpstr>Book_average_rating</vt:lpstr>
      <vt:lpstr>Book_Name</vt:lpstr>
      <vt:lpstr>Book_ratings_count</vt:lpstr>
      <vt:lpstr>Class</vt:lpstr>
      <vt:lpstr>gross_sales</vt:lpstr>
      <vt:lpstr>Publishing_Year</vt:lpstr>
      <vt:lpstr>sale_price</vt:lpstr>
      <vt:lpstr>units_sold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Armstrong Uloh</cp:lastModifiedBy>
  <cp:lastPrinted>2024-02-20T11:23:55Z</cp:lastPrinted>
  <dcterms:created xsi:type="dcterms:W3CDTF">2024-01-05T06:30:06Z</dcterms:created>
  <dcterms:modified xsi:type="dcterms:W3CDTF">2024-12-01T13:07:30Z</dcterms:modified>
</cp:coreProperties>
</file>