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5315" windowHeight="87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27" i="1"/>
  <c r="E28"/>
  <c r="E29"/>
  <c r="E30"/>
  <c r="H27"/>
  <c r="H28"/>
  <c r="H29"/>
  <c r="H30"/>
  <c r="H26"/>
  <c r="E26"/>
  <c r="E25"/>
  <c r="AF5"/>
  <c r="AF6"/>
  <c r="AF7"/>
  <c r="AF4"/>
  <c r="AA5"/>
  <c r="AA6"/>
  <c r="AA7"/>
  <c r="AA8"/>
  <c r="AA9"/>
  <c r="AA10"/>
  <c r="AA11"/>
  <c r="AA4"/>
  <c r="V5"/>
  <c r="V6"/>
  <c r="V7"/>
  <c r="V4"/>
  <c r="AG5"/>
  <c r="AG6"/>
  <c r="AG16" s="1"/>
  <c r="AG7"/>
  <c r="AG4"/>
  <c r="AB5"/>
  <c r="AB6"/>
  <c r="AB7"/>
  <c r="AB8"/>
  <c r="AB9"/>
  <c r="AB10"/>
  <c r="AB11"/>
  <c r="AB4"/>
  <c r="W4"/>
  <c r="W16" s="1"/>
  <c r="W5"/>
  <c r="W6"/>
  <c r="W7"/>
  <c r="AD16"/>
  <c r="AE16"/>
  <c r="Y16"/>
  <c r="Z16"/>
  <c r="T16"/>
  <c r="U16"/>
  <c r="N16"/>
  <c r="P5"/>
  <c r="P6"/>
  <c r="P7"/>
  <c r="P8"/>
  <c r="P9"/>
  <c r="P10"/>
  <c r="P11"/>
  <c r="P12"/>
  <c r="P13"/>
  <c r="P14"/>
  <c r="P15"/>
  <c r="P4"/>
  <c r="Q5"/>
  <c r="Q6"/>
  <c r="Q7"/>
  <c r="Q8"/>
  <c r="Q9"/>
  <c r="Q10"/>
  <c r="Q11"/>
  <c r="Q12"/>
  <c r="Q13"/>
  <c r="Q14"/>
  <c r="Q15"/>
  <c r="Q4"/>
  <c r="O16"/>
  <c r="L5"/>
  <c r="L6"/>
  <c r="L7"/>
  <c r="L8"/>
  <c r="L9"/>
  <c r="L10"/>
  <c r="L11"/>
  <c r="L12"/>
  <c r="L13"/>
  <c r="L14"/>
  <c r="L15"/>
  <c r="L4"/>
  <c r="L16" s="1"/>
  <c r="I16"/>
  <c r="J16"/>
  <c r="K15"/>
  <c r="K5"/>
  <c r="K6"/>
  <c r="K7"/>
  <c r="K8"/>
  <c r="K9"/>
  <c r="K10"/>
  <c r="K11"/>
  <c r="K12"/>
  <c r="K13"/>
  <c r="K14"/>
  <c r="K4"/>
  <c r="D16"/>
  <c r="E5"/>
  <c r="E6"/>
  <c r="E7"/>
  <c r="E8"/>
  <c r="E9"/>
  <c r="E10"/>
  <c r="E11"/>
  <c r="E12"/>
  <c r="E13"/>
  <c r="E14"/>
  <c r="E15"/>
  <c r="E4"/>
  <c r="C5"/>
  <c r="C6"/>
  <c r="C7"/>
  <c r="C8"/>
  <c r="C9"/>
  <c r="C10"/>
  <c r="C11"/>
  <c r="C12"/>
  <c r="C13"/>
  <c r="C14"/>
  <c r="C15"/>
  <c r="C4"/>
  <c r="C16" s="1"/>
  <c r="B16"/>
  <c r="G5"/>
  <c r="G6"/>
  <c r="G7"/>
  <c r="G8"/>
  <c r="G9"/>
  <c r="G10"/>
  <c r="G11"/>
  <c r="G12"/>
  <c r="G13"/>
  <c r="G14"/>
  <c r="G15"/>
  <c r="G4"/>
  <c r="F5"/>
  <c r="F6"/>
  <c r="F7"/>
  <c r="F8"/>
  <c r="F9"/>
  <c r="F10"/>
  <c r="F11"/>
  <c r="F12"/>
  <c r="F13"/>
  <c r="F14"/>
  <c r="F15"/>
  <c r="F4"/>
  <c r="V16" l="1"/>
  <c r="E16"/>
  <c r="F16"/>
  <c r="G16"/>
  <c r="AF16"/>
  <c r="AA16"/>
  <c r="P16"/>
  <c r="Q16"/>
  <c r="K16"/>
</calcChain>
</file>

<file path=xl/sharedStrings.xml><?xml version="1.0" encoding="utf-8"?>
<sst xmlns="http://schemas.openxmlformats.org/spreadsheetml/2006/main" count="63" uniqueCount="34">
  <si>
    <t>Trial</t>
  </si>
  <si>
    <t>Left</t>
  </si>
  <si>
    <t>Right</t>
  </si>
  <si>
    <t>5s 100%</t>
  </si>
  <si>
    <t>Bench</t>
  </si>
  <si>
    <t>Hallway</t>
  </si>
  <si>
    <t>Coast</t>
  </si>
  <si>
    <t>Encoder Test</t>
  </si>
  <si>
    <t>Delta</t>
  </si>
  <si>
    <t>Left/Right</t>
  </si>
  <si>
    <t>Average</t>
  </si>
  <si>
    <t>Clicks/s</t>
  </si>
  <si>
    <t xml:space="preserve"> </t>
  </si>
  <si>
    <t>2s 100%</t>
  </si>
  <si>
    <t>left-right</t>
  </si>
  <si>
    <t>No Coast, 2s 100% Hallway</t>
  </si>
  <si>
    <t>SF = 0.9</t>
  </si>
  <si>
    <t>SF = 0.93825</t>
  </si>
  <si>
    <t>SF = 0.919125</t>
  </si>
  <si>
    <t>Switched to NO COAST</t>
  </si>
  <si>
    <t>TEST 1</t>
  </si>
  <si>
    <t>TEST 2</t>
  </si>
  <si>
    <t>TEST 3</t>
  </si>
  <si>
    <t>TEST 4</t>
  </si>
  <si>
    <t>TEST 5</t>
  </si>
  <si>
    <t>TEST 6</t>
  </si>
  <si>
    <t>Note: This data does not accuratly represent what the robot did.  We found that a scale factor of 0.9765, which was the calculated value, still caused the robot to drive on a curved track.  We changed the scale factor to 0.9, and the robot drove slightly to the right, but then coasted back to a straight line, meaning the delta does not accuratly represent the difference.  The coast is a consistant error, so we switched to a no coast test.</t>
  </si>
  <si>
    <t>L-R</t>
  </si>
  <si>
    <t>K</t>
  </si>
  <si>
    <t>Encoder Straightening Simulation</t>
  </si>
  <si>
    <r>
      <t xml:space="preserve">Left </t>
    </r>
    <r>
      <rPr>
        <sz val="11"/>
        <color theme="1"/>
        <rFont val="Ebrima"/>
      </rPr>
      <t>Δ</t>
    </r>
  </si>
  <si>
    <t>Right Δ</t>
  </si>
  <si>
    <t xml:space="preserve">Left </t>
  </si>
  <si>
    <t>Sim. Output (scale factor)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</si>
</sst>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Ebrima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/>
    <xf numFmtId="0" fontId="0" fillId="0" borderId="0" xfId="0" applyAlignment="1">
      <alignment wrapText="1"/>
    </xf>
    <xf numFmtId="0" fontId="0" fillId="0" borderId="0" xfId="0" applyAlignment="1"/>
    <xf numFmtId="0" fontId="1" fillId="3" borderId="2" xfId="0" applyFont="1" applyFill="1" applyBorder="1" applyAlignment="1">
      <alignment horizontal="center"/>
    </xf>
    <xf numFmtId="2" fontId="0" fillId="3" borderId="0" xfId="0" applyNumberFormat="1" applyFill="1"/>
    <xf numFmtId="164" fontId="0" fillId="3" borderId="0" xfId="0" applyNumberFormat="1" applyFill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0" xfId="0" applyFill="1"/>
    <xf numFmtId="0" fontId="1" fillId="3" borderId="1" xfId="0" applyFont="1" applyFill="1" applyBorder="1"/>
    <xf numFmtId="0" fontId="1" fillId="3" borderId="4" xfId="0" applyFont="1" applyFill="1" applyBorder="1"/>
    <xf numFmtId="0" fontId="1" fillId="4" borderId="0" xfId="0" applyFont="1" applyFill="1" applyBorder="1" applyAlignment="1"/>
    <xf numFmtId="0" fontId="1" fillId="5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Sheet1!$A$3</c:f>
              <c:strCache>
                <c:ptCount val="1"/>
                <c:pt idx="0">
                  <c:v>Trial</c:v>
                </c:pt>
              </c:strCache>
            </c:strRef>
          </c:tx>
          <c:val>
            <c:numRef>
              <c:f>Sheet1!$A$4:$A$15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Left</c:v>
                </c:pt>
              </c:strCache>
            </c:strRef>
          </c:tx>
          <c:val>
            <c:numRef>
              <c:f>Sheet1!$B$4:$B$15</c:f>
              <c:numCache>
                <c:formatCode>0.00</c:formatCode>
                <c:ptCount val="12"/>
                <c:pt idx="0">
                  <c:v>9370</c:v>
                </c:pt>
                <c:pt idx="1">
                  <c:v>9360</c:v>
                </c:pt>
                <c:pt idx="2">
                  <c:v>9392.5</c:v>
                </c:pt>
                <c:pt idx="3">
                  <c:v>9384</c:v>
                </c:pt>
                <c:pt idx="4">
                  <c:v>9413</c:v>
                </c:pt>
                <c:pt idx="5">
                  <c:v>9408.5</c:v>
                </c:pt>
                <c:pt idx="6">
                  <c:v>9408</c:v>
                </c:pt>
                <c:pt idx="7">
                  <c:v>9399.5</c:v>
                </c:pt>
                <c:pt idx="8">
                  <c:v>9452.5</c:v>
                </c:pt>
                <c:pt idx="9">
                  <c:v>9407.5</c:v>
                </c:pt>
                <c:pt idx="10">
                  <c:v>9447</c:v>
                </c:pt>
                <c:pt idx="11">
                  <c:v>9416.5</c:v>
                </c:pt>
              </c:numCache>
            </c:numRef>
          </c:val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Right</c:v>
                </c:pt>
              </c:strCache>
            </c:strRef>
          </c:tx>
          <c:val>
            <c:numRef>
              <c:f>Sheet1!$D$4:$D$15</c:f>
              <c:numCache>
                <c:formatCode>0.00</c:formatCode>
                <c:ptCount val="12"/>
                <c:pt idx="0">
                  <c:v>9402.25</c:v>
                </c:pt>
                <c:pt idx="1">
                  <c:v>9384.6</c:v>
                </c:pt>
                <c:pt idx="2">
                  <c:v>9396</c:v>
                </c:pt>
                <c:pt idx="3">
                  <c:v>9353.25</c:v>
                </c:pt>
                <c:pt idx="4">
                  <c:v>9410.5</c:v>
                </c:pt>
                <c:pt idx="5">
                  <c:v>9446</c:v>
                </c:pt>
                <c:pt idx="6">
                  <c:v>9447.5</c:v>
                </c:pt>
                <c:pt idx="7">
                  <c:v>9413</c:v>
                </c:pt>
                <c:pt idx="8">
                  <c:v>9476.25</c:v>
                </c:pt>
                <c:pt idx="9">
                  <c:v>9415.5</c:v>
                </c:pt>
                <c:pt idx="10">
                  <c:v>9411.75</c:v>
                </c:pt>
                <c:pt idx="11">
                  <c:v>9432.25</c:v>
                </c:pt>
              </c:numCache>
            </c:numRef>
          </c:val>
        </c:ser>
        <c:marker val="1"/>
        <c:axId val="67773568"/>
        <c:axId val="67775104"/>
      </c:lineChart>
      <c:catAx>
        <c:axId val="67773568"/>
        <c:scaling>
          <c:orientation val="minMax"/>
        </c:scaling>
        <c:axPos val="b"/>
        <c:tickLblPos val="nextTo"/>
        <c:crossAx val="67775104"/>
        <c:crosses val="autoZero"/>
        <c:auto val="1"/>
        <c:lblAlgn val="ctr"/>
        <c:lblOffset val="100"/>
      </c:catAx>
      <c:valAx>
        <c:axId val="67775104"/>
        <c:scaling>
          <c:orientation val="minMax"/>
          <c:min val="9300"/>
        </c:scaling>
        <c:axPos val="l"/>
        <c:majorGridlines/>
        <c:numFmt formatCode="General" sourceLinked="1"/>
        <c:tickLblPos val="nextTo"/>
        <c:crossAx val="677735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16</xdr:row>
      <xdr:rowOff>85725</xdr:rowOff>
    </xdr:from>
    <xdr:to>
      <xdr:col>6</xdr:col>
      <xdr:colOff>647700</xdr:colOff>
      <xdr:row>20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topLeftCell="R1" workbookViewId="0">
      <selection activeCell="T5" sqref="T5"/>
    </sheetView>
  </sheetViews>
  <sheetFormatPr defaultRowHeight="15"/>
  <cols>
    <col min="1" max="1" width="12.42578125" customWidth="1"/>
    <col min="2" max="3" width="13" customWidth="1"/>
    <col min="4" max="7" width="11" customWidth="1"/>
    <col min="12" max="12" width="11.140625" customWidth="1"/>
    <col min="17" max="17" width="11.28515625" customWidth="1"/>
    <col min="18" max="18" width="38.28515625" customWidth="1"/>
    <col min="19" max="19" width="27.7109375" customWidth="1"/>
    <col min="23" max="23" width="12.28515625" customWidth="1"/>
    <col min="28" max="28" width="11.42578125" customWidth="1"/>
    <col min="33" max="33" width="10.5703125" customWidth="1"/>
  </cols>
  <sheetData>
    <row r="1" spans="1:33">
      <c r="A1" s="21" t="s">
        <v>20</v>
      </c>
      <c r="H1" s="21" t="s">
        <v>21</v>
      </c>
      <c r="N1" s="21" t="s">
        <v>22</v>
      </c>
      <c r="T1" s="21" t="s">
        <v>23</v>
      </c>
      <c r="U1">
        <v>0.9</v>
      </c>
      <c r="Y1" s="21" t="s">
        <v>24</v>
      </c>
      <c r="Z1">
        <v>0.93825000000000003</v>
      </c>
      <c r="AD1" s="21" t="s">
        <v>25</v>
      </c>
    </row>
    <row r="2" spans="1:33" s="5" customFormat="1" ht="15.75" thickBot="1">
      <c r="A2" s="4" t="s">
        <v>7</v>
      </c>
      <c r="B2" s="4" t="s">
        <v>3</v>
      </c>
      <c r="C2" s="4"/>
      <c r="D2" s="4" t="s">
        <v>4</v>
      </c>
      <c r="E2" s="4"/>
      <c r="F2" s="4" t="s">
        <v>14</v>
      </c>
      <c r="G2" s="4"/>
      <c r="H2" s="4" t="s">
        <v>6</v>
      </c>
      <c r="I2" s="4" t="s">
        <v>13</v>
      </c>
      <c r="J2" s="4" t="s">
        <v>5</v>
      </c>
      <c r="M2" s="5" t="s">
        <v>6</v>
      </c>
      <c r="N2" s="5" t="s">
        <v>13</v>
      </c>
      <c r="O2" s="5" t="s">
        <v>5</v>
      </c>
      <c r="P2" s="5" t="s">
        <v>16</v>
      </c>
      <c r="S2" s="5" t="s">
        <v>15</v>
      </c>
      <c r="T2" s="5" t="s">
        <v>16</v>
      </c>
      <c r="V2" s="5" t="s">
        <v>27</v>
      </c>
      <c r="Y2" s="5" t="s">
        <v>17</v>
      </c>
      <c r="AA2" s="5" t="s">
        <v>27</v>
      </c>
      <c r="AD2" s="5" t="s">
        <v>18</v>
      </c>
      <c r="AF2" s="5" t="s">
        <v>27</v>
      </c>
    </row>
    <row r="3" spans="1:33" s="5" customFormat="1" ht="15.75" thickBot="1">
      <c r="A3" s="6" t="s">
        <v>0</v>
      </c>
      <c r="B3" s="12" t="s">
        <v>1</v>
      </c>
      <c r="C3" s="12" t="s">
        <v>11</v>
      </c>
      <c r="D3" s="12" t="s">
        <v>2</v>
      </c>
      <c r="E3" s="12" t="s">
        <v>11</v>
      </c>
      <c r="F3" s="12" t="s">
        <v>8</v>
      </c>
      <c r="G3" s="12" t="s">
        <v>9</v>
      </c>
      <c r="H3" s="7"/>
      <c r="I3" s="7" t="s">
        <v>1</v>
      </c>
      <c r="J3" s="8" t="s">
        <v>2</v>
      </c>
      <c r="K3" s="9" t="s">
        <v>8</v>
      </c>
      <c r="L3" s="9" t="s">
        <v>9</v>
      </c>
      <c r="M3" s="9"/>
      <c r="N3" s="15" t="s">
        <v>1</v>
      </c>
      <c r="O3" s="15" t="s">
        <v>2</v>
      </c>
      <c r="P3" s="15" t="s">
        <v>8</v>
      </c>
      <c r="Q3" s="16" t="s">
        <v>9</v>
      </c>
      <c r="R3" s="20" t="s">
        <v>19</v>
      </c>
      <c r="T3" s="18" t="s">
        <v>1</v>
      </c>
      <c r="U3" s="15" t="s">
        <v>2</v>
      </c>
      <c r="V3" s="15" t="s">
        <v>8</v>
      </c>
      <c r="W3" s="15" t="s">
        <v>9</v>
      </c>
      <c r="X3" s="9"/>
      <c r="Y3" s="9" t="s">
        <v>1</v>
      </c>
      <c r="Z3" s="9" t="s">
        <v>2</v>
      </c>
      <c r="AA3" s="9" t="s">
        <v>8</v>
      </c>
      <c r="AB3" s="9" t="s">
        <v>9</v>
      </c>
      <c r="AC3" s="9"/>
      <c r="AD3" s="15" t="s">
        <v>1</v>
      </c>
      <c r="AE3" s="15" t="s">
        <v>2</v>
      </c>
      <c r="AF3" s="16" t="s">
        <v>8</v>
      </c>
      <c r="AG3" s="19" t="s">
        <v>9</v>
      </c>
    </row>
    <row r="4" spans="1:33">
      <c r="A4">
        <v>1</v>
      </c>
      <c r="B4" s="13">
        <v>9370</v>
      </c>
      <c r="C4" s="13">
        <f>B4/5</f>
        <v>1874</v>
      </c>
      <c r="D4" s="13">
        <v>9402.25</v>
      </c>
      <c r="E4" s="13">
        <f>D4/5</f>
        <v>1880.45</v>
      </c>
      <c r="F4" s="13">
        <f>B4-D4</f>
        <v>-32.25</v>
      </c>
      <c r="G4" s="14">
        <f>(B4/D4)*100</f>
        <v>99.656996995400036</v>
      </c>
      <c r="I4" s="1">
        <v>5247.5</v>
      </c>
      <c r="J4" s="1">
        <v>5384</v>
      </c>
      <c r="K4" s="1">
        <f t="shared" ref="K4:K15" si="0">I4-J4</f>
        <v>-136.5</v>
      </c>
      <c r="L4">
        <f t="shared" ref="L4:L15" si="1">(I4/J4)*100</f>
        <v>97.464710252600298</v>
      </c>
      <c r="N4" s="13">
        <v>5306.5</v>
      </c>
      <c r="O4" s="13">
        <v>5317.5</v>
      </c>
      <c r="P4" s="13">
        <f>N4-O4</f>
        <v>-11</v>
      </c>
      <c r="Q4" s="17">
        <f>(N4/O4)*100</f>
        <v>99.793135872120359</v>
      </c>
      <c r="T4" s="17">
        <v>2267</v>
      </c>
      <c r="U4" s="17">
        <v>2252</v>
      </c>
      <c r="V4" s="17">
        <f>T4-U4</f>
        <v>15</v>
      </c>
      <c r="W4" s="17">
        <f>(T4/U4)*100</f>
        <v>100.66607460035524</v>
      </c>
      <c r="Y4">
        <v>2279</v>
      </c>
      <c r="Z4">
        <v>2270</v>
      </c>
      <c r="AA4">
        <f>Y4-Z4</f>
        <v>9</v>
      </c>
      <c r="AB4">
        <f>(Y4/Z4)*100</f>
        <v>100.39647577092512</v>
      </c>
      <c r="AD4" s="17">
        <v>2244</v>
      </c>
      <c r="AE4" s="17">
        <v>2221.5</v>
      </c>
      <c r="AF4" s="17">
        <f>AD4-AE4</f>
        <v>22.5</v>
      </c>
      <c r="AG4" s="17">
        <f>(AD4/AE4)*100</f>
        <v>101.01282916948009</v>
      </c>
    </row>
    <row r="5" spans="1:33">
      <c r="A5">
        <v>2</v>
      </c>
      <c r="B5" s="13">
        <v>9360</v>
      </c>
      <c r="C5" s="13">
        <f t="shared" ref="C5:C15" si="2">B5/5</f>
        <v>1872</v>
      </c>
      <c r="D5" s="13">
        <v>9384.6</v>
      </c>
      <c r="E5" s="13">
        <f t="shared" ref="E5:E15" si="3">D5/5</f>
        <v>1876.92</v>
      </c>
      <c r="F5" s="13">
        <f t="shared" ref="F5:F15" si="4">B5-D5</f>
        <v>-24.600000000000364</v>
      </c>
      <c r="G5" s="14">
        <f t="shared" ref="G5:G15" si="5">(B5/D5)*100</f>
        <v>99.737868422735119</v>
      </c>
      <c r="I5" s="1">
        <v>5207.5</v>
      </c>
      <c r="J5" s="1">
        <v>5405.5</v>
      </c>
      <c r="K5" s="1">
        <f t="shared" si="0"/>
        <v>-198</v>
      </c>
      <c r="L5">
        <f t="shared" si="1"/>
        <v>96.337064101378218</v>
      </c>
      <c r="N5" s="13">
        <v>5058</v>
      </c>
      <c r="O5" s="13">
        <v>5077.5</v>
      </c>
      <c r="P5" s="13">
        <f t="shared" ref="P5:P15" si="6">N5-O5</f>
        <v>-19.5</v>
      </c>
      <c r="Q5" s="17">
        <f t="shared" ref="Q5:Q15" si="7">(N5/O5)*100</f>
        <v>99.615952732644018</v>
      </c>
      <c r="T5" s="17">
        <v>2291.5</v>
      </c>
      <c r="U5" s="17">
        <v>2271.5</v>
      </c>
      <c r="V5" s="17">
        <f t="shared" ref="V5:V7" si="8">T5-U5</f>
        <v>20</v>
      </c>
      <c r="W5" s="17">
        <f t="shared" ref="W5:W7" si="9">(T5/U5)*100</f>
        <v>100.88047545674664</v>
      </c>
      <c r="Y5">
        <v>2296.5</v>
      </c>
      <c r="Z5">
        <v>2291.5</v>
      </c>
      <c r="AA5">
        <f t="shared" ref="AA5:AA11" si="10">Y5-Z5</f>
        <v>5</v>
      </c>
      <c r="AB5">
        <f t="shared" ref="AB5:AB11" si="11">(Y5/Z5)*100</f>
        <v>100.21819768710452</v>
      </c>
      <c r="AD5" s="17">
        <v>2243</v>
      </c>
      <c r="AE5" s="17">
        <v>2244</v>
      </c>
      <c r="AF5" s="17">
        <f t="shared" ref="AF5:AF7" si="12">AD5-AE5</f>
        <v>-1</v>
      </c>
      <c r="AG5" s="17">
        <f t="shared" ref="AG5:AG7" si="13">(AD5/AE5)*100</f>
        <v>99.9554367201426</v>
      </c>
    </row>
    <row r="6" spans="1:33">
      <c r="A6">
        <v>3</v>
      </c>
      <c r="B6" s="13">
        <v>9392.5</v>
      </c>
      <c r="C6" s="13">
        <f t="shared" si="2"/>
        <v>1878.5</v>
      </c>
      <c r="D6" s="13">
        <v>9396</v>
      </c>
      <c r="E6" s="13">
        <f t="shared" si="3"/>
        <v>1879.2</v>
      </c>
      <c r="F6" s="13">
        <f t="shared" si="4"/>
        <v>-3.5</v>
      </c>
      <c r="G6" s="14">
        <f t="shared" si="5"/>
        <v>99.96275010642826</v>
      </c>
      <c r="I6" s="1">
        <v>5247.5</v>
      </c>
      <c r="J6" s="1">
        <v>5370</v>
      </c>
      <c r="K6" s="1">
        <f t="shared" si="0"/>
        <v>-122.5</v>
      </c>
      <c r="L6">
        <f t="shared" si="1"/>
        <v>97.718808193668522</v>
      </c>
      <c r="N6" s="13">
        <v>5249.5</v>
      </c>
      <c r="O6" s="13">
        <v>5271.5</v>
      </c>
      <c r="P6" s="13">
        <f t="shared" si="6"/>
        <v>-22</v>
      </c>
      <c r="Q6" s="17">
        <f t="shared" si="7"/>
        <v>99.582661481551739</v>
      </c>
      <c r="T6" s="17">
        <v>2304.5</v>
      </c>
      <c r="U6" s="17">
        <v>2280</v>
      </c>
      <c r="V6" s="17">
        <f t="shared" si="8"/>
        <v>24.5</v>
      </c>
      <c r="W6" s="17">
        <f t="shared" si="9"/>
        <v>101.07456140350877</v>
      </c>
      <c r="Y6">
        <v>2273</v>
      </c>
      <c r="Z6">
        <v>2271</v>
      </c>
      <c r="AA6">
        <f t="shared" si="10"/>
        <v>2</v>
      </c>
      <c r="AB6">
        <f t="shared" si="11"/>
        <v>100.08806693086747</v>
      </c>
      <c r="AD6" s="17">
        <v>2231</v>
      </c>
      <c r="AE6" s="17">
        <v>2226.5</v>
      </c>
      <c r="AF6" s="17">
        <f t="shared" si="12"/>
        <v>4.5</v>
      </c>
      <c r="AG6" s="17">
        <f t="shared" si="13"/>
        <v>100.20211093644733</v>
      </c>
    </row>
    <row r="7" spans="1:33">
      <c r="A7">
        <v>4</v>
      </c>
      <c r="B7" s="13">
        <v>9384</v>
      </c>
      <c r="C7" s="13">
        <f t="shared" si="2"/>
        <v>1876.8</v>
      </c>
      <c r="D7" s="13">
        <v>9353.25</v>
      </c>
      <c r="E7" s="13">
        <f t="shared" si="3"/>
        <v>1870.65</v>
      </c>
      <c r="F7" s="13">
        <f t="shared" si="4"/>
        <v>30.75</v>
      </c>
      <c r="G7" s="14">
        <f t="shared" si="5"/>
        <v>100.3287627295325</v>
      </c>
      <c r="I7" s="1">
        <v>5316.5</v>
      </c>
      <c r="J7" s="1">
        <v>5455</v>
      </c>
      <c r="K7" s="1">
        <f t="shared" si="0"/>
        <v>-138.5</v>
      </c>
      <c r="L7">
        <f t="shared" si="1"/>
        <v>97.461044912923924</v>
      </c>
      <c r="N7" s="13">
        <v>5264.5</v>
      </c>
      <c r="O7" s="13">
        <v>5265.5</v>
      </c>
      <c r="P7" s="13">
        <f t="shared" si="6"/>
        <v>-1</v>
      </c>
      <c r="Q7" s="17">
        <f t="shared" si="7"/>
        <v>99.981008451239191</v>
      </c>
      <c r="T7" s="17">
        <v>2298.5</v>
      </c>
      <c r="U7" s="17">
        <v>2272.5</v>
      </c>
      <c r="V7" s="17">
        <f t="shared" si="8"/>
        <v>26</v>
      </c>
      <c r="W7" s="17">
        <f t="shared" si="9"/>
        <v>101.14411441144115</v>
      </c>
      <c r="Y7">
        <v>2326</v>
      </c>
      <c r="Z7">
        <v>2318</v>
      </c>
      <c r="AA7">
        <f t="shared" si="10"/>
        <v>8</v>
      </c>
      <c r="AB7">
        <f t="shared" si="11"/>
        <v>100.3451251078516</v>
      </c>
      <c r="AD7" s="17">
        <v>2243.5</v>
      </c>
      <c r="AE7" s="17">
        <v>2237</v>
      </c>
      <c r="AF7" s="17">
        <f t="shared" si="12"/>
        <v>6.5</v>
      </c>
      <c r="AG7" s="17">
        <f t="shared" si="13"/>
        <v>100.2905677246312</v>
      </c>
    </row>
    <row r="8" spans="1:33">
      <c r="A8">
        <v>5</v>
      </c>
      <c r="B8" s="13">
        <v>9413</v>
      </c>
      <c r="C8" s="13">
        <f t="shared" si="2"/>
        <v>1882.6</v>
      </c>
      <c r="D8" s="13">
        <v>9410.5</v>
      </c>
      <c r="E8" s="13">
        <f t="shared" si="3"/>
        <v>1882.1</v>
      </c>
      <c r="F8" s="13">
        <f t="shared" si="4"/>
        <v>2.5</v>
      </c>
      <c r="G8" s="14">
        <f t="shared" si="5"/>
        <v>100.02656606981563</v>
      </c>
      <c r="I8" s="1">
        <v>5328</v>
      </c>
      <c r="J8" s="1">
        <v>5440.5</v>
      </c>
      <c r="K8" s="1">
        <f t="shared" si="0"/>
        <v>-112.5</v>
      </c>
      <c r="L8">
        <f t="shared" si="1"/>
        <v>97.932175351530191</v>
      </c>
      <c r="N8" s="13">
        <v>5293.5</v>
      </c>
      <c r="O8" s="13">
        <v>5302.5</v>
      </c>
      <c r="P8" s="13">
        <f t="shared" si="6"/>
        <v>-9</v>
      </c>
      <c r="Q8" s="17">
        <f t="shared" si="7"/>
        <v>99.830268741159827</v>
      </c>
      <c r="T8" s="17"/>
      <c r="U8" s="17"/>
      <c r="V8" s="17"/>
      <c r="W8" s="17"/>
      <c r="Y8">
        <v>2295</v>
      </c>
      <c r="Z8">
        <v>2292</v>
      </c>
      <c r="AA8">
        <f t="shared" si="10"/>
        <v>3</v>
      </c>
      <c r="AB8">
        <f t="shared" si="11"/>
        <v>100.13089005235602</v>
      </c>
      <c r="AD8" s="17"/>
      <c r="AE8" s="17"/>
      <c r="AF8" s="17"/>
      <c r="AG8" s="17"/>
    </row>
    <row r="9" spans="1:33">
      <c r="A9">
        <v>6</v>
      </c>
      <c r="B9" s="13">
        <v>9408.5</v>
      </c>
      <c r="C9" s="13">
        <f t="shared" si="2"/>
        <v>1881.7</v>
      </c>
      <c r="D9" s="13">
        <v>9446</v>
      </c>
      <c r="E9" s="13">
        <f t="shared" si="3"/>
        <v>1889.2</v>
      </c>
      <c r="F9" s="13">
        <f t="shared" si="4"/>
        <v>-37.5</v>
      </c>
      <c r="G9" s="14">
        <f t="shared" si="5"/>
        <v>99.603006563624817</v>
      </c>
      <c r="I9" s="1">
        <v>5315.5</v>
      </c>
      <c r="J9" s="1">
        <v>5430</v>
      </c>
      <c r="K9" s="1">
        <f t="shared" si="0"/>
        <v>-114.5</v>
      </c>
      <c r="L9">
        <f t="shared" si="1"/>
        <v>97.891344383057088</v>
      </c>
      <c r="N9" s="13">
        <v>5306</v>
      </c>
      <c r="O9" s="13">
        <v>5312.5</v>
      </c>
      <c r="P9" s="13">
        <f t="shared" si="6"/>
        <v>-6.5</v>
      </c>
      <c r="Q9" s="17">
        <f t="shared" si="7"/>
        <v>99.877647058823527</v>
      </c>
      <c r="T9" s="17"/>
      <c r="U9" s="17"/>
      <c r="V9" s="17"/>
      <c r="W9" s="17"/>
      <c r="Y9">
        <v>2290</v>
      </c>
      <c r="Z9">
        <v>2286.5</v>
      </c>
      <c r="AA9">
        <f t="shared" si="10"/>
        <v>3.5</v>
      </c>
      <c r="AB9">
        <f t="shared" si="11"/>
        <v>100.1530723813689</v>
      </c>
      <c r="AD9" s="17"/>
      <c r="AE9" s="17"/>
      <c r="AF9" s="17"/>
      <c r="AG9" s="17"/>
    </row>
    <row r="10" spans="1:33">
      <c r="A10">
        <v>7</v>
      </c>
      <c r="B10" s="13">
        <v>9408</v>
      </c>
      <c r="C10" s="13">
        <f t="shared" si="2"/>
        <v>1881.6</v>
      </c>
      <c r="D10" s="13">
        <v>9447.5</v>
      </c>
      <c r="E10" s="13">
        <f t="shared" si="3"/>
        <v>1889.5</v>
      </c>
      <c r="F10" s="13">
        <f t="shared" si="4"/>
        <v>-39.5</v>
      </c>
      <c r="G10" s="14">
        <f t="shared" si="5"/>
        <v>99.581899973537972</v>
      </c>
      <c r="I10" s="1">
        <v>5458</v>
      </c>
      <c r="J10" s="1">
        <v>5572.5</v>
      </c>
      <c r="K10" s="1">
        <f t="shared" si="0"/>
        <v>-114.5</v>
      </c>
      <c r="L10">
        <f t="shared" si="1"/>
        <v>97.94526693584568</v>
      </c>
      <c r="N10" s="13">
        <v>5402.5</v>
      </c>
      <c r="O10" s="13">
        <v>5413.5</v>
      </c>
      <c r="P10" s="13">
        <f t="shared" si="6"/>
        <v>-11</v>
      </c>
      <c r="Q10" s="17">
        <f t="shared" si="7"/>
        <v>99.79680428558234</v>
      </c>
      <c r="T10" s="17"/>
      <c r="U10" s="17"/>
      <c r="V10" s="17"/>
      <c r="W10" s="17"/>
      <c r="Y10">
        <v>2286.5</v>
      </c>
      <c r="Z10">
        <v>2275</v>
      </c>
      <c r="AA10">
        <f t="shared" si="10"/>
        <v>11.5</v>
      </c>
      <c r="AB10">
        <f t="shared" si="11"/>
        <v>100.50549450549451</v>
      </c>
      <c r="AD10" s="17"/>
      <c r="AE10" s="17"/>
      <c r="AF10" s="17"/>
      <c r="AG10" s="17"/>
    </row>
    <row r="11" spans="1:33">
      <c r="A11">
        <v>8</v>
      </c>
      <c r="B11" s="13">
        <v>9399.5</v>
      </c>
      <c r="C11" s="13">
        <f t="shared" si="2"/>
        <v>1879.9</v>
      </c>
      <c r="D11" s="13">
        <v>9413</v>
      </c>
      <c r="E11" s="13">
        <f t="shared" si="3"/>
        <v>1882.6</v>
      </c>
      <c r="F11" s="13">
        <f t="shared" si="4"/>
        <v>-13.5</v>
      </c>
      <c r="G11" s="14">
        <f t="shared" si="5"/>
        <v>99.856581323701263</v>
      </c>
      <c r="I11" s="1">
        <v>5193.5</v>
      </c>
      <c r="J11" s="1">
        <v>5306</v>
      </c>
      <c r="K11" s="1">
        <f t="shared" si="0"/>
        <v>-112.5</v>
      </c>
      <c r="L11">
        <f t="shared" si="1"/>
        <v>97.879758763663787</v>
      </c>
      <c r="N11" s="13">
        <v>5418.5</v>
      </c>
      <c r="O11" s="13">
        <v>5429</v>
      </c>
      <c r="P11" s="13">
        <f t="shared" si="6"/>
        <v>-10.5</v>
      </c>
      <c r="Q11" s="17">
        <f t="shared" si="7"/>
        <v>99.806594216246083</v>
      </c>
      <c r="T11" s="17"/>
      <c r="U11" s="17"/>
      <c r="V11" s="17"/>
      <c r="W11" s="17"/>
      <c r="Y11">
        <v>2271</v>
      </c>
      <c r="Z11">
        <v>2266.5</v>
      </c>
      <c r="AA11">
        <f t="shared" si="10"/>
        <v>4.5</v>
      </c>
      <c r="AB11">
        <f t="shared" si="11"/>
        <v>100.198544010589</v>
      </c>
      <c r="AD11" s="17"/>
      <c r="AE11" s="17"/>
      <c r="AF11" s="17"/>
      <c r="AG11" s="17"/>
    </row>
    <row r="12" spans="1:33">
      <c r="A12">
        <v>9</v>
      </c>
      <c r="B12" s="13">
        <v>9452.5</v>
      </c>
      <c r="C12" s="13">
        <f t="shared" si="2"/>
        <v>1890.5</v>
      </c>
      <c r="D12" s="13">
        <v>9476.25</v>
      </c>
      <c r="E12" s="13">
        <f t="shared" si="3"/>
        <v>1895.25</v>
      </c>
      <c r="F12" s="13">
        <f t="shared" si="4"/>
        <v>-23.75</v>
      </c>
      <c r="G12" s="14">
        <f t="shared" si="5"/>
        <v>99.749373433583955</v>
      </c>
      <c r="I12" s="1">
        <v>5334</v>
      </c>
      <c r="J12" s="1">
        <v>5449.5</v>
      </c>
      <c r="K12" s="1">
        <f t="shared" si="0"/>
        <v>-115.5</v>
      </c>
      <c r="L12">
        <f t="shared" si="1"/>
        <v>97.880539499036615</v>
      </c>
      <c r="N12" s="13">
        <v>5343.5</v>
      </c>
      <c r="O12" s="13">
        <v>5352.5</v>
      </c>
      <c r="P12" s="13">
        <f t="shared" si="6"/>
        <v>-9</v>
      </c>
      <c r="Q12" s="17">
        <f t="shared" si="7"/>
        <v>99.831854273703883</v>
      </c>
      <c r="T12" s="17"/>
      <c r="U12" s="17"/>
      <c r="V12" s="17"/>
      <c r="W12" s="17"/>
      <c r="Y12" t="s">
        <v>12</v>
      </c>
      <c r="AD12" s="17"/>
      <c r="AE12" s="17"/>
      <c r="AF12" s="17"/>
      <c r="AG12" s="17"/>
    </row>
    <row r="13" spans="1:33">
      <c r="A13">
        <v>10</v>
      </c>
      <c r="B13" s="13">
        <v>9407.5</v>
      </c>
      <c r="C13" s="13">
        <f t="shared" si="2"/>
        <v>1881.5</v>
      </c>
      <c r="D13" s="13">
        <v>9415.5</v>
      </c>
      <c r="E13" s="13">
        <f t="shared" si="3"/>
        <v>1883.1</v>
      </c>
      <c r="F13" s="13">
        <f t="shared" si="4"/>
        <v>-8</v>
      </c>
      <c r="G13" s="14">
        <f t="shared" si="5"/>
        <v>99.915033720991985</v>
      </c>
      <c r="I13" s="1">
        <v>5277</v>
      </c>
      <c r="J13" s="1">
        <v>5396.5</v>
      </c>
      <c r="K13" s="1">
        <f t="shared" si="0"/>
        <v>-119.5</v>
      </c>
      <c r="L13">
        <f t="shared" si="1"/>
        <v>97.785601778930783</v>
      </c>
      <c r="N13" s="13">
        <v>5592</v>
      </c>
      <c r="O13" s="13">
        <v>5612</v>
      </c>
      <c r="P13" s="13">
        <f t="shared" si="6"/>
        <v>-20</v>
      </c>
      <c r="Q13" s="17">
        <f t="shared" si="7"/>
        <v>99.64362081254454</v>
      </c>
      <c r="T13" s="17"/>
      <c r="U13" s="17"/>
      <c r="V13" s="17"/>
      <c r="W13" s="17"/>
      <c r="AD13" s="17"/>
      <c r="AE13" s="17"/>
      <c r="AF13" s="17"/>
      <c r="AG13" s="17"/>
    </row>
    <row r="14" spans="1:33">
      <c r="A14">
        <v>11</v>
      </c>
      <c r="B14" s="13">
        <v>9447</v>
      </c>
      <c r="C14" s="13">
        <f t="shared" si="2"/>
        <v>1889.4</v>
      </c>
      <c r="D14" s="13">
        <v>9411.75</v>
      </c>
      <c r="E14" s="13">
        <f t="shared" si="3"/>
        <v>1882.35</v>
      </c>
      <c r="F14" s="13">
        <f t="shared" si="4"/>
        <v>35.25</v>
      </c>
      <c r="G14" s="14">
        <f t="shared" si="5"/>
        <v>100.374531835206</v>
      </c>
      <c r="I14" s="1">
        <v>5295</v>
      </c>
      <c r="J14" s="1">
        <v>5413.5</v>
      </c>
      <c r="K14" s="1">
        <f t="shared" si="0"/>
        <v>-118.5</v>
      </c>
      <c r="L14">
        <f t="shared" si="1"/>
        <v>97.811027985591579</v>
      </c>
      <c r="N14" s="13">
        <v>5300</v>
      </c>
      <c r="O14" s="13">
        <v>5290.5</v>
      </c>
      <c r="P14" s="13">
        <f t="shared" si="6"/>
        <v>9.5</v>
      </c>
      <c r="Q14" s="17">
        <f t="shared" si="7"/>
        <v>100.1795671486627</v>
      </c>
      <c r="T14" s="17"/>
      <c r="U14" s="17"/>
      <c r="V14" s="17"/>
      <c r="W14" s="17"/>
      <c r="AD14" s="17"/>
      <c r="AE14" s="17"/>
      <c r="AF14" s="17"/>
      <c r="AG14" s="17"/>
    </row>
    <row r="15" spans="1:33">
      <c r="A15">
        <v>12</v>
      </c>
      <c r="B15" s="13">
        <v>9416.5</v>
      </c>
      <c r="C15" s="13">
        <f t="shared" si="2"/>
        <v>1883.3</v>
      </c>
      <c r="D15" s="13">
        <v>9432.25</v>
      </c>
      <c r="E15" s="13">
        <f t="shared" si="3"/>
        <v>1886.45</v>
      </c>
      <c r="F15" s="13">
        <f t="shared" si="4"/>
        <v>-15.75</v>
      </c>
      <c r="G15" s="14">
        <f t="shared" si="5"/>
        <v>99.833019693074291</v>
      </c>
      <c r="I15" s="1">
        <v>5371</v>
      </c>
      <c r="J15" s="1">
        <v>5496</v>
      </c>
      <c r="K15" s="1">
        <f t="shared" si="0"/>
        <v>-125</v>
      </c>
      <c r="L15">
        <f t="shared" si="1"/>
        <v>97.725618631732175</v>
      </c>
      <c r="N15" s="13">
        <v>5103.5</v>
      </c>
      <c r="O15" s="13">
        <v>5089</v>
      </c>
      <c r="P15" s="13">
        <f t="shared" si="6"/>
        <v>14.5</v>
      </c>
      <c r="Q15" s="17">
        <f t="shared" si="7"/>
        <v>100.28492827667519</v>
      </c>
      <c r="T15" s="17"/>
      <c r="U15" s="17"/>
      <c r="V15" s="17"/>
      <c r="W15" s="17"/>
      <c r="AD15" s="17"/>
      <c r="AE15" s="17"/>
      <c r="AF15" s="17"/>
      <c r="AG15" s="17"/>
    </row>
    <row r="16" spans="1:33" s="2" customFormat="1">
      <c r="A16" s="2" t="s">
        <v>10</v>
      </c>
      <c r="B16" s="3">
        <f>AVERAGE(B4:B15)</f>
        <v>9404.9166666666661</v>
      </c>
      <c r="C16" s="3">
        <f t="shared" ref="C16:AG16" si="14">AVERAGE(C4:C15)</f>
        <v>1880.9833333333333</v>
      </c>
      <c r="D16" s="3">
        <f t="shared" si="14"/>
        <v>9415.7375000000011</v>
      </c>
      <c r="E16" s="3">
        <f t="shared" si="14"/>
        <v>1883.1475</v>
      </c>
      <c r="F16" s="3">
        <f t="shared" si="14"/>
        <v>-10.820833333333363</v>
      </c>
      <c r="G16" s="3">
        <f t="shared" si="14"/>
        <v>99.885532572302637</v>
      </c>
      <c r="H16" s="3"/>
      <c r="I16" s="3">
        <f t="shared" si="14"/>
        <v>5299.25</v>
      </c>
      <c r="J16" s="3">
        <f t="shared" si="14"/>
        <v>5426.583333333333</v>
      </c>
      <c r="K16" s="3">
        <f t="shared" si="14"/>
        <v>-127.33333333333333</v>
      </c>
      <c r="L16" s="3">
        <f t="shared" si="14"/>
        <v>97.652746732496567</v>
      </c>
      <c r="M16" s="3"/>
      <c r="N16" s="3">
        <f t="shared" si="14"/>
        <v>5303.166666666667</v>
      </c>
      <c r="O16" s="3">
        <f t="shared" si="14"/>
        <v>5311.125</v>
      </c>
      <c r="P16" s="3">
        <f t="shared" si="14"/>
        <v>-7.958333333333333</v>
      </c>
      <c r="Q16" s="3">
        <f t="shared" si="14"/>
        <v>99.852003612579452</v>
      </c>
      <c r="R16" s="3"/>
      <c r="S16" s="3"/>
      <c r="T16" s="3">
        <f t="shared" si="14"/>
        <v>2290.375</v>
      </c>
      <c r="U16" s="3">
        <f t="shared" si="14"/>
        <v>2269</v>
      </c>
      <c r="V16" s="3">
        <f t="shared" si="14"/>
        <v>21.375</v>
      </c>
      <c r="W16" s="3">
        <f t="shared" si="14"/>
        <v>100.94130646801295</v>
      </c>
      <c r="X16" s="3"/>
      <c r="Y16" s="3">
        <f t="shared" si="14"/>
        <v>2289.625</v>
      </c>
      <c r="Z16" s="3">
        <f t="shared" si="14"/>
        <v>2283.8125</v>
      </c>
      <c r="AA16" s="3">
        <f t="shared" si="14"/>
        <v>5.8125</v>
      </c>
      <c r="AB16" s="3"/>
      <c r="AC16" s="3"/>
      <c r="AD16" s="3">
        <f t="shared" si="14"/>
        <v>2240.375</v>
      </c>
      <c r="AE16" s="3">
        <f t="shared" si="14"/>
        <v>2232.25</v>
      </c>
      <c r="AF16" s="3">
        <f t="shared" si="14"/>
        <v>8.125</v>
      </c>
      <c r="AG16" s="3">
        <f t="shared" si="14"/>
        <v>100.3652361376753</v>
      </c>
    </row>
    <row r="17" spans="1:24" ht="165">
      <c r="N17" s="11"/>
      <c r="R17" s="10" t="s">
        <v>26</v>
      </c>
      <c r="V17" t="s">
        <v>28</v>
      </c>
    </row>
    <row r="19" spans="1:24">
      <c r="X19" s="1"/>
    </row>
    <row r="22" spans="1:24">
      <c r="A22" t="s">
        <v>29</v>
      </c>
    </row>
    <row r="23" spans="1:24">
      <c r="G23" t="s">
        <v>33</v>
      </c>
    </row>
    <row r="24" spans="1:24" ht="15.75" customHeight="1">
      <c r="C24" s="22" t="s">
        <v>30</v>
      </c>
      <c r="D24" s="22" t="s">
        <v>31</v>
      </c>
      <c r="E24" t="s">
        <v>9</v>
      </c>
      <c r="G24" t="s">
        <v>32</v>
      </c>
      <c r="H24" t="s">
        <v>2</v>
      </c>
    </row>
    <row r="25" spans="1:24">
      <c r="C25">
        <v>0</v>
      </c>
      <c r="D25">
        <v>0</v>
      </c>
      <c r="E25" t="e">
        <f>C25/D25</f>
        <v>#DIV/0!</v>
      </c>
      <c r="G25">
        <v>1</v>
      </c>
      <c r="H25">
        <v>1</v>
      </c>
    </row>
    <row r="26" spans="1:24">
      <c r="C26">
        <v>10</v>
      </c>
      <c r="D26">
        <v>15</v>
      </c>
      <c r="E26">
        <f>C26/D26</f>
        <v>0.66666666666666663</v>
      </c>
      <c r="H26">
        <f>E26</f>
        <v>0.66666666666666663</v>
      </c>
    </row>
    <row r="27" spans="1:24">
      <c r="C27">
        <v>20</v>
      </c>
      <c r="D27">
        <v>23</v>
      </c>
      <c r="E27">
        <f t="shared" ref="E27:E30" si="15">C27/D27</f>
        <v>0.86956521739130432</v>
      </c>
      <c r="H27">
        <f t="shared" ref="H27:H30" si="16">E27</f>
        <v>0.86956521739130432</v>
      </c>
    </row>
    <row r="28" spans="1:24">
      <c r="C28">
        <v>30</v>
      </c>
      <c r="D28">
        <v>30</v>
      </c>
      <c r="E28">
        <f t="shared" si="15"/>
        <v>1</v>
      </c>
      <c r="H28">
        <f t="shared" si="16"/>
        <v>1</v>
      </c>
    </row>
    <row r="29" spans="1:24">
      <c r="C29">
        <v>42</v>
      </c>
      <c r="D29">
        <v>40</v>
      </c>
      <c r="E29">
        <f t="shared" si="15"/>
        <v>1.05</v>
      </c>
      <c r="H29">
        <f t="shared" si="16"/>
        <v>1.05</v>
      </c>
    </row>
    <row r="30" spans="1:24">
      <c r="E30" t="e">
        <f t="shared" si="15"/>
        <v>#DIV/0!</v>
      </c>
      <c r="H30" t="e">
        <f t="shared" si="16"/>
        <v>#DIV/0!</v>
      </c>
    </row>
  </sheetData>
  <conditionalFormatting sqref="G4:G15">
    <cfRule type="colorScale" priority="1">
      <colorScale>
        <cfvo type="min" val="0"/>
        <cfvo type="max" val="0"/>
        <color rgb="FFFF0000"/>
        <color rgb="FF00B050"/>
      </colorScale>
    </cfRule>
    <cfRule type="colorScale" priority="2">
      <colorScale>
        <cfvo type="min" val="0"/>
        <cfvo type="max" val="0"/>
        <color rgb="FFFF7128"/>
        <color rgb="FFFFEF9C"/>
      </colorScale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Helgeson</dc:creator>
  <cp:lastModifiedBy>Helgeson</cp:lastModifiedBy>
  <dcterms:created xsi:type="dcterms:W3CDTF">2011-01-18T23:34:32Z</dcterms:created>
  <dcterms:modified xsi:type="dcterms:W3CDTF">2011-01-22T02:52:50Z</dcterms:modified>
</cp:coreProperties>
</file>