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9975" windowHeight="2490" firstSheet="2" activeTab="9"/>
  </bookViews>
  <sheets>
    <sheet name="1" sheetId="1" r:id="rId1"/>
    <sheet name="16" sheetId="8" r:id="rId2"/>
    <sheet name="17" sheetId="9" r:id="rId3"/>
    <sheet name="19" sheetId="2" r:id="rId4"/>
    <sheet name="21" sheetId="3" r:id="rId5"/>
    <sheet name="24" sheetId="4" r:id="rId6"/>
    <sheet name="25" sheetId="5" r:id="rId7"/>
    <sheet name="30" sheetId="11" r:id="rId8"/>
    <sheet name="31" sheetId="12" r:id="rId9"/>
    <sheet name="идд" sheetId="13" r:id="rId10"/>
  </sheets>
  <calcPr calcId="145621"/>
</workbook>
</file>

<file path=xl/calcChain.xml><?xml version="1.0" encoding="utf-8"?>
<calcChain xmlns="http://schemas.openxmlformats.org/spreadsheetml/2006/main">
  <c r="B5" i="12" l="1"/>
  <c r="D1" i="12"/>
  <c r="D2" i="11"/>
  <c r="D1" i="11"/>
  <c r="D3" i="11"/>
  <c r="B3" i="9"/>
  <c r="C5" i="9"/>
  <c r="B4" i="8"/>
  <c r="B5" i="5"/>
  <c r="B7" i="4"/>
  <c r="E3" i="4"/>
  <c r="E2" i="4"/>
  <c r="E1" i="4"/>
  <c r="E4" i="3"/>
  <c r="E5" i="3"/>
  <c r="B4" i="3" s="1"/>
  <c r="E2" i="2"/>
  <c r="E3" i="2"/>
  <c r="E1" i="2"/>
  <c r="B5" i="11" l="1"/>
  <c r="B5" i="2"/>
  <c r="B4" i="1"/>
</calcChain>
</file>

<file path=xl/sharedStrings.xml><?xml version="1.0" encoding="utf-8"?>
<sst xmlns="http://schemas.openxmlformats.org/spreadsheetml/2006/main" count="99" uniqueCount="45">
  <si>
    <t>Ев</t>
  </si>
  <si>
    <t>V1</t>
  </si>
  <si>
    <t>V2</t>
  </si>
  <si>
    <t>d</t>
  </si>
  <si>
    <t>λ</t>
  </si>
  <si>
    <r>
      <rPr>
        <sz val="11"/>
        <color theme="1"/>
        <rFont val="Calibri"/>
        <family val="2"/>
        <charset val="204"/>
      </rPr>
      <t>Δ</t>
    </r>
    <r>
      <rPr>
        <sz val="11"/>
        <color theme="1"/>
        <rFont val="Calibri"/>
        <family val="2"/>
      </rPr>
      <t>x</t>
    </r>
  </si>
  <si>
    <t>L</t>
  </si>
  <si>
    <t>мм</t>
  </si>
  <si>
    <t>мкм</t>
  </si>
  <si>
    <t>м</t>
  </si>
  <si>
    <t>L'</t>
  </si>
  <si>
    <t>град</t>
  </si>
  <si>
    <t>I2/I2'</t>
  </si>
  <si>
    <t>I2</t>
  </si>
  <si>
    <t>I2'</t>
  </si>
  <si>
    <t>a</t>
  </si>
  <si>
    <t>r</t>
  </si>
  <si>
    <t>b</t>
  </si>
  <si>
    <t>k</t>
  </si>
  <si>
    <t>см</t>
  </si>
  <si>
    <t>m</t>
  </si>
  <si>
    <t>sin φ</t>
  </si>
  <si>
    <t>I0/I</t>
  </si>
  <si>
    <t>ф1</t>
  </si>
  <si>
    <t>ф2</t>
  </si>
  <si>
    <t>sin ф2</t>
  </si>
  <si>
    <t>нм</t>
  </si>
  <si>
    <t>к1</t>
  </si>
  <si>
    <t>к2</t>
  </si>
  <si>
    <r>
      <rPr>
        <sz val="11"/>
        <color theme="1"/>
        <rFont val="Calibri"/>
        <family val="2"/>
        <charset val="204"/>
      </rPr>
      <t>λ</t>
    </r>
    <r>
      <rPr>
        <sz val="11"/>
        <color theme="1"/>
        <rFont val="Calibri"/>
        <family val="2"/>
      </rPr>
      <t>2</t>
    </r>
  </si>
  <si>
    <t>блеск драгоценных камней</t>
  </si>
  <si>
    <t>радужная окраска мыльного пузыря</t>
  </si>
  <si>
    <t>перламутровые облака</t>
  </si>
  <si>
    <t>голографическое шоу</t>
  </si>
  <si>
    <t>разноцветная окраска крыльев стрекоз</t>
  </si>
  <si>
    <t>разложении света в спектр призмой</t>
  </si>
  <si>
    <t>цвета радуги</t>
  </si>
  <si>
    <t>радужные полосы на компакт-диске</t>
  </si>
  <si>
    <t>интерференция</t>
  </si>
  <si>
    <t>дисперсия</t>
  </si>
  <si>
    <t>дифракция</t>
  </si>
  <si>
    <t>окрашивание белых предметов при рассмотрении их 
через цветное стекло</t>
  </si>
  <si>
    <t>+</t>
  </si>
  <si>
    <t xml:space="preserve">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</si>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</sst>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1" xfId="0" applyBorder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2" max="2" width="9.5703125" bestFit="1" customWidth="1"/>
  </cols>
  <sheetData>
    <row r="1" spans="1:2" x14ac:dyDescent="0.25">
      <c r="A1" t="s">
        <v>0</v>
      </c>
      <c r="B1">
        <v>55</v>
      </c>
    </row>
    <row r="2" spans="1:2" x14ac:dyDescent="0.25">
      <c r="A2" t="s">
        <v>1</v>
      </c>
      <c r="B2" s="1">
        <v>300000000</v>
      </c>
    </row>
    <row r="4" spans="1:2" x14ac:dyDescent="0.25">
      <c r="A4" t="s">
        <v>2</v>
      </c>
      <c r="B4" s="1">
        <f>B2/TAN(RADIANS(B1))</f>
        <v>210062261.46291295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3" sqref="B13"/>
    </sheetView>
  </sheetViews>
  <sheetFormatPr defaultRowHeight="15" x14ac:dyDescent="0.25"/>
  <sheetData>
    <row r="1" spans="1:3" x14ac:dyDescent="0.25">
      <c r="A1" t="s">
        <v>15</v>
      </c>
      <c r="B1">
        <v>60</v>
      </c>
      <c r="C1" t="s">
        <v>11</v>
      </c>
    </row>
    <row r="2" spans="1:3" x14ac:dyDescent="0.25">
      <c r="A2" t="s">
        <v>18</v>
      </c>
      <c r="B2">
        <v>0.2</v>
      </c>
    </row>
    <row r="4" spans="1:3" x14ac:dyDescent="0.25">
      <c r="A4" t="s">
        <v>22</v>
      </c>
      <c r="B4">
        <f>2/((1-B2)^2*COS(RADIANS(B1))^2)</f>
        <v>12.499999999999991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23</v>
      </c>
      <c r="B1">
        <v>14</v>
      </c>
      <c r="C1" t="s">
        <v>11</v>
      </c>
    </row>
    <row r="3" spans="1:3" x14ac:dyDescent="0.25">
      <c r="A3" t="s">
        <v>24</v>
      </c>
      <c r="B3">
        <f>DEGREES(ASIN(C5))</f>
        <v>21.277347217834127</v>
      </c>
    </row>
    <row r="5" spans="1:3" x14ac:dyDescent="0.25">
      <c r="B5" t="s">
        <v>25</v>
      </c>
      <c r="C5">
        <f>3*SIN(RADIANS(B1))/2</f>
        <v>0.36288284339950161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5" x14ac:dyDescent="0.25"/>
  <cols>
    <col min="5" max="5" width="10" bestFit="1" customWidth="1"/>
  </cols>
  <sheetData>
    <row r="1" spans="1:6" x14ac:dyDescent="0.25">
      <c r="A1" t="s">
        <v>3</v>
      </c>
      <c r="B1">
        <v>4</v>
      </c>
      <c r="C1" t="s">
        <v>7</v>
      </c>
      <c r="E1" s="1">
        <f>B1/1000</f>
        <v>4.0000000000000001E-3</v>
      </c>
      <c r="F1" t="s">
        <v>9</v>
      </c>
    </row>
    <row r="2" spans="1:6" x14ac:dyDescent="0.25">
      <c r="A2" s="2" t="s">
        <v>4</v>
      </c>
      <c r="B2">
        <v>0.6</v>
      </c>
      <c r="C2" t="s">
        <v>8</v>
      </c>
      <c r="E2" s="1">
        <f>B2/1000000</f>
        <v>5.9999999999999997E-7</v>
      </c>
      <c r="F2" t="s">
        <v>9</v>
      </c>
    </row>
    <row r="3" spans="1:6" x14ac:dyDescent="0.25">
      <c r="A3" s="2" t="s">
        <v>5</v>
      </c>
      <c r="B3">
        <v>0.3</v>
      </c>
      <c r="C3" t="s">
        <v>7</v>
      </c>
      <c r="E3" s="1">
        <f>B3/1000</f>
        <v>2.9999999999999997E-4</v>
      </c>
      <c r="F3" t="s">
        <v>9</v>
      </c>
    </row>
    <row r="5" spans="1:6" x14ac:dyDescent="0.25">
      <c r="A5" t="s">
        <v>6</v>
      </c>
      <c r="B5" s="3">
        <f>(E1*E3)/E2</f>
        <v>2</v>
      </c>
      <c r="C5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2" max="2" width="12" bestFit="1" customWidth="1"/>
  </cols>
  <sheetData>
    <row r="1" spans="1:5" x14ac:dyDescent="0.25">
      <c r="A1" t="s">
        <v>6</v>
      </c>
      <c r="B1">
        <v>45</v>
      </c>
      <c r="C1" t="s">
        <v>11</v>
      </c>
    </row>
    <row r="2" spans="1:5" x14ac:dyDescent="0.25">
      <c r="A2" t="s">
        <v>10</v>
      </c>
      <c r="B2">
        <v>90</v>
      </c>
      <c r="C2" t="s">
        <v>11</v>
      </c>
    </row>
    <row r="4" spans="1:5" x14ac:dyDescent="0.25">
      <c r="A4" t="s">
        <v>12</v>
      </c>
      <c r="B4" s="3">
        <f>E4/E5</f>
        <v>1.3324550353235905E+32</v>
      </c>
      <c r="D4" t="s">
        <v>13</v>
      </c>
      <c r="E4">
        <f>COS(RADIANS(B1))^2</f>
        <v>0.50000000000000011</v>
      </c>
    </row>
    <row r="5" spans="1:5" x14ac:dyDescent="0.25">
      <c r="D5" t="s">
        <v>14</v>
      </c>
      <c r="E5">
        <f>COS(RADIANS(B2))^2</f>
        <v>3.7524718414124473E-33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7" sqref="B7"/>
    </sheetView>
  </sheetViews>
  <sheetFormatPr defaultRowHeight="15" x14ac:dyDescent="0.25"/>
  <cols>
    <col min="5" max="5" width="10" bestFit="1" customWidth="1"/>
  </cols>
  <sheetData>
    <row r="1" spans="1:6" x14ac:dyDescent="0.25">
      <c r="A1" s="2" t="s">
        <v>4</v>
      </c>
      <c r="B1">
        <v>0.5</v>
      </c>
      <c r="C1" t="s">
        <v>8</v>
      </c>
      <c r="E1" s="1">
        <f>B1/1000000</f>
        <v>4.9999999999999998E-7</v>
      </c>
      <c r="F1" t="s">
        <v>9</v>
      </c>
    </row>
    <row r="2" spans="1:6" x14ac:dyDescent="0.25">
      <c r="A2" t="s">
        <v>15</v>
      </c>
      <c r="B2">
        <v>100</v>
      </c>
      <c r="C2" t="s">
        <v>19</v>
      </c>
      <c r="E2" s="1">
        <f>B2/100</f>
        <v>1</v>
      </c>
      <c r="F2" t="s">
        <v>9</v>
      </c>
    </row>
    <row r="3" spans="1:6" x14ac:dyDescent="0.25">
      <c r="A3" t="s">
        <v>16</v>
      </c>
      <c r="B3">
        <v>1</v>
      </c>
      <c r="C3" t="s">
        <v>7</v>
      </c>
      <c r="E3" s="1">
        <f>B3/1000</f>
        <v>1E-3</v>
      </c>
      <c r="F3" t="s">
        <v>9</v>
      </c>
    </row>
    <row r="4" spans="1:6" x14ac:dyDescent="0.25">
      <c r="A4" t="s">
        <v>18</v>
      </c>
      <c r="B4">
        <v>3</v>
      </c>
    </row>
    <row r="7" spans="1:6" x14ac:dyDescent="0.25">
      <c r="A7" t="s">
        <v>17</v>
      </c>
      <c r="B7" s="3">
        <f>E3^2/((B4*(E1/2)-(E3^2/(2*E2)))*2)</f>
        <v>1.9999999999999996</v>
      </c>
      <c r="E7" s="1"/>
    </row>
    <row r="8" spans="1:6" x14ac:dyDescent="0.25">
      <c r="E8" s="1"/>
    </row>
    <row r="11" spans="1:6" x14ac:dyDescent="0.25">
      <c r="B1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0" sqref="A10"/>
    </sheetView>
  </sheetViews>
  <sheetFormatPr defaultRowHeight="15" x14ac:dyDescent="0.25"/>
  <sheetData>
    <row r="1" spans="1:3" x14ac:dyDescent="0.25">
      <c r="A1" t="s">
        <v>15</v>
      </c>
      <c r="B1" s="1">
        <v>5.0000000000000002E-5</v>
      </c>
      <c r="C1" t="s">
        <v>9</v>
      </c>
    </row>
    <row r="2" spans="1:3" x14ac:dyDescent="0.25">
      <c r="A2" s="2" t="s">
        <v>4</v>
      </c>
      <c r="B2" s="1">
        <v>6.9400000000000005E-7</v>
      </c>
      <c r="C2" t="s">
        <v>9</v>
      </c>
    </row>
    <row r="3" spans="1:3" x14ac:dyDescent="0.25">
      <c r="A3" t="s">
        <v>20</v>
      </c>
      <c r="B3">
        <v>2</v>
      </c>
    </row>
    <row r="5" spans="1:3" x14ac:dyDescent="0.25">
      <c r="A5" s="2" t="s">
        <v>21</v>
      </c>
      <c r="B5" s="3">
        <f>((2*B3+1)*B2)/(2*B1)</f>
        <v>3.4700000000000002E-2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defaultRowHeight="15" x14ac:dyDescent="0.25"/>
  <cols>
    <col min="4" max="4" width="11" bestFit="1" customWidth="1"/>
  </cols>
  <sheetData>
    <row r="1" spans="1:5" x14ac:dyDescent="0.25">
      <c r="A1" t="s">
        <v>16</v>
      </c>
      <c r="B1">
        <v>2</v>
      </c>
      <c r="C1" t="s">
        <v>7</v>
      </c>
      <c r="D1" s="1">
        <f>B1/1000</f>
        <v>2E-3</v>
      </c>
      <c r="E1" t="s">
        <v>9</v>
      </c>
    </row>
    <row r="2" spans="1:5" x14ac:dyDescent="0.25">
      <c r="A2" s="2" t="s">
        <v>4</v>
      </c>
      <c r="B2">
        <v>0.5</v>
      </c>
      <c r="C2" t="s">
        <v>8</v>
      </c>
      <c r="D2" s="1">
        <f>B2/1000000</f>
        <v>4.9999999999999998E-7</v>
      </c>
      <c r="E2" t="s">
        <v>9</v>
      </c>
    </row>
    <row r="3" spans="1:5" x14ac:dyDescent="0.25">
      <c r="A3" t="s">
        <v>17</v>
      </c>
      <c r="B3">
        <v>1</v>
      </c>
      <c r="C3" t="s">
        <v>9</v>
      </c>
      <c r="D3">
        <f>B3</f>
        <v>1</v>
      </c>
      <c r="E3" t="s">
        <v>9</v>
      </c>
    </row>
    <row r="5" spans="1:5" x14ac:dyDescent="0.25">
      <c r="A5" t="s">
        <v>20</v>
      </c>
      <c r="B5">
        <f>(D1^2)/(D3*D2)</f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defaultRowHeight="15" x14ac:dyDescent="0.25"/>
  <cols>
    <col min="4" max="4" width="10" bestFit="1" customWidth="1"/>
  </cols>
  <sheetData>
    <row r="1" spans="1:5" x14ac:dyDescent="0.25">
      <c r="A1" s="2" t="s">
        <v>4</v>
      </c>
      <c r="B1">
        <v>0.4</v>
      </c>
      <c r="C1" t="s">
        <v>8</v>
      </c>
      <c r="D1" s="1">
        <f>B1/1000000</f>
        <v>4.0000000000000003E-7</v>
      </c>
      <c r="E1" t="s">
        <v>9</v>
      </c>
    </row>
    <row r="2" spans="1:5" x14ac:dyDescent="0.25">
      <c r="A2" t="s">
        <v>27</v>
      </c>
      <c r="B2">
        <v>3</v>
      </c>
    </row>
    <row r="3" spans="1:5" x14ac:dyDescent="0.25">
      <c r="A3" t="s">
        <v>28</v>
      </c>
      <c r="B3">
        <v>2</v>
      </c>
    </row>
    <row r="5" spans="1:5" x14ac:dyDescent="0.25">
      <c r="A5" s="2" t="s">
        <v>29</v>
      </c>
      <c r="B5" s="3">
        <f>D1*B2/B3*1000000000</f>
        <v>600.00000000000011</v>
      </c>
      <c r="C5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2" sqref="B2:B10"/>
    </sheetView>
  </sheetViews>
  <sheetFormatPr defaultRowHeight="15" x14ac:dyDescent="0.25"/>
  <cols>
    <col min="1" max="1" width="51.5703125" customWidth="1"/>
    <col min="2" max="2" width="7.42578125" customWidth="1"/>
    <col min="3" max="3" width="6.7109375" customWidth="1"/>
    <col min="4" max="4" width="7.42578125" customWidth="1"/>
  </cols>
  <sheetData>
    <row r="1" spans="1:5" x14ac:dyDescent="0.25">
      <c r="B1" s="4" t="s">
        <v>38</v>
      </c>
      <c r="C1" s="4" t="s">
        <v>40</v>
      </c>
      <c r="D1" s="4" t="s">
        <v>39</v>
      </c>
      <c r="E1" t="s">
        <v>43</v>
      </c>
    </row>
    <row r="2" spans="1:5" x14ac:dyDescent="0.25">
      <c r="A2" s="4" t="s">
        <v>30</v>
      </c>
      <c r="B2" s="4"/>
      <c r="C2" s="4"/>
      <c r="D2" s="4" t="s">
        <v>42</v>
      </c>
    </row>
    <row r="3" spans="1:5" x14ac:dyDescent="0.25">
      <c r="A3" s="4" t="s">
        <v>31</v>
      </c>
      <c r="B3" s="5" t="s">
        <v>42</v>
      </c>
      <c r="C3" s="4" t="s">
        <v>44</v>
      </c>
      <c r="D3" s="4" t="s">
        <v>44</v>
      </c>
    </row>
    <row r="4" spans="1:5" x14ac:dyDescent="0.25">
      <c r="A4" s="4" t="s">
        <v>32</v>
      </c>
      <c r="B4" s="4" t="s">
        <v>44</v>
      </c>
      <c r="C4" s="4" t="s">
        <v>44</v>
      </c>
      <c r="D4" s="4" t="s">
        <v>44</v>
      </c>
    </row>
    <row r="5" spans="1:5" x14ac:dyDescent="0.25">
      <c r="A5" s="4" t="s">
        <v>33</v>
      </c>
      <c r="B5" s="4" t="s">
        <v>42</v>
      </c>
      <c r="C5" s="4" t="s">
        <v>44</v>
      </c>
      <c r="D5" s="4" t="s">
        <v>44</v>
      </c>
    </row>
    <row r="6" spans="1:5" ht="14.25" customHeight="1" x14ac:dyDescent="0.25">
      <c r="A6" s="4" t="s">
        <v>34</v>
      </c>
      <c r="B6" s="4" t="s">
        <v>42</v>
      </c>
      <c r="C6" s="4" t="s">
        <v>44</v>
      </c>
      <c r="D6" s="4" t="s">
        <v>44</v>
      </c>
    </row>
    <row r="7" spans="1:5" ht="30" x14ac:dyDescent="0.25">
      <c r="A7" s="6" t="s">
        <v>41</v>
      </c>
      <c r="B7" s="4"/>
      <c r="C7" s="4"/>
      <c r="D7" s="4" t="s">
        <v>44</v>
      </c>
    </row>
    <row r="8" spans="1:5" x14ac:dyDescent="0.25">
      <c r="A8" s="4" t="s">
        <v>35</v>
      </c>
      <c r="B8" s="4" t="s">
        <v>44</v>
      </c>
      <c r="C8" s="4" t="s">
        <v>44</v>
      </c>
      <c r="D8" s="4" t="s">
        <v>42</v>
      </c>
    </row>
    <row r="9" spans="1:5" x14ac:dyDescent="0.25">
      <c r="A9" s="4" t="s">
        <v>36</v>
      </c>
      <c r="B9" s="4" t="s">
        <v>44</v>
      </c>
      <c r="C9" s="4" t="s">
        <v>44</v>
      </c>
      <c r="D9" s="4" t="s">
        <v>42</v>
      </c>
    </row>
    <row r="10" spans="1:5" x14ac:dyDescent="0.25">
      <c r="A10" s="4" t="s">
        <v>37</v>
      </c>
      <c r="B10" s="7" t="s">
        <v>42</v>
      </c>
      <c r="C10" s="4" t="s">
        <v>42</v>
      </c>
      <c r="D10" s="4" t="s">
        <v>44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1</vt:lpstr>
      <vt:lpstr>16</vt:lpstr>
      <vt:lpstr>17</vt:lpstr>
      <vt:lpstr>19</vt:lpstr>
      <vt:lpstr>21</vt:lpstr>
      <vt:lpstr>24</vt:lpstr>
      <vt:lpstr>25</vt:lpstr>
      <vt:lpstr>30</vt:lpstr>
      <vt:lpstr>31</vt:lpstr>
      <vt:lpstr>идд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2018-10-10T18:47:55Z</dcterms:modified>
</cp:coreProperties>
</file>