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4"/>
  </bookViews>
  <sheets>
    <sheet name="6" sheetId="1" r:id="rId1"/>
    <sheet name="7" sheetId="2" r:id="rId2"/>
    <sheet name="14" sheetId="3" r:id="rId3"/>
    <sheet name="19" sheetId="4" r:id="rId4"/>
    <sheet name="9" sheetId="5" r:id="rId5"/>
  </sheets>
  <calcPr calcId="145621"/>
</workbook>
</file>

<file path=xl/calcChain.xml><?xml version="1.0" encoding="utf-8"?>
<calcChain xmlns="http://schemas.openxmlformats.org/spreadsheetml/2006/main">
  <c r="B11" i="5" l="1"/>
  <c r="B10" i="5"/>
  <c r="B13" i="5" l="1"/>
  <c r="B5" i="4"/>
  <c r="B4" i="4"/>
  <c r="C4" i="3"/>
  <c r="B2" i="3"/>
  <c r="B1" i="3"/>
  <c r="A1" i="2" l="1"/>
  <c r="B6" i="1"/>
</calcChain>
</file>

<file path=xl/sharedStrings.xml><?xml version="1.0" encoding="utf-8"?>
<sst xmlns="http://schemas.openxmlformats.org/spreadsheetml/2006/main" count="28" uniqueCount="25">
  <si>
    <t>v</t>
  </si>
  <si>
    <t>h</t>
  </si>
  <si>
    <t>c</t>
  </si>
  <si>
    <t>m0</t>
  </si>
  <si>
    <t>λ</t>
  </si>
  <si>
    <t>м/с</t>
  </si>
  <si>
    <t>кг</t>
  </si>
  <si>
    <t xml:space="preserve">до </t>
  </si>
  <si>
    <t>после</t>
  </si>
  <si>
    <t>отношение</t>
  </si>
  <si>
    <t>λ1</t>
  </si>
  <si>
    <t>λ2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</si>
  <si>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scheme val="minor"/>
      </rPr>
      <t>E</t>
    </r>
  </si>
  <si>
    <t>Дж</t>
  </si>
  <si>
    <t>м</t>
  </si>
  <si>
    <t>кэВ</t>
  </si>
  <si>
    <t>E</t>
  </si>
  <si>
    <t>U</t>
  </si>
  <si>
    <t>l</t>
  </si>
  <si>
    <t>U-E</t>
  </si>
  <si>
    <t>me</t>
  </si>
  <si>
    <t>mp</t>
  </si>
  <si>
    <t>We</t>
  </si>
  <si>
    <t>Wp</t>
  </si>
  <si>
    <t>Ответ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</si>
</sst>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9" sqref="B9"/>
    </sheetView>
  </sheetViews>
  <sheetFormatPr defaultRowHeight="15" x14ac:dyDescent="0.25"/>
  <cols>
    <col min="2" max="2" width="11.28515625" customWidth="1"/>
  </cols>
  <sheetData>
    <row r="1" spans="1:3" x14ac:dyDescent="0.25">
      <c r="A1" t="s">
        <v>0</v>
      </c>
      <c r="B1" s="2">
        <v>200000000</v>
      </c>
      <c r="C1" t="s">
        <v>5</v>
      </c>
    </row>
    <row r="2" spans="1:3" x14ac:dyDescent="0.25">
      <c r="A2" t="s">
        <v>1</v>
      </c>
      <c r="B2" s="2">
        <v>6.6299999999999999E-34</v>
      </c>
    </row>
    <row r="3" spans="1:3" x14ac:dyDescent="0.25">
      <c r="A3" t="s">
        <v>2</v>
      </c>
      <c r="B3" s="2">
        <v>300000000</v>
      </c>
      <c r="C3" t="s">
        <v>5</v>
      </c>
    </row>
    <row r="4" spans="1:3" x14ac:dyDescent="0.25">
      <c r="A4" t="s">
        <v>3</v>
      </c>
      <c r="B4" s="2">
        <v>9.1100000000000003E-31</v>
      </c>
      <c r="C4" t="s">
        <v>6</v>
      </c>
    </row>
    <row r="6" spans="1:3" x14ac:dyDescent="0.25">
      <c r="A6" s="1" t="s">
        <v>4</v>
      </c>
      <c r="B6" s="2">
        <f>B2/(B4*B1)*SQRT(1-(POWER(B1,2)/POWER(B3,2)))</f>
        <v>2.7122449123350907E-12</v>
      </c>
    </row>
    <row r="7" spans="1:3" x14ac:dyDescent="0.25">
      <c r="B7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s="2">
        <f>2*3.1415*'6'!B2*SQRT(1/('6'!B4/0.3))</f>
        <v>2.3904630054787184E-18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RowHeight="15" x14ac:dyDescent="0.25"/>
  <sheetData>
    <row r="1" spans="1:3" x14ac:dyDescent="0.25">
      <c r="A1" t="s">
        <v>7</v>
      </c>
      <c r="B1">
        <f>0.002898/1</f>
        <v>2.898E-3</v>
      </c>
    </row>
    <row r="2" spans="1:3" x14ac:dyDescent="0.25">
      <c r="A2" t="s">
        <v>8</v>
      </c>
      <c r="B2">
        <f>0.002898/5</f>
        <v>5.7959999999999999E-4</v>
      </c>
    </row>
    <row r="4" spans="1:3" x14ac:dyDescent="0.25">
      <c r="A4" t="s">
        <v>9</v>
      </c>
      <c r="C4">
        <f>B1/B2</f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5" sqref="D5"/>
    </sheetView>
  </sheetViews>
  <sheetFormatPr defaultRowHeight="15" x14ac:dyDescent="0.25"/>
  <cols>
    <col min="2" max="2" width="12" bestFit="1" customWidth="1"/>
  </cols>
  <sheetData>
    <row r="1" spans="1:3" x14ac:dyDescent="0.25">
      <c r="A1" s="1" t="s">
        <v>10</v>
      </c>
      <c r="B1" s="2">
        <v>1E-10</v>
      </c>
      <c r="C1" t="s">
        <v>14</v>
      </c>
    </row>
    <row r="2" spans="1:3" x14ac:dyDescent="0.25">
      <c r="A2" s="1" t="s">
        <v>11</v>
      </c>
      <c r="B2" s="2">
        <v>5.0000000000000002E-11</v>
      </c>
      <c r="C2" t="s">
        <v>14</v>
      </c>
    </row>
    <row r="4" spans="1:3" x14ac:dyDescent="0.25">
      <c r="A4" s="1" t="s">
        <v>12</v>
      </c>
      <c r="B4" s="2">
        <f>6.63E-34^2/(2*9.1E-31)*((1/POWER(B2,2))-(1/POWER(B1,2)))</f>
        <v>7.2456428571428552E-17</v>
      </c>
      <c r="C4" t="s">
        <v>13</v>
      </c>
    </row>
    <row r="5" spans="1:3" x14ac:dyDescent="0.25">
      <c r="B5" s="3">
        <f>B4*6241506363094000</f>
        <v>0.45223725997563724</v>
      </c>
      <c r="C5" t="s">
        <v>15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B13" sqref="B13"/>
    </sheetView>
  </sheetViews>
  <sheetFormatPr defaultRowHeight="15" x14ac:dyDescent="0.25"/>
  <cols>
    <col min="4" max="5" width="12.7109375" bestFit="1" customWidth="1"/>
  </cols>
  <sheetData>
    <row r="1" spans="1:5" x14ac:dyDescent="0.25">
      <c r="A1" t="s">
        <v>20</v>
      </c>
      <c r="B1" s="2">
        <v>9.1100000000000003E-31</v>
      </c>
    </row>
    <row r="2" spans="1:5" x14ac:dyDescent="0.25">
      <c r="A2" t="s">
        <v>21</v>
      </c>
      <c r="B2" s="2">
        <v>1.6700000000000002E-27</v>
      </c>
    </row>
    <row r="3" spans="1:5" x14ac:dyDescent="0.25">
      <c r="A3" t="s">
        <v>16</v>
      </c>
      <c r="B3" s="2">
        <v>0</v>
      </c>
      <c r="C3" s="2">
        <v>7.9999999999999998E-19</v>
      </c>
    </row>
    <row r="4" spans="1:5" x14ac:dyDescent="0.25">
      <c r="A4" t="s">
        <v>17</v>
      </c>
      <c r="B4" s="2">
        <v>7.9999999999999998E-19</v>
      </c>
      <c r="C4" s="2">
        <v>1.6E-18</v>
      </c>
    </row>
    <row r="5" spans="1:5" x14ac:dyDescent="0.25">
      <c r="A5" t="s">
        <v>18</v>
      </c>
      <c r="B5" s="2">
        <v>9.9999999999999998E-13</v>
      </c>
    </row>
    <row r="6" spans="1:5" x14ac:dyDescent="0.25">
      <c r="A6" t="s">
        <v>19</v>
      </c>
    </row>
    <row r="7" spans="1:5" x14ac:dyDescent="0.25">
      <c r="A7" t="s">
        <v>1</v>
      </c>
      <c r="B7" s="2">
        <v>1.05E-34</v>
      </c>
      <c r="E7" s="2"/>
    </row>
    <row r="8" spans="1:5" x14ac:dyDescent="0.25">
      <c r="E8" s="2"/>
    </row>
    <row r="9" spans="1:5" x14ac:dyDescent="0.25">
      <c r="E9" s="2"/>
    </row>
    <row r="10" spans="1:5" x14ac:dyDescent="0.25">
      <c r="A10" t="s">
        <v>22</v>
      </c>
      <c r="B10" s="4">
        <f>EXP(-(2/B7)*SQRT(2*B1*(B4-B3))*B5)</f>
        <v>0.97726600077374293</v>
      </c>
      <c r="E10" s="4"/>
    </row>
    <row r="11" spans="1:5" x14ac:dyDescent="0.25">
      <c r="A11" t="s">
        <v>23</v>
      </c>
      <c r="B11" s="4">
        <f>EXP(-(2/B7)*SQRT(2*B2*(B4-B3))*B5)</f>
        <v>0.37358940150731124</v>
      </c>
    </row>
    <row r="13" spans="1:5" x14ac:dyDescent="0.25">
      <c r="A13" t="s">
        <v>24</v>
      </c>
      <c r="B13">
        <f>B10/B11</f>
        <v>2.6158825620608983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6</vt:lpstr>
      <vt:lpstr>7</vt:lpstr>
      <vt:lpstr>14</vt:lpstr>
      <vt:lpstr>19</vt:lpstr>
      <vt:lpstr>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2018-10-21T16:25:05Z</dcterms:modified>
</cp:coreProperties>
</file>