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topazia\OneDrive - Imperial College London\Github\GF-RTSS-CE\"/>
    </mc:Choice>
  </mc:AlternateContent>
  <xr:revisionPtr revIDLastSave="0" documentId="10_ncr:100000_{B2F3A72B-302C-4E4D-AE71-4E6F6B70D620}" xr6:coauthVersionLast="31" xr6:coauthVersionMax="31" xr10:uidLastSave="{00000000-0000-0000-0000-000000000000}"/>
  <bookViews>
    <workbookView xWindow="0" yWindow="0" windowWidth="14380" windowHeight="11280" firstSheet="1" activeTab="4" xr2:uid="{4C92F91F-CEE1-4A70-986F-39F41F9EBF6C}"/>
  </bookViews>
  <sheets>
    <sheet name="Ghana by urbanwealthsex" sheetId="1" r:id="rId1"/>
    <sheet name="Ghana by urban_rural" sheetId="5" r:id="rId2"/>
    <sheet name="CE_outcome_scenario" sheetId="4" r:id="rId3"/>
    <sheet name="urban_rural_equity" sheetId="3" r:id="rId4"/>
    <sheet name="Sheet1" sheetId="6" r:id="rId5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" i="6" l="1"/>
  <c r="K1" i="6"/>
  <c r="L1" i="6"/>
  <c r="M1" i="6"/>
  <c r="N1" i="6"/>
  <c r="J2" i="6"/>
  <c r="K2" i="6"/>
  <c r="L2" i="6"/>
  <c r="M2" i="6"/>
  <c r="N2" i="6"/>
  <c r="J3" i="6"/>
  <c r="K3" i="6"/>
  <c r="L3" i="6"/>
  <c r="M3" i="6"/>
  <c r="N3" i="6"/>
  <c r="J4" i="6"/>
  <c r="K4" i="6"/>
  <c r="L4" i="6"/>
  <c r="M4" i="6"/>
  <c r="N4" i="6"/>
  <c r="J5" i="6"/>
  <c r="K5" i="6"/>
  <c r="L5" i="6"/>
  <c r="M5" i="6"/>
  <c r="N5" i="6"/>
  <c r="J6" i="6"/>
  <c r="K6" i="6"/>
  <c r="L6" i="6"/>
  <c r="M6" i="6"/>
  <c r="N6" i="6"/>
  <c r="J7" i="6"/>
  <c r="K7" i="6"/>
  <c r="L7" i="6"/>
  <c r="M7" i="6"/>
  <c r="N7" i="6"/>
  <c r="J8" i="6"/>
  <c r="K8" i="6"/>
  <c r="L8" i="6"/>
  <c r="M8" i="6"/>
  <c r="N8" i="6"/>
  <c r="J9" i="6"/>
  <c r="K9" i="6"/>
  <c r="L9" i="6"/>
  <c r="M9" i="6"/>
  <c r="N9" i="6"/>
  <c r="J10" i="6"/>
  <c r="K10" i="6"/>
  <c r="L10" i="6"/>
  <c r="M10" i="6"/>
  <c r="N10" i="6"/>
  <c r="J11" i="6"/>
  <c r="K11" i="6"/>
  <c r="L11" i="6"/>
  <c r="M11" i="6"/>
  <c r="N11" i="6"/>
  <c r="J12" i="6"/>
  <c r="K12" i="6"/>
  <c r="L12" i="6"/>
  <c r="M12" i="6"/>
  <c r="N12" i="6"/>
  <c r="J13" i="6"/>
  <c r="K13" i="6"/>
  <c r="L13" i="6"/>
  <c r="M13" i="6"/>
  <c r="N13" i="6"/>
  <c r="J14" i="6"/>
  <c r="K14" i="6"/>
  <c r="L14" i="6"/>
  <c r="M14" i="6"/>
  <c r="N14" i="6"/>
  <c r="J15" i="6"/>
  <c r="K15" i="6"/>
  <c r="L15" i="6"/>
  <c r="M15" i="6"/>
  <c r="N15" i="6"/>
  <c r="J16" i="6"/>
  <c r="K16" i="6"/>
  <c r="L16" i="6"/>
  <c r="M16" i="6"/>
  <c r="N16" i="6"/>
  <c r="J17" i="6"/>
  <c r="K17" i="6"/>
  <c r="L17" i="6"/>
  <c r="M17" i="6"/>
  <c r="N17" i="6"/>
  <c r="J18" i="6"/>
  <c r="K18" i="6"/>
  <c r="L18" i="6"/>
  <c r="M18" i="6"/>
  <c r="N18" i="6"/>
  <c r="J19" i="6"/>
  <c r="K19" i="6"/>
  <c r="L19" i="6"/>
  <c r="M19" i="6"/>
  <c r="N19" i="6"/>
  <c r="J20" i="6"/>
  <c r="K20" i="6"/>
  <c r="L20" i="6"/>
  <c r="M20" i="6"/>
  <c r="N20" i="6"/>
  <c r="J21" i="6"/>
  <c r="K21" i="6"/>
  <c r="L21" i="6"/>
  <c r="M21" i="6"/>
  <c r="N21" i="6"/>
  <c r="J22" i="6"/>
  <c r="K22" i="6"/>
  <c r="L22" i="6"/>
  <c r="M22" i="6"/>
  <c r="N22" i="6"/>
  <c r="J23" i="6"/>
  <c r="K23" i="6"/>
  <c r="L23" i="6"/>
  <c r="M23" i="6"/>
  <c r="N23" i="6"/>
  <c r="J24" i="6"/>
  <c r="K24" i="6"/>
  <c r="L24" i="6"/>
  <c r="M24" i="6"/>
  <c r="N24" i="6"/>
  <c r="J25" i="6"/>
  <c r="K25" i="6"/>
  <c r="L25" i="6"/>
  <c r="M25" i="6"/>
  <c r="N25" i="6"/>
  <c r="W12" i="5" l="1"/>
  <c r="W11" i="5"/>
  <c r="W10" i="5"/>
  <c r="W9" i="5"/>
  <c r="W8" i="5"/>
  <c r="W7" i="5"/>
  <c r="W6" i="5"/>
  <c r="W5" i="5"/>
  <c r="W4" i="5"/>
  <c r="W3" i="5"/>
  <c r="T12" i="5"/>
  <c r="T11" i="5"/>
  <c r="T10" i="5"/>
  <c r="T9" i="5"/>
  <c r="T8" i="5"/>
  <c r="T7" i="5"/>
  <c r="T6" i="5"/>
  <c r="T5" i="5"/>
  <c r="T4" i="5"/>
  <c r="T3" i="5"/>
  <c r="Q12" i="5"/>
  <c r="Q11" i="5"/>
  <c r="Q10" i="5"/>
  <c r="Q9" i="5"/>
  <c r="Q8" i="5"/>
  <c r="Q7" i="5"/>
  <c r="Q6" i="5"/>
  <c r="Q5" i="5"/>
  <c r="Q4" i="5"/>
  <c r="Q3" i="5"/>
  <c r="N12" i="5"/>
  <c r="N11" i="5"/>
  <c r="N10" i="5"/>
  <c r="N9" i="5"/>
  <c r="N8" i="5"/>
  <c r="N7" i="5"/>
  <c r="N6" i="5"/>
  <c r="N5" i="5"/>
  <c r="N4" i="5"/>
  <c r="N3" i="5"/>
  <c r="K12" i="5"/>
  <c r="K11" i="5"/>
  <c r="K10" i="5"/>
  <c r="K9" i="5"/>
  <c r="K8" i="5"/>
  <c r="K7" i="5"/>
  <c r="K6" i="5"/>
  <c r="K5" i="5"/>
  <c r="K4" i="5"/>
  <c r="K3" i="5"/>
  <c r="H12" i="5"/>
  <c r="H11" i="5"/>
  <c r="H10" i="5"/>
  <c r="H9" i="5"/>
  <c r="H8" i="5"/>
  <c r="H7" i="5"/>
  <c r="H6" i="5"/>
  <c r="H5" i="5"/>
  <c r="H4" i="5"/>
  <c r="H3" i="5"/>
  <c r="E12" i="5"/>
  <c r="E11" i="5"/>
  <c r="E10" i="5"/>
  <c r="E9" i="5"/>
  <c r="E8" i="5"/>
  <c r="E7" i="5"/>
  <c r="E6" i="5"/>
  <c r="E5" i="5"/>
  <c r="E4" i="5"/>
  <c r="E3" i="5"/>
  <c r="K7" i="4"/>
  <c r="L7" i="4"/>
  <c r="M7" i="4"/>
  <c r="N7" i="4"/>
  <c r="O7" i="4"/>
  <c r="P7" i="4"/>
  <c r="Q7" i="4"/>
  <c r="R7" i="4"/>
  <c r="K8" i="4"/>
  <c r="L8" i="4"/>
  <c r="M8" i="4"/>
  <c r="N8" i="4"/>
  <c r="O8" i="4"/>
  <c r="P8" i="4"/>
  <c r="Q8" i="4"/>
  <c r="R8" i="4"/>
  <c r="K9" i="4"/>
  <c r="L9" i="4"/>
  <c r="M9" i="4"/>
  <c r="N9" i="4"/>
  <c r="O9" i="4"/>
  <c r="P9" i="4"/>
  <c r="Q9" i="4"/>
  <c r="R9" i="4"/>
  <c r="K10" i="4"/>
  <c r="L10" i="4"/>
  <c r="M10" i="4"/>
  <c r="N10" i="4"/>
  <c r="O10" i="4"/>
  <c r="P10" i="4"/>
  <c r="Q10" i="4"/>
  <c r="R10" i="4"/>
  <c r="K11" i="4"/>
  <c r="L11" i="4"/>
  <c r="M11" i="4"/>
  <c r="N11" i="4"/>
  <c r="O11" i="4"/>
  <c r="P11" i="4"/>
  <c r="Q11" i="4"/>
  <c r="R11" i="4"/>
  <c r="Q22" i="3"/>
  <c r="Q23" i="3" s="1"/>
  <c r="S23" i="3"/>
  <c r="O22" i="3"/>
  <c r="O23" i="3" s="1"/>
  <c r="P22" i="3"/>
  <c r="R22" i="3"/>
  <c r="T22" i="3"/>
  <c r="S22" i="3"/>
  <c r="U22" i="3"/>
  <c r="U23" i="3" s="1"/>
  <c r="V22" i="3"/>
  <c r="W22" i="3"/>
  <c r="W23" i="3" s="1"/>
  <c r="X22" i="3"/>
  <c r="X16" i="3"/>
  <c r="V16" i="3"/>
  <c r="W16" i="3"/>
  <c r="U16" i="3"/>
  <c r="T16" i="3"/>
  <c r="S16" i="3"/>
  <c r="R16" i="3"/>
  <c r="Q17" i="3" s="1"/>
  <c r="Q16" i="3"/>
  <c r="P16" i="3"/>
  <c r="O16" i="3"/>
  <c r="X14" i="3"/>
  <c r="W14" i="3"/>
  <c r="V14" i="3"/>
  <c r="U14" i="3"/>
  <c r="T14" i="3"/>
  <c r="S14" i="3"/>
  <c r="R14" i="3"/>
  <c r="Q14" i="3"/>
  <c r="P14" i="3"/>
  <c r="O14" i="3"/>
  <c r="O10" i="3"/>
  <c r="P10" i="3"/>
  <c r="O11" i="3" s="1"/>
  <c r="Q10" i="3"/>
  <c r="R10" i="3"/>
  <c r="T10" i="3"/>
  <c r="S10" i="3"/>
  <c r="U10" i="3"/>
  <c r="V10" i="3"/>
  <c r="W10" i="3"/>
  <c r="X10" i="3"/>
  <c r="W11" i="3" s="1"/>
  <c r="O12" i="3"/>
  <c r="P12" i="3"/>
  <c r="Q12" i="3"/>
  <c r="R12" i="3"/>
  <c r="T12" i="3"/>
  <c r="S13" i="3" s="1"/>
  <c r="S12" i="3"/>
  <c r="U12" i="3"/>
  <c r="V12" i="3"/>
  <c r="U13" i="3" s="1"/>
  <c r="W12" i="3"/>
  <c r="X12" i="3"/>
  <c r="W25" i="3" l="1"/>
  <c r="W13" i="3"/>
  <c r="O13" i="3"/>
  <c r="Q11" i="3"/>
  <c r="Q25" i="3" s="1"/>
  <c r="S15" i="3"/>
  <c r="U15" i="3"/>
  <c r="Q15" i="3"/>
  <c r="S17" i="3"/>
  <c r="W17" i="3"/>
  <c r="O17" i="3"/>
  <c r="U11" i="3"/>
  <c r="U25" i="3" s="1"/>
  <c r="U17" i="3"/>
  <c r="W15" i="3"/>
  <c r="O15" i="3"/>
  <c r="Q13" i="3"/>
  <c r="S11" i="3"/>
  <c r="S25" i="3" s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21" i="1"/>
  <c r="F20" i="1"/>
  <c r="F19" i="1"/>
  <c r="F18" i="1"/>
  <c r="F17" i="1"/>
  <c r="F16" i="1"/>
  <c r="F15" i="1"/>
  <c r="F14" i="1"/>
  <c r="F13" i="1"/>
  <c r="F12" i="1"/>
  <c r="F31" i="1"/>
  <c r="F30" i="1"/>
  <c r="F29" i="1"/>
  <c r="F28" i="1"/>
  <c r="F27" i="1"/>
  <c r="F26" i="1"/>
  <c r="F25" i="1"/>
  <c r="F24" i="1"/>
  <c r="F23" i="1"/>
  <c r="F22" i="1"/>
  <c r="F3" i="1"/>
  <c r="F4" i="1"/>
  <c r="F5" i="1"/>
  <c r="F6" i="1"/>
  <c r="F7" i="1"/>
  <c r="F8" i="1"/>
  <c r="F9" i="1"/>
  <c r="F10" i="1"/>
  <c r="F11" i="1"/>
  <c r="F2" i="1"/>
  <c r="S29" i="3" l="1"/>
  <c r="U29" i="3"/>
  <c r="W29" i="3"/>
  <c r="Q29" i="3"/>
  <c r="U27" i="3"/>
  <c r="S27" i="3"/>
  <c r="W27" i="3"/>
  <c r="Q27" i="3"/>
  <c r="S31" i="3"/>
  <c r="Q31" i="3"/>
  <c r="W31" i="3"/>
  <c r="U31" i="3"/>
</calcChain>
</file>

<file path=xl/sharedStrings.xml><?xml version="1.0" encoding="utf-8"?>
<sst xmlns="http://schemas.openxmlformats.org/spreadsheetml/2006/main" count="449" uniqueCount="87">
  <si>
    <t>rural</t>
  </si>
  <si>
    <t>urban</t>
  </si>
  <si>
    <t>Ashanti</t>
  </si>
  <si>
    <t>Brong Ahafo</t>
  </si>
  <si>
    <t>Central</t>
  </si>
  <si>
    <t>Eastern</t>
  </si>
  <si>
    <t>Greater Accra</t>
  </si>
  <si>
    <t>Northern</t>
  </si>
  <si>
    <t>Upper East</t>
  </si>
  <si>
    <t>Upper West</t>
  </si>
  <si>
    <t>Volta</t>
  </si>
  <si>
    <t>Western</t>
  </si>
  <si>
    <t>microscopy</t>
  </si>
  <si>
    <t>mRDT</t>
  </si>
  <si>
    <t>vac_y_itn_n</t>
  </si>
  <si>
    <t>Received DPT3</t>
  </si>
  <si>
    <t>Received DPT4</t>
  </si>
  <si>
    <t>Received DPT5</t>
  </si>
  <si>
    <t>Received DPT6</t>
  </si>
  <si>
    <t>Received DPT7</t>
  </si>
  <si>
    <t>Received DPT8</t>
  </si>
  <si>
    <t>Received DPT9</t>
  </si>
  <si>
    <t>Received DPT10</t>
  </si>
  <si>
    <t>Received DPT11</t>
  </si>
  <si>
    <t>Received DPT12</t>
  </si>
  <si>
    <t>Used ITN</t>
  </si>
  <si>
    <t>Access to ITN</t>
  </si>
  <si>
    <t>travel time (hour)</t>
  </si>
  <si>
    <t>Variable</t>
  </si>
  <si>
    <t>Admin1</t>
  </si>
  <si>
    <t>female</t>
  </si>
  <si>
    <t>male</t>
  </si>
  <si>
    <t>middle</t>
  </si>
  <si>
    <t>poorer</t>
  </si>
  <si>
    <t>poorest</t>
  </si>
  <si>
    <t>richer</t>
  </si>
  <si>
    <t>richest</t>
  </si>
  <si>
    <t>treated for fever / cough</t>
  </si>
  <si>
    <t>diff</t>
  </si>
  <si>
    <t>scenario</t>
  </si>
  <si>
    <t>clin_inc</t>
  </si>
  <si>
    <t>clin_inc_u5</t>
  </si>
  <si>
    <t>sev_inc</t>
  </si>
  <si>
    <t>sev_inc_u5</t>
  </si>
  <si>
    <t>var</t>
  </si>
  <si>
    <t>0.18_1</t>
  </si>
  <si>
    <t>0.4_1</t>
  </si>
  <si>
    <t>0.18_2</t>
  </si>
  <si>
    <t>0.4_2</t>
  </si>
  <si>
    <t>0.4_3</t>
  </si>
  <si>
    <t>0.18_3</t>
  </si>
  <si>
    <t>0.18_4</t>
  </si>
  <si>
    <t>0.4_4</t>
  </si>
  <si>
    <t>0.18_5</t>
  </si>
  <si>
    <t>0.4_5</t>
  </si>
  <si>
    <t>Urban</t>
  </si>
  <si>
    <t>Rural</t>
  </si>
  <si>
    <t>mass ITN boost</t>
  </si>
  <si>
    <t>mass age-based RTS,S</t>
  </si>
  <si>
    <t>targeted ITN boost</t>
  </si>
  <si>
    <t>targeted RTS,S</t>
  </si>
  <si>
    <t>mass RTS,S</t>
  </si>
  <si>
    <t>baseline</t>
  </si>
  <si>
    <t>severe incidence total (per 1,000)</t>
  </si>
  <si>
    <t>severe incidence &lt;5 (per 1,000)</t>
  </si>
  <si>
    <t>clinical incidence total (per person)</t>
  </si>
  <si>
    <t>clinical incidence &lt;5s (per person)</t>
  </si>
  <si>
    <t>total cost</t>
  </si>
  <si>
    <t>scenario_f</t>
  </si>
  <si>
    <t>CE_daly</t>
  </si>
  <si>
    <t>CE_case</t>
  </si>
  <si>
    <t>CE_death</t>
  </si>
  <si>
    <t>CE_daly_u5</t>
  </si>
  <si>
    <t>CE_u5_case</t>
  </si>
  <si>
    <t>CE_u5_death</t>
  </si>
  <si>
    <t>targeted age-based RTS,S</t>
  </si>
  <si>
    <t>seasonality</t>
  </si>
  <si>
    <t>highly seasonal</t>
  </si>
  <si>
    <t>seasonal</t>
  </si>
  <si>
    <t>perennial</t>
  </si>
  <si>
    <t>scenario2_f</t>
  </si>
  <si>
    <t>gap in PfPR</t>
  </si>
  <si>
    <t>gap in ITN use</t>
  </si>
  <si>
    <t>gap in vaccination</t>
  </si>
  <si>
    <t>clinical incidence total</t>
  </si>
  <si>
    <t>NA</t>
  </si>
  <si>
    <t>severe incidence &lt;5s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</si>
</sst>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32">
    <xf numFmtId="0" fontId="0" fillId="0" borderId="0" xfId="0"/>
    <xf numFmtId="2" fontId="0" fillId="0" borderId="0" xfId="0" applyNumberFormat="1"/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0" fillId="2" borderId="0" xfId="0" applyFill="1"/>
    <xf numFmtId="2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2" fontId="1" fillId="3" borderId="0" xfId="0" applyNumberFormat="1" applyFon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2" fontId="0" fillId="3" borderId="0" xfId="0" applyNumberFormat="1" applyFill="1"/>
    <xf numFmtId="164" fontId="0" fillId="0" borderId="0" xfId="0" applyNumberFormat="1"/>
    <xf numFmtId="164" fontId="0" fillId="0" borderId="0" xfId="0" applyNumberFormat="1" applyAlignment="1">
      <alignment horizontal="center" vertical="center"/>
    </xf>
    <xf numFmtId="164" fontId="0" fillId="4" borderId="0" xfId="0" applyNumberFormat="1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3" fontId="0" fillId="0" borderId="0" xfId="1" applyNumberFormat="1" applyFont="1"/>
    <xf numFmtId="0" fontId="1" fillId="0" borderId="0" xfId="0" applyFont="1"/>
    <xf numFmtId="1" fontId="0" fillId="0" borderId="0" xfId="0" applyNumberFormat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0" fillId="5" borderId="0" xfId="0" applyFill="1"/>
    <xf numFmtId="2" fontId="0" fillId="5" borderId="0" xfId="0" applyNumberForma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3" fontId="0" fillId="0" borderId="0" xfId="1" applyNumberFormat="1" applyFont="1" applyAlignment="1">
      <alignment horizontal="center" vertical="center"/>
    </xf>
    <xf numFmtId="1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76200</xdr:colOff>
      <xdr:row>0</xdr:row>
      <xdr:rowOff>9255</xdr:rowOff>
    </xdr:from>
    <xdr:to>
      <xdr:col>28</xdr:col>
      <xdr:colOff>0</xdr:colOff>
      <xdr:row>19</xdr:row>
      <xdr:rowOff>76199</xdr:rowOff>
    </xdr:to>
    <xdr:pic>
      <xdr:nvPicPr>
        <xdr:cNvPr id="3" name="Picture 2" descr="Ghana administrative map ">
          <a:extLst>
            <a:ext uri="{FF2B5EF4-FFF2-40B4-BE49-F238E27FC236}">
              <a16:creationId xmlns:a16="http://schemas.microsoft.com/office/drawing/2014/main" id="{4B63BCC0-6416-4C04-9C18-D1171AB468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16125" y="9255"/>
          <a:ext cx="2971800" cy="41150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288A0-AD9E-4419-814C-955E81C4B14B}">
  <dimension ref="A1:P160"/>
  <sheetViews>
    <sheetView workbookViewId="0">
      <selection sqref="A1:XFD1048576"/>
    </sheetView>
  </sheetViews>
  <sheetFormatPr defaultRowHeight="14.5" x14ac:dyDescent="0.35"/>
  <cols>
    <col min="1" max="1" width="30.7265625" customWidth="1"/>
    <col min="2" max="2" width="12.81640625" bestFit="1" customWidth="1"/>
    <col min="3" max="3" width="3.7265625" customWidth="1"/>
    <col min="4" max="5" width="8.453125" style="2" customWidth="1"/>
    <col min="6" max="6" width="8.453125" style="11" customWidth="1"/>
    <col min="7" max="7" width="3.1796875" style="3" customWidth="1"/>
    <col min="8" max="9" width="9.1796875" style="2"/>
    <col min="10" max="10" width="2.453125" style="3" customWidth="1"/>
    <col min="11" max="15" width="9.1796875" style="2"/>
  </cols>
  <sheetData>
    <row r="1" spans="1:15" ht="30.75" customHeight="1" x14ac:dyDescent="0.35">
      <c r="A1" s="5" t="s">
        <v>28</v>
      </c>
      <c r="B1" s="5" t="s">
        <v>29</v>
      </c>
      <c r="C1" s="6"/>
      <c r="D1" s="4" t="s">
        <v>0</v>
      </c>
      <c r="E1" s="4" t="s">
        <v>1</v>
      </c>
      <c r="F1" s="10" t="s">
        <v>38</v>
      </c>
      <c r="G1" s="5"/>
      <c r="H1" s="4" t="s">
        <v>30</v>
      </c>
      <c r="I1" s="4" t="s">
        <v>31</v>
      </c>
      <c r="J1" s="5"/>
      <c r="K1" s="4" t="s">
        <v>34</v>
      </c>
      <c r="L1" s="4" t="s">
        <v>33</v>
      </c>
      <c r="M1" s="4" t="s">
        <v>32</v>
      </c>
      <c r="N1" s="4" t="s">
        <v>35</v>
      </c>
      <c r="O1" s="4" t="s">
        <v>36</v>
      </c>
    </row>
    <row r="2" spans="1:15" x14ac:dyDescent="0.35">
      <c r="A2" s="7" t="s">
        <v>37</v>
      </c>
      <c r="B2" s="7" t="s">
        <v>2</v>
      </c>
      <c r="C2" s="7"/>
      <c r="D2" s="8">
        <v>0.45742087248916002</v>
      </c>
      <c r="E2" s="8">
        <v>0.35013941531856202</v>
      </c>
      <c r="F2" s="11">
        <f>D2-E2</f>
        <v>0.107281457170598</v>
      </c>
      <c r="G2" s="9"/>
      <c r="H2" s="8">
        <v>0.44130550102097199</v>
      </c>
      <c r="I2" s="8">
        <v>0.36204067945739399</v>
      </c>
      <c r="J2" s="9"/>
      <c r="K2" s="8">
        <v>0.50778827692623296</v>
      </c>
      <c r="L2" s="8">
        <v>0.468059292606327</v>
      </c>
      <c r="M2" s="8">
        <v>0.22593303717191701</v>
      </c>
      <c r="N2" s="8">
        <v>0.28362448500887699</v>
      </c>
      <c r="O2" s="8">
        <v>0.445964918187851</v>
      </c>
    </row>
    <row r="3" spans="1:15" x14ac:dyDescent="0.35">
      <c r="A3" s="7" t="s">
        <v>37</v>
      </c>
      <c r="B3" s="7" t="s">
        <v>3</v>
      </c>
      <c r="C3" s="7"/>
      <c r="D3" s="8">
        <v>0.64109640911348997</v>
      </c>
      <c r="E3" s="8">
        <v>0.56830810771306495</v>
      </c>
      <c r="F3" s="11">
        <f t="shared" ref="F3:F10" si="0">D3-E3</f>
        <v>7.2788301400425026E-2</v>
      </c>
      <c r="G3" s="9"/>
      <c r="H3" s="8">
        <v>0.59107113376585596</v>
      </c>
      <c r="I3" s="8">
        <v>0.61579324822304704</v>
      </c>
      <c r="J3" s="9"/>
      <c r="K3" s="8">
        <v>0.56824486919258399</v>
      </c>
      <c r="L3" s="8">
        <v>0.61156651532612405</v>
      </c>
      <c r="M3" s="8">
        <v>0.64689824421196596</v>
      </c>
      <c r="N3" s="8">
        <v>0.48617039743972101</v>
      </c>
      <c r="O3" s="8">
        <v>0.73282970986754203</v>
      </c>
    </row>
    <row r="4" spans="1:15" x14ac:dyDescent="0.35">
      <c r="A4" s="7" t="s">
        <v>37</v>
      </c>
      <c r="B4" s="7" t="s">
        <v>4</v>
      </c>
      <c r="C4" s="7"/>
      <c r="D4" s="8">
        <v>0.60241303147545999</v>
      </c>
      <c r="E4" s="8">
        <v>0.50786603070098202</v>
      </c>
      <c r="F4" s="11">
        <f t="shared" si="0"/>
        <v>9.4547000774477974E-2</v>
      </c>
      <c r="G4" s="9"/>
      <c r="H4" s="8">
        <v>0.57069762114801104</v>
      </c>
      <c r="I4" s="8">
        <v>0.57244242207629104</v>
      </c>
      <c r="J4" s="9"/>
      <c r="K4" s="8">
        <v>0.67008294004234503</v>
      </c>
      <c r="L4" s="8">
        <v>0.37642407270433997</v>
      </c>
      <c r="M4" s="8">
        <v>0.26392851040045401</v>
      </c>
      <c r="N4" s="8">
        <v>0.76797621610586797</v>
      </c>
      <c r="O4" s="8">
        <v>0.59266835008628305</v>
      </c>
    </row>
    <row r="5" spans="1:15" x14ac:dyDescent="0.35">
      <c r="A5" s="7" t="s">
        <v>37</v>
      </c>
      <c r="B5" s="7" t="s">
        <v>5</v>
      </c>
      <c r="C5" s="7"/>
      <c r="D5" s="8">
        <v>0.43051390972053599</v>
      </c>
      <c r="E5" s="8">
        <v>0.60434183442522904</v>
      </c>
      <c r="F5" s="11">
        <f t="shared" si="0"/>
        <v>-0.17382792470469305</v>
      </c>
      <c r="G5" s="9"/>
      <c r="H5" s="8">
        <v>0.49528793382275299</v>
      </c>
      <c r="I5" s="8">
        <v>0.475692881114266</v>
      </c>
      <c r="J5" s="9"/>
      <c r="K5" s="8">
        <v>0.60730423171634196</v>
      </c>
      <c r="L5" s="8">
        <v>0.28153248658089602</v>
      </c>
      <c r="M5" s="8">
        <v>0.328832302396461</v>
      </c>
      <c r="N5" s="8">
        <v>0.67053529129709899</v>
      </c>
      <c r="O5" s="8">
        <v>0.56321123186615496</v>
      </c>
    </row>
    <row r="6" spans="1:15" x14ac:dyDescent="0.35">
      <c r="A6" s="7" t="s">
        <v>37</v>
      </c>
      <c r="B6" s="7" t="s">
        <v>6</v>
      </c>
      <c r="C6" s="7"/>
      <c r="D6" s="8">
        <v>0.19142922243763699</v>
      </c>
      <c r="E6" s="8">
        <v>0.34102345145768098</v>
      </c>
      <c r="F6" s="11">
        <f t="shared" si="0"/>
        <v>-0.14959422902004399</v>
      </c>
      <c r="G6" s="9"/>
      <c r="H6" s="8">
        <v>0.29498121637507901</v>
      </c>
      <c r="I6" s="8">
        <v>0.340003810565849</v>
      </c>
      <c r="J6" s="9"/>
      <c r="K6" s="8">
        <v>0.15179931714577399</v>
      </c>
      <c r="L6" s="8">
        <v>0.31250591642470998</v>
      </c>
      <c r="M6" s="8">
        <v>0</v>
      </c>
      <c r="N6" s="8">
        <v>0.29208325978897598</v>
      </c>
      <c r="O6" s="8">
        <v>0.38812233798967799</v>
      </c>
    </row>
    <row r="7" spans="1:15" x14ac:dyDescent="0.35">
      <c r="A7" s="7" t="s">
        <v>37</v>
      </c>
      <c r="B7" s="7" t="s">
        <v>7</v>
      </c>
      <c r="C7" s="7"/>
      <c r="D7" s="8">
        <v>0.35816183837258098</v>
      </c>
      <c r="E7" s="8">
        <v>0.57539861847797502</v>
      </c>
      <c r="F7" s="11">
        <f t="shared" si="0"/>
        <v>-0.21723678010539405</v>
      </c>
      <c r="G7" s="9"/>
      <c r="H7" s="8">
        <v>0.44337784772426297</v>
      </c>
      <c r="I7" s="8">
        <v>0.384043543566432</v>
      </c>
      <c r="J7" s="9"/>
      <c r="K7" s="8">
        <v>0.63040669080524203</v>
      </c>
      <c r="L7" s="8">
        <v>0.28032248055766301</v>
      </c>
      <c r="M7" s="8">
        <v>0.40999639338537103</v>
      </c>
      <c r="N7" s="8">
        <v>0.57256567004537995</v>
      </c>
      <c r="O7" s="8">
        <v>0.74738316441934904</v>
      </c>
    </row>
    <row r="8" spans="1:15" x14ac:dyDescent="0.35">
      <c r="A8" s="7" t="s">
        <v>37</v>
      </c>
      <c r="B8" s="7" t="s">
        <v>8</v>
      </c>
      <c r="C8" s="7"/>
      <c r="D8" s="8">
        <v>0.69445356578871498</v>
      </c>
      <c r="E8" s="8">
        <v>0.66111108375718197</v>
      </c>
      <c r="F8" s="11">
        <f t="shared" si="0"/>
        <v>3.3342482031533005E-2</v>
      </c>
      <c r="G8" s="9"/>
      <c r="H8" s="8">
        <v>0.701587253242824</v>
      </c>
      <c r="I8" s="8">
        <v>0.67601974114335694</v>
      </c>
      <c r="J8" s="9"/>
      <c r="K8" s="8">
        <v>0.75760630313212196</v>
      </c>
      <c r="L8" s="8">
        <v>0.72086886678793305</v>
      </c>
      <c r="M8" s="8">
        <v>0.67696471473392095</v>
      </c>
      <c r="N8" s="8">
        <v>0.72531590995309303</v>
      </c>
      <c r="O8" s="8">
        <v>1</v>
      </c>
    </row>
    <row r="9" spans="1:15" x14ac:dyDescent="0.35">
      <c r="A9" s="7" t="s">
        <v>37</v>
      </c>
      <c r="B9" s="7" t="s">
        <v>9</v>
      </c>
      <c r="C9" s="7"/>
      <c r="D9" s="8">
        <v>0.72956602577705398</v>
      </c>
      <c r="E9" s="8">
        <v>0.54529426605992604</v>
      </c>
      <c r="F9" s="11">
        <f t="shared" si="0"/>
        <v>0.18427175971712795</v>
      </c>
      <c r="G9" s="9"/>
      <c r="H9" s="8">
        <v>0.69683260214623699</v>
      </c>
      <c r="I9" s="8">
        <v>0.71387946108865497</v>
      </c>
      <c r="J9" s="9"/>
      <c r="K9" s="8">
        <v>0.72152283356341596</v>
      </c>
      <c r="L9" s="8">
        <v>0.88953074173399604</v>
      </c>
      <c r="M9" s="8">
        <v>0.65553092158295501</v>
      </c>
      <c r="N9" s="8">
        <v>0.73181013579216203</v>
      </c>
      <c r="O9" s="8">
        <v>0.16245123055611299</v>
      </c>
    </row>
    <row r="10" spans="1:15" x14ac:dyDescent="0.35">
      <c r="A10" s="7" t="s">
        <v>37</v>
      </c>
      <c r="B10" s="7" t="s">
        <v>10</v>
      </c>
      <c r="C10" s="7"/>
      <c r="D10" s="8">
        <v>0.56421200493294099</v>
      </c>
      <c r="E10" s="8">
        <v>0.45866191465599299</v>
      </c>
      <c r="F10" s="11">
        <f t="shared" si="0"/>
        <v>0.10555009027694801</v>
      </c>
      <c r="G10" s="9"/>
      <c r="H10" s="8">
        <v>0.67043901272640105</v>
      </c>
      <c r="I10" s="8">
        <v>0.389732819513877</v>
      </c>
      <c r="J10" s="9"/>
      <c r="K10" s="8">
        <v>0.489296806112759</v>
      </c>
      <c r="L10" s="8">
        <v>0.51043029451693001</v>
      </c>
      <c r="M10" s="8">
        <v>0.47599106513574002</v>
      </c>
      <c r="N10" s="8">
        <v>0.71337608205998204</v>
      </c>
      <c r="O10" s="8">
        <v>0.78327512442154901</v>
      </c>
    </row>
    <row r="11" spans="1:15" x14ac:dyDescent="0.35">
      <c r="A11" s="7" t="s">
        <v>37</v>
      </c>
      <c r="B11" s="7" t="s">
        <v>11</v>
      </c>
      <c r="C11" s="7"/>
      <c r="D11" s="8">
        <v>0.662489827103525</v>
      </c>
      <c r="E11" s="8">
        <v>0.70153184931853696</v>
      </c>
      <c r="F11" s="11">
        <f>D11-E11</f>
        <v>-3.9042022215011962E-2</v>
      </c>
      <c r="G11" s="9"/>
      <c r="H11" s="8">
        <v>0.72152747613847901</v>
      </c>
      <c r="I11" s="8">
        <v>0.62314152733620398</v>
      </c>
      <c r="J11" s="9"/>
      <c r="K11" s="8">
        <v>0.72906692946621798</v>
      </c>
      <c r="L11" s="8">
        <v>0.614807588376029</v>
      </c>
      <c r="M11" s="8">
        <v>0.56898222582633295</v>
      </c>
      <c r="N11" s="8">
        <v>0.651170054197865</v>
      </c>
      <c r="O11" s="8">
        <v>0.76569528392557396</v>
      </c>
    </row>
    <row r="12" spans="1:15" x14ac:dyDescent="0.35">
      <c r="A12" t="s">
        <v>15</v>
      </c>
      <c r="B12" t="s">
        <v>2</v>
      </c>
      <c r="D12" s="2">
        <v>0.845549161967594</v>
      </c>
      <c r="E12" s="2">
        <v>0.79506794160128702</v>
      </c>
      <c r="F12" s="11">
        <f t="shared" ref="F12:F21" si="1">D12-E12</f>
        <v>5.0481220366306978E-2</v>
      </c>
      <c r="H12" s="2">
        <v>0.80876300799658896</v>
      </c>
      <c r="I12" s="2">
        <v>0.82025490261740197</v>
      </c>
      <c r="K12" s="2">
        <v>0.94287282899032299</v>
      </c>
      <c r="L12" s="2">
        <v>0.77693495052527495</v>
      </c>
      <c r="M12" s="2">
        <v>0.79346537553335394</v>
      </c>
      <c r="N12" s="2">
        <v>0.83683813970121601</v>
      </c>
      <c r="O12" s="2">
        <v>0.80341218091281597</v>
      </c>
    </row>
    <row r="13" spans="1:15" x14ac:dyDescent="0.35">
      <c r="A13" t="s">
        <v>16</v>
      </c>
      <c r="B13" t="s">
        <v>3</v>
      </c>
      <c r="D13" s="2">
        <v>0.85135637611201098</v>
      </c>
      <c r="E13" s="2">
        <v>0.84531829612902598</v>
      </c>
      <c r="F13" s="11">
        <f t="shared" si="1"/>
        <v>6.0380799829850007E-3</v>
      </c>
      <c r="H13" s="2">
        <v>0.83469178234166497</v>
      </c>
      <c r="I13" s="2">
        <v>0.86164123034917595</v>
      </c>
      <c r="K13" s="2">
        <v>0.85580535161733096</v>
      </c>
      <c r="L13" s="2">
        <v>0.83672650812073401</v>
      </c>
      <c r="M13" s="2">
        <v>0.85136955359354705</v>
      </c>
      <c r="N13" s="2">
        <v>0.852376478900294</v>
      </c>
      <c r="O13" s="2">
        <v>0.85836627827089296</v>
      </c>
    </row>
    <row r="14" spans="1:15" x14ac:dyDescent="0.35">
      <c r="A14" t="s">
        <v>17</v>
      </c>
      <c r="B14" t="s">
        <v>4</v>
      </c>
      <c r="D14" s="2">
        <v>0.80008849230288903</v>
      </c>
      <c r="E14" s="2">
        <v>0.84144724364912504</v>
      </c>
      <c r="F14" s="11">
        <f t="shared" si="1"/>
        <v>-4.1358751346236011E-2</v>
      </c>
      <c r="H14" s="2">
        <v>0.78824979473934498</v>
      </c>
      <c r="I14" s="2">
        <v>0.83508539773559598</v>
      </c>
      <c r="K14" s="2">
        <v>0.87935242914856404</v>
      </c>
      <c r="L14" s="2">
        <v>0.78816775635299197</v>
      </c>
      <c r="M14" s="2">
        <v>0.79762196795902396</v>
      </c>
      <c r="N14" s="2">
        <v>0.83753742536603604</v>
      </c>
      <c r="O14" s="2">
        <v>0.85681512535295001</v>
      </c>
    </row>
    <row r="15" spans="1:15" x14ac:dyDescent="0.35">
      <c r="A15" t="s">
        <v>18</v>
      </c>
      <c r="B15" t="s">
        <v>5</v>
      </c>
      <c r="D15" s="2">
        <v>0.76773339203083601</v>
      </c>
      <c r="E15" s="2">
        <v>0.71855824639648902</v>
      </c>
      <c r="F15" s="11">
        <f t="shared" si="1"/>
        <v>4.9175145634346995E-2</v>
      </c>
      <c r="H15" s="2">
        <v>0.75433219023222298</v>
      </c>
      <c r="I15" s="2">
        <v>0.74380381944600804</v>
      </c>
      <c r="K15" s="2">
        <v>0.59851673193190102</v>
      </c>
      <c r="L15" s="2">
        <v>0.76029487057521605</v>
      </c>
      <c r="M15" s="2">
        <v>0.78146504999114796</v>
      </c>
      <c r="N15" s="2">
        <v>0.82415144230311299</v>
      </c>
      <c r="O15" s="2">
        <v>0.726718010095596</v>
      </c>
    </row>
    <row r="16" spans="1:15" x14ac:dyDescent="0.35">
      <c r="A16" t="s">
        <v>19</v>
      </c>
      <c r="B16" t="s">
        <v>6</v>
      </c>
      <c r="D16" s="2">
        <v>0.83441368711421804</v>
      </c>
      <c r="E16" s="2">
        <v>0.80711677443788399</v>
      </c>
      <c r="F16" s="11">
        <f t="shared" si="1"/>
        <v>2.7296912676334051E-2</v>
      </c>
      <c r="H16" s="2">
        <v>0.81570871957665503</v>
      </c>
      <c r="I16" s="2">
        <v>0.80637218766823004</v>
      </c>
      <c r="K16" s="2">
        <v>0.67526494128131898</v>
      </c>
      <c r="L16" s="2">
        <v>0.77134432328630298</v>
      </c>
      <c r="M16" s="2">
        <v>0.81160019163525099</v>
      </c>
      <c r="N16" s="2">
        <v>0.77067920553372504</v>
      </c>
      <c r="O16" s="2">
        <v>0.84291531067931802</v>
      </c>
    </row>
    <row r="17" spans="1:15" x14ac:dyDescent="0.35">
      <c r="A17" t="s">
        <v>20</v>
      </c>
      <c r="B17" t="s">
        <v>7</v>
      </c>
      <c r="D17" s="2">
        <v>0.64489554016180595</v>
      </c>
      <c r="E17" s="2">
        <v>0.74932125121264603</v>
      </c>
      <c r="F17" s="11">
        <f t="shared" si="1"/>
        <v>-0.10442571105084009</v>
      </c>
      <c r="H17" s="2">
        <v>0.695600931625313</v>
      </c>
      <c r="I17" s="2">
        <v>0.63771334419775005</v>
      </c>
      <c r="K17" s="2">
        <v>0.65949841116394903</v>
      </c>
      <c r="L17" s="2">
        <v>0.64210997355264399</v>
      </c>
      <c r="M17" s="2">
        <v>0.75296004556491103</v>
      </c>
      <c r="N17" s="2">
        <v>0.72589688477827496</v>
      </c>
      <c r="O17" s="2">
        <v>0.80787859143783103</v>
      </c>
    </row>
    <row r="18" spans="1:15" x14ac:dyDescent="0.35">
      <c r="A18" t="s">
        <v>21</v>
      </c>
      <c r="B18" t="s">
        <v>8</v>
      </c>
      <c r="D18" s="2">
        <v>0.83834239846375702</v>
      </c>
      <c r="E18" s="2">
        <v>0.85830088135151805</v>
      </c>
      <c r="F18" s="11">
        <f t="shared" si="1"/>
        <v>-1.9958482887761031E-2</v>
      </c>
      <c r="H18" s="2">
        <v>0.84765970155481196</v>
      </c>
      <c r="I18" s="2">
        <v>0.83710980539700097</v>
      </c>
      <c r="K18" s="2">
        <v>0.85173031495515406</v>
      </c>
      <c r="L18" s="2">
        <v>0.75862902654603404</v>
      </c>
      <c r="M18" s="2">
        <v>0.88220540254803304</v>
      </c>
      <c r="N18" s="2">
        <v>0.79771851730591303</v>
      </c>
      <c r="O18" s="2">
        <v>0.77930499099960104</v>
      </c>
    </row>
    <row r="19" spans="1:15" x14ac:dyDescent="0.35">
      <c r="A19" t="s">
        <v>22</v>
      </c>
      <c r="B19" t="s">
        <v>9</v>
      </c>
      <c r="D19" s="2">
        <v>0.87227385821557601</v>
      </c>
      <c r="E19" s="2">
        <v>0.77374251303647801</v>
      </c>
      <c r="F19" s="11">
        <f t="shared" si="1"/>
        <v>9.8531345179098007E-2</v>
      </c>
      <c r="H19" s="2">
        <v>0.84286283624299196</v>
      </c>
      <c r="I19" s="2">
        <v>0.86670531630158398</v>
      </c>
      <c r="K19" s="2">
        <v>0.85263625436363299</v>
      </c>
      <c r="L19" s="2">
        <v>0.907542514297626</v>
      </c>
      <c r="M19" s="2">
        <v>0.79091072171246901</v>
      </c>
      <c r="N19" s="2">
        <v>0.89232872725200296</v>
      </c>
      <c r="O19" s="2">
        <v>0.65151980432560397</v>
      </c>
    </row>
    <row r="20" spans="1:15" x14ac:dyDescent="0.35">
      <c r="A20" t="s">
        <v>23</v>
      </c>
      <c r="B20" t="s">
        <v>10</v>
      </c>
      <c r="D20" s="2">
        <v>0.82031095988982705</v>
      </c>
      <c r="E20" s="2">
        <v>0.73494791868697995</v>
      </c>
      <c r="F20" s="11">
        <f t="shared" si="1"/>
        <v>8.5363041202847101E-2</v>
      </c>
      <c r="H20" s="2">
        <v>0.81904334643079801</v>
      </c>
      <c r="I20" s="2">
        <v>0.76605507752653701</v>
      </c>
      <c r="K20" s="2">
        <v>0.84240379904129703</v>
      </c>
      <c r="L20" s="2">
        <v>0.78634709476596698</v>
      </c>
      <c r="M20" s="2">
        <v>0.77424938986607195</v>
      </c>
      <c r="N20" s="2">
        <v>0.77382574947527705</v>
      </c>
      <c r="O20" s="2">
        <v>0.67059330922050397</v>
      </c>
    </row>
    <row r="21" spans="1:15" x14ac:dyDescent="0.35">
      <c r="A21" t="s">
        <v>24</v>
      </c>
      <c r="B21" t="s">
        <v>11</v>
      </c>
      <c r="D21" s="2">
        <v>0.73326354063737997</v>
      </c>
      <c r="E21" s="2">
        <v>0.77116281679836696</v>
      </c>
      <c r="F21" s="11">
        <f t="shared" si="1"/>
        <v>-3.7899276160986983E-2</v>
      </c>
      <c r="H21" s="2">
        <v>0.73136999760697896</v>
      </c>
      <c r="I21" s="2">
        <v>0.75836350786066098</v>
      </c>
      <c r="K21" s="2">
        <v>0.82129392596084005</v>
      </c>
      <c r="L21" s="2">
        <v>0.76997434863152603</v>
      </c>
      <c r="M21" s="2">
        <v>0.72204231530595098</v>
      </c>
      <c r="N21" s="2">
        <v>0.66086131532020498</v>
      </c>
      <c r="O21" s="2">
        <v>0.86010051239764396</v>
      </c>
    </row>
    <row r="22" spans="1:15" x14ac:dyDescent="0.35">
      <c r="A22" s="7" t="s">
        <v>25</v>
      </c>
      <c r="B22" s="7" t="s">
        <v>2</v>
      </c>
      <c r="C22" s="7"/>
      <c r="D22" s="8">
        <v>0.57057485250986695</v>
      </c>
      <c r="E22" s="8">
        <v>0.42934719936892302</v>
      </c>
      <c r="F22" s="11">
        <f t="shared" ref="F22:F81" si="2">D22-E22</f>
        <v>0.14122765314094393</v>
      </c>
      <c r="G22" s="9"/>
      <c r="H22" s="8">
        <v>0.48767867593438202</v>
      </c>
      <c r="I22" s="8">
        <v>0.483099349117803</v>
      </c>
      <c r="J22" s="9"/>
      <c r="K22" s="8">
        <v>0.79773461182244199</v>
      </c>
      <c r="L22" s="8">
        <v>0.67571871098612502</v>
      </c>
      <c r="M22" s="8">
        <v>0.50490174759571005</v>
      </c>
      <c r="N22" s="8">
        <v>0.35981701534220001</v>
      </c>
      <c r="O22" s="8">
        <v>0.41369457269904197</v>
      </c>
    </row>
    <row r="23" spans="1:15" x14ac:dyDescent="0.35">
      <c r="A23" s="7" t="s">
        <v>25</v>
      </c>
      <c r="B23" s="7" t="s">
        <v>3</v>
      </c>
      <c r="C23" s="7"/>
      <c r="D23" s="8">
        <v>0.68853520124942302</v>
      </c>
      <c r="E23" s="8">
        <v>0.52956291453783899</v>
      </c>
      <c r="F23" s="11">
        <f t="shared" si="2"/>
        <v>0.15897228671158403</v>
      </c>
      <c r="G23" s="9"/>
      <c r="H23" s="8">
        <v>0.63998789026847203</v>
      </c>
      <c r="I23" s="8">
        <v>0.592851861410716</v>
      </c>
      <c r="J23" s="9"/>
      <c r="K23" s="8">
        <v>0.61499274845662599</v>
      </c>
      <c r="L23" s="8">
        <v>0.68471597122683003</v>
      </c>
      <c r="M23" s="8">
        <v>0.62049229323056798</v>
      </c>
      <c r="N23" s="8">
        <v>0.49809612359585598</v>
      </c>
      <c r="O23" s="8">
        <v>0.51004770689322798</v>
      </c>
    </row>
    <row r="24" spans="1:15" x14ac:dyDescent="0.35">
      <c r="A24" s="7" t="s">
        <v>25</v>
      </c>
      <c r="B24" s="7" t="s">
        <v>4</v>
      </c>
      <c r="C24" s="7"/>
      <c r="D24" s="8">
        <v>0.58725967606871898</v>
      </c>
      <c r="E24" s="8">
        <v>0.39670842730941702</v>
      </c>
      <c r="F24" s="11">
        <f t="shared" si="2"/>
        <v>0.19055124875930196</v>
      </c>
      <c r="G24" s="9"/>
      <c r="H24" s="8">
        <v>0.50806734533045195</v>
      </c>
      <c r="I24" s="8">
        <v>0.55998292243765901</v>
      </c>
      <c r="J24" s="9"/>
      <c r="K24" s="8">
        <v>0.83827540579181103</v>
      </c>
      <c r="L24" s="8">
        <v>0.60855929932217201</v>
      </c>
      <c r="M24" s="8">
        <v>0.46761260374560198</v>
      </c>
      <c r="N24" s="8">
        <v>0.508108457476526</v>
      </c>
      <c r="O24" s="8">
        <v>0.42523084221504398</v>
      </c>
    </row>
    <row r="25" spans="1:15" x14ac:dyDescent="0.35">
      <c r="A25" s="7" t="s">
        <v>25</v>
      </c>
      <c r="B25" s="7" t="s">
        <v>5</v>
      </c>
      <c r="C25" s="7"/>
      <c r="D25" s="8">
        <v>0.59778159579562495</v>
      </c>
      <c r="E25" s="8">
        <v>0.39480400630332102</v>
      </c>
      <c r="F25" s="11">
        <f t="shared" si="2"/>
        <v>0.20297758949230393</v>
      </c>
      <c r="G25" s="9"/>
      <c r="H25" s="8">
        <v>0.494604953529312</v>
      </c>
      <c r="I25" s="8">
        <v>0.54102800729923695</v>
      </c>
      <c r="J25" s="9"/>
      <c r="K25" s="8">
        <v>0.59446468443344902</v>
      </c>
      <c r="L25" s="8">
        <v>0.58394459280518696</v>
      </c>
      <c r="M25" s="8">
        <v>0.50561112921810403</v>
      </c>
      <c r="N25" s="8">
        <v>0.51942945799972196</v>
      </c>
      <c r="O25" s="8">
        <v>0.28208756329162499</v>
      </c>
    </row>
    <row r="26" spans="1:15" x14ac:dyDescent="0.35">
      <c r="A26" s="7" t="s">
        <v>25</v>
      </c>
      <c r="B26" s="7" t="s">
        <v>6</v>
      </c>
      <c r="C26" s="7"/>
      <c r="D26" s="8">
        <v>0.359023103304211</v>
      </c>
      <c r="E26" s="8">
        <v>0.23634818980143901</v>
      </c>
      <c r="F26" s="11">
        <f t="shared" si="2"/>
        <v>0.12267491350277199</v>
      </c>
      <c r="G26" s="9"/>
      <c r="H26" s="8">
        <v>0.20967853202529599</v>
      </c>
      <c r="I26" s="8">
        <v>0.29103971872699202</v>
      </c>
      <c r="J26" s="9"/>
      <c r="K26" s="8">
        <v>0.56183764679670301</v>
      </c>
      <c r="L26" s="8">
        <v>0.80428402991700199</v>
      </c>
      <c r="M26" s="8">
        <v>0.29995379308463899</v>
      </c>
      <c r="N26" s="8">
        <v>0.203827253879653</v>
      </c>
      <c r="O26" s="8">
        <v>0.23259257584457499</v>
      </c>
    </row>
    <row r="27" spans="1:15" x14ac:dyDescent="0.35">
      <c r="A27" s="7" t="s">
        <v>25</v>
      </c>
      <c r="B27" s="7" t="s">
        <v>7</v>
      </c>
      <c r="C27" s="7"/>
      <c r="D27" s="8">
        <v>0.464542700775115</v>
      </c>
      <c r="E27" s="8">
        <v>0.35891477152588902</v>
      </c>
      <c r="F27" s="11">
        <f t="shared" si="2"/>
        <v>0.10562792924922598</v>
      </c>
      <c r="G27" s="9"/>
      <c r="H27" s="8">
        <v>0.41636083239058302</v>
      </c>
      <c r="I27" s="8">
        <v>0.46887108173575798</v>
      </c>
      <c r="J27" s="9"/>
      <c r="K27" s="8">
        <v>0.471285217549886</v>
      </c>
      <c r="L27" s="8">
        <v>0.35015021374185901</v>
      </c>
      <c r="M27" s="8">
        <v>0.39470364930437701</v>
      </c>
      <c r="N27" s="8">
        <v>0.23931274431740901</v>
      </c>
      <c r="O27" s="8">
        <v>0.36085349819644502</v>
      </c>
    </row>
    <row r="28" spans="1:15" x14ac:dyDescent="0.35">
      <c r="A28" s="7" t="s">
        <v>25</v>
      </c>
      <c r="B28" s="7" t="s">
        <v>8</v>
      </c>
      <c r="C28" s="7"/>
      <c r="D28" s="8">
        <v>0.43575899621211001</v>
      </c>
      <c r="E28" s="8">
        <v>0.22259341800975099</v>
      </c>
      <c r="F28" s="11">
        <f t="shared" si="2"/>
        <v>0.21316557820235901</v>
      </c>
      <c r="G28" s="9"/>
      <c r="H28" s="8">
        <v>0.395916765132934</v>
      </c>
      <c r="I28" s="8">
        <v>0.38734544683090599</v>
      </c>
      <c r="J28" s="9"/>
      <c r="K28" s="8">
        <v>0.44460501980176198</v>
      </c>
      <c r="L28" s="8">
        <v>0.16990750719397299</v>
      </c>
      <c r="M28" s="8">
        <v>0.236045523043804</v>
      </c>
      <c r="N28" s="8">
        <v>0.20933768560140201</v>
      </c>
      <c r="O28" s="8">
        <v>0</v>
      </c>
    </row>
    <row r="29" spans="1:15" x14ac:dyDescent="0.35">
      <c r="A29" s="7" t="s">
        <v>25</v>
      </c>
      <c r="B29" s="7" t="s">
        <v>9</v>
      </c>
      <c r="C29" s="7"/>
      <c r="D29" s="8">
        <v>0.58226549830057395</v>
      </c>
      <c r="E29" s="8">
        <v>0.36327475679471499</v>
      </c>
      <c r="F29" s="11">
        <f t="shared" si="2"/>
        <v>0.21899074150585895</v>
      </c>
      <c r="G29" s="9"/>
      <c r="H29" s="8">
        <v>0.53737501089146</v>
      </c>
      <c r="I29" s="8">
        <v>0.55468999056860102</v>
      </c>
      <c r="J29" s="9"/>
      <c r="K29" s="8">
        <v>0.57073017686612004</v>
      </c>
      <c r="L29" s="8">
        <v>0.56299398316467997</v>
      </c>
      <c r="M29" s="8">
        <v>0.55781817125877298</v>
      </c>
      <c r="N29" s="8">
        <v>0.42768248773170298</v>
      </c>
      <c r="O29" s="8">
        <v>0.18898154559592201</v>
      </c>
    </row>
    <row r="30" spans="1:15" x14ac:dyDescent="0.35">
      <c r="A30" s="7" t="s">
        <v>25</v>
      </c>
      <c r="B30" s="7" t="s">
        <v>10</v>
      </c>
      <c r="C30" s="7"/>
      <c r="D30" s="8">
        <v>0.69855008860616596</v>
      </c>
      <c r="E30" s="8">
        <v>0.62311542462861602</v>
      </c>
      <c r="F30" s="11">
        <f t="shared" si="2"/>
        <v>7.5434663977549943E-2</v>
      </c>
      <c r="G30" s="9"/>
      <c r="H30" s="8">
        <v>0.66441884069985502</v>
      </c>
      <c r="I30" s="8">
        <v>0.67761366318136695</v>
      </c>
      <c r="J30" s="9"/>
      <c r="K30" s="8">
        <v>0.78542776075493204</v>
      </c>
      <c r="L30" s="8">
        <v>0.66950290610586505</v>
      </c>
      <c r="M30" s="8">
        <v>0.60962588772033399</v>
      </c>
      <c r="N30" s="8">
        <v>0.60313405555473099</v>
      </c>
      <c r="O30" s="8">
        <v>0.71969366228546605</v>
      </c>
    </row>
    <row r="31" spans="1:15" x14ac:dyDescent="0.35">
      <c r="A31" s="7" t="s">
        <v>25</v>
      </c>
      <c r="B31" s="7" t="s">
        <v>11</v>
      </c>
      <c r="C31" s="7"/>
      <c r="D31" s="8">
        <v>0.57770136985759901</v>
      </c>
      <c r="E31" s="8">
        <v>0.336341450979107</v>
      </c>
      <c r="F31" s="11">
        <f t="shared" si="2"/>
        <v>0.24135991887849201</v>
      </c>
      <c r="G31" s="9"/>
      <c r="H31" s="8">
        <v>0.52524807433962895</v>
      </c>
      <c r="I31" s="8">
        <v>0.48112236519542501</v>
      </c>
      <c r="J31" s="9"/>
      <c r="K31" s="8">
        <v>0.81475551034764204</v>
      </c>
      <c r="L31" s="8">
        <v>0.68141132919359204</v>
      </c>
      <c r="M31" s="8">
        <v>0.46621324962689198</v>
      </c>
      <c r="N31" s="8">
        <v>0.32020131875476798</v>
      </c>
      <c r="O31" s="8">
        <v>0.37101864123676698</v>
      </c>
    </row>
    <row r="32" spans="1:15" x14ac:dyDescent="0.35">
      <c r="A32" t="s">
        <v>26</v>
      </c>
      <c r="B32" t="s">
        <v>2</v>
      </c>
      <c r="D32" s="2">
        <v>0.88687169189825599</v>
      </c>
      <c r="E32" s="2">
        <v>0.78185046818683501</v>
      </c>
      <c r="F32" s="11">
        <f t="shared" si="2"/>
        <v>0.10502122371142097</v>
      </c>
      <c r="H32" s="2">
        <v>0.851914923383156</v>
      </c>
      <c r="I32" s="2">
        <v>0.79915995412634699</v>
      </c>
      <c r="K32" s="2">
        <v>0.91198895384179501</v>
      </c>
      <c r="L32" s="2">
        <v>0.91045131335179796</v>
      </c>
      <c r="M32" s="2">
        <v>0.802137704858912</v>
      </c>
      <c r="N32" s="2">
        <v>0.71307069904244902</v>
      </c>
      <c r="O32" s="2">
        <v>0.87028611831066505</v>
      </c>
    </row>
    <row r="33" spans="1:15" x14ac:dyDescent="0.35">
      <c r="A33" t="s">
        <v>26</v>
      </c>
      <c r="B33" t="s">
        <v>3</v>
      </c>
      <c r="D33" s="2">
        <v>0.90892586179065504</v>
      </c>
      <c r="E33" s="2">
        <v>0.79933120898700005</v>
      </c>
      <c r="F33" s="11">
        <f t="shared" si="2"/>
        <v>0.10959465280365499</v>
      </c>
      <c r="H33" s="2">
        <v>0.87443166406919604</v>
      </c>
      <c r="I33" s="2">
        <v>0.84392580221992497</v>
      </c>
      <c r="K33" s="2">
        <v>0.84534702143525697</v>
      </c>
      <c r="L33" s="2">
        <v>0.88278726980992295</v>
      </c>
      <c r="M33" s="2">
        <v>0.87682072562090196</v>
      </c>
      <c r="N33" s="2">
        <v>0.81317004678258398</v>
      </c>
      <c r="O33" s="2">
        <v>0.82621331863498504</v>
      </c>
    </row>
    <row r="34" spans="1:15" x14ac:dyDescent="0.35">
      <c r="A34" t="s">
        <v>26</v>
      </c>
      <c r="B34" t="s">
        <v>4</v>
      </c>
      <c r="D34" s="2">
        <v>0.85843764133947098</v>
      </c>
      <c r="E34" s="2">
        <v>0.73099554243463405</v>
      </c>
      <c r="F34" s="11">
        <f t="shared" si="2"/>
        <v>0.12744209890483693</v>
      </c>
      <c r="H34" s="2">
        <v>0.83301543556399105</v>
      </c>
      <c r="I34" s="2">
        <v>0.81260573587029705</v>
      </c>
      <c r="K34" s="2">
        <v>1</v>
      </c>
      <c r="L34" s="2">
        <v>0.82755347457555695</v>
      </c>
      <c r="M34" s="2">
        <v>0.82147564729783495</v>
      </c>
      <c r="N34" s="2">
        <v>0.86081414621249597</v>
      </c>
      <c r="O34" s="2">
        <v>0.67438885245114399</v>
      </c>
    </row>
    <row r="35" spans="1:15" x14ac:dyDescent="0.35">
      <c r="A35" t="s">
        <v>26</v>
      </c>
      <c r="B35" t="s">
        <v>5</v>
      </c>
      <c r="D35" s="2">
        <v>0.90081817830581801</v>
      </c>
      <c r="E35" s="2">
        <v>0.84081232730197997</v>
      </c>
      <c r="F35" s="11">
        <f t="shared" si="2"/>
        <v>6.000585100383804E-2</v>
      </c>
      <c r="H35" s="2">
        <v>0.87071322308667798</v>
      </c>
      <c r="I35" s="2">
        <v>0.88369409191387804</v>
      </c>
      <c r="K35" s="2">
        <v>0.909453889120308</v>
      </c>
      <c r="L35" s="2">
        <v>0.86668102207338604</v>
      </c>
      <c r="M35" s="2">
        <v>0.85848887073431801</v>
      </c>
      <c r="N35" s="2">
        <v>0.92831364592043197</v>
      </c>
      <c r="O35" s="2">
        <v>0.841965116379635</v>
      </c>
    </row>
    <row r="36" spans="1:15" x14ac:dyDescent="0.35">
      <c r="A36" t="s">
        <v>26</v>
      </c>
      <c r="B36" t="s">
        <v>6</v>
      </c>
      <c r="D36" s="2">
        <v>0.74899751087431499</v>
      </c>
      <c r="E36" s="2">
        <v>0.69897747765765195</v>
      </c>
      <c r="F36" s="11">
        <f t="shared" si="2"/>
        <v>5.002003321666304E-2</v>
      </c>
      <c r="H36" s="2">
        <v>0.68695490968374995</v>
      </c>
      <c r="I36" s="2">
        <v>0.72229839249081396</v>
      </c>
      <c r="K36" s="2">
        <v>0.82473505871868102</v>
      </c>
      <c r="L36" s="2">
        <v>1</v>
      </c>
      <c r="M36" s="2">
        <v>0.67681915525800496</v>
      </c>
      <c r="N36" s="2">
        <v>0.63148851450330001</v>
      </c>
      <c r="O36" s="2">
        <v>0.73587911044501897</v>
      </c>
    </row>
    <row r="37" spans="1:15" x14ac:dyDescent="0.35">
      <c r="A37" t="s">
        <v>26</v>
      </c>
      <c r="B37" t="s">
        <v>7</v>
      </c>
      <c r="D37" s="2">
        <v>0.77964502276106395</v>
      </c>
      <c r="E37" s="2">
        <v>0.68984483119078999</v>
      </c>
      <c r="F37" s="11">
        <f t="shared" si="2"/>
        <v>8.9800191570273968E-2</v>
      </c>
      <c r="H37" s="2">
        <v>0.77754775290310096</v>
      </c>
      <c r="I37" s="2">
        <v>0.74522113599113304</v>
      </c>
      <c r="K37" s="2">
        <v>0.76491164817731805</v>
      </c>
      <c r="L37" s="2">
        <v>0.78011031936334896</v>
      </c>
      <c r="M37" s="2">
        <v>0.74647179014548204</v>
      </c>
      <c r="N37" s="2">
        <v>0.625196351089501</v>
      </c>
      <c r="O37" s="2">
        <v>0.77015634585931503</v>
      </c>
    </row>
    <row r="38" spans="1:15" x14ac:dyDescent="0.35">
      <c r="A38" t="s">
        <v>26</v>
      </c>
      <c r="B38" t="s">
        <v>8</v>
      </c>
      <c r="D38" s="2">
        <v>0.79940549890905399</v>
      </c>
      <c r="E38" s="2">
        <v>0.72949951448466599</v>
      </c>
      <c r="F38" s="11">
        <f t="shared" si="2"/>
        <v>6.9905984424388001E-2</v>
      </c>
      <c r="H38" s="2">
        <v>0.75273551804813399</v>
      </c>
      <c r="I38" s="2">
        <v>0.81818743663034499</v>
      </c>
      <c r="K38" s="2">
        <v>0.82744009290306597</v>
      </c>
      <c r="L38" s="2">
        <v>0.48208412170153597</v>
      </c>
      <c r="M38" s="2">
        <v>0.65077965575242902</v>
      </c>
      <c r="N38" s="2">
        <v>0.84963778863412498</v>
      </c>
      <c r="O38" s="2">
        <v>0.54537620049068003</v>
      </c>
    </row>
    <row r="39" spans="1:15" x14ac:dyDescent="0.35">
      <c r="A39" t="s">
        <v>26</v>
      </c>
      <c r="B39" t="s">
        <v>9</v>
      </c>
      <c r="D39" s="2">
        <v>0.86184032940474498</v>
      </c>
      <c r="E39" s="2">
        <v>0.90326272390793505</v>
      </c>
      <c r="F39" s="11">
        <f t="shared" si="2"/>
        <v>-4.1422394503190074E-2</v>
      </c>
      <c r="H39" s="2">
        <v>0.87389425885832295</v>
      </c>
      <c r="I39" s="2">
        <v>0.86440334305350597</v>
      </c>
      <c r="K39" s="2">
        <v>0.84694545975476498</v>
      </c>
      <c r="L39" s="2">
        <v>0.903238712455952</v>
      </c>
      <c r="M39" s="2">
        <v>0.84712194378285599</v>
      </c>
      <c r="N39" s="2">
        <v>0.94285640139464699</v>
      </c>
      <c r="O39" s="2">
        <v>0.95588274830759501</v>
      </c>
    </row>
    <row r="40" spans="1:15" x14ac:dyDescent="0.35">
      <c r="A40" t="s">
        <v>26</v>
      </c>
      <c r="B40" t="s">
        <v>10</v>
      </c>
      <c r="D40" s="2">
        <v>0.92423775147271303</v>
      </c>
      <c r="E40" s="2">
        <v>0.88190674087944998</v>
      </c>
      <c r="F40" s="11">
        <f t="shared" si="2"/>
        <v>4.2331010593263052E-2</v>
      </c>
      <c r="H40" s="2">
        <v>0.91663904255435502</v>
      </c>
      <c r="I40" s="2">
        <v>0.90270127419944401</v>
      </c>
      <c r="K40" s="2">
        <v>0.93829634512873195</v>
      </c>
      <c r="L40" s="2">
        <v>0.90217033419539205</v>
      </c>
      <c r="M40" s="2">
        <v>0.91816987953395801</v>
      </c>
      <c r="N40" s="2">
        <v>0.829629263658344</v>
      </c>
      <c r="O40" s="2">
        <v>0.94788275985022097</v>
      </c>
    </row>
    <row r="41" spans="1:15" x14ac:dyDescent="0.35">
      <c r="A41" t="s">
        <v>26</v>
      </c>
      <c r="B41" t="s">
        <v>11</v>
      </c>
      <c r="D41" s="2">
        <v>0.85154077484773205</v>
      </c>
      <c r="E41" s="2">
        <v>0.71549660148468397</v>
      </c>
      <c r="F41" s="11">
        <f t="shared" si="2"/>
        <v>0.13604417336304808</v>
      </c>
      <c r="H41" s="2">
        <v>0.82767812645797201</v>
      </c>
      <c r="I41" s="2">
        <v>0.79118312410401603</v>
      </c>
      <c r="K41" s="2">
        <v>1</v>
      </c>
      <c r="L41" s="2">
        <v>0.89028596132006199</v>
      </c>
      <c r="M41" s="2">
        <v>0.74712014275825001</v>
      </c>
      <c r="N41" s="2">
        <v>0.74960360736645903</v>
      </c>
      <c r="O41" s="2">
        <v>0.79090481551705005</v>
      </c>
    </row>
    <row r="42" spans="1:15" x14ac:dyDescent="0.35">
      <c r="A42" s="7" t="s">
        <v>12</v>
      </c>
      <c r="B42" s="7" t="s">
        <v>2</v>
      </c>
      <c r="C42" s="7"/>
      <c r="D42" s="8">
        <v>0.30334373733245801</v>
      </c>
      <c r="E42" s="8">
        <v>6.4632044284071696E-2</v>
      </c>
      <c r="F42" s="11">
        <f t="shared" si="2"/>
        <v>0.2387116930483863</v>
      </c>
      <c r="G42" s="9"/>
      <c r="H42" s="8">
        <v>0.172690454303386</v>
      </c>
      <c r="I42" s="8">
        <v>0.133178972615488</v>
      </c>
      <c r="J42" s="9"/>
      <c r="K42" s="8">
        <v>0.41811846313921502</v>
      </c>
      <c r="L42" s="8">
        <v>0.28936077338066801</v>
      </c>
      <c r="M42" s="8">
        <v>0.21797913016576401</v>
      </c>
      <c r="N42" s="8">
        <v>6.4559401185517007E-2</v>
      </c>
      <c r="O42" s="8">
        <v>4.7883844713149402E-2</v>
      </c>
    </row>
    <row r="43" spans="1:15" x14ac:dyDescent="0.35">
      <c r="A43" s="7" t="s">
        <v>12</v>
      </c>
      <c r="B43" s="7" t="s">
        <v>3</v>
      </c>
      <c r="C43" s="7"/>
      <c r="D43" s="8">
        <v>0.35656630592244298</v>
      </c>
      <c r="E43" s="8">
        <v>0.160684227343731</v>
      </c>
      <c r="F43" s="11">
        <f t="shared" si="2"/>
        <v>0.19588207857871198</v>
      </c>
      <c r="G43" s="9"/>
      <c r="H43" s="8">
        <v>0.21468755857437499</v>
      </c>
      <c r="I43" s="8">
        <v>0.30809949505883499</v>
      </c>
      <c r="J43" s="9"/>
      <c r="K43" s="8">
        <v>0.41352551549289002</v>
      </c>
      <c r="L43" s="8">
        <v>0.30926867427069099</v>
      </c>
      <c r="M43" s="8">
        <v>0.17683506089311299</v>
      </c>
      <c r="N43" s="8">
        <v>0.103911836779028</v>
      </c>
      <c r="O43" s="8">
        <v>6.7158006062581904E-2</v>
      </c>
    </row>
    <row r="44" spans="1:15" x14ac:dyDescent="0.35">
      <c r="A44" s="7" t="s">
        <v>12</v>
      </c>
      <c r="B44" s="7" t="s">
        <v>4</v>
      </c>
      <c r="C44" s="7"/>
      <c r="D44" s="8">
        <v>0.45757989314403802</v>
      </c>
      <c r="E44" s="8">
        <v>0.23108912604040399</v>
      </c>
      <c r="F44" s="11">
        <f t="shared" si="2"/>
        <v>0.22649076710363403</v>
      </c>
      <c r="G44" s="9"/>
      <c r="H44" s="8">
        <v>0.34594209119242902</v>
      </c>
      <c r="I44" s="8">
        <v>0.45457393164301801</v>
      </c>
      <c r="J44" s="9"/>
      <c r="K44" s="8">
        <v>0.51958286536083498</v>
      </c>
      <c r="L44" s="8">
        <v>0.58084655272901098</v>
      </c>
      <c r="M44" s="8">
        <v>0.376345282221766</v>
      </c>
      <c r="N44" s="8">
        <v>0.257664420656041</v>
      </c>
      <c r="O44" s="8">
        <v>9.7745476610908405E-2</v>
      </c>
    </row>
    <row r="45" spans="1:15" x14ac:dyDescent="0.35">
      <c r="A45" s="7" t="s">
        <v>12</v>
      </c>
      <c r="B45" s="7" t="s">
        <v>5</v>
      </c>
      <c r="C45" s="7"/>
      <c r="D45" s="8">
        <v>0.39867340945170199</v>
      </c>
      <c r="E45" s="8">
        <v>0.18420736128257201</v>
      </c>
      <c r="F45" s="11">
        <f t="shared" si="2"/>
        <v>0.21446604816912998</v>
      </c>
      <c r="G45" s="9"/>
      <c r="H45" s="8">
        <v>0.29339144738331202</v>
      </c>
      <c r="I45" s="8">
        <v>0.34062447024763098</v>
      </c>
      <c r="J45" s="9"/>
      <c r="K45" s="8">
        <v>0.52207985265864998</v>
      </c>
      <c r="L45" s="8">
        <v>0.45025869445737998</v>
      </c>
      <c r="M45" s="8">
        <v>0.27842348661390698</v>
      </c>
      <c r="N45" s="8">
        <v>0.14128605498011601</v>
      </c>
      <c r="O45" s="8">
        <v>3.07986306530997E-2</v>
      </c>
    </row>
    <row r="46" spans="1:15" x14ac:dyDescent="0.35">
      <c r="A46" s="7" t="s">
        <v>12</v>
      </c>
      <c r="B46" s="7" t="s">
        <v>6</v>
      </c>
      <c r="C46" s="7"/>
      <c r="D46" s="8">
        <v>5.2590923136227097E-2</v>
      </c>
      <c r="E46" s="8">
        <v>9.3458953323479296E-2</v>
      </c>
      <c r="F46" s="11">
        <f t="shared" si="2"/>
        <v>-4.0868030187252199E-2</v>
      </c>
      <c r="G46" s="9"/>
      <c r="H46" s="8">
        <v>0.14655356973747</v>
      </c>
      <c r="I46" s="8">
        <v>4.4552385273182102E-2</v>
      </c>
      <c r="J46" s="9"/>
      <c r="K46" s="8">
        <v>0.5</v>
      </c>
      <c r="L46" s="8">
        <v>0.37997678163468301</v>
      </c>
      <c r="M46" s="8">
        <v>0.16160004002954501</v>
      </c>
      <c r="N46" s="8">
        <v>9.6104386195808494E-2</v>
      </c>
      <c r="O46" s="8">
        <v>5.1229980491449702E-2</v>
      </c>
    </row>
    <row r="47" spans="1:15" x14ac:dyDescent="0.35">
      <c r="A47" s="7" t="s">
        <v>12</v>
      </c>
      <c r="B47" s="7" t="s">
        <v>7</v>
      </c>
      <c r="C47" s="7"/>
      <c r="D47" s="8">
        <v>0.463971511991913</v>
      </c>
      <c r="E47" s="8">
        <v>0.206326448689933</v>
      </c>
      <c r="F47" s="11">
        <f t="shared" si="2"/>
        <v>0.25764506330198</v>
      </c>
      <c r="G47" s="9"/>
      <c r="H47" s="8">
        <v>0.43047502620613098</v>
      </c>
      <c r="I47" s="8">
        <v>0.39135131872607798</v>
      </c>
      <c r="J47" s="9"/>
      <c r="K47" s="8">
        <v>0.49122727633260099</v>
      </c>
      <c r="L47" s="8">
        <v>0.188501286010818</v>
      </c>
      <c r="M47" s="8">
        <v>0</v>
      </c>
      <c r="N47" s="8">
        <v>0</v>
      </c>
      <c r="O47" s="8">
        <v>0</v>
      </c>
    </row>
    <row r="48" spans="1:15" x14ac:dyDescent="0.35">
      <c r="A48" s="7" t="s">
        <v>12</v>
      </c>
      <c r="B48" s="7" t="s">
        <v>8</v>
      </c>
      <c r="C48" s="7"/>
      <c r="D48" s="8">
        <v>0.120089778573553</v>
      </c>
      <c r="E48" s="8">
        <v>5.0274523627300699E-2</v>
      </c>
      <c r="F48" s="11">
        <f t="shared" si="2"/>
        <v>6.9815254946252306E-2</v>
      </c>
      <c r="G48" s="9"/>
      <c r="H48" s="8">
        <v>0.12806495865036699</v>
      </c>
      <c r="I48" s="8">
        <v>8.4961549841251899E-2</v>
      </c>
      <c r="J48" s="9"/>
      <c r="K48" s="8">
        <v>0.10200749460521601</v>
      </c>
      <c r="L48" s="8">
        <v>0.26882163717965701</v>
      </c>
      <c r="M48" s="8">
        <v>0</v>
      </c>
      <c r="N48" s="8">
        <v>0</v>
      </c>
      <c r="O48" s="8">
        <v>0</v>
      </c>
    </row>
    <row r="49" spans="1:15" x14ac:dyDescent="0.35">
      <c r="A49" s="7" t="s">
        <v>12</v>
      </c>
      <c r="B49" s="7" t="s">
        <v>9</v>
      </c>
      <c r="C49" s="7"/>
      <c r="D49" s="8">
        <v>0.38568680423215701</v>
      </c>
      <c r="E49" s="8">
        <v>7.0389505857527998E-2</v>
      </c>
      <c r="F49" s="11">
        <f t="shared" si="2"/>
        <v>0.315297298374629</v>
      </c>
      <c r="G49" s="9"/>
      <c r="H49" s="8">
        <v>0.29395828700057203</v>
      </c>
      <c r="I49" s="8">
        <v>0.36290616446812901</v>
      </c>
      <c r="J49" s="9"/>
      <c r="K49" s="8">
        <v>0.46178178258948799</v>
      </c>
      <c r="L49" s="8">
        <v>0.23793734681905701</v>
      </c>
      <c r="M49" s="8">
        <v>2.5463090606521299E-2</v>
      </c>
      <c r="N49" s="8">
        <v>7.3251790957418503E-2</v>
      </c>
      <c r="O49" s="8">
        <v>0</v>
      </c>
    </row>
    <row r="50" spans="1:15" x14ac:dyDescent="0.35">
      <c r="A50" s="7" t="s">
        <v>12</v>
      </c>
      <c r="B50" s="7" t="s">
        <v>10</v>
      </c>
      <c r="C50" s="7"/>
      <c r="D50" s="8">
        <v>0.31995050647948298</v>
      </c>
      <c r="E50" s="8">
        <v>0.123029835539301</v>
      </c>
      <c r="F50" s="11">
        <f t="shared" si="2"/>
        <v>0.19692067094018198</v>
      </c>
      <c r="G50" s="9"/>
      <c r="H50" s="8">
        <v>0.231423173431719</v>
      </c>
      <c r="I50" s="8">
        <v>0.245038306637574</v>
      </c>
      <c r="J50" s="9"/>
      <c r="K50" s="8">
        <v>0.45419966725134298</v>
      </c>
      <c r="L50" s="8">
        <v>0.297185822207432</v>
      </c>
      <c r="M50" s="8">
        <v>0.145127130645578</v>
      </c>
      <c r="N50" s="8">
        <v>0</v>
      </c>
      <c r="O50" s="8">
        <v>0</v>
      </c>
    </row>
    <row r="51" spans="1:15" x14ac:dyDescent="0.35">
      <c r="A51" s="7" t="s">
        <v>12</v>
      </c>
      <c r="B51" s="7" t="s">
        <v>11</v>
      </c>
      <c r="C51" s="7"/>
      <c r="D51" s="8">
        <v>0.456963641694209</v>
      </c>
      <c r="E51" s="8">
        <v>0.20862727515065699</v>
      </c>
      <c r="F51" s="11">
        <f t="shared" si="2"/>
        <v>0.24833636654355201</v>
      </c>
      <c r="G51" s="9"/>
      <c r="H51" s="8">
        <v>0.36992171001798702</v>
      </c>
      <c r="I51" s="8">
        <v>0.39613145295504198</v>
      </c>
      <c r="J51" s="9"/>
      <c r="K51" s="8">
        <v>0.34736048502279498</v>
      </c>
      <c r="L51" s="8">
        <v>0.556193168589875</v>
      </c>
      <c r="M51" s="8">
        <v>0.38152592402914998</v>
      </c>
      <c r="N51" s="8">
        <v>0.29491190445160698</v>
      </c>
      <c r="O51" s="8">
        <v>0.184044857088278</v>
      </c>
    </row>
    <row r="52" spans="1:15" x14ac:dyDescent="0.35">
      <c r="A52" t="s">
        <v>13</v>
      </c>
      <c r="B52" t="s">
        <v>2</v>
      </c>
      <c r="D52" s="2">
        <v>0.41390055817348198</v>
      </c>
      <c r="E52" s="2">
        <v>5.1328371490071897E-2</v>
      </c>
      <c r="F52" s="11">
        <f t="shared" si="2"/>
        <v>0.36257218668341007</v>
      </c>
      <c r="H52" s="2">
        <v>0.187754502410065</v>
      </c>
      <c r="I52" s="2">
        <v>0.177569455392769</v>
      </c>
      <c r="K52" s="2">
        <v>0.70507135040883595</v>
      </c>
      <c r="L52" s="2">
        <v>0.35986645443220699</v>
      </c>
      <c r="M52" s="2">
        <v>0.27615996352889899</v>
      </c>
      <c r="N52" s="2">
        <v>4.14415174214018E-2</v>
      </c>
      <c r="O52" s="2">
        <v>3.4063729219953903E-2</v>
      </c>
    </row>
    <row r="53" spans="1:15" x14ac:dyDescent="0.35">
      <c r="A53" t="s">
        <v>13</v>
      </c>
      <c r="B53" t="s">
        <v>3</v>
      </c>
      <c r="D53" s="2">
        <v>0.59426466341768203</v>
      </c>
      <c r="E53" s="2">
        <v>0.28280409587990502</v>
      </c>
      <c r="F53" s="11">
        <f t="shared" si="2"/>
        <v>0.31146056753777701</v>
      </c>
      <c r="H53" s="2">
        <v>0.40644175444272101</v>
      </c>
      <c r="I53" s="2">
        <v>0.479004212640462</v>
      </c>
      <c r="K53" s="2">
        <v>0.72843467516703397</v>
      </c>
      <c r="L53" s="2">
        <v>0.51585677153871801</v>
      </c>
      <c r="M53" s="2">
        <v>0.26765331735340098</v>
      </c>
      <c r="N53" s="2">
        <v>0.17599909457819399</v>
      </c>
      <c r="O53" s="2">
        <v>0.115328539998791</v>
      </c>
    </row>
    <row r="54" spans="1:15" x14ac:dyDescent="0.35">
      <c r="A54" t="s">
        <v>13</v>
      </c>
      <c r="B54" t="s">
        <v>4</v>
      </c>
      <c r="D54" s="2">
        <v>0.57742962851897495</v>
      </c>
      <c r="E54" s="2">
        <v>0.30720247038390103</v>
      </c>
      <c r="F54" s="11">
        <f t="shared" si="2"/>
        <v>0.27022715813507392</v>
      </c>
      <c r="H54" s="2">
        <v>0.46250974551037899</v>
      </c>
      <c r="I54" s="2">
        <v>0.55560475103688001</v>
      </c>
      <c r="K54" s="2">
        <v>0.83014097517219998</v>
      </c>
      <c r="L54" s="2">
        <v>0.66791360291150303</v>
      </c>
      <c r="M54" s="2">
        <v>0.67280277023519097</v>
      </c>
      <c r="N54" s="2">
        <v>0.165688082418463</v>
      </c>
      <c r="O54" s="2">
        <v>0.12573917668923701</v>
      </c>
    </row>
    <row r="55" spans="1:15" x14ac:dyDescent="0.35">
      <c r="A55" t="s">
        <v>13</v>
      </c>
      <c r="B55" t="s">
        <v>5</v>
      </c>
      <c r="D55" s="2">
        <v>0.53947814192861399</v>
      </c>
      <c r="E55" s="2">
        <v>0.24748948618340999</v>
      </c>
      <c r="F55" s="11">
        <f t="shared" si="2"/>
        <v>0.291988655745204</v>
      </c>
      <c r="H55" s="2">
        <v>0.52158901846748396</v>
      </c>
      <c r="I55" s="2">
        <v>0.36267515724948901</v>
      </c>
      <c r="K55" s="2">
        <v>0.64551063979254897</v>
      </c>
      <c r="L55" s="2">
        <v>0.643733271900646</v>
      </c>
      <c r="M55" s="2">
        <v>0.37955560969767299</v>
      </c>
      <c r="N55" s="2">
        <v>0.184466177456937</v>
      </c>
      <c r="O55" s="2">
        <v>3.07986306530997E-2</v>
      </c>
    </row>
    <row r="56" spans="1:15" x14ac:dyDescent="0.35">
      <c r="A56" t="s">
        <v>13</v>
      </c>
      <c r="B56" t="s">
        <v>6</v>
      </c>
      <c r="D56" s="2">
        <v>0.105181846272454</v>
      </c>
      <c r="E56" s="2">
        <v>8.0016338137538806E-2</v>
      </c>
      <c r="F56" s="11">
        <f t="shared" si="2"/>
        <v>2.5165508134915193E-2</v>
      </c>
      <c r="H56" s="2">
        <v>0.10780921459590299</v>
      </c>
      <c r="I56" s="2">
        <v>6.2782572928680405E-2</v>
      </c>
      <c r="K56" s="2">
        <v>0.5</v>
      </c>
      <c r="L56" s="2">
        <v>0.56563253850843198</v>
      </c>
      <c r="M56" s="2">
        <v>0.30002470669384101</v>
      </c>
      <c r="N56" s="2">
        <v>4.0946195481735503E-2</v>
      </c>
      <c r="O56" s="2">
        <v>2.7010134459684299E-2</v>
      </c>
    </row>
    <row r="57" spans="1:15" x14ac:dyDescent="0.35">
      <c r="A57" t="s">
        <v>13</v>
      </c>
      <c r="B57" t="s">
        <v>7</v>
      </c>
      <c r="D57" s="2">
        <v>0.67840055578725</v>
      </c>
      <c r="E57" s="2">
        <v>0.39607682990939702</v>
      </c>
      <c r="F57" s="11">
        <f t="shared" si="2"/>
        <v>0.28232372587785298</v>
      </c>
      <c r="H57" s="2">
        <v>0.57784068559431201</v>
      </c>
      <c r="I57" s="2">
        <v>0.66555916953885597</v>
      </c>
      <c r="K57" s="2">
        <v>0.67606252833552005</v>
      </c>
      <c r="L57" s="2">
        <v>0.67799935615625295</v>
      </c>
      <c r="M57" s="2">
        <v>0.189762328556774</v>
      </c>
      <c r="N57" s="2">
        <v>4.7609441176584E-2</v>
      </c>
      <c r="O57" s="2">
        <v>0</v>
      </c>
    </row>
    <row r="58" spans="1:15" x14ac:dyDescent="0.35">
      <c r="A58" t="s">
        <v>13</v>
      </c>
      <c r="B58" t="s">
        <v>8</v>
      </c>
      <c r="D58" s="2">
        <v>0.24480600402466399</v>
      </c>
      <c r="E58" s="2">
        <v>8.7101084857383507E-2</v>
      </c>
      <c r="F58" s="11">
        <f t="shared" si="2"/>
        <v>0.15770491916728047</v>
      </c>
      <c r="H58" s="2">
        <v>0.24542945638796801</v>
      </c>
      <c r="I58" s="2">
        <v>0.183925325754633</v>
      </c>
      <c r="K58" s="2">
        <v>0.23121011871668301</v>
      </c>
      <c r="L58" s="2">
        <v>0.32567755744272098</v>
      </c>
      <c r="M58" s="2">
        <v>0</v>
      </c>
      <c r="N58" s="2">
        <v>0</v>
      </c>
      <c r="O58" s="2">
        <v>0</v>
      </c>
    </row>
    <row r="59" spans="1:15" x14ac:dyDescent="0.35">
      <c r="A59" t="s">
        <v>13</v>
      </c>
      <c r="B59" t="s">
        <v>9</v>
      </c>
      <c r="D59" s="2">
        <v>0.67512060691051401</v>
      </c>
      <c r="E59" s="2">
        <v>0.18372689138675799</v>
      </c>
      <c r="F59" s="11">
        <f t="shared" si="2"/>
        <v>0.49139371552375599</v>
      </c>
      <c r="H59" s="2">
        <v>0.57540148209026498</v>
      </c>
      <c r="I59" s="2">
        <v>0.61456834119078796</v>
      </c>
      <c r="K59" s="2">
        <v>0.74806166284517095</v>
      </c>
      <c r="L59" s="2">
        <v>0.58835701101314797</v>
      </c>
      <c r="M59" s="2">
        <v>0.116814871874272</v>
      </c>
      <c r="N59" s="2">
        <v>7.3251790957418503E-2</v>
      </c>
      <c r="O59" s="2">
        <v>0.16115479656061299</v>
      </c>
    </row>
    <row r="60" spans="1:15" x14ac:dyDescent="0.35">
      <c r="A60" t="s">
        <v>13</v>
      </c>
      <c r="B60" t="s">
        <v>10</v>
      </c>
      <c r="D60" s="2">
        <v>0.43478678275975702</v>
      </c>
      <c r="E60" s="2">
        <v>0.23490032149991499</v>
      </c>
      <c r="F60" s="11">
        <f t="shared" si="2"/>
        <v>0.19988646125984202</v>
      </c>
      <c r="H60" s="2">
        <v>0.37055663581421899</v>
      </c>
      <c r="I60" s="2">
        <v>0.33698809686540099</v>
      </c>
      <c r="K60" s="2">
        <v>0.45524394984240102</v>
      </c>
      <c r="L60" s="2">
        <v>0.42200603092551597</v>
      </c>
      <c r="M60" s="2">
        <v>0.295996066845016</v>
      </c>
      <c r="N60" s="2">
        <v>0.21533545031941501</v>
      </c>
      <c r="O60" s="2">
        <v>0</v>
      </c>
    </row>
    <row r="61" spans="1:15" x14ac:dyDescent="0.35">
      <c r="A61" t="s">
        <v>13</v>
      </c>
      <c r="B61" t="s">
        <v>11</v>
      </c>
      <c r="D61" s="2">
        <v>0.52928494129224701</v>
      </c>
      <c r="E61" s="2">
        <v>0.200519073825905</v>
      </c>
      <c r="F61" s="11">
        <f t="shared" si="2"/>
        <v>0.32876586746634201</v>
      </c>
      <c r="H61" s="2">
        <v>0.37302978948226401</v>
      </c>
      <c r="I61" s="2">
        <v>0.493932628938833</v>
      </c>
      <c r="K61" s="2">
        <v>0.472790672613773</v>
      </c>
      <c r="L61" s="2">
        <v>0.66179734640819798</v>
      </c>
      <c r="M61" s="2">
        <v>0.46974813001001298</v>
      </c>
      <c r="N61" s="2">
        <v>0.246390707151841</v>
      </c>
      <c r="O61" s="2">
        <v>0.13627415825842101</v>
      </c>
    </row>
    <row r="62" spans="1:15" x14ac:dyDescent="0.35">
      <c r="A62" s="7" t="s">
        <v>27</v>
      </c>
      <c r="B62" s="7" t="s">
        <v>2</v>
      </c>
      <c r="C62" s="7"/>
      <c r="D62" s="8">
        <v>0.139913618975125</v>
      </c>
      <c r="E62" s="8">
        <v>4.1059879667766697E-2</v>
      </c>
      <c r="F62" s="11">
        <f t="shared" si="2"/>
        <v>9.8853739307358302E-2</v>
      </c>
      <c r="G62" s="9"/>
      <c r="H62" s="8">
        <v>7.8996101224925494E-2</v>
      </c>
      <c r="I62" s="8">
        <v>8.1141328375958402E-2</v>
      </c>
      <c r="J62" s="9"/>
      <c r="K62" s="8">
        <v>0.15304978016069501</v>
      </c>
      <c r="L62" s="8">
        <v>0.15034898654918999</v>
      </c>
      <c r="M62" s="8">
        <v>9.6364235025362593E-2</v>
      </c>
      <c r="N62" s="8">
        <v>5.52205011844938E-2</v>
      </c>
      <c r="O62" s="8">
        <v>3.7096096438108198E-2</v>
      </c>
    </row>
    <row r="63" spans="1:15" x14ac:dyDescent="0.35">
      <c r="A63" s="7" t="s">
        <v>27</v>
      </c>
      <c r="B63" s="7" t="s">
        <v>3</v>
      </c>
      <c r="C63" s="7"/>
      <c r="D63" s="8">
        <v>0.35487969612519299</v>
      </c>
      <c r="E63" s="8">
        <v>3.5401063765683499E-2</v>
      </c>
      <c r="F63" s="11">
        <f t="shared" si="2"/>
        <v>0.31947863235950946</v>
      </c>
      <c r="G63" s="9"/>
      <c r="H63" s="8">
        <v>0.206341887783515</v>
      </c>
      <c r="I63" s="8">
        <v>0.210463488373653</v>
      </c>
      <c r="J63" s="9"/>
      <c r="K63" s="8">
        <v>0.36640101851497497</v>
      </c>
      <c r="L63" s="8">
        <v>0.25459779741321797</v>
      </c>
      <c r="M63" s="8">
        <v>0.105542048685713</v>
      </c>
      <c r="N63" s="8">
        <v>4.4827941947691297E-2</v>
      </c>
      <c r="O63" s="8">
        <v>4.0869313483136598E-2</v>
      </c>
    </row>
    <row r="64" spans="1:15" x14ac:dyDescent="0.35">
      <c r="A64" s="7" t="s">
        <v>27</v>
      </c>
      <c r="B64" s="7" t="s">
        <v>4</v>
      </c>
      <c r="C64" s="7"/>
      <c r="D64" s="8">
        <v>0.12622186359260901</v>
      </c>
      <c r="E64" s="8">
        <v>4.3302431259406998E-2</v>
      </c>
      <c r="F64" s="11">
        <f t="shared" si="2"/>
        <v>8.2919432333202009E-2</v>
      </c>
      <c r="G64" s="9"/>
      <c r="H64" s="8">
        <v>0.10133278388623999</v>
      </c>
      <c r="I64" s="8">
        <v>0.104764069031466</v>
      </c>
      <c r="J64" s="9"/>
      <c r="K64" s="8">
        <v>0.28106096796788099</v>
      </c>
      <c r="L64" s="8">
        <v>0.16692770774737001</v>
      </c>
      <c r="M64" s="8">
        <v>6.8640088049241002E-2</v>
      </c>
      <c r="N64" s="8">
        <v>4.5657840812152503E-2</v>
      </c>
      <c r="O64" s="8">
        <v>4.1923155728864701E-2</v>
      </c>
    </row>
    <row r="65" spans="1:15" x14ac:dyDescent="0.35">
      <c r="A65" s="7" t="s">
        <v>27</v>
      </c>
      <c r="B65" s="7" t="s">
        <v>5</v>
      </c>
      <c r="C65" s="7"/>
      <c r="D65" s="8">
        <v>0.27887140428232499</v>
      </c>
      <c r="E65" s="8">
        <v>6.2123099671664003E-2</v>
      </c>
      <c r="F65" s="11">
        <f t="shared" si="2"/>
        <v>0.21674830461066097</v>
      </c>
      <c r="G65" s="9"/>
      <c r="H65" s="8">
        <v>0.19216499128772399</v>
      </c>
      <c r="I65" s="8">
        <v>0.19780138040629699</v>
      </c>
      <c r="J65" s="9"/>
      <c r="K65" s="8">
        <v>0.29258578114560702</v>
      </c>
      <c r="L65" s="8">
        <v>0.26418684167714601</v>
      </c>
      <c r="M65" s="8">
        <v>0.17771050457280499</v>
      </c>
      <c r="N65" s="8">
        <v>0.103946585099516</v>
      </c>
      <c r="O65" s="8">
        <v>5.2667920780110497E-2</v>
      </c>
    </row>
    <row r="66" spans="1:15" x14ac:dyDescent="0.35">
      <c r="A66" s="7" t="s">
        <v>27</v>
      </c>
      <c r="B66" s="7" t="s">
        <v>6</v>
      </c>
      <c r="C66" s="7"/>
      <c r="D66" s="8">
        <v>0.105000893216532</v>
      </c>
      <c r="E66" s="8">
        <v>3.0659901799972401E-2</v>
      </c>
      <c r="F66" s="11">
        <f t="shared" si="2"/>
        <v>7.4340991416559601E-2</v>
      </c>
      <c r="G66" s="9"/>
      <c r="H66" s="8">
        <v>3.6450850408873199E-2</v>
      </c>
      <c r="I66" s="8">
        <v>4.4286465893691097E-2</v>
      </c>
      <c r="J66" s="9"/>
      <c r="K66" s="8">
        <v>0.201443622767014</v>
      </c>
      <c r="L66" s="8">
        <v>0.144743971779455</v>
      </c>
      <c r="M66" s="8">
        <v>5.5838077586731101E-2</v>
      </c>
      <c r="N66" s="8">
        <v>3.1367308804654097E-2</v>
      </c>
      <c r="O66" s="8">
        <v>3.0979518311600299E-2</v>
      </c>
    </row>
    <row r="67" spans="1:15" x14ac:dyDescent="0.35">
      <c r="A67" s="7" t="s">
        <v>27</v>
      </c>
      <c r="B67" s="7" t="s">
        <v>7</v>
      </c>
      <c r="C67" s="7"/>
      <c r="D67" s="8">
        <v>0.35356222964890499</v>
      </c>
      <c r="E67" s="8">
        <v>5.48157568256359E-2</v>
      </c>
      <c r="F67" s="11">
        <f t="shared" si="2"/>
        <v>0.2987464728232691</v>
      </c>
      <c r="G67" s="9"/>
      <c r="H67" s="8">
        <v>0.28946358122848598</v>
      </c>
      <c r="I67" s="8">
        <v>0.29504394093313402</v>
      </c>
      <c r="J67" s="9"/>
      <c r="K67" s="8">
        <v>0.33411848641903402</v>
      </c>
      <c r="L67" s="8">
        <v>0.23150229898345301</v>
      </c>
      <c r="M67" s="8">
        <v>5.17569525430501E-2</v>
      </c>
      <c r="N67" s="8">
        <v>3.3143604607129902E-2</v>
      </c>
      <c r="O67" s="8">
        <v>1.6938792953116202E-2</v>
      </c>
    </row>
    <row r="68" spans="1:15" x14ac:dyDescent="0.35">
      <c r="A68" s="7" t="s">
        <v>27</v>
      </c>
      <c r="B68" s="7" t="s">
        <v>8</v>
      </c>
      <c r="C68" s="7"/>
      <c r="D68" s="8">
        <v>0.190099822212318</v>
      </c>
      <c r="E68" s="8">
        <v>3.0700466430181001E-2</v>
      </c>
      <c r="F68" s="11">
        <f t="shared" si="2"/>
        <v>0.15939935578213699</v>
      </c>
      <c r="G68" s="9"/>
      <c r="H68" s="8">
        <v>0.15675342230821601</v>
      </c>
      <c r="I68" s="8">
        <v>0.157562512224107</v>
      </c>
      <c r="J68" s="9"/>
      <c r="K68" s="8">
        <v>0.17887972929238899</v>
      </c>
      <c r="L68" s="8">
        <v>0.13944882767849501</v>
      </c>
      <c r="M68" s="8">
        <v>3.1124368386139099E-2</v>
      </c>
      <c r="N68" s="8">
        <v>2.5270059193942301E-2</v>
      </c>
      <c r="O68" s="8">
        <v>2.5868994163276E-2</v>
      </c>
    </row>
    <row r="69" spans="1:15" x14ac:dyDescent="0.35">
      <c r="A69" s="7" t="s">
        <v>27</v>
      </c>
      <c r="B69" s="7" t="s">
        <v>9</v>
      </c>
      <c r="C69" s="7"/>
      <c r="D69" s="8">
        <v>0.219852101912658</v>
      </c>
      <c r="E69" s="8">
        <v>2.6104132834887099E-2</v>
      </c>
      <c r="F69" s="11">
        <f t="shared" si="2"/>
        <v>0.19374796907777089</v>
      </c>
      <c r="G69" s="9"/>
      <c r="H69" s="8">
        <v>0.20837299924243499</v>
      </c>
      <c r="I69" s="8">
        <v>0.17442961818909999</v>
      </c>
      <c r="J69" s="9"/>
      <c r="K69" s="8">
        <v>0.22167402358515201</v>
      </c>
      <c r="L69" s="8">
        <v>0.23017867435752701</v>
      </c>
      <c r="M69" s="8">
        <v>4.3942097445644E-2</v>
      </c>
      <c r="N69" s="8">
        <v>2.6759134022412399E-2</v>
      </c>
      <c r="O69" s="8">
        <v>2.24233910835883E-2</v>
      </c>
    </row>
    <row r="70" spans="1:15" x14ac:dyDescent="0.35">
      <c r="A70" s="7" t="s">
        <v>27</v>
      </c>
      <c r="B70" s="7" t="s">
        <v>10</v>
      </c>
      <c r="C70" s="7"/>
      <c r="D70" s="8">
        <v>0.35011809505347102</v>
      </c>
      <c r="E70" s="8">
        <v>6.7736080758661305E-2</v>
      </c>
      <c r="F70" s="11">
        <f t="shared" si="2"/>
        <v>0.28238201429480969</v>
      </c>
      <c r="G70" s="9"/>
      <c r="H70" s="8">
        <v>0.24362162384831201</v>
      </c>
      <c r="I70" s="8">
        <v>0.25372653487725699</v>
      </c>
      <c r="J70" s="9"/>
      <c r="K70" s="8">
        <v>0.635729922975099</v>
      </c>
      <c r="L70" s="8">
        <v>0.189283214894096</v>
      </c>
      <c r="M70" s="8">
        <v>0.101496705058247</v>
      </c>
      <c r="N70" s="8">
        <v>0.10214087307983</v>
      </c>
      <c r="O70" s="8">
        <v>5.6649953269582498E-2</v>
      </c>
    </row>
    <row r="71" spans="1:15" x14ac:dyDescent="0.35">
      <c r="A71" s="7" t="s">
        <v>27</v>
      </c>
      <c r="B71" s="7" t="s">
        <v>11</v>
      </c>
      <c r="C71" s="7"/>
      <c r="D71" s="8">
        <v>0.18697530840755799</v>
      </c>
      <c r="E71" s="8">
        <v>4.4589982041592098E-2</v>
      </c>
      <c r="F71" s="11">
        <f t="shared" si="2"/>
        <v>0.1423853263659659</v>
      </c>
      <c r="G71" s="9"/>
      <c r="H71" s="8">
        <v>0.14246937676704599</v>
      </c>
      <c r="I71" s="8">
        <v>0.14407926402097099</v>
      </c>
      <c r="J71" s="9"/>
      <c r="K71" s="8">
        <v>0.28996716169665199</v>
      </c>
      <c r="L71" s="8">
        <v>0.21917112457478999</v>
      </c>
      <c r="M71" s="8">
        <v>0.12661804587902101</v>
      </c>
      <c r="N71" s="8">
        <v>8.8131002886775806E-2</v>
      </c>
      <c r="O71" s="8">
        <v>3.8476756995346501E-2</v>
      </c>
    </row>
    <row r="72" spans="1:15" x14ac:dyDescent="0.35">
      <c r="A72" t="s">
        <v>14</v>
      </c>
      <c r="B72" t="s">
        <v>2</v>
      </c>
      <c r="D72" s="2">
        <v>0.36915302011213902</v>
      </c>
      <c r="E72" s="2">
        <v>0.45781405265410802</v>
      </c>
      <c r="F72" s="11">
        <f t="shared" si="2"/>
        <v>-8.8661032541968998E-2</v>
      </c>
      <c r="H72" s="2">
        <v>0.416007860454713</v>
      </c>
      <c r="I72" s="2">
        <v>0.42847324928314801</v>
      </c>
      <c r="K72" s="2">
        <v>0.17826838873985801</v>
      </c>
      <c r="L72" s="2">
        <v>0.215405152419827</v>
      </c>
      <c r="M72" s="2">
        <v>0.41902872008535802</v>
      </c>
      <c r="N72" s="2">
        <v>0.52459275908293101</v>
      </c>
      <c r="O72" s="2">
        <v>0.50244505936971395</v>
      </c>
    </row>
    <row r="73" spans="1:15" x14ac:dyDescent="0.35">
      <c r="A73" t="s">
        <v>14</v>
      </c>
      <c r="B73" t="s">
        <v>3</v>
      </c>
      <c r="D73" s="2">
        <v>0.27090597583993098</v>
      </c>
      <c r="E73" s="2">
        <v>0.40189993571471799</v>
      </c>
      <c r="F73" s="11">
        <f t="shared" si="2"/>
        <v>-0.13099395987478701</v>
      </c>
      <c r="H73" s="2">
        <v>0.29634467375071299</v>
      </c>
      <c r="I73" s="2">
        <v>0.36342806190899302</v>
      </c>
      <c r="K73" s="2">
        <v>0.33108553827058901</v>
      </c>
      <c r="L73" s="2">
        <v>0.25246816220463902</v>
      </c>
      <c r="M73" s="2">
        <v>0.34912167978367697</v>
      </c>
      <c r="N73" s="2">
        <v>0.432965893822922</v>
      </c>
      <c r="O73" s="2">
        <v>0.433115385035999</v>
      </c>
    </row>
    <row r="74" spans="1:15" x14ac:dyDescent="0.35">
      <c r="A74" t="s">
        <v>14</v>
      </c>
      <c r="B74" t="s">
        <v>4</v>
      </c>
      <c r="D74" s="2">
        <v>0.342043335944759</v>
      </c>
      <c r="E74" s="2">
        <v>0.49967828477328302</v>
      </c>
      <c r="F74" s="11">
        <f t="shared" si="2"/>
        <v>-0.15763494882852402</v>
      </c>
      <c r="H74" s="2">
        <v>0.38076828231540499</v>
      </c>
      <c r="I74" s="2">
        <v>0.39144124758258603</v>
      </c>
      <c r="K74" s="2">
        <v>0.134262803926844</v>
      </c>
      <c r="L74" s="2">
        <v>0.31675352527873202</v>
      </c>
      <c r="M74" s="2">
        <v>0.43216696637470398</v>
      </c>
      <c r="N74" s="2">
        <v>0.415301198807977</v>
      </c>
      <c r="O74" s="2">
        <v>0.51247663254179698</v>
      </c>
    </row>
    <row r="75" spans="1:15" x14ac:dyDescent="0.35">
      <c r="A75" t="s">
        <v>14</v>
      </c>
      <c r="B75" t="s">
        <v>5</v>
      </c>
      <c r="D75" s="2">
        <v>0.296338789599427</v>
      </c>
      <c r="E75" s="2">
        <v>0.41933104876030503</v>
      </c>
      <c r="F75" s="11">
        <f t="shared" si="2"/>
        <v>-0.12299225916087803</v>
      </c>
      <c r="H75" s="2">
        <v>0.36215595129405698</v>
      </c>
      <c r="I75" s="2">
        <v>0.32785192789227202</v>
      </c>
      <c r="K75" s="2">
        <v>0.28105360336354601</v>
      </c>
      <c r="L75" s="2">
        <v>0.28507118540053999</v>
      </c>
      <c r="M75" s="2">
        <v>0.38819080613227003</v>
      </c>
      <c r="N75" s="2">
        <v>0.34431848958646399</v>
      </c>
      <c r="O75" s="2">
        <v>0.47786265591577598</v>
      </c>
    </row>
    <row r="76" spans="1:15" x14ac:dyDescent="0.35">
      <c r="A76" t="s">
        <v>14</v>
      </c>
      <c r="B76" t="s">
        <v>6</v>
      </c>
      <c r="D76" s="2">
        <v>0.57546440593538495</v>
      </c>
      <c r="E76" s="2">
        <v>0.62798793137564002</v>
      </c>
      <c r="F76" s="11">
        <f t="shared" si="2"/>
        <v>-5.252352544025507E-2</v>
      </c>
      <c r="H76" s="2">
        <v>0.65447601353624996</v>
      </c>
      <c r="I76" s="2">
        <v>0.59117458949497803</v>
      </c>
      <c r="K76" s="2">
        <v>0.35052988256263801</v>
      </c>
      <c r="L76" s="2">
        <v>0.19571597008299699</v>
      </c>
      <c r="M76" s="2">
        <v>0.55523161945423805</v>
      </c>
      <c r="N76" s="2">
        <v>0.619892359241076</v>
      </c>
      <c r="O76" s="2">
        <v>0.66674700480244997</v>
      </c>
    </row>
    <row r="77" spans="1:15" x14ac:dyDescent="0.35">
      <c r="A77" t="s">
        <v>14</v>
      </c>
      <c r="B77" t="s">
        <v>7</v>
      </c>
      <c r="D77" s="2">
        <v>0.296966864329679</v>
      </c>
      <c r="E77" s="2">
        <v>0.45368700836911202</v>
      </c>
      <c r="F77" s="11">
        <f t="shared" si="2"/>
        <v>-0.15672014403943302</v>
      </c>
      <c r="H77" s="2">
        <v>0.35720015371851199</v>
      </c>
      <c r="I77" s="2">
        <v>0.30157858438070001</v>
      </c>
      <c r="K77" s="2">
        <v>0.30866900396061098</v>
      </c>
      <c r="L77" s="2">
        <v>0.31779380991096801</v>
      </c>
      <c r="M77" s="2">
        <v>0.46722176472678001</v>
      </c>
      <c r="N77" s="2">
        <v>0.55195623340363098</v>
      </c>
      <c r="O77" s="2">
        <v>0.53489095642865503</v>
      </c>
    </row>
    <row r="78" spans="1:15" x14ac:dyDescent="0.35">
      <c r="A78" t="s">
        <v>14</v>
      </c>
      <c r="B78" t="s">
        <v>8</v>
      </c>
      <c r="D78" s="2">
        <v>0.478038069433182</v>
      </c>
      <c r="E78" s="2">
        <v>0.67315761602166702</v>
      </c>
      <c r="F78" s="11">
        <f t="shared" si="2"/>
        <v>-0.19511954658848502</v>
      </c>
      <c r="H78" s="2">
        <v>0.53948925077048004</v>
      </c>
      <c r="I78" s="2">
        <v>0.49658704714415403</v>
      </c>
      <c r="K78" s="2">
        <v>0.48724466569629199</v>
      </c>
      <c r="L78" s="2">
        <v>0.58872151935206196</v>
      </c>
      <c r="M78" s="2">
        <v>0.66561587779696496</v>
      </c>
      <c r="N78" s="2">
        <v>0.64643310397104803</v>
      </c>
      <c r="O78" s="2">
        <v>0.77930499099960104</v>
      </c>
    </row>
    <row r="79" spans="1:15" x14ac:dyDescent="0.35">
      <c r="A79" t="s">
        <v>14</v>
      </c>
      <c r="B79" t="s">
        <v>9</v>
      </c>
      <c r="D79" s="2">
        <v>0.36397052730344298</v>
      </c>
      <c r="E79" s="2">
        <v>0.46816900058764899</v>
      </c>
      <c r="F79" s="11">
        <f t="shared" si="2"/>
        <v>-0.10419847328420601</v>
      </c>
      <c r="H79" s="2">
        <v>0.38111788985788098</v>
      </c>
      <c r="I79" s="2">
        <v>0.380227659818553</v>
      </c>
      <c r="K79" s="2">
        <v>0.368101718268596</v>
      </c>
      <c r="L79" s="2">
        <v>0.39421565246684698</v>
      </c>
      <c r="M79" s="2">
        <v>0.29067354315723098</v>
      </c>
      <c r="N79" s="2">
        <v>0.51337900742305698</v>
      </c>
      <c r="O79" s="2">
        <v>0.46253825872968202</v>
      </c>
    </row>
    <row r="80" spans="1:15" x14ac:dyDescent="0.35">
      <c r="A80" t="s">
        <v>14</v>
      </c>
      <c r="B80" t="s">
        <v>10</v>
      </c>
      <c r="D80" s="2">
        <v>0.239825540433972</v>
      </c>
      <c r="E80" s="2">
        <v>0.29119218513557898</v>
      </c>
      <c r="F80" s="11">
        <f t="shared" si="2"/>
        <v>-5.1366644701606984E-2</v>
      </c>
      <c r="H80" s="2">
        <v>0.26842458692399901</v>
      </c>
      <c r="I80" s="2">
        <v>0.24954357264744401</v>
      </c>
      <c r="K80" s="2">
        <v>0.168799125132506</v>
      </c>
      <c r="L80" s="2">
        <v>0.240932604775416</v>
      </c>
      <c r="M80" s="2">
        <v>0.31726815563766297</v>
      </c>
      <c r="N80" s="2">
        <v>0.35609224720391502</v>
      </c>
      <c r="O80" s="2">
        <v>0.157667219720768</v>
      </c>
    </row>
    <row r="81" spans="1:16" x14ac:dyDescent="0.35">
      <c r="A81" t="s">
        <v>14</v>
      </c>
      <c r="B81" t="s">
        <v>11</v>
      </c>
      <c r="D81" s="2">
        <v>0.30295161995562198</v>
      </c>
      <c r="E81" s="2">
        <v>0.48944504406899902</v>
      </c>
      <c r="F81" s="11">
        <f t="shared" si="2"/>
        <v>-0.18649342411337705</v>
      </c>
      <c r="H81" s="2">
        <v>0.33506747898682199</v>
      </c>
      <c r="I81" s="2">
        <v>0.38631015968945098</v>
      </c>
      <c r="K81" s="2">
        <v>0.12007592018277501</v>
      </c>
      <c r="L81" s="2">
        <v>0.24526723662293301</v>
      </c>
      <c r="M81" s="2">
        <v>0.34646158867839399</v>
      </c>
      <c r="N81" s="2">
        <v>0.48603868693412899</v>
      </c>
      <c r="O81" s="2">
        <v>0.53764259709581896</v>
      </c>
    </row>
    <row r="83" spans="1:16" x14ac:dyDescent="0.35">
      <c r="C83" s="1"/>
      <c r="G83" s="2"/>
      <c r="J83" s="2"/>
      <c r="P83" s="1"/>
    </row>
    <row r="84" spans="1:16" x14ac:dyDescent="0.35">
      <c r="C84" s="1"/>
      <c r="D84" s="1"/>
      <c r="E84" s="1"/>
      <c r="F84" s="12"/>
      <c r="G84" s="1"/>
      <c r="H84" s="1"/>
      <c r="I84" s="1"/>
      <c r="J84" s="2"/>
      <c r="K84" s="1"/>
      <c r="L84" s="1"/>
      <c r="M84" s="1"/>
      <c r="N84" s="1"/>
      <c r="O84" s="1"/>
      <c r="P84" s="1"/>
    </row>
    <row r="85" spans="1:16" x14ac:dyDescent="0.35">
      <c r="C85" s="1"/>
      <c r="D85" s="1"/>
      <c r="E85" s="1"/>
      <c r="F85" s="12"/>
      <c r="G85" s="1"/>
      <c r="H85" s="1"/>
      <c r="I85" s="1"/>
      <c r="J85" s="2"/>
      <c r="K85" s="1"/>
      <c r="L85" s="1"/>
      <c r="M85" s="1"/>
      <c r="N85" s="1"/>
      <c r="O85" s="1"/>
      <c r="P85" s="1"/>
    </row>
    <row r="86" spans="1:16" x14ac:dyDescent="0.35">
      <c r="C86" s="1"/>
      <c r="D86" s="1"/>
      <c r="E86" s="1"/>
      <c r="F86" s="12"/>
      <c r="G86" s="1"/>
      <c r="H86" s="1"/>
      <c r="I86" s="1"/>
      <c r="J86" s="2"/>
      <c r="K86" s="1"/>
      <c r="L86" s="1"/>
      <c r="M86" s="1"/>
      <c r="N86" s="1"/>
      <c r="O86" s="1"/>
      <c r="P86" s="1"/>
    </row>
    <row r="87" spans="1:16" x14ac:dyDescent="0.35">
      <c r="C87" s="1"/>
      <c r="D87" s="1"/>
      <c r="E87" s="1"/>
      <c r="F87" s="12"/>
      <c r="G87" s="1"/>
      <c r="H87" s="1"/>
      <c r="I87" s="1"/>
      <c r="J87" s="2"/>
      <c r="K87" s="1"/>
      <c r="L87" s="1"/>
      <c r="M87" s="1"/>
      <c r="N87" s="1"/>
      <c r="O87" s="1"/>
      <c r="P87" s="1"/>
    </row>
    <row r="88" spans="1:16" x14ac:dyDescent="0.35">
      <c r="C88" s="1"/>
      <c r="D88" s="1"/>
      <c r="E88" s="1"/>
      <c r="F88" s="12"/>
      <c r="G88" s="1"/>
      <c r="H88" s="1"/>
      <c r="I88" s="1"/>
      <c r="J88" s="2"/>
      <c r="K88" s="1"/>
      <c r="L88" s="1"/>
      <c r="M88" s="1"/>
      <c r="N88" s="1"/>
      <c r="O88" s="1"/>
      <c r="P88" s="1"/>
    </row>
    <row r="89" spans="1:16" x14ac:dyDescent="0.35">
      <c r="C89" s="1"/>
      <c r="D89" s="1"/>
      <c r="E89" s="1"/>
      <c r="F89" s="12"/>
      <c r="G89" s="1"/>
      <c r="H89" s="1"/>
      <c r="I89" s="1"/>
      <c r="J89" s="2"/>
      <c r="K89" s="1"/>
      <c r="L89" s="1"/>
      <c r="M89" s="1"/>
      <c r="N89" s="1"/>
      <c r="O89" s="1"/>
      <c r="P89" s="1"/>
    </row>
    <row r="90" spans="1:16" x14ac:dyDescent="0.35">
      <c r="C90" s="1"/>
      <c r="D90" s="1"/>
      <c r="E90" s="1"/>
      <c r="F90" s="12"/>
      <c r="G90" s="1"/>
      <c r="H90" s="1"/>
      <c r="I90" s="1"/>
      <c r="J90" s="2"/>
      <c r="K90" s="1"/>
      <c r="L90" s="1"/>
      <c r="M90" s="1"/>
      <c r="N90" s="1"/>
      <c r="O90" s="1"/>
      <c r="P90" s="1"/>
    </row>
    <row r="91" spans="1:16" x14ac:dyDescent="0.35">
      <c r="C91" s="1"/>
      <c r="D91" s="1"/>
      <c r="E91" s="1"/>
      <c r="F91" s="12"/>
      <c r="G91" s="1"/>
      <c r="H91" s="1"/>
      <c r="I91" s="1"/>
      <c r="J91" s="2"/>
      <c r="K91" s="1"/>
      <c r="L91" s="1"/>
      <c r="M91" s="1"/>
      <c r="N91" s="1"/>
      <c r="O91" s="1"/>
      <c r="P91" s="1"/>
    </row>
    <row r="92" spans="1:16" x14ac:dyDescent="0.35">
      <c r="C92" s="1"/>
      <c r="D92" s="1"/>
      <c r="E92" s="1"/>
      <c r="F92" s="12"/>
      <c r="G92" s="1"/>
      <c r="H92" s="1"/>
      <c r="I92" s="1"/>
      <c r="J92" s="2"/>
      <c r="K92" s="1"/>
      <c r="L92" s="1"/>
      <c r="M92" s="1"/>
      <c r="N92" s="1"/>
      <c r="O92" s="1"/>
      <c r="P92" s="1"/>
    </row>
    <row r="93" spans="1:16" x14ac:dyDescent="0.35">
      <c r="C93" s="1"/>
      <c r="D93" s="1"/>
      <c r="E93" s="1"/>
      <c r="F93" s="12"/>
      <c r="G93" s="1"/>
      <c r="H93" s="1"/>
      <c r="I93" s="1"/>
      <c r="J93" s="2"/>
      <c r="K93" s="1"/>
      <c r="L93" s="1"/>
      <c r="M93" s="1"/>
      <c r="N93" s="1"/>
      <c r="O93" s="1"/>
      <c r="P93" s="1"/>
    </row>
    <row r="94" spans="1:16" x14ac:dyDescent="0.35">
      <c r="C94" s="1"/>
      <c r="G94" s="2"/>
      <c r="J94" s="2"/>
      <c r="P94" s="1"/>
    </row>
    <row r="95" spans="1:16" x14ac:dyDescent="0.35">
      <c r="C95" s="1"/>
      <c r="G95" s="2"/>
      <c r="J95" s="2"/>
      <c r="P95" s="1"/>
    </row>
    <row r="96" spans="1:16" x14ac:dyDescent="0.35">
      <c r="C96" s="1"/>
      <c r="G96" s="2"/>
      <c r="J96" s="2"/>
      <c r="P96" s="1"/>
    </row>
    <row r="151" spans="10:11" x14ac:dyDescent="0.35">
      <c r="J151"/>
      <c r="K151"/>
    </row>
    <row r="152" spans="10:11" x14ac:dyDescent="0.35">
      <c r="J152"/>
      <c r="K152"/>
    </row>
    <row r="153" spans="10:11" x14ac:dyDescent="0.35">
      <c r="J153"/>
      <c r="K153"/>
    </row>
    <row r="154" spans="10:11" x14ac:dyDescent="0.35">
      <c r="J154"/>
      <c r="K154"/>
    </row>
    <row r="155" spans="10:11" x14ac:dyDescent="0.35">
      <c r="J155"/>
      <c r="K155"/>
    </row>
    <row r="156" spans="10:11" x14ac:dyDescent="0.35">
      <c r="J156"/>
      <c r="K156"/>
    </row>
    <row r="157" spans="10:11" x14ac:dyDescent="0.35">
      <c r="J157"/>
      <c r="K157"/>
    </row>
    <row r="158" spans="10:11" x14ac:dyDescent="0.35">
      <c r="J158"/>
      <c r="K158"/>
    </row>
    <row r="159" spans="10:11" x14ac:dyDescent="0.35">
      <c r="J159"/>
      <c r="K159"/>
    </row>
    <row r="160" spans="10:11" x14ac:dyDescent="0.35">
      <c r="J160"/>
      <c r="K160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BE980-FB63-46D1-8D11-05BEC85C0BD8}">
  <dimension ref="A1:Y12"/>
  <sheetViews>
    <sheetView workbookViewId="0">
      <selection activeCell="F29" sqref="F29"/>
    </sheetView>
  </sheetViews>
  <sheetFormatPr defaultRowHeight="14.5" x14ac:dyDescent="0.35"/>
  <cols>
    <col min="1" max="2" width="14.81640625" customWidth="1"/>
    <col min="3" max="4" width="8.453125" style="2" customWidth="1"/>
    <col min="5" max="5" width="8.453125" style="21" customWidth="1"/>
  </cols>
  <sheetData>
    <row r="1" spans="1:25" s="22" customFormat="1" ht="33" customHeight="1" x14ac:dyDescent="0.35">
      <c r="B1" s="22" t="s">
        <v>76</v>
      </c>
      <c r="C1" s="26" t="s">
        <v>37</v>
      </c>
      <c r="D1" s="26"/>
      <c r="E1" s="26"/>
      <c r="F1" s="26" t="s">
        <v>15</v>
      </c>
      <c r="G1" s="26"/>
      <c r="H1" s="26"/>
      <c r="I1" s="26" t="s">
        <v>25</v>
      </c>
      <c r="J1" s="26"/>
      <c r="K1" s="26"/>
      <c r="L1" s="26" t="s">
        <v>26</v>
      </c>
      <c r="M1" s="26"/>
      <c r="N1" s="26"/>
      <c r="O1" s="26" t="s">
        <v>12</v>
      </c>
      <c r="P1" s="26"/>
      <c r="Q1" s="26"/>
      <c r="R1" s="26" t="s">
        <v>27</v>
      </c>
      <c r="S1" s="26"/>
      <c r="T1" s="26"/>
      <c r="U1" s="26" t="s">
        <v>14</v>
      </c>
      <c r="V1" s="26"/>
      <c r="W1" s="26"/>
      <c r="X1" s="23"/>
      <c r="Y1" s="23"/>
    </row>
    <row r="2" spans="1:25" ht="30.75" customHeight="1" x14ac:dyDescent="0.35">
      <c r="A2" s="5" t="s">
        <v>29</v>
      </c>
      <c r="B2" s="5"/>
      <c r="C2" s="4" t="s">
        <v>0</v>
      </c>
      <c r="D2" s="4" t="s">
        <v>1</v>
      </c>
      <c r="E2" s="10" t="s">
        <v>38</v>
      </c>
      <c r="F2" s="4" t="s">
        <v>0</v>
      </c>
      <c r="G2" s="4" t="s">
        <v>1</v>
      </c>
      <c r="H2" s="10" t="s">
        <v>38</v>
      </c>
      <c r="I2" s="4" t="s">
        <v>0</v>
      </c>
      <c r="J2" s="4" t="s">
        <v>1</v>
      </c>
      <c r="K2" s="10" t="s">
        <v>38</v>
      </c>
      <c r="L2" s="4" t="s">
        <v>0</v>
      </c>
      <c r="M2" s="4" t="s">
        <v>1</v>
      </c>
      <c r="N2" s="10" t="s">
        <v>38</v>
      </c>
      <c r="O2" s="4" t="s">
        <v>0</v>
      </c>
      <c r="P2" s="4" t="s">
        <v>1</v>
      </c>
      <c r="Q2" s="10" t="s">
        <v>38</v>
      </c>
      <c r="R2" s="4" t="s">
        <v>0</v>
      </c>
      <c r="S2" s="4" t="s">
        <v>1</v>
      </c>
      <c r="T2" s="10" t="s">
        <v>38</v>
      </c>
      <c r="U2" s="4" t="s">
        <v>0</v>
      </c>
      <c r="V2" s="4" t="s">
        <v>1</v>
      </c>
      <c r="W2" s="10" t="s">
        <v>38</v>
      </c>
    </row>
    <row r="3" spans="1:25" x14ac:dyDescent="0.35">
      <c r="A3" s="7" t="s">
        <v>2</v>
      </c>
      <c r="B3" s="7" t="s">
        <v>79</v>
      </c>
      <c r="C3" s="8">
        <v>0.45742087248916002</v>
      </c>
      <c r="D3" s="8">
        <v>0.35013941531856202</v>
      </c>
      <c r="E3" s="11">
        <f>C3-D3</f>
        <v>0.107281457170598</v>
      </c>
      <c r="F3" s="2">
        <v>0.845549161967594</v>
      </c>
      <c r="G3" s="2">
        <v>0.79506794160128702</v>
      </c>
      <c r="H3" s="11">
        <f t="shared" ref="H3:H12" si="0">F3-G3</f>
        <v>5.0481220366306978E-2</v>
      </c>
      <c r="I3" s="8">
        <v>0.57057485250986695</v>
      </c>
      <c r="J3" s="8">
        <v>0.42934719936892302</v>
      </c>
      <c r="K3" s="11">
        <f t="shared" ref="K3:K12" si="1">I3-J3</f>
        <v>0.14122765314094393</v>
      </c>
      <c r="L3" s="2">
        <v>0.88687169189825599</v>
      </c>
      <c r="M3" s="2">
        <v>0.78185046818683501</v>
      </c>
      <c r="N3" s="11">
        <f t="shared" ref="N3:N12" si="2">L3-M3</f>
        <v>0.10502122371142097</v>
      </c>
      <c r="O3" s="8">
        <v>0.30334373733245801</v>
      </c>
      <c r="P3" s="8">
        <v>6.4632044284071696E-2</v>
      </c>
      <c r="Q3" s="11">
        <f t="shared" ref="Q3:Q12" si="3">O3-P3</f>
        <v>0.2387116930483863</v>
      </c>
      <c r="R3" s="8">
        <v>0.139913618975125</v>
      </c>
      <c r="S3" s="8">
        <v>4.1059879667766697E-2</v>
      </c>
      <c r="T3" s="11">
        <f t="shared" ref="T3:T12" si="4">R3-S3</f>
        <v>9.8853739307358302E-2</v>
      </c>
      <c r="U3" s="2">
        <v>0.36915302011213902</v>
      </c>
      <c r="V3" s="2">
        <v>0.45781405265410802</v>
      </c>
      <c r="W3" s="11">
        <f t="shared" ref="W3:W12" si="5">U3-V3</f>
        <v>-8.8661032541968998E-2</v>
      </c>
    </row>
    <row r="4" spans="1:25" x14ac:dyDescent="0.35">
      <c r="A4" s="7" t="s">
        <v>3</v>
      </c>
      <c r="B4" s="7" t="s">
        <v>79</v>
      </c>
      <c r="C4" s="8">
        <v>0.64109640911348997</v>
      </c>
      <c r="D4" s="8">
        <v>0.56830810771306495</v>
      </c>
      <c r="E4" s="11">
        <f t="shared" ref="E4:E11" si="6">C4-D4</f>
        <v>7.2788301400425026E-2</v>
      </c>
      <c r="F4" s="2">
        <v>0.85135637611201098</v>
      </c>
      <c r="G4" s="2">
        <v>0.84531829612902598</v>
      </c>
      <c r="H4" s="11">
        <f t="shared" si="0"/>
        <v>6.0380799829850007E-3</v>
      </c>
      <c r="I4" s="8">
        <v>0.68853520124942302</v>
      </c>
      <c r="J4" s="8">
        <v>0.52956291453783899</v>
      </c>
      <c r="K4" s="11">
        <f t="shared" si="1"/>
        <v>0.15897228671158403</v>
      </c>
      <c r="L4" s="2">
        <v>0.90892586179065504</v>
      </c>
      <c r="M4" s="2">
        <v>0.79933120898700005</v>
      </c>
      <c r="N4" s="11">
        <f t="shared" si="2"/>
        <v>0.10959465280365499</v>
      </c>
      <c r="O4" s="8">
        <v>0.35656630592244298</v>
      </c>
      <c r="P4" s="8">
        <v>0.160684227343731</v>
      </c>
      <c r="Q4" s="11">
        <f t="shared" si="3"/>
        <v>0.19588207857871198</v>
      </c>
      <c r="R4" s="8">
        <v>0.35487969612519299</v>
      </c>
      <c r="S4" s="8">
        <v>3.5401063765683499E-2</v>
      </c>
      <c r="T4" s="11">
        <f t="shared" si="4"/>
        <v>0.31947863235950946</v>
      </c>
      <c r="U4" s="2">
        <v>0.27090597583993098</v>
      </c>
      <c r="V4" s="2">
        <v>0.40189993571471799</v>
      </c>
      <c r="W4" s="11">
        <f t="shared" si="5"/>
        <v>-0.13099395987478701</v>
      </c>
    </row>
    <row r="5" spans="1:25" x14ac:dyDescent="0.35">
      <c r="A5" s="7" t="s">
        <v>4</v>
      </c>
      <c r="B5" s="7" t="s">
        <v>79</v>
      </c>
      <c r="C5" s="8">
        <v>0.60241303147545999</v>
      </c>
      <c r="D5" s="8">
        <v>0.50786603070098202</v>
      </c>
      <c r="E5" s="11">
        <f t="shared" si="6"/>
        <v>9.4547000774477974E-2</v>
      </c>
      <c r="F5" s="2">
        <v>0.80008849230288903</v>
      </c>
      <c r="G5" s="2">
        <v>0.84144724364912504</v>
      </c>
      <c r="H5" s="11">
        <f t="shared" si="0"/>
        <v>-4.1358751346236011E-2</v>
      </c>
      <c r="I5" s="8">
        <v>0.58725967606871898</v>
      </c>
      <c r="J5" s="8">
        <v>0.39670842730941702</v>
      </c>
      <c r="K5" s="11">
        <f t="shared" si="1"/>
        <v>0.19055124875930196</v>
      </c>
      <c r="L5" s="2">
        <v>0.85843764133947098</v>
      </c>
      <c r="M5" s="2">
        <v>0.73099554243463405</v>
      </c>
      <c r="N5" s="11">
        <f t="shared" si="2"/>
        <v>0.12744209890483693</v>
      </c>
      <c r="O5" s="8">
        <v>0.45757989314403802</v>
      </c>
      <c r="P5" s="8">
        <v>0.23108912604040399</v>
      </c>
      <c r="Q5" s="11">
        <f t="shared" si="3"/>
        <v>0.22649076710363403</v>
      </c>
      <c r="R5" s="8">
        <v>0.12622186359260901</v>
      </c>
      <c r="S5" s="8">
        <v>4.3302431259406998E-2</v>
      </c>
      <c r="T5" s="11">
        <f t="shared" si="4"/>
        <v>8.2919432333202009E-2</v>
      </c>
      <c r="U5" s="2">
        <v>0.342043335944759</v>
      </c>
      <c r="V5" s="2">
        <v>0.49967828477328302</v>
      </c>
      <c r="W5" s="11">
        <f t="shared" si="5"/>
        <v>-0.15763494882852402</v>
      </c>
    </row>
    <row r="6" spans="1:25" x14ac:dyDescent="0.35">
      <c r="A6" s="24" t="s">
        <v>5</v>
      </c>
      <c r="B6" s="24" t="s">
        <v>79</v>
      </c>
      <c r="C6" s="25">
        <v>0.43051390972053599</v>
      </c>
      <c r="D6" s="25">
        <v>0.60434183442522904</v>
      </c>
      <c r="E6" s="25">
        <f t="shared" si="6"/>
        <v>-0.17382792470469305</v>
      </c>
      <c r="F6" s="25">
        <v>0.76773339203083601</v>
      </c>
      <c r="G6" s="25">
        <v>0.71855824639648902</v>
      </c>
      <c r="H6" s="25">
        <f t="shared" si="0"/>
        <v>4.9175145634346995E-2</v>
      </c>
      <c r="I6" s="25">
        <v>0.59778159579562495</v>
      </c>
      <c r="J6" s="25">
        <v>0.39480400630332102</v>
      </c>
      <c r="K6" s="25">
        <f t="shared" si="1"/>
        <v>0.20297758949230393</v>
      </c>
      <c r="L6" s="25">
        <v>0.90081817830581801</v>
      </c>
      <c r="M6" s="25">
        <v>0.84081232730197997</v>
      </c>
      <c r="N6" s="25">
        <f t="shared" si="2"/>
        <v>6.000585100383804E-2</v>
      </c>
      <c r="O6" s="25">
        <v>0.39867340945170199</v>
      </c>
      <c r="P6" s="25">
        <v>0.18420736128257201</v>
      </c>
      <c r="Q6" s="25">
        <f t="shared" si="3"/>
        <v>0.21446604816912998</v>
      </c>
      <c r="R6" s="25">
        <v>0.27887140428232499</v>
      </c>
      <c r="S6" s="25">
        <v>6.2123099671664003E-2</v>
      </c>
      <c r="T6" s="25">
        <f t="shared" si="4"/>
        <v>0.21674830461066097</v>
      </c>
      <c r="U6" s="25">
        <v>0.296338789599427</v>
      </c>
      <c r="V6" s="25">
        <v>0.41933104876030503</v>
      </c>
      <c r="W6" s="25">
        <f t="shared" si="5"/>
        <v>-0.12299225916087803</v>
      </c>
    </row>
    <row r="7" spans="1:25" x14ac:dyDescent="0.35">
      <c r="A7" s="7" t="s">
        <v>6</v>
      </c>
      <c r="B7" s="7" t="s">
        <v>79</v>
      </c>
      <c r="C7" s="8">
        <v>0.19142922243763699</v>
      </c>
      <c r="D7" s="8">
        <v>0.34102345145768098</v>
      </c>
      <c r="E7" s="11">
        <f t="shared" si="6"/>
        <v>-0.14959422902004399</v>
      </c>
      <c r="F7" s="2">
        <v>0.83441368711421804</v>
      </c>
      <c r="G7" s="2">
        <v>0.80711677443788399</v>
      </c>
      <c r="H7" s="11">
        <f t="shared" si="0"/>
        <v>2.7296912676334051E-2</v>
      </c>
      <c r="I7" s="8">
        <v>0.359023103304211</v>
      </c>
      <c r="J7" s="8">
        <v>0.23634818980143901</v>
      </c>
      <c r="K7" s="11">
        <f t="shared" si="1"/>
        <v>0.12267491350277199</v>
      </c>
      <c r="L7" s="2">
        <v>0.74899751087431499</v>
      </c>
      <c r="M7" s="2">
        <v>0.69897747765765195</v>
      </c>
      <c r="N7" s="11">
        <f t="shared" si="2"/>
        <v>5.002003321666304E-2</v>
      </c>
      <c r="O7" s="8">
        <v>5.2590923136227097E-2</v>
      </c>
      <c r="P7" s="8">
        <v>9.3458953323479296E-2</v>
      </c>
      <c r="Q7" s="11">
        <f t="shared" si="3"/>
        <v>-4.0868030187252199E-2</v>
      </c>
      <c r="R7" s="8">
        <v>0.105000893216532</v>
      </c>
      <c r="S7" s="8">
        <v>3.0659901799972401E-2</v>
      </c>
      <c r="T7" s="11">
        <f t="shared" si="4"/>
        <v>7.4340991416559601E-2</v>
      </c>
      <c r="U7" s="2">
        <v>0.57546440593538495</v>
      </c>
      <c r="V7" s="2">
        <v>0.62798793137564002</v>
      </c>
      <c r="W7" s="11">
        <f t="shared" si="5"/>
        <v>-5.252352544025507E-2</v>
      </c>
    </row>
    <row r="8" spans="1:25" x14ac:dyDescent="0.35">
      <c r="A8" s="7" t="s">
        <v>7</v>
      </c>
      <c r="B8" s="7" t="s">
        <v>78</v>
      </c>
      <c r="C8" s="8">
        <v>0.35816183837258098</v>
      </c>
      <c r="D8" s="8">
        <v>0.57539861847797502</v>
      </c>
      <c r="E8" s="11">
        <f t="shared" si="6"/>
        <v>-0.21723678010539405</v>
      </c>
      <c r="F8" s="2">
        <v>0.64489554016180595</v>
      </c>
      <c r="G8" s="2">
        <v>0.74932125121264603</v>
      </c>
      <c r="H8" s="11">
        <f t="shared" si="0"/>
        <v>-0.10442571105084009</v>
      </c>
      <c r="I8" s="8">
        <v>0.464542700775115</v>
      </c>
      <c r="J8" s="8">
        <v>0.35891477152588902</v>
      </c>
      <c r="K8" s="11">
        <f t="shared" si="1"/>
        <v>0.10562792924922598</v>
      </c>
      <c r="L8" s="2">
        <v>0.77964502276106395</v>
      </c>
      <c r="M8" s="2">
        <v>0.68984483119078999</v>
      </c>
      <c r="N8" s="11">
        <f t="shared" si="2"/>
        <v>8.9800191570273968E-2</v>
      </c>
      <c r="O8" s="8">
        <v>0.463971511991913</v>
      </c>
      <c r="P8" s="8">
        <v>0.206326448689933</v>
      </c>
      <c r="Q8" s="11">
        <f t="shared" si="3"/>
        <v>0.25764506330198</v>
      </c>
      <c r="R8" s="8">
        <v>0.35356222964890499</v>
      </c>
      <c r="S8" s="8">
        <v>5.48157568256359E-2</v>
      </c>
      <c r="T8" s="11">
        <f t="shared" si="4"/>
        <v>0.2987464728232691</v>
      </c>
      <c r="U8" s="2">
        <v>0.296966864329679</v>
      </c>
      <c r="V8" s="2">
        <v>0.45368700836911202</v>
      </c>
      <c r="W8" s="11">
        <f t="shared" si="5"/>
        <v>-0.15672014403943302</v>
      </c>
    </row>
    <row r="9" spans="1:25" x14ac:dyDescent="0.35">
      <c r="A9" s="24" t="s">
        <v>8</v>
      </c>
      <c r="B9" s="24" t="s">
        <v>78</v>
      </c>
      <c r="C9" s="25">
        <v>0.69445356578871498</v>
      </c>
      <c r="D9" s="25">
        <v>0.66111108375718197</v>
      </c>
      <c r="E9" s="25">
        <f t="shared" si="6"/>
        <v>3.3342482031533005E-2</v>
      </c>
      <c r="F9" s="25">
        <v>0.83834239846375702</v>
      </c>
      <c r="G9" s="25">
        <v>0.85830088135151805</v>
      </c>
      <c r="H9" s="25">
        <f t="shared" si="0"/>
        <v>-1.9958482887761031E-2</v>
      </c>
      <c r="I9" s="25">
        <v>0.43575899621211001</v>
      </c>
      <c r="J9" s="25">
        <v>0.22259341800975099</v>
      </c>
      <c r="K9" s="25">
        <f t="shared" si="1"/>
        <v>0.21316557820235901</v>
      </c>
      <c r="L9" s="25">
        <v>0.79940549890905399</v>
      </c>
      <c r="M9" s="25">
        <v>0.72949951448466599</v>
      </c>
      <c r="N9" s="25">
        <f t="shared" si="2"/>
        <v>6.9905984424388001E-2</v>
      </c>
      <c r="O9" s="25">
        <v>0.120089778573553</v>
      </c>
      <c r="P9" s="25">
        <v>5.0274523627300699E-2</v>
      </c>
      <c r="Q9" s="25">
        <f t="shared" si="3"/>
        <v>6.9815254946252306E-2</v>
      </c>
      <c r="R9" s="25">
        <v>0.190099822212318</v>
      </c>
      <c r="S9" s="25">
        <v>3.0700466430181001E-2</v>
      </c>
      <c r="T9" s="25">
        <f t="shared" si="4"/>
        <v>0.15939935578213699</v>
      </c>
      <c r="U9" s="25">
        <v>0.478038069433182</v>
      </c>
      <c r="V9" s="25">
        <v>0.67315761602166702</v>
      </c>
      <c r="W9" s="25">
        <f t="shared" si="5"/>
        <v>-0.19511954658848502</v>
      </c>
    </row>
    <row r="10" spans="1:25" x14ac:dyDescent="0.35">
      <c r="A10" s="24" t="s">
        <v>9</v>
      </c>
      <c r="B10" s="24" t="s">
        <v>77</v>
      </c>
      <c r="C10" s="25">
        <v>0.72956602577705398</v>
      </c>
      <c r="D10" s="25">
        <v>0.54529426605992604</v>
      </c>
      <c r="E10" s="25">
        <f t="shared" si="6"/>
        <v>0.18427175971712795</v>
      </c>
      <c r="F10" s="25">
        <v>0.87227385821557601</v>
      </c>
      <c r="G10" s="25">
        <v>0.77374251303647801</v>
      </c>
      <c r="H10" s="25">
        <f t="shared" si="0"/>
        <v>9.8531345179098007E-2</v>
      </c>
      <c r="I10" s="25">
        <v>0.58226549830057395</v>
      </c>
      <c r="J10" s="25">
        <v>0.36327475679471499</v>
      </c>
      <c r="K10" s="25">
        <f t="shared" si="1"/>
        <v>0.21899074150585895</v>
      </c>
      <c r="L10" s="25">
        <v>0.86184032940474498</v>
      </c>
      <c r="M10" s="25">
        <v>0.90326272390793505</v>
      </c>
      <c r="N10" s="25">
        <f t="shared" si="2"/>
        <v>-4.1422394503190074E-2</v>
      </c>
      <c r="O10" s="25">
        <v>0.38568680423215701</v>
      </c>
      <c r="P10" s="25">
        <v>7.0389505857527998E-2</v>
      </c>
      <c r="Q10" s="25">
        <f t="shared" si="3"/>
        <v>0.315297298374629</v>
      </c>
      <c r="R10" s="25">
        <v>0.219852101912658</v>
      </c>
      <c r="S10" s="25">
        <v>2.6104132834887099E-2</v>
      </c>
      <c r="T10" s="25">
        <f t="shared" si="4"/>
        <v>0.19374796907777089</v>
      </c>
      <c r="U10" s="25">
        <v>0.36397052730344298</v>
      </c>
      <c r="V10" s="25">
        <v>0.46816900058764899</v>
      </c>
      <c r="W10" s="25">
        <f t="shared" si="5"/>
        <v>-0.10419847328420601</v>
      </c>
    </row>
    <row r="11" spans="1:25" x14ac:dyDescent="0.35">
      <c r="A11" s="7" t="s">
        <v>10</v>
      </c>
      <c r="B11" s="7" t="s">
        <v>79</v>
      </c>
      <c r="C11" s="8">
        <v>0.56421200493294099</v>
      </c>
      <c r="D11" s="8">
        <v>0.45866191465599299</v>
      </c>
      <c r="E11" s="11">
        <f t="shared" si="6"/>
        <v>0.10555009027694801</v>
      </c>
      <c r="F11" s="2">
        <v>0.82031095988982705</v>
      </c>
      <c r="G11" s="2">
        <v>0.73494791868697995</v>
      </c>
      <c r="H11" s="11">
        <f t="shared" si="0"/>
        <v>8.5363041202847101E-2</v>
      </c>
      <c r="I11" s="8">
        <v>0.69855008860616596</v>
      </c>
      <c r="J11" s="8">
        <v>0.62311542462861602</v>
      </c>
      <c r="K11" s="11">
        <f t="shared" si="1"/>
        <v>7.5434663977549943E-2</v>
      </c>
      <c r="L11" s="2">
        <v>0.92423775147271303</v>
      </c>
      <c r="M11" s="2">
        <v>0.88190674087944998</v>
      </c>
      <c r="N11" s="11">
        <f t="shared" si="2"/>
        <v>4.2331010593263052E-2</v>
      </c>
      <c r="O11" s="8">
        <v>0.31995050647948298</v>
      </c>
      <c r="P11" s="8">
        <v>0.123029835539301</v>
      </c>
      <c r="Q11" s="11">
        <f t="shared" si="3"/>
        <v>0.19692067094018198</v>
      </c>
      <c r="R11" s="8">
        <v>0.35011809505347102</v>
      </c>
      <c r="S11" s="8">
        <v>6.7736080758661305E-2</v>
      </c>
      <c r="T11" s="11">
        <f t="shared" si="4"/>
        <v>0.28238201429480969</v>
      </c>
      <c r="U11" s="2">
        <v>0.239825540433972</v>
      </c>
      <c r="V11" s="2">
        <v>0.29119218513557898</v>
      </c>
      <c r="W11" s="11">
        <f t="shared" si="5"/>
        <v>-5.1366644701606984E-2</v>
      </c>
    </row>
    <row r="12" spans="1:25" x14ac:dyDescent="0.35">
      <c r="A12" s="7" t="s">
        <v>11</v>
      </c>
      <c r="B12" s="7" t="s">
        <v>79</v>
      </c>
      <c r="C12" s="8">
        <v>0.662489827103525</v>
      </c>
      <c r="D12" s="8">
        <v>0.70153184931853696</v>
      </c>
      <c r="E12" s="11">
        <f>C12-D12</f>
        <v>-3.9042022215011962E-2</v>
      </c>
      <c r="F12" s="2">
        <v>0.73326354063737997</v>
      </c>
      <c r="G12" s="2">
        <v>0.77116281679836696</v>
      </c>
      <c r="H12" s="11">
        <f t="shared" si="0"/>
        <v>-3.7899276160986983E-2</v>
      </c>
      <c r="I12" s="8">
        <v>0.57770136985759901</v>
      </c>
      <c r="J12" s="8">
        <v>0.336341450979107</v>
      </c>
      <c r="K12" s="11">
        <f t="shared" si="1"/>
        <v>0.24135991887849201</v>
      </c>
      <c r="L12" s="2">
        <v>0.85154077484773205</v>
      </c>
      <c r="M12" s="2">
        <v>0.71549660148468397</v>
      </c>
      <c r="N12" s="11">
        <f t="shared" si="2"/>
        <v>0.13604417336304808</v>
      </c>
      <c r="O12" s="8">
        <v>0.456963641694209</v>
      </c>
      <c r="P12" s="8">
        <v>0.20862727515065699</v>
      </c>
      <c r="Q12" s="11">
        <f t="shared" si="3"/>
        <v>0.24833636654355201</v>
      </c>
      <c r="R12" s="8">
        <v>0.18697530840755799</v>
      </c>
      <c r="S12" s="8">
        <v>4.4589982041592098E-2</v>
      </c>
      <c r="T12" s="11">
        <f t="shared" si="4"/>
        <v>0.1423853263659659</v>
      </c>
      <c r="U12" s="2">
        <v>0.30295161995562198</v>
      </c>
      <c r="V12" s="2">
        <v>0.48944504406899902</v>
      </c>
      <c r="W12" s="11">
        <f t="shared" si="5"/>
        <v>-0.18649342411337705</v>
      </c>
    </row>
  </sheetData>
  <mergeCells count="7">
    <mergeCell ref="U1:W1"/>
    <mergeCell ref="C1:E1"/>
    <mergeCell ref="F1:H1"/>
    <mergeCell ref="I1:K1"/>
    <mergeCell ref="L1:N1"/>
    <mergeCell ref="O1:Q1"/>
    <mergeCell ref="R1:T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79DBC-F69E-4DCF-B499-B504BF8D845A}">
  <dimension ref="A1:R11"/>
  <sheetViews>
    <sheetView topLeftCell="J1" workbookViewId="0">
      <selection activeCell="M20" sqref="M20"/>
    </sheetView>
  </sheetViews>
  <sheetFormatPr defaultRowHeight="14.5" x14ac:dyDescent="0.35"/>
  <cols>
    <col min="4" max="5" width="9.26953125" bestFit="1" customWidth="1"/>
    <col min="6" max="6" width="9.54296875" bestFit="1" customWidth="1"/>
    <col min="7" max="8" width="9.26953125" bestFit="1" customWidth="1"/>
    <col min="9" max="9" width="9.54296875" bestFit="1" customWidth="1"/>
    <col min="12" max="12" width="24.26953125" customWidth="1"/>
    <col min="13" max="18" width="14.453125" customWidth="1"/>
  </cols>
  <sheetData>
    <row r="1" spans="1:18" x14ac:dyDescent="0.35">
      <c r="A1" t="s">
        <v>39</v>
      </c>
      <c r="B1" t="s">
        <v>68</v>
      </c>
      <c r="C1" t="s">
        <v>69</v>
      </c>
      <c r="D1" t="s">
        <v>70</v>
      </c>
      <c r="E1" t="s">
        <v>71</v>
      </c>
      <c r="F1" t="s">
        <v>72</v>
      </c>
      <c r="G1" t="s">
        <v>73</v>
      </c>
      <c r="H1" t="s">
        <v>74</v>
      </c>
    </row>
    <row r="2" spans="1:18" x14ac:dyDescent="0.35">
      <c r="A2">
        <v>1</v>
      </c>
      <c r="B2">
        <v>1</v>
      </c>
      <c r="C2" t="s">
        <v>57</v>
      </c>
      <c r="D2">
        <v>61.357279768693701</v>
      </c>
      <c r="E2">
        <v>4.0804962221390797</v>
      </c>
      <c r="F2">
        <v>3726.0758056913401</v>
      </c>
      <c r="G2">
        <v>63.043674801496898</v>
      </c>
      <c r="H2">
        <v>9.4505194271861903</v>
      </c>
      <c r="I2">
        <v>3851.0981512068302</v>
      </c>
    </row>
    <row r="3" spans="1:18" x14ac:dyDescent="0.35">
      <c r="A3">
        <v>2</v>
      </c>
      <c r="B3">
        <v>2</v>
      </c>
      <c r="C3" t="s">
        <v>58</v>
      </c>
      <c r="D3">
        <v>94.829121714824097</v>
      </c>
      <c r="E3">
        <v>13.6975386593108</v>
      </c>
      <c r="F3">
        <v>5820.8987937182801</v>
      </c>
      <c r="G3">
        <v>86.728215245934393</v>
      </c>
      <c r="H3">
        <v>14.8608795100956</v>
      </c>
      <c r="I3">
        <v>5291.1165302346999</v>
      </c>
    </row>
    <row r="4" spans="1:18" x14ac:dyDescent="0.35">
      <c r="A4">
        <v>3</v>
      </c>
      <c r="B4">
        <v>3</v>
      </c>
      <c r="C4" t="s">
        <v>59</v>
      </c>
      <c r="D4">
        <v>212.09111319566301</v>
      </c>
      <c r="E4">
        <v>6.9479740407499397</v>
      </c>
      <c r="F4">
        <v>13413.677980971401</v>
      </c>
      <c r="G4">
        <v>161.51946660750301</v>
      </c>
      <c r="H4">
        <v>11.1837499504413</v>
      </c>
      <c r="I4">
        <v>9958.2274666035191</v>
      </c>
    </row>
    <row r="5" spans="1:18" x14ac:dyDescent="0.35">
      <c r="A5">
        <v>4</v>
      </c>
      <c r="B5">
        <v>4</v>
      </c>
      <c r="C5" t="s">
        <v>75</v>
      </c>
      <c r="D5">
        <v>81.6059459848546</v>
      </c>
      <c r="E5">
        <v>11.198355444339599</v>
      </c>
      <c r="F5">
        <v>4998.4325549941404</v>
      </c>
      <c r="G5">
        <v>74.399437632062501</v>
      </c>
      <c r="H5">
        <v>10.6500896125766</v>
      </c>
      <c r="I5">
        <v>4548.0539574321001</v>
      </c>
    </row>
    <row r="7" spans="1:18" x14ac:dyDescent="0.35">
      <c r="K7" t="str">
        <f t="shared" ref="K7:R7" si="0">A1</f>
        <v>scenario</v>
      </c>
      <c r="L7" t="str">
        <f t="shared" si="0"/>
        <v>scenario_f</v>
      </c>
      <c r="M7" s="5" t="str">
        <f t="shared" si="0"/>
        <v>CE_daly</v>
      </c>
      <c r="N7" s="5" t="str">
        <f t="shared" si="0"/>
        <v>CE_case</v>
      </c>
      <c r="O7" s="5" t="str">
        <f t="shared" si="0"/>
        <v>CE_death</v>
      </c>
      <c r="P7" s="5" t="str">
        <f t="shared" si="0"/>
        <v>CE_daly_u5</v>
      </c>
      <c r="Q7" s="5" t="str">
        <f t="shared" si="0"/>
        <v>CE_u5_case</v>
      </c>
      <c r="R7" s="5" t="str">
        <f t="shared" si="0"/>
        <v>CE_u5_death</v>
      </c>
    </row>
    <row r="8" spans="1:18" x14ac:dyDescent="0.35">
      <c r="K8">
        <f t="shared" ref="K8:R11" si="1">B2</f>
        <v>1</v>
      </c>
      <c r="L8" s="19" t="str">
        <f t="shared" si="1"/>
        <v>mass ITN boost</v>
      </c>
      <c r="M8" s="20">
        <f t="shared" si="1"/>
        <v>61.357279768693701</v>
      </c>
      <c r="N8" s="20">
        <f t="shared" si="1"/>
        <v>4.0804962221390797</v>
      </c>
      <c r="O8" s="20">
        <f t="shared" si="1"/>
        <v>3726.0758056913401</v>
      </c>
      <c r="P8" s="20">
        <f t="shared" si="1"/>
        <v>63.043674801496898</v>
      </c>
      <c r="Q8" s="20">
        <f t="shared" si="1"/>
        <v>9.4505194271861903</v>
      </c>
      <c r="R8" s="20">
        <f t="shared" si="1"/>
        <v>3851.0981512068302</v>
      </c>
    </row>
    <row r="9" spans="1:18" x14ac:dyDescent="0.35">
      <c r="K9">
        <f t="shared" si="1"/>
        <v>2</v>
      </c>
      <c r="L9" s="19" t="str">
        <f t="shared" si="1"/>
        <v>mass age-based RTS,S</v>
      </c>
      <c r="M9" s="20">
        <f t="shared" si="1"/>
        <v>94.829121714824097</v>
      </c>
      <c r="N9" s="20">
        <f t="shared" si="1"/>
        <v>13.6975386593108</v>
      </c>
      <c r="O9" s="20">
        <f t="shared" si="1"/>
        <v>5820.8987937182801</v>
      </c>
      <c r="P9" s="20">
        <f t="shared" si="1"/>
        <v>86.728215245934393</v>
      </c>
      <c r="Q9" s="20">
        <f t="shared" si="1"/>
        <v>14.8608795100956</v>
      </c>
      <c r="R9" s="20">
        <f t="shared" si="1"/>
        <v>5291.1165302346999</v>
      </c>
    </row>
    <row r="10" spans="1:18" x14ac:dyDescent="0.35">
      <c r="K10">
        <f t="shared" si="1"/>
        <v>3</v>
      </c>
      <c r="L10" s="19" t="str">
        <f t="shared" si="1"/>
        <v>targeted ITN boost</v>
      </c>
      <c r="M10" s="20">
        <f t="shared" si="1"/>
        <v>212.09111319566301</v>
      </c>
      <c r="N10" s="20">
        <f t="shared" si="1"/>
        <v>6.9479740407499397</v>
      </c>
      <c r="O10" s="20">
        <f t="shared" si="1"/>
        <v>13413.677980971401</v>
      </c>
      <c r="P10" s="20">
        <f t="shared" si="1"/>
        <v>161.51946660750301</v>
      </c>
      <c r="Q10" s="20">
        <f t="shared" si="1"/>
        <v>11.1837499504413</v>
      </c>
      <c r="R10" s="20">
        <f t="shared" si="1"/>
        <v>9958.2274666035191</v>
      </c>
    </row>
    <row r="11" spans="1:18" x14ac:dyDescent="0.35">
      <c r="K11">
        <f t="shared" si="1"/>
        <v>4</v>
      </c>
      <c r="L11" s="19" t="str">
        <f t="shared" si="1"/>
        <v>targeted age-based RTS,S</v>
      </c>
      <c r="M11" s="20">
        <f t="shared" si="1"/>
        <v>81.6059459848546</v>
      </c>
      <c r="N11" s="20">
        <f t="shared" si="1"/>
        <v>11.198355444339599</v>
      </c>
      <c r="O11" s="20">
        <f t="shared" si="1"/>
        <v>4998.4325549941404</v>
      </c>
      <c r="P11" s="20">
        <f t="shared" si="1"/>
        <v>74.399437632062501</v>
      </c>
      <c r="Q11" s="20">
        <f t="shared" si="1"/>
        <v>10.6500896125766</v>
      </c>
      <c r="R11" s="20">
        <f t="shared" si="1"/>
        <v>4548.0539574321001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5D71A-14EB-4419-AC97-D9B3DC0EAE95}">
  <dimension ref="A1:X31"/>
  <sheetViews>
    <sheetView topLeftCell="M10" workbookViewId="0">
      <selection activeCell="R32" sqref="R32"/>
    </sheetView>
  </sheetViews>
  <sheetFormatPr defaultRowHeight="14.5" x14ac:dyDescent="0.35"/>
  <cols>
    <col min="14" max="14" width="21" bestFit="1" customWidth="1"/>
    <col min="15" max="15" width="9.54296875" bestFit="1" customWidth="1"/>
    <col min="17" max="17" width="15" bestFit="1" customWidth="1"/>
    <col min="19" max="19" width="14.26953125" bestFit="1" customWidth="1"/>
    <col min="21" max="21" width="15" bestFit="1" customWidth="1"/>
    <col min="23" max="23" width="14" bestFit="1" customWidth="1"/>
  </cols>
  <sheetData>
    <row r="1" spans="1:24" x14ac:dyDescent="0.35">
      <c r="A1" t="s">
        <v>44</v>
      </c>
      <c r="B1" t="s">
        <v>45</v>
      </c>
      <c r="C1" t="s">
        <v>46</v>
      </c>
      <c r="D1" t="s">
        <v>47</v>
      </c>
      <c r="E1" t="s">
        <v>48</v>
      </c>
      <c r="F1" t="s">
        <v>49</v>
      </c>
      <c r="G1" t="s">
        <v>50</v>
      </c>
      <c r="H1" t="s">
        <v>51</v>
      </c>
      <c r="I1" t="s">
        <v>52</v>
      </c>
      <c r="J1" t="s">
        <v>53</v>
      </c>
      <c r="K1" t="s">
        <v>54</v>
      </c>
    </row>
    <row r="2" spans="1:24" x14ac:dyDescent="0.35">
      <c r="A2">
        <v>1</v>
      </c>
      <c r="B2" t="s">
        <v>40</v>
      </c>
      <c r="C2">
        <v>5.3415761054727797</v>
      </c>
      <c r="D2">
        <v>8.5144071942423096</v>
      </c>
      <c r="E2">
        <v>4.7994584280591797</v>
      </c>
      <c r="F2">
        <v>8.1348398556892807</v>
      </c>
      <c r="G2">
        <v>7.9478303687071099</v>
      </c>
      <c r="H2">
        <v>5.0075970068999798</v>
      </c>
      <c r="I2">
        <v>5.3415761054727797</v>
      </c>
      <c r="J2">
        <v>8.1348398556892807</v>
      </c>
      <c r="K2">
        <v>5.3415761054727797</v>
      </c>
      <c r="L2">
        <v>7.9478303687071099</v>
      </c>
    </row>
    <row r="3" spans="1:24" x14ac:dyDescent="0.35">
      <c r="A3">
        <v>2</v>
      </c>
      <c r="B3" t="s">
        <v>41</v>
      </c>
      <c r="C3">
        <v>7.0082692943062499</v>
      </c>
      <c r="D3">
        <v>20.413724100879602</v>
      </c>
      <c r="E3">
        <v>6.1279700888384596</v>
      </c>
      <c r="F3">
        <v>19.1067413625195</v>
      </c>
      <c r="G3">
        <v>17.113859963301302</v>
      </c>
      <c r="H3">
        <v>5.7181402365815703</v>
      </c>
      <c r="I3">
        <v>7.0082692943062499</v>
      </c>
      <c r="J3">
        <v>19.1067413625195</v>
      </c>
      <c r="K3">
        <v>7.0082692943062499</v>
      </c>
      <c r="L3">
        <v>17.113859963301302</v>
      </c>
    </row>
    <row r="4" spans="1:24" x14ac:dyDescent="0.35">
      <c r="A4">
        <v>3</v>
      </c>
      <c r="B4" t="s">
        <v>42</v>
      </c>
      <c r="C4">
        <v>4.4115832707803601E-2</v>
      </c>
      <c r="D4">
        <v>5.8047404572137799E-2</v>
      </c>
      <c r="E4">
        <v>4.0335614605416598E-2</v>
      </c>
      <c r="F4">
        <v>5.7132944638431202E-2</v>
      </c>
      <c r="G4">
        <v>5.21434781663302E-2</v>
      </c>
      <c r="H4">
        <v>4.0163214112968498E-2</v>
      </c>
      <c r="I4">
        <v>4.4115832707803601E-2</v>
      </c>
      <c r="J4">
        <v>5.7132944638431202E-2</v>
      </c>
      <c r="K4">
        <v>4.4115832707803601E-2</v>
      </c>
      <c r="L4">
        <v>5.21434781663302E-2</v>
      </c>
    </row>
    <row r="5" spans="1:24" x14ac:dyDescent="0.35">
      <c r="A5">
        <v>4</v>
      </c>
      <c r="B5" t="s">
        <v>43</v>
      </c>
      <c r="C5">
        <v>0.162468552033639</v>
      </c>
      <c r="D5">
        <v>0.27493519494765201</v>
      </c>
      <c r="E5">
        <v>0.14454495506902501</v>
      </c>
      <c r="F5">
        <v>0.26808012496323402</v>
      </c>
      <c r="G5">
        <v>0.238976415608052</v>
      </c>
      <c r="H5">
        <v>0.13851361293752901</v>
      </c>
      <c r="I5">
        <v>0.162468552033639</v>
      </c>
      <c r="J5">
        <v>0.26808012496323402</v>
      </c>
      <c r="K5">
        <v>0.162468552033639</v>
      </c>
      <c r="L5">
        <v>0.238976415608052</v>
      </c>
    </row>
    <row r="7" spans="1:24" x14ac:dyDescent="0.35">
      <c r="N7" s="3"/>
    </row>
    <row r="8" spans="1:24" x14ac:dyDescent="0.35">
      <c r="N8" s="16"/>
      <c r="O8" s="27" t="s">
        <v>62</v>
      </c>
      <c r="P8" s="27"/>
      <c r="Q8" s="27" t="s">
        <v>57</v>
      </c>
      <c r="R8" s="27"/>
      <c r="S8" s="27" t="s">
        <v>61</v>
      </c>
      <c r="T8" s="27"/>
      <c r="U8" s="27" t="s">
        <v>59</v>
      </c>
      <c r="V8" s="27"/>
      <c r="W8" s="27" t="s">
        <v>60</v>
      </c>
      <c r="X8" s="27"/>
    </row>
    <row r="9" spans="1:24" x14ac:dyDescent="0.35">
      <c r="N9" s="16"/>
      <c r="O9" s="5" t="s">
        <v>55</v>
      </c>
      <c r="P9" s="5" t="s">
        <v>56</v>
      </c>
      <c r="Q9" s="5" t="s">
        <v>55</v>
      </c>
      <c r="R9" s="5" t="s">
        <v>56</v>
      </c>
      <c r="S9" s="5" t="s">
        <v>55</v>
      </c>
      <c r="T9" s="5" t="s">
        <v>56</v>
      </c>
      <c r="U9" s="5" t="s">
        <v>55</v>
      </c>
      <c r="V9" s="5" t="s">
        <v>56</v>
      </c>
      <c r="W9" s="5" t="s">
        <v>55</v>
      </c>
      <c r="X9" s="5" t="s">
        <v>56</v>
      </c>
    </row>
    <row r="10" spans="1:24" ht="29" x14ac:dyDescent="0.35">
      <c r="N10" s="17" t="s">
        <v>65</v>
      </c>
      <c r="O10" s="14">
        <f>C2</f>
        <v>5.3415761054727797</v>
      </c>
      <c r="P10" s="14">
        <f>D2</f>
        <v>8.5144071942423096</v>
      </c>
      <c r="Q10" s="15">
        <f>E2</f>
        <v>4.7994584280591797</v>
      </c>
      <c r="R10" s="15">
        <f>F2</f>
        <v>8.1348398556892807</v>
      </c>
      <c r="S10" s="14">
        <f>H2</f>
        <v>5.0075970068999798</v>
      </c>
      <c r="T10" s="14">
        <f>G2</f>
        <v>7.9478303687071099</v>
      </c>
      <c r="U10" s="15">
        <f>I2</f>
        <v>5.3415761054727797</v>
      </c>
      <c r="V10" s="15">
        <f>J2</f>
        <v>8.1348398556892807</v>
      </c>
      <c r="W10" s="14">
        <f>K2</f>
        <v>5.3415761054727797</v>
      </c>
      <c r="X10" s="14">
        <f>L2</f>
        <v>7.9478303687071099</v>
      </c>
    </row>
    <row r="11" spans="1:24" x14ac:dyDescent="0.35">
      <c r="N11" s="17"/>
      <c r="O11" s="28">
        <f>P10-O10</f>
        <v>3.1728310887695299</v>
      </c>
      <c r="P11" s="29"/>
      <c r="Q11" s="28">
        <f>R10-Q10</f>
        <v>3.335381427630101</v>
      </c>
      <c r="R11" s="29"/>
      <c r="S11" s="28">
        <f>T10-S10</f>
        <v>2.9402333618071301</v>
      </c>
      <c r="T11" s="29"/>
      <c r="U11" s="28">
        <f>V10-U10</f>
        <v>2.793263750216501</v>
      </c>
      <c r="V11" s="29"/>
      <c r="W11" s="28">
        <f>X10-W10</f>
        <v>2.6062542632343302</v>
      </c>
      <c r="X11" s="29"/>
    </row>
    <row r="12" spans="1:24" ht="29" x14ac:dyDescent="0.35">
      <c r="N12" s="17" t="s">
        <v>66</v>
      </c>
      <c r="O12" s="14">
        <f>C3</f>
        <v>7.0082692943062499</v>
      </c>
      <c r="P12" s="14">
        <f>D3</f>
        <v>20.413724100879602</v>
      </c>
      <c r="Q12" s="15">
        <f>E3</f>
        <v>6.1279700888384596</v>
      </c>
      <c r="R12" s="15">
        <f>F3</f>
        <v>19.1067413625195</v>
      </c>
      <c r="S12" s="14">
        <f>H3</f>
        <v>5.7181402365815703</v>
      </c>
      <c r="T12" s="14">
        <f>G3</f>
        <v>17.113859963301302</v>
      </c>
      <c r="U12" s="15">
        <f>I3</f>
        <v>7.0082692943062499</v>
      </c>
      <c r="V12" s="15">
        <f>J3</f>
        <v>19.1067413625195</v>
      </c>
      <c r="W12" s="14">
        <f>K3</f>
        <v>7.0082692943062499</v>
      </c>
      <c r="X12" s="14">
        <f>L3</f>
        <v>17.113859963301302</v>
      </c>
    </row>
    <row r="13" spans="1:24" x14ac:dyDescent="0.35">
      <c r="N13" s="17"/>
      <c r="O13" s="28">
        <f>P12-O12</f>
        <v>13.405454806573353</v>
      </c>
      <c r="P13" s="29"/>
      <c r="Q13" s="28">
        <f>R12-Q12</f>
        <v>12.978771273681041</v>
      </c>
      <c r="R13" s="29"/>
      <c r="S13" s="28">
        <f>T12-S12</f>
        <v>11.395719726719731</v>
      </c>
      <c r="T13" s="29"/>
      <c r="U13" s="28">
        <f>V12-U12</f>
        <v>12.098472068213251</v>
      </c>
      <c r="V13" s="29"/>
      <c r="W13" s="28">
        <f>X12-W12</f>
        <v>10.105590668995053</v>
      </c>
      <c r="X13" s="29"/>
    </row>
    <row r="14" spans="1:24" ht="29" x14ac:dyDescent="0.35">
      <c r="N14" s="17" t="s">
        <v>63</v>
      </c>
      <c r="O14" s="14">
        <f>C4*1000</f>
        <v>44.115832707803598</v>
      </c>
      <c r="P14" s="14">
        <f>D4*1000</f>
        <v>58.0474045721378</v>
      </c>
      <c r="Q14" s="15">
        <f>E4*1000</f>
        <v>40.335614605416595</v>
      </c>
      <c r="R14" s="15">
        <f>F4*1000</f>
        <v>57.132944638431205</v>
      </c>
      <c r="S14" s="14">
        <f>H4*1000</f>
        <v>40.163214112968497</v>
      </c>
      <c r="T14" s="14">
        <f>G4*1000</f>
        <v>52.143478166330198</v>
      </c>
      <c r="U14" s="15">
        <f>I4*1000</f>
        <v>44.115832707803598</v>
      </c>
      <c r="V14" s="15">
        <f>J4*1000</f>
        <v>57.132944638431205</v>
      </c>
      <c r="W14" s="14">
        <f>K4*1000</f>
        <v>44.115832707803598</v>
      </c>
      <c r="X14" s="14">
        <f>L4*1000</f>
        <v>52.143478166330198</v>
      </c>
    </row>
    <row r="15" spans="1:24" x14ac:dyDescent="0.35">
      <c r="N15" s="17"/>
      <c r="O15" s="28">
        <f>P14-O14</f>
        <v>13.931571864334202</v>
      </c>
      <c r="P15" s="29"/>
      <c r="Q15" s="28">
        <f>R14-Q14</f>
        <v>16.79733003301461</v>
      </c>
      <c r="R15" s="29"/>
      <c r="S15" s="28">
        <f>T14-S14</f>
        <v>11.980264053361701</v>
      </c>
      <c r="T15" s="29"/>
      <c r="U15" s="28">
        <f>V14-U14</f>
        <v>13.017111930627607</v>
      </c>
      <c r="V15" s="29"/>
      <c r="W15" s="28">
        <f>X14-W14</f>
        <v>8.0276454585265995</v>
      </c>
      <c r="X15" s="29"/>
    </row>
    <row r="16" spans="1:24" ht="29" x14ac:dyDescent="0.35">
      <c r="N16" s="17" t="s">
        <v>64</v>
      </c>
      <c r="O16" s="14">
        <f>C5*1000</f>
        <v>162.46855203363899</v>
      </c>
      <c r="P16" s="14">
        <f>D5*1000</f>
        <v>274.93519494765201</v>
      </c>
      <c r="Q16" s="15">
        <f>E5*1000</f>
        <v>144.54495506902501</v>
      </c>
      <c r="R16" s="15">
        <f>F5*1000</f>
        <v>268.08012496323403</v>
      </c>
      <c r="S16" s="14">
        <f>H5*1000</f>
        <v>138.51361293752902</v>
      </c>
      <c r="T16" s="14">
        <f>G5*1000</f>
        <v>238.97641560805201</v>
      </c>
      <c r="U16" s="15">
        <f>I5*1000</f>
        <v>162.46855203363899</v>
      </c>
      <c r="V16" s="15">
        <f>J5*1000</f>
        <v>268.08012496323403</v>
      </c>
      <c r="W16" s="14">
        <f>K5*1000</f>
        <v>162.46855203363899</v>
      </c>
      <c r="X16" s="14">
        <f>L5*1000</f>
        <v>238.97641560805201</v>
      </c>
    </row>
    <row r="17" spans="1:24" x14ac:dyDescent="0.35">
      <c r="N17" s="17"/>
      <c r="O17" s="28">
        <f>P16-O16</f>
        <v>112.46664291401302</v>
      </c>
      <c r="P17" s="29"/>
      <c r="Q17" s="28">
        <f>R16-Q16</f>
        <v>123.53516989420902</v>
      </c>
      <c r="R17" s="29"/>
      <c r="S17" s="28">
        <f>T16-S16</f>
        <v>100.46280267052299</v>
      </c>
      <c r="T17" s="29"/>
      <c r="U17" s="28">
        <f>V16-U16</f>
        <v>105.61157292959504</v>
      </c>
      <c r="V17" s="29"/>
      <c r="W17" s="28">
        <f>X16-W16</f>
        <v>76.507863574413022</v>
      </c>
      <c r="X17" s="29"/>
    </row>
    <row r="18" spans="1:24" x14ac:dyDescent="0.35"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</row>
    <row r="19" spans="1:24" x14ac:dyDescent="0.35">
      <c r="A19" t="s">
        <v>45</v>
      </c>
      <c r="B19" t="s">
        <v>46</v>
      </c>
      <c r="C19" t="s">
        <v>47</v>
      </c>
      <c r="D19" t="s">
        <v>48</v>
      </c>
      <c r="E19" t="s">
        <v>49</v>
      </c>
      <c r="F19" t="s">
        <v>50</v>
      </c>
      <c r="G19" t="s">
        <v>51</v>
      </c>
      <c r="H19" t="s">
        <v>52</v>
      </c>
      <c r="I19" t="s">
        <v>53</v>
      </c>
      <c r="J19" t="s">
        <v>54</v>
      </c>
      <c r="O19" s="13"/>
      <c r="P19" s="13"/>
      <c r="Q19" s="13"/>
      <c r="R19" s="13"/>
      <c r="S19" s="13"/>
      <c r="T19" s="13"/>
      <c r="U19" s="13"/>
      <c r="V19" s="13"/>
      <c r="W19" s="13"/>
      <c r="X19" s="13"/>
    </row>
    <row r="20" spans="1:24" x14ac:dyDescent="0.35">
      <c r="A20">
        <v>1</v>
      </c>
      <c r="B20">
        <v>3357478.0356768402</v>
      </c>
      <c r="C20">
        <v>5184579.7518186504</v>
      </c>
      <c r="D20">
        <v>3807234.4497164101</v>
      </c>
      <c r="E20">
        <v>6240102.0721413</v>
      </c>
      <c r="F20">
        <v>7724008.4192206496</v>
      </c>
      <c r="G20">
        <v>5755190.2026368398</v>
      </c>
      <c r="H20">
        <v>3357478.0356768402</v>
      </c>
      <c r="I20">
        <v>6240102.0721413</v>
      </c>
      <c r="J20">
        <v>3357478.0356768402</v>
      </c>
      <c r="K20">
        <v>7724008.4192206496</v>
      </c>
      <c r="O20" s="27" t="s">
        <v>62</v>
      </c>
      <c r="P20" s="27"/>
      <c r="Q20" s="27" t="s">
        <v>57</v>
      </c>
      <c r="R20" s="27"/>
      <c r="S20" s="27" t="s">
        <v>61</v>
      </c>
      <c r="T20" s="27"/>
      <c r="U20" s="27" t="s">
        <v>59</v>
      </c>
      <c r="V20" s="27"/>
      <c r="W20" s="27" t="s">
        <v>60</v>
      </c>
      <c r="X20" s="27"/>
    </row>
    <row r="21" spans="1:24" x14ac:dyDescent="0.35">
      <c r="N21" s="16"/>
      <c r="O21" s="5" t="s">
        <v>55</v>
      </c>
      <c r="P21" s="5" t="s">
        <v>56</v>
      </c>
      <c r="Q21" s="5" t="s">
        <v>55</v>
      </c>
      <c r="R21" s="5" t="s">
        <v>56</v>
      </c>
      <c r="S21" s="5" t="s">
        <v>55</v>
      </c>
      <c r="T21" s="5" t="s">
        <v>56</v>
      </c>
      <c r="U21" s="5" t="s">
        <v>55</v>
      </c>
      <c r="V21" s="5" t="s">
        <v>56</v>
      </c>
      <c r="W21" s="5" t="s">
        <v>55</v>
      </c>
      <c r="X21" s="5" t="s">
        <v>56</v>
      </c>
    </row>
    <row r="22" spans="1:24" x14ac:dyDescent="0.35">
      <c r="N22" s="17" t="s">
        <v>67</v>
      </c>
      <c r="O22">
        <f>B20</f>
        <v>3357478.0356768402</v>
      </c>
      <c r="P22">
        <f>C20</f>
        <v>5184579.7518186504</v>
      </c>
      <c r="Q22">
        <f>D20</f>
        <v>3807234.4497164101</v>
      </c>
      <c r="R22">
        <f>E20</f>
        <v>6240102.0721413</v>
      </c>
      <c r="S22">
        <f>G20</f>
        <v>5755190.2026368398</v>
      </c>
      <c r="T22">
        <f>F20</f>
        <v>7724008.4192206496</v>
      </c>
      <c r="U22">
        <f>H20</f>
        <v>3357478.0356768402</v>
      </c>
      <c r="V22">
        <f>I20</f>
        <v>6240102.0721413</v>
      </c>
      <c r="W22">
        <f>J20</f>
        <v>3357478.0356768402</v>
      </c>
      <c r="X22">
        <f>K20</f>
        <v>7724008.4192206496</v>
      </c>
    </row>
    <row r="23" spans="1:24" x14ac:dyDescent="0.35">
      <c r="N23" s="17"/>
      <c r="O23" s="28">
        <f>O22+P22</f>
        <v>8542057.7874954902</v>
      </c>
      <c r="P23" s="29"/>
      <c r="Q23" s="28">
        <f>Q22+R22</f>
        <v>10047336.521857711</v>
      </c>
      <c r="R23" s="29"/>
      <c r="S23" s="28">
        <f>S22+T22</f>
        <v>13479198.62185749</v>
      </c>
      <c r="T23" s="29"/>
      <c r="U23" s="28">
        <f>U22+V22</f>
        <v>9597580.1078181397</v>
      </c>
      <c r="V23" s="29"/>
      <c r="W23" s="28">
        <f>W22+X22</f>
        <v>11081486.454897489</v>
      </c>
      <c r="X23" s="29"/>
    </row>
    <row r="24" spans="1:24" x14ac:dyDescent="0.35">
      <c r="N24" s="17"/>
    </row>
    <row r="25" spans="1:24" ht="29" x14ac:dyDescent="0.35">
      <c r="N25" s="17" t="s">
        <v>65</v>
      </c>
      <c r="Q25" s="18">
        <f>(Q$23-$O$23)/($O11-Q11)</f>
        <v>-9260385.0900205467</v>
      </c>
      <c r="R25" s="18"/>
      <c r="S25" s="18">
        <f>(S$23-$O$23)/($O11-S11)</f>
        <v>21226092.35626841</v>
      </c>
      <c r="T25" s="18"/>
      <c r="U25" s="18">
        <f>(U$23-$O$23)/($O11-U11)</f>
        <v>2780856.5519532543</v>
      </c>
      <c r="V25" s="18"/>
      <c r="W25" s="18">
        <f>(W$23-$O$23)/($O11-W11)</f>
        <v>4482055.306450638</v>
      </c>
      <c r="X25" s="18"/>
    </row>
    <row r="26" spans="1:24" x14ac:dyDescent="0.35">
      <c r="N26" s="17"/>
      <c r="Q26" s="18"/>
      <c r="R26" s="18"/>
      <c r="S26" s="18"/>
      <c r="T26" s="18"/>
      <c r="U26" s="18"/>
      <c r="V26" s="18"/>
      <c r="W26" s="18"/>
      <c r="X26" s="18"/>
    </row>
    <row r="27" spans="1:24" ht="29" x14ac:dyDescent="0.35">
      <c r="N27" s="17" t="s">
        <v>66</v>
      </c>
      <c r="Q27" s="18">
        <f>(Q$23-$O$23)/($O13-Q13)</f>
        <v>3527857.5766881718</v>
      </c>
      <c r="R27" s="18"/>
      <c r="S27" s="18">
        <f>(S$23-$O$23)/($O13-S13)</f>
        <v>2456612.7565040044</v>
      </c>
      <c r="T27" s="18"/>
      <c r="U27" s="18">
        <f>(U$23-$O$23)/($O13-U13)</f>
        <v>807602.34190011979</v>
      </c>
      <c r="V27" s="18"/>
      <c r="W27" s="18">
        <f>(W$23-$O$23)/($O13-W13)</f>
        <v>769555.52153902664</v>
      </c>
      <c r="X27" s="18"/>
    </row>
    <row r="28" spans="1:24" x14ac:dyDescent="0.35">
      <c r="N28" s="17"/>
      <c r="Q28" s="18"/>
      <c r="R28" s="18"/>
      <c r="S28" s="18"/>
      <c r="T28" s="18"/>
      <c r="U28" s="18"/>
      <c r="V28" s="18"/>
      <c r="W28" s="18"/>
      <c r="X28" s="18"/>
    </row>
    <row r="29" spans="1:24" ht="29" x14ac:dyDescent="0.35">
      <c r="N29" s="17" t="s">
        <v>63</v>
      </c>
      <c r="Q29" s="18">
        <f>(Q$23-$O$23)/($O15-Q15)</f>
        <v>-525263.69838643924</v>
      </c>
      <c r="R29" s="18"/>
      <c r="S29" s="18">
        <f>(S$23-$O$23)/($O15-S15)</f>
        <v>2530170.1795071512</v>
      </c>
      <c r="T29" s="18"/>
      <c r="U29" s="18">
        <f>(U$23-$O$23)/($O15-U15)</f>
        <v>1154257.5911929607</v>
      </c>
      <c r="V29" s="18"/>
      <c r="W29" s="18">
        <f>(W$23-$O$23)/($O15-W15)</f>
        <v>430125.39331520151</v>
      </c>
      <c r="X29" s="18"/>
    </row>
    <row r="30" spans="1:24" x14ac:dyDescent="0.35">
      <c r="N30" s="17"/>
      <c r="O30" s="28"/>
      <c r="P30" s="29"/>
      <c r="Q30" s="30"/>
      <c r="R30" s="30"/>
      <c r="S30" s="30"/>
      <c r="T30" s="30"/>
      <c r="U30" s="30"/>
      <c r="V30" s="30"/>
      <c r="W30" s="30"/>
      <c r="X30" s="30"/>
    </row>
    <row r="31" spans="1:24" ht="29" x14ac:dyDescent="0.35">
      <c r="N31" s="17" t="s">
        <v>64</v>
      </c>
      <c r="Q31" s="18">
        <f>(Q$23-$O$23)/($O17-Q17)</f>
        <v>-135996.30168092751</v>
      </c>
      <c r="R31" s="18"/>
      <c r="S31" s="18">
        <f>(S$23-$O$23)/($O17-S17)</f>
        <v>411296.77954848902</v>
      </c>
      <c r="T31" s="18"/>
      <c r="U31" s="18">
        <f>(U$23-$O$23)/($O17-U17)</f>
        <v>153976.88465937189</v>
      </c>
      <c r="V31" s="18"/>
      <c r="W31" s="18">
        <f>(W$23-$O$23)/($O17-W17)</f>
        <v>70620.547027452223</v>
      </c>
      <c r="X31" s="18"/>
    </row>
  </sheetData>
  <mergeCells count="40">
    <mergeCell ref="U11:V11"/>
    <mergeCell ref="W11:X11"/>
    <mergeCell ref="W13:X13"/>
    <mergeCell ref="O8:P8"/>
    <mergeCell ref="Q8:R8"/>
    <mergeCell ref="S8:T8"/>
    <mergeCell ref="U8:V8"/>
    <mergeCell ref="W8:X8"/>
    <mergeCell ref="S13:T13"/>
    <mergeCell ref="S15:T15"/>
    <mergeCell ref="S17:T17"/>
    <mergeCell ref="O11:P11"/>
    <mergeCell ref="Q11:R11"/>
    <mergeCell ref="S11:T11"/>
    <mergeCell ref="W15:X15"/>
    <mergeCell ref="W17:X17"/>
    <mergeCell ref="U15:V15"/>
    <mergeCell ref="U17:V17"/>
    <mergeCell ref="U13:V13"/>
    <mergeCell ref="Q17:R17"/>
    <mergeCell ref="O17:P17"/>
    <mergeCell ref="O15:P15"/>
    <mergeCell ref="Q15:R15"/>
    <mergeCell ref="Q13:R13"/>
    <mergeCell ref="O13:P13"/>
    <mergeCell ref="O30:P30"/>
    <mergeCell ref="Q30:R30"/>
    <mergeCell ref="S30:T30"/>
    <mergeCell ref="U30:V30"/>
    <mergeCell ref="W30:X30"/>
    <mergeCell ref="O23:P23"/>
    <mergeCell ref="Q23:R23"/>
    <mergeCell ref="S23:T23"/>
    <mergeCell ref="U23:V23"/>
    <mergeCell ref="W23:X23"/>
    <mergeCell ref="O20:P20"/>
    <mergeCell ref="Q20:R20"/>
    <mergeCell ref="S20:T20"/>
    <mergeCell ref="U20:V20"/>
    <mergeCell ref="W20:X20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7D19E-526A-4183-99EA-902162B41FE6}">
  <dimension ref="A1:X25"/>
  <sheetViews>
    <sheetView tabSelected="1" topLeftCell="P1" workbookViewId="0">
      <selection activeCell="U24" sqref="U24"/>
    </sheetView>
  </sheetViews>
  <sheetFormatPr defaultRowHeight="14.5" x14ac:dyDescent="0.35"/>
  <cols>
    <col min="14" max="14" width="8.7265625" style="31"/>
  </cols>
  <sheetData>
    <row r="1" spans="1:24" x14ac:dyDescent="0.35">
      <c r="A1" t="s">
        <v>76</v>
      </c>
      <c r="B1" t="s">
        <v>80</v>
      </c>
      <c r="C1" t="s">
        <v>39</v>
      </c>
      <c r="D1" t="s">
        <v>68</v>
      </c>
      <c r="E1" t="s">
        <v>69</v>
      </c>
      <c r="J1" t="str">
        <f>A1</f>
        <v>seasonality</v>
      </c>
      <c r="K1" t="str">
        <f>B1</f>
        <v>scenario2_f</v>
      </c>
      <c r="L1" t="str">
        <f>C1</f>
        <v>scenario</v>
      </c>
      <c r="M1" t="str">
        <f>D1</f>
        <v>scenario_f</v>
      </c>
      <c r="N1" t="str">
        <f>E1</f>
        <v>CE_daly</v>
      </c>
      <c r="O1" s="31"/>
      <c r="Q1" t="s">
        <v>76</v>
      </c>
      <c r="R1" t="s">
        <v>80</v>
      </c>
      <c r="S1" t="s">
        <v>57</v>
      </c>
      <c r="T1" t="s">
        <v>58</v>
      </c>
      <c r="U1" t="s">
        <v>59</v>
      </c>
      <c r="V1" t="s">
        <v>75</v>
      </c>
    </row>
    <row r="2" spans="1:24" x14ac:dyDescent="0.35">
      <c r="A2">
        <v>1</v>
      </c>
      <c r="B2" t="s">
        <v>77</v>
      </c>
      <c r="C2" t="s">
        <v>81</v>
      </c>
      <c r="D2">
        <v>1</v>
      </c>
      <c r="E2" t="s">
        <v>57</v>
      </c>
      <c r="F2">
        <v>145.35601046584901</v>
      </c>
      <c r="J2" t="str">
        <f t="shared" ref="J1:J25" si="0">B2</f>
        <v>highly seasonal</v>
      </c>
      <c r="K2" t="str">
        <f t="shared" ref="K1:K25" si="1">C2</f>
        <v>gap in PfPR</v>
      </c>
      <c r="L2">
        <f t="shared" ref="L1:L25" si="2">D2</f>
        <v>1</v>
      </c>
      <c r="M2" t="str">
        <f t="shared" ref="M1:M25" si="3">E2</f>
        <v>mass ITN boost</v>
      </c>
      <c r="N2" s="31">
        <f t="shared" ref="N1:N25" si="4">F2</f>
        <v>145.35601046584901</v>
      </c>
      <c r="P2">
        <v>1</v>
      </c>
      <c r="Q2" t="s">
        <v>77</v>
      </c>
      <c r="R2" t="s">
        <v>81</v>
      </c>
      <c r="S2" s="31">
        <v>145.35601046584901</v>
      </c>
      <c r="T2" s="31">
        <v>112.804297851866</v>
      </c>
      <c r="U2" s="31">
        <v>735.48520788435803</v>
      </c>
      <c r="V2" s="31">
        <v>93.9827009823955</v>
      </c>
    </row>
    <row r="3" spans="1:24" x14ac:dyDescent="0.35">
      <c r="A3">
        <v>2</v>
      </c>
      <c r="B3" t="s">
        <v>77</v>
      </c>
      <c r="C3" t="s">
        <v>81</v>
      </c>
      <c r="D3">
        <v>2</v>
      </c>
      <c r="E3" t="s">
        <v>58</v>
      </c>
      <c r="F3">
        <v>112.804297851866</v>
      </c>
      <c r="J3" t="str">
        <f t="shared" si="0"/>
        <v>highly seasonal</v>
      </c>
      <c r="K3" t="str">
        <f t="shared" si="1"/>
        <v>gap in PfPR</v>
      </c>
      <c r="L3">
        <f t="shared" si="2"/>
        <v>2</v>
      </c>
      <c r="M3" t="str">
        <f t="shared" si="3"/>
        <v>mass age-based RTS,S</v>
      </c>
      <c r="N3" s="31">
        <f t="shared" si="4"/>
        <v>112.804297851866</v>
      </c>
      <c r="P3">
        <v>2</v>
      </c>
      <c r="Q3" t="s">
        <v>77</v>
      </c>
      <c r="R3" t="s">
        <v>82</v>
      </c>
      <c r="S3" s="31">
        <v>68.833443109707105</v>
      </c>
      <c r="T3" s="31">
        <v>125.835248589618</v>
      </c>
      <c r="U3" s="31">
        <v>218.18276262458599</v>
      </c>
      <c r="V3" s="31">
        <v>98.143899406363602</v>
      </c>
    </row>
    <row r="4" spans="1:24" x14ac:dyDescent="0.35">
      <c r="A4">
        <v>3</v>
      </c>
      <c r="B4" t="s">
        <v>77</v>
      </c>
      <c r="C4" t="s">
        <v>81</v>
      </c>
      <c r="D4">
        <v>3</v>
      </c>
      <c r="E4" t="s">
        <v>59</v>
      </c>
      <c r="F4">
        <v>735.48520788435803</v>
      </c>
      <c r="J4" t="str">
        <f t="shared" si="0"/>
        <v>highly seasonal</v>
      </c>
      <c r="K4" t="str">
        <f t="shared" si="1"/>
        <v>gap in PfPR</v>
      </c>
      <c r="L4">
        <f t="shared" si="2"/>
        <v>3</v>
      </c>
      <c r="M4" t="str">
        <f t="shared" si="3"/>
        <v>targeted ITN boost</v>
      </c>
      <c r="N4" s="31">
        <f t="shared" si="4"/>
        <v>735.48520788435803</v>
      </c>
      <c r="P4">
        <v>3</v>
      </c>
      <c r="Q4" t="s">
        <v>77</v>
      </c>
      <c r="R4" t="s">
        <v>83</v>
      </c>
      <c r="S4" s="31">
        <v>64.326606936480502</v>
      </c>
      <c r="T4" s="31">
        <v>114.17195230099399</v>
      </c>
      <c r="U4" s="31">
        <v>53.759038293525897</v>
      </c>
      <c r="V4" s="31">
        <v>87.894426058054407</v>
      </c>
    </row>
    <row r="5" spans="1:24" x14ac:dyDescent="0.35">
      <c r="A5">
        <v>4</v>
      </c>
      <c r="B5" t="s">
        <v>77</v>
      </c>
      <c r="C5" t="s">
        <v>81</v>
      </c>
      <c r="D5">
        <v>4</v>
      </c>
      <c r="E5" t="s">
        <v>75</v>
      </c>
      <c r="F5">
        <v>93.9827009823955</v>
      </c>
      <c r="J5" t="str">
        <f t="shared" si="0"/>
        <v>highly seasonal</v>
      </c>
      <c r="K5" t="str">
        <f t="shared" si="1"/>
        <v>gap in PfPR</v>
      </c>
      <c r="L5">
        <f t="shared" si="2"/>
        <v>4</v>
      </c>
      <c r="M5" t="str">
        <f t="shared" si="3"/>
        <v>targeted age-based RTS,S</v>
      </c>
      <c r="N5" s="31">
        <f t="shared" si="4"/>
        <v>93.9827009823955</v>
      </c>
      <c r="P5">
        <v>4</v>
      </c>
      <c r="Q5" t="s">
        <v>79</v>
      </c>
      <c r="R5" t="s">
        <v>81</v>
      </c>
      <c r="S5" s="31">
        <v>79.085959235794704</v>
      </c>
      <c r="T5" s="31">
        <v>146.38235011383401</v>
      </c>
      <c r="U5" s="31">
        <v>97.811993942772006</v>
      </c>
      <c r="V5" s="31">
        <v>114.820353335817</v>
      </c>
    </row>
    <row r="6" spans="1:24" x14ac:dyDescent="0.35">
      <c r="A6">
        <v>5</v>
      </c>
      <c r="B6" t="s">
        <v>77</v>
      </c>
      <c r="C6" t="s">
        <v>82</v>
      </c>
      <c r="D6">
        <v>1</v>
      </c>
      <c r="E6" t="s">
        <v>57</v>
      </c>
      <c r="F6">
        <v>68.833443109707105</v>
      </c>
      <c r="J6" t="str">
        <f t="shared" si="0"/>
        <v>highly seasonal</v>
      </c>
      <c r="K6" t="str">
        <f t="shared" si="1"/>
        <v>gap in ITN use</v>
      </c>
      <c r="L6">
        <f t="shared" si="2"/>
        <v>1</v>
      </c>
      <c r="M6" t="str">
        <f t="shared" si="3"/>
        <v>mass ITN boost</v>
      </c>
      <c r="N6" s="31">
        <f t="shared" si="4"/>
        <v>68.833443109707105</v>
      </c>
      <c r="P6">
        <v>5</v>
      </c>
      <c r="Q6" t="s">
        <v>79</v>
      </c>
      <c r="R6" t="s">
        <v>82</v>
      </c>
      <c r="S6" s="31">
        <v>41.011495049797901</v>
      </c>
      <c r="T6" s="31">
        <v>158.04385390537499</v>
      </c>
      <c r="U6" s="31">
        <v>78.306256500257604</v>
      </c>
      <c r="V6" s="31">
        <v>139.90224066508199</v>
      </c>
    </row>
    <row r="7" spans="1:24" x14ac:dyDescent="0.35">
      <c r="A7">
        <v>6</v>
      </c>
      <c r="B7" t="s">
        <v>77</v>
      </c>
      <c r="C7" t="s">
        <v>82</v>
      </c>
      <c r="D7">
        <v>2</v>
      </c>
      <c r="E7" t="s">
        <v>58</v>
      </c>
      <c r="F7">
        <v>125.835248589618</v>
      </c>
      <c r="J7" t="str">
        <f t="shared" si="0"/>
        <v>highly seasonal</v>
      </c>
      <c r="K7" t="str">
        <f t="shared" si="1"/>
        <v>gap in ITN use</v>
      </c>
      <c r="L7">
        <f t="shared" si="2"/>
        <v>2</v>
      </c>
      <c r="M7" t="str">
        <f t="shared" si="3"/>
        <v>mass age-based RTS,S</v>
      </c>
      <c r="N7" s="31">
        <f t="shared" si="4"/>
        <v>125.835248589618</v>
      </c>
      <c r="P7">
        <v>6</v>
      </c>
      <c r="Q7" t="s">
        <v>79</v>
      </c>
      <c r="R7" t="s">
        <v>83</v>
      </c>
      <c r="S7" s="31">
        <v>65.372057513360105</v>
      </c>
      <c r="T7" s="31">
        <v>154.990501076388</v>
      </c>
      <c r="U7" s="31">
        <v>64.525675612569998</v>
      </c>
      <c r="V7" s="31">
        <v>113.551581112028</v>
      </c>
    </row>
    <row r="8" spans="1:24" x14ac:dyDescent="0.35">
      <c r="A8">
        <v>7</v>
      </c>
      <c r="B8" t="s">
        <v>77</v>
      </c>
      <c r="C8" t="s">
        <v>82</v>
      </c>
      <c r="D8">
        <v>3</v>
      </c>
      <c r="E8" t="s">
        <v>59</v>
      </c>
      <c r="F8">
        <v>218.18276262458599</v>
      </c>
      <c r="J8" t="str">
        <f t="shared" si="0"/>
        <v>highly seasonal</v>
      </c>
      <c r="K8" t="str">
        <f t="shared" si="1"/>
        <v>gap in ITN use</v>
      </c>
      <c r="L8">
        <f t="shared" si="2"/>
        <v>3</v>
      </c>
      <c r="M8" t="str">
        <f t="shared" si="3"/>
        <v>targeted ITN boost</v>
      </c>
      <c r="N8" s="31">
        <f t="shared" si="4"/>
        <v>218.18276262458599</v>
      </c>
    </row>
    <row r="9" spans="1:24" x14ac:dyDescent="0.35">
      <c r="A9">
        <v>8</v>
      </c>
      <c r="B9" t="s">
        <v>77</v>
      </c>
      <c r="C9" t="s">
        <v>82</v>
      </c>
      <c r="D9">
        <v>4</v>
      </c>
      <c r="E9" t="s">
        <v>75</v>
      </c>
      <c r="F9">
        <v>98.143899406363602</v>
      </c>
      <c r="J9" t="str">
        <f t="shared" si="0"/>
        <v>highly seasonal</v>
      </c>
      <c r="K9" t="str">
        <f t="shared" si="1"/>
        <v>gap in ITN use</v>
      </c>
      <c r="L9">
        <f t="shared" si="2"/>
        <v>4</v>
      </c>
      <c r="M9" t="str">
        <f t="shared" si="3"/>
        <v>targeted age-based RTS,S</v>
      </c>
      <c r="N9" s="31">
        <f t="shared" si="4"/>
        <v>98.143899406363602</v>
      </c>
      <c r="Q9" t="s">
        <v>44</v>
      </c>
      <c r="R9" t="s">
        <v>76</v>
      </c>
      <c r="S9" t="s">
        <v>80</v>
      </c>
      <c r="T9" t="s">
        <v>62</v>
      </c>
      <c r="U9" t="s">
        <v>57</v>
      </c>
      <c r="V9" t="s">
        <v>58</v>
      </c>
      <c r="W9" t="s">
        <v>59</v>
      </c>
      <c r="X9" t="s">
        <v>75</v>
      </c>
    </row>
    <row r="10" spans="1:24" x14ac:dyDescent="0.35">
      <c r="A10">
        <v>9</v>
      </c>
      <c r="B10" t="s">
        <v>77</v>
      </c>
      <c r="C10" t="s">
        <v>83</v>
      </c>
      <c r="D10">
        <v>1</v>
      </c>
      <c r="E10" t="s">
        <v>57</v>
      </c>
      <c r="F10">
        <v>64.326606936480502</v>
      </c>
      <c r="J10" t="str">
        <f t="shared" si="0"/>
        <v>highly seasonal</v>
      </c>
      <c r="K10" t="str">
        <f t="shared" si="1"/>
        <v>gap in vaccination</v>
      </c>
      <c r="L10">
        <f t="shared" si="2"/>
        <v>1</v>
      </c>
      <c r="M10" t="str">
        <f t="shared" si="3"/>
        <v>mass ITN boost</v>
      </c>
      <c r="N10" s="31">
        <f t="shared" si="4"/>
        <v>64.326606936480502</v>
      </c>
      <c r="P10">
        <v>1</v>
      </c>
      <c r="Q10" t="s">
        <v>84</v>
      </c>
      <c r="R10" t="s">
        <v>77</v>
      </c>
      <c r="S10" t="s">
        <v>81</v>
      </c>
      <c r="T10" t="s">
        <v>85</v>
      </c>
      <c r="U10" s="1">
        <v>-1.62116144139073</v>
      </c>
      <c r="V10" s="1">
        <v>1.55896566224461</v>
      </c>
      <c r="W10" s="1">
        <v>4.66330546780814</v>
      </c>
      <c r="X10" s="1">
        <v>4.9332385896623103</v>
      </c>
    </row>
    <row r="11" spans="1:24" x14ac:dyDescent="0.35">
      <c r="A11">
        <v>10</v>
      </c>
      <c r="B11" t="s">
        <v>77</v>
      </c>
      <c r="C11" t="s">
        <v>83</v>
      </c>
      <c r="D11">
        <v>2</v>
      </c>
      <c r="E11" t="s">
        <v>58</v>
      </c>
      <c r="F11">
        <v>114.17195230099399</v>
      </c>
      <c r="J11" t="str">
        <f t="shared" si="0"/>
        <v>highly seasonal</v>
      </c>
      <c r="K11" t="str">
        <f t="shared" si="1"/>
        <v>gap in vaccination</v>
      </c>
      <c r="L11">
        <f t="shared" si="2"/>
        <v>2</v>
      </c>
      <c r="M11" t="str">
        <f t="shared" si="3"/>
        <v>mass age-based RTS,S</v>
      </c>
      <c r="N11" s="31">
        <f t="shared" si="4"/>
        <v>114.17195230099399</v>
      </c>
      <c r="P11">
        <v>2</v>
      </c>
      <c r="Q11" t="s">
        <v>84</v>
      </c>
      <c r="R11" t="s">
        <v>77</v>
      </c>
      <c r="S11" t="s">
        <v>82</v>
      </c>
      <c r="T11" t="s">
        <v>85</v>
      </c>
      <c r="U11" s="1">
        <v>-4.7699834510497601</v>
      </c>
      <c r="V11" s="1">
        <v>1.4884964562849801</v>
      </c>
      <c r="W11" s="1">
        <v>13.9024295716419</v>
      </c>
      <c r="X11" s="1">
        <v>6.7893190985466898</v>
      </c>
    </row>
    <row r="12" spans="1:24" x14ac:dyDescent="0.35">
      <c r="A12">
        <v>11</v>
      </c>
      <c r="B12" t="s">
        <v>77</v>
      </c>
      <c r="C12" t="s">
        <v>83</v>
      </c>
      <c r="D12">
        <v>3</v>
      </c>
      <c r="E12" t="s">
        <v>59</v>
      </c>
      <c r="F12">
        <v>53.759038293525897</v>
      </c>
      <c r="J12" t="str">
        <f t="shared" si="0"/>
        <v>highly seasonal</v>
      </c>
      <c r="K12" t="str">
        <f t="shared" si="1"/>
        <v>gap in vaccination</v>
      </c>
      <c r="L12">
        <f t="shared" si="2"/>
        <v>3</v>
      </c>
      <c r="M12" t="str">
        <f t="shared" si="3"/>
        <v>targeted ITN boost</v>
      </c>
      <c r="N12" s="31">
        <f t="shared" si="4"/>
        <v>53.759038293525897</v>
      </c>
      <c r="P12">
        <v>3</v>
      </c>
      <c r="Q12" t="s">
        <v>84</v>
      </c>
      <c r="R12" t="s">
        <v>77</v>
      </c>
      <c r="S12" t="s">
        <v>83</v>
      </c>
      <c r="T12" t="s">
        <v>85</v>
      </c>
      <c r="U12" s="1">
        <v>0.87707786164721901</v>
      </c>
      <c r="V12" s="1">
        <v>0.42752355916726498</v>
      </c>
      <c r="W12" s="1">
        <v>21.881619545788102</v>
      </c>
      <c r="X12" s="1">
        <v>7.4584294735666301</v>
      </c>
    </row>
    <row r="13" spans="1:24" x14ac:dyDescent="0.35">
      <c r="A13">
        <v>12</v>
      </c>
      <c r="B13" t="s">
        <v>77</v>
      </c>
      <c r="C13" t="s">
        <v>83</v>
      </c>
      <c r="D13">
        <v>4</v>
      </c>
      <c r="E13" t="s">
        <v>75</v>
      </c>
      <c r="F13">
        <v>87.894426058054407</v>
      </c>
      <c r="J13" t="str">
        <f t="shared" si="0"/>
        <v>highly seasonal</v>
      </c>
      <c r="K13" t="str">
        <f t="shared" si="1"/>
        <v>gap in vaccination</v>
      </c>
      <c r="L13">
        <f t="shared" si="2"/>
        <v>4</v>
      </c>
      <c r="M13" t="str">
        <f t="shared" si="3"/>
        <v>targeted age-based RTS,S</v>
      </c>
      <c r="N13" s="31">
        <f t="shared" si="4"/>
        <v>87.894426058054407</v>
      </c>
      <c r="P13">
        <v>4</v>
      </c>
      <c r="Q13" t="s">
        <v>84</v>
      </c>
      <c r="R13" t="s">
        <v>79</v>
      </c>
      <c r="S13" t="s">
        <v>81</v>
      </c>
      <c r="T13" t="s">
        <v>85</v>
      </c>
      <c r="U13" s="1">
        <v>-0.58943776907238499</v>
      </c>
      <c r="V13" s="1">
        <v>0.93249717973771196</v>
      </c>
      <c r="W13" s="1">
        <v>10.157614396599699</v>
      </c>
      <c r="X13" s="1">
        <v>3.7723334251340899</v>
      </c>
    </row>
    <row r="14" spans="1:24" x14ac:dyDescent="0.35">
      <c r="A14">
        <v>13</v>
      </c>
      <c r="B14" t="s">
        <v>79</v>
      </c>
      <c r="C14" t="s">
        <v>81</v>
      </c>
      <c r="D14">
        <v>1</v>
      </c>
      <c r="E14" t="s">
        <v>57</v>
      </c>
      <c r="F14">
        <v>79.085959235794704</v>
      </c>
      <c r="J14" t="str">
        <f t="shared" si="0"/>
        <v>perennial</v>
      </c>
      <c r="K14" t="str">
        <f t="shared" si="1"/>
        <v>gap in PfPR</v>
      </c>
      <c r="L14">
        <f t="shared" si="2"/>
        <v>1</v>
      </c>
      <c r="M14" t="str">
        <f t="shared" si="3"/>
        <v>mass ITN boost</v>
      </c>
      <c r="N14" s="31">
        <f t="shared" si="4"/>
        <v>79.085959235794704</v>
      </c>
      <c r="P14">
        <v>5</v>
      </c>
      <c r="Q14" t="s">
        <v>84</v>
      </c>
      <c r="R14" t="s">
        <v>79</v>
      </c>
      <c r="S14" t="s">
        <v>82</v>
      </c>
      <c r="T14" t="s">
        <v>85</v>
      </c>
      <c r="U14" s="1">
        <v>-2.4707106285199298</v>
      </c>
      <c r="V14" s="1">
        <v>1.3159650766227999</v>
      </c>
      <c r="W14" s="1">
        <v>23.147344225841099</v>
      </c>
      <c r="X14" s="1">
        <v>6.3817749653267803</v>
      </c>
    </row>
    <row r="15" spans="1:24" x14ac:dyDescent="0.35">
      <c r="A15">
        <v>14</v>
      </c>
      <c r="B15" t="s">
        <v>79</v>
      </c>
      <c r="C15" t="s">
        <v>81</v>
      </c>
      <c r="D15">
        <v>2</v>
      </c>
      <c r="E15" t="s">
        <v>58</v>
      </c>
      <c r="F15">
        <v>146.38235011383401</v>
      </c>
      <c r="J15" t="str">
        <f t="shared" si="0"/>
        <v>perennial</v>
      </c>
      <c r="K15" t="str">
        <f t="shared" si="1"/>
        <v>gap in PfPR</v>
      </c>
      <c r="L15">
        <f t="shared" si="2"/>
        <v>2</v>
      </c>
      <c r="M15" t="str">
        <f t="shared" si="3"/>
        <v>mass age-based RTS,S</v>
      </c>
      <c r="N15" s="31">
        <f t="shared" si="4"/>
        <v>146.38235011383401</v>
      </c>
      <c r="P15">
        <v>6</v>
      </c>
      <c r="Q15" t="s">
        <v>84</v>
      </c>
      <c r="R15" t="s">
        <v>79</v>
      </c>
      <c r="S15" t="s">
        <v>83</v>
      </c>
      <c r="T15" t="s">
        <v>85</v>
      </c>
      <c r="U15" s="1">
        <v>2.58491605691228</v>
      </c>
      <c r="V15" s="1">
        <v>-6.1655837650624198E-2</v>
      </c>
      <c r="W15" s="1">
        <v>32.081704187363002</v>
      </c>
      <c r="X15" s="1">
        <v>6.65695102771737</v>
      </c>
    </row>
    <row r="16" spans="1:24" x14ac:dyDescent="0.35">
      <c r="A16">
        <v>15</v>
      </c>
      <c r="B16" t="s">
        <v>79</v>
      </c>
      <c r="C16" t="s">
        <v>81</v>
      </c>
      <c r="D16">
        <v>3</v>
      </c>
      <c r="E16" t="s">
        <v>59</v>
      </c>
      <c r="F16">
        <v>97.811993942772006</v>
      </c>
      <c r="J16" t="str">
        <f t="shared" si="0"/>
        <v>perennial</v>
      </c>
      <c r="K16" t="str">
        <f t="shared" si="1"/>
        <v>gap in PfPR</v>
      </c>
      <c r="L16">
        <f t="shared" si="2"/>
        <v>3</v>
      </c>
      <c r="M16" t="str">
        <f t="shared" si="3"/>
        <v>targeted ITN boost</v>
      </c>
      <c r="N16" s="31">
        <f t="shared" si="4"/>
        <v>97.811993942772006</v>
      </c>
      <c r="P16">
        <v>7</v>
      </c>
      <c r="Q16" t="s">
        <v>86</v>
      </c>
      <c r="R16" t="s">
        <v>77</v>
      </c>
      <c r="S16" t="s">
        <v>81</v>
      </c>
      <c r="T16" t="s">
        <v>85</v>
      </c>
      <c r="U16" s="1">
        <v>-1.9407414398321099</v>
      </c>
      <c r="V16" s="1">
        <v>1.80827779858062</v>
      </c>
      <c r="W16" s="1">
        <v>1.1623691850123901</v>
      </c>
      <c r="X16" s="1">
        <v>8.7399124272426203</v>
      </c>
    </row>
    <row r="17" spans="1:24" x14ac:dyDescent="0.35">
      <c r="A17">
        <v>16</v>
      </c>
      <c r="B17" t="s">
        <v>79</v>
      </c>
      <c r="C17" t="s">
        <v>81</v>
      </c>
      <c r="D17">
        <v>4</v>
      </c>
      <c r="E17" t="s">
        <v>75</v>
      </c>
      <c r="F17">
        <v>114.820353335817</v>
      </c>
      <c r="J17" t="str">
        <f t="shared" si="0"/>
        <v>perennial</v>
      </c>
      <c r="K17" t="str">
        <f t="shared" si="1"/>
        <v>gap in PfPR</v>
      </c>
      <c r="L17">
        <f t="shared" si="2"/>
        <v>4</v>
      </c>
      <c r="M17" t="str">
        <f t="shared" si="3"/>
        <v>targeted age-based RTS,S</v>
      </c>
      <c r="N17" s="31">
        <f t="shared" si="4"/>
        <v>114.820353335817</v>
      </c>
      <c r="P17">
        <v>8</v>
      </c>
      <c r="Q17" t="s">
        <v>86</v>
      </c>
      <c r="R17" t="s">
        <v>77</v>
      </c>
      <c r="S17" t="s">
        <v>82</v>
      </c>
      <c r="T17" t="s">
        <v>85</v>
      </c>
      <c r="U17" s="1">
        <v>-3.6439930959249099E-2</v>
      </c>
      <c r="V17" s="1">
        <v>4.6451950183952597</v>
      </c>
      <c r="W17" s="1">
        <v>11.5658042316478</v>
      </c>
      <c r="X17" s="1">
        <v>17.587527231299401</v>
      </c>
    </row>
    <row r="18" spans="1:24" x14ac:dyDescent="0.35">
      <c r="A18">
        <v>17</v>
      </c>
      <c r="B18" t="s">
        <v>79</v>
      </c>
      <c r="C18" t="s">
        <v>82</v>
      </c>
      <c r="D18">
        <v>1</v>
      </c>
      <c r="E18" t="s">
        <v>57</v>
      </c>
      <c r="F18">
        <v>41.011495049797901</v>
      </c>
      <c r="J18" t="str">
        <f t="shared" si="0"/>
        <v>perennial</v>
      </c>
      <c r="K18" t="str">
        <f t="shared" si="1"/>
        <v>gap in ITN use</v>
      </c>
      <c r="L18">
        <f t="shared" si="2"/>
        <v>1</v>
      </c>
      <c r="M18" t="str">
        <f t="shared" si="3"/>
        <v>mass ITN boost</v>
      </c>
      <c r="N18" s="31">
        <f t="shared" si="4"/>
        <v>41.011495049797901</v>
      </c>
      <c r="P18">
        <v>9</v>
      </c>
      <c r="Q18" t="s">
        <v>86</v>
      </c>
      <c r="R18" t="s">
        <v>77</v>
      </c>
      <c r="S18" t="s">
        <v>83</v>
      </c>
      <c r="T18" t="s">
        <v>85</v>
      </c>
      <c r="U18" s="1">
        <v>2.0764890888012899</v>
      </c>
      <c r="V18" s="1">
        <v>1.0927074452269301</v>
      </c>
      <c r="W18" s="1">
        <v>16.924644851829999</v>
      </c>
      <c r="X18" s="1">
        <v>21.087915138811798</v>
      </c>
    </row>
    <row r="19" spans="1:24" x14ac:dyDescent="0.35">
      <c r="A19">
        <v>18</v>
      </c>
      <c r="B19" t="s">
        <v>79</v>
      </c>
      <c r="C19" t="s">
        <v>82</v>
      </c>
      <c r="D19">
        <v>2</v>
      </c>
      <c r="E19" t="s">
        <v>58</v>
      </c>
      <c r="F19">
        <v>158.04385390537499</v>
      </c>
      <c r="J19" t="str">
        <f t="shared" si="0"/>
        <v>perennial</v>
      </c>
      <c r="K19" t="str">
        <f t="shared" si="1"/>
        <v>gap in ITN use</v>
      </c>
      <c r="L19">
        <f t="shared" si="2"/>
        <v>2</v>
      </c>
      <c r="M19" t="str">
        <f t="shared" si="3"/>
        <v>mass age-based RTS,S</v>
      </c>
      <c r="N19" s="31">
        <f t="shared" si="4"/>
        <v>158.04385390537499</v>
      </c>
      <c r="P19">
        <v>10</v>
      </c>
      <c r="Q19" t="s">
        <v>86</v>
      </c>
      <c r="R19" t="s">
        <v>79</v>
      </c>
      <c r="S19" t="s">
        <v>81</v>
      </c>
      <c r="T19" t="s">
        <v>85</v>
      </c>
      <c r="U19" s="1">
        <v>-2.08547656702904E-2</v>
      </c>
      <c r="V19" s="1">
        <v>1.4441109123765901</v>
      </c>
      <c r="W19" s="1">
        <v>7.5603287464141502</v>
      </c>
      <c r="X19" s="1">
        <v>6.73115917428962</v>
      </c>
    </row>
    <row r="20" spans="1:24" x14ac:dyDescent="0.35">
      <c r="A20">
        <v>19</v>
      </c>
      <c r="B20" t="s">
        <v>79</v>
      </c>
      <c r="C20" t="s">
        <v>82</v>
      </c>
      <c r="D20">
        <v>3</v>
      </c>
      <c r="E20" t="s">
        <v>59</v>
      </c>
      <c r="F20">
        <v>78.306256500257604</v>
      </c>
      <c r="J20" t="str">
        <f t="shared" si="0"/>
        <v>perennial</v>
      </c>
      <c r="K20" t="str">
        <f t="shared" si="1"/>
        <v>gap in ITN use</v>
      </c>
      <c r="L20">
        <f t="shared" si="2"/>
        <v>3</v>
      </c>
      <c r="M20" t="str">
        <f t="shared" si="3"/>
        <v>targeted ITN boost</v>
      </c>
      <c r="N20" s="31">
        <f t="shared" si="4"/>
        <v>78.306256500257604</v>
      </c>
      <c r="P20">
        <v>11</v>
      </c>
      <c r="Q20" t="s">
        <v>86</v>
      </c>
      <c r="R20" t="s">
        <v>79</v>
      </c>
      <c r="S20" t="s">
        <v>82</v>
      </c>
      <c r="T20" t="s">
        <v>85</v>
      </c>
      <c r="U20" s="1">
        <v>-0.70865318335782301</v>
      </c>
      <c r="V20" s="1">
        <v>1.8057113500544599</v>
      </c>
      <c r="W20" s="1">
        <v>16.397236209872499</v>
      </c>
      <c r="X20" s="1">
        <v>11.5699656122672</v>
      </c>
    </row>
    <row r="21" spans="1:24" x14ac:dyDescent="0.35">
      <c r="A21">
        <v>20</v>
      </c>
      <c r="B21" t="s">
        <v>79</v>
      </c>
      <c r="C21" t="s">
        <v>82</v>
      </c>
      <c r="D21">
        <v>4</v>
      </c>
      <c r="E21" t="s">
        <v>75</v>
      </c>
      <c r="F21">
        <v>139.90224066508199</v>
      </c>
      <c r="J21" t="str">
        <f t="shared" si="0"/>
        <v>perennial</v>
      </c>
      <c r="K21" t="str">
        <f t="shared" si="1"/>
        <v>gap in ITN use</v>
      </c>
      <c r="L21">
        <f t="shared" si="2"/>
        <v>4</v>
      </c>
      <c r="M21" t="str">
        <f t="shared" si="3"/>
        <v>targeted age-based RTS,S</v>
      </c>
      <c r="N21" s="31">
        <f t="shared" si="4"/>
        <v>139.90224066508199</v>
      </c>
      <c r="P21">
        <v>12</v>
      </c>
      <c r="Q21" t="s">
        <v>86</v>
      </c>
      <c r="R21" t="s">
        <v>79</v>
      </c>
      <c r="S21" t="s">
        <v>83</v>
      </c>
      <c r="T21" t="s">
        <v>85</v>
      </c>
      <c r="U21" s="1">
        <v>4.0854512194737902</v>
      </c>
      <c r="V21" s="1">
        <v>-0.25359425004047997</v>
      </c>
      <c r="W21" s="1">
        <v>26.295272501255699</v>
      </c>
      <c r="X21" s="1">
        <v>13.115037025138999</v>
      </c>
    </row>
    <row r="22" spans="1:24" x14ac:dyDescent="0.35">
      <c r="A22">
        <v>21</v>
      </c>
      <c r="B22" t="s">
        <v>79</v>
      </c>
      <c r="C22" t="s">
        <v>83</v>
      </c>
      <c r="D22">
        <v>1</v>
      </c>
      <c r="E22" t="s">
        <v>57</v>
      </c>
      <c r="F22">
        <v>65.372057513360105</v>
      </c>
      <c r="J22" t="str">
        <f t="shared" si="0"/>
        <v>perennial</v>
      </c>
      <c r="K22" t="str">
        <f t="shared" si="1"/>
        <v>gap in vaccination</v>
      </c>
      <c r="L22">
        <f t="shared" si="2"/>
        <v>1</v>
      </c>
      <c r="M22" t="str">
        <f t="shared" si="3"/>
        <v>mass ITN boost</v>
      </c>
      <c r="N22" s="31">
        <f t="shared" si="4"/>
        <v>65.372057513360105</v>
      </c>
    </row>
    <row r="23" spans="1:24" x14ac:dyDescent="0.35">
      <c r="A23">
        <v>22</v>
      </c>
      <c r="B23" t="s">
        <v>79</v>
      </c>
      <c r="C23" t="s">
        <v>83</v>
      </c>
      <c r="D23">
        <v>2</v>
      </c>
      <c r="E23" t="s">
        <v>58</v>
      </c>
      <c r="F23">
        <v>154.990501076388</v>
      </c>
      <c r="J23" t="str">
        <f t="shared" si="0"/>
        <v>perennial</v>
      </c>
      <c r="K23" t="str">
        <f t="shared" si="1"/>
        <v>gap in vaccination</v>
      </c>
      <c r="L23">
        <f t="shared" si="2"/>
        <v>2</v>
      </c>
      <c r="M23" t="str">
        <f t="shared" si="3"/>
        <v>mass age-based RTS,S</v>
      </c>
      <c r="N23" s="31">
        <f t="shared" si="4"/>
        <v>154.990501076388</v>
      </c>
    </row>
    <row r="24" spans="1:24" x14ac:dyDescent="0.35">
      <c r="A24">
        <v>23</v>
      </c>
      <c r="B24" t="s">
        <v>79</v>
      </c>
      <c r="C24" t="s">
        <v>83</v>
      </c>
      <c r="D24">
        <v>3</v>
      </c>
      <c r="E24" t="s">
        <v>59</v>
      </c>
      <c r="F24">
        <v>64.525675612569998</v>
      </c>
      <c r="J24" t="str">
        <f t="shared" si="0"/>
        <v>perennial</v>
      </c>
      <c r="K24" t="str">
        <f t="shared" si="1"/>
        <v>gap in vaccination</v>
      </c>
      <c r="L24">
        <f t="shared" si="2"/>
        <v>3</v>
      </c>
      <c r="M24" t="str">
        <f t="shared" si="3"/>
        <v>targeted ITN boost</v>
      </c>
      <c r="N24" s="31">
        <f t="shared" si="4"/>
        <v>64.525675612569998</v>
      </c>
    </row>
    <row r="25" spans="1:24" x14ac:dyDescent="0.35">
      <c r="A25">
        <v>24</v>
      </c>
      <c r="B25" t="s">
        <v>79</v>
      </c>
      <c r="C25" t="s">
        <v>83</v>
      </c>
      <c r="D25">
        <v>4</v>
      </c>
      <c r="E25" t="s">
        <v>75</v>
      </c>
      <c r="F25">
        <v>113.551581112028</v>
      </c>
      <c r="J25" t="str">
        <f t="shared" si="0"/>
        <v>perennial</v>
      </c>
      <c r="K25" t="str">
        <f t="shared" si="1"/>
        <v>gap in vaccination</v>
      </c>
      <c r="L25">
        <f t="shared" si="2"/>
        <v>4</v>
      </c>
      <c r="M25" t="str">
        <f t="shared" si="3"/>
        <v>targeted age-based RTS,S</v>
      </c>
      <c r="N25" s="31">
        <f t="shared" si="4"/>
        <v>113.551581112028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Ghana by urbanwealthsex</vt:lpstr>
      <vt:lpstr>Ghana by urban_rural</vt:lpstr>
      <vt:lpstr>CE_outcome_scenario</vt:lpstr>
      <vt:lpstr>urban_rural_equity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Hillary Topazian</dc:creator>
  <cp:lastModifiedBy>Hillary Topazian</cp:lastModifiedBy>
  <dcterms:created xsi:type="dcterms:W3CDTF">2022-03-29T12:27:30Z</dcterms:created>
  <dcterms:modified xsi:type="dcterms:W3CDTF">2022-04-12T19:44:10Z</dcterms:modified>
</cp:coreProperties>
</file>