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w1716\Documents\COVID_2019\LMIC_Impact_Projection\ICU Capacity\"/>
    </mc:Choice>
  </mc:AlternateContent>
  <xr:revisionPtr revIDLastSave="0" documentId="13_ncr:1_{DAA6416B-76F9-4D8B-9DDB-DAFCEE74509F}" xr6:coauthVersionLast="44" xr6:coauthVersionMax="44" xr10:uidLastSave="{00000000-0000-0000-0000-000000000000}"/>
  <bookViews>
    <workbookView xWindow="-108" yWindow="-108" windowWidth="23256" windowHeight="12576" xr2:uid="{A264FB9F-C719-420C-B657-AE4F8B30DB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1" l="1"/>
  <c r="G58" i="1"/>
  <c r="F56" i="1"/>
  <c r="G54" i="1"/>
  <c r="G50" i="1"/>
  <c r="E22" i="1" l="1"/>
</calcChain>
</file>

<file path=xl/sharedStrings.xml><?xml version="1.0" encoding="utf-8"?>
<sst xmlns="http://schemas.openxmlformats.org/spreadsheetml/2006/main" count="330" uniqueCount="124">
  <si>
    <t>Country</t>
  </si>
  <si>
    <t>ICU_Beds</t>
  </si>
  <si>
    <t>Hospital_Beds</t>
  </si>
  <si>
    <t>Cambodia</t>
  </si>
  <si>
    <t>Comoros Islands</t>
  </si>
  <si>
    <t>Democratic Republic of Congo</t>
  </si>
  <si>
    <t>Eritrea</t>
  </si>
  <si>
    <t>Ethiopia</t>
  </si>
  <si>
    <t>Kenya</t>
  </si>
  <si>
    <t>Malawi</t>
  </si>
  <si>
    <t>Mali</t>
  </si>
  <si>
    <t>Nepal</t>
  </si>
  <si>
    <t>Niger</t>
  </si>
  <si>
    <t>Tanzania</t>
  </si>
  <si>
    <t>Togo</t>
  </si>
  <si>
    <t>Uganda</t>
  </si>
  <si>
    <t>Zambia</t>
  </si>
  <si>
    <t>Zimbabwe</t>
  </si>
  <si>
    <t>Annual_ICU_Admissions</t>
  </si>
  <si>
    <t>NA</t>
  </si>
  <si>
    <t>whole country</t>
  </si>
  <si>
    <t>Referral Population</t>
  </si>
  <si>
    <t>Reference</t>
  </si>
  <si>
    <t>Murthy_2015</t>
  </si>
  <si>
    <t>Adhikari_2010</t>
  </si>
  <si>
    <t>Colombia</t>
  </si>
  <si>
    <t>Trinidad and Tobago</t>
  </si>
  <si>
    <t>China</t>
  </si>
  <si>
    <t>Sri Lanka</t>
  </si>
  <si>
    <t>Estimate_Level</t>
  </si>
  <si>
    <t>South Africa (Public)</t>
  </si>
  <si>
    <t>South Africa (Private)</t>
  </si>
  <si>
    <t>Hospital</t>
  </si>
  <si>
    <t>ICU_Beds_Per_100_Hospital_Beds</t>
  </si>
  <si>
    <t>ICU_Beds_Per_100000_Population</t>
  </si>
  <si>
    <t>https://www.tropmedres.ac/units/moru-bangkok/malaria/studies-study-sites/critical-illness</t>
  </si>
  <si>
    <t>Bangladesh</t>
  </si>
  <si>
    <t>Indonesia</t>
  </si>
  <si>
    <t>Andra's email (publically available information)</t>
  </si>
  <si>
    <t>Check whether ICU or total (total there but goes down to 2.96 if just ICUs considered)</t>
  </si>
  <si>
    <t>Atumanya_2020</t>
  </si>
  <si>
    <t>12 hospitals with functional ICUs over a two month period</t>
  </si>
  <si>
    <t>study hospitals identified based on previous data and Uganadan association of anaesthiologists</t>
  </si>
  <si>
    <t>https://apps.webofknowledge.com/full_record.do?product=WOS&amp;search_mode=GeneralSearch&amp;qid=9&amp;SID=F4aKVU8TP9eglWPEvzg&amp;page=1&amp;doc=3</t>
  </si>
  <si>
    <t>Haiti</t>
  </si>
  <si>
    <t>https://apps.webofknowledge.com/full_record.do?product=WOS&amp;search_mode=GeneralSearch&amp;qid=9&amp;SID=F4aKVU8TP9eglWPEvzg&amp;page=1&amp;doc=20</t>
  </si>
  <si>
    <t>Losonczy_2019</t>
  </si>
  <si>
    <t>Country(ish)</t>
  </si>
  <si>
    <t>124 (53 non-ICU for critically ill)</t>
  </si>
  <si>
    <t>Only 37 met WFSICCM Level 1 ICU standards</t>
  </si>
  <si>
    <t>4300 based on taking midpoint of all the total bed bands and also assuming 450 for the highest</t>
  </si>
  <si>
    <t>https://apps.webofknowledge.com/full_record.do?product=WOS&amp;search_mode=GeneralSearch&amp;qid=9&amp;SID=F4aKVU8TP9eglWPEvzg&amp;page=1&amp;doc=22</t>
  </si>
  <si>
    <t>Kaafarani_2019</t>
  </si>
  <si>
    <t>Lebanon</t>
  </si>
  <si>
    <t>217 per 100000</t>
  </si>
  <si>
    <t>16% of hospitals lacked an intensive care unit</t>
  </si>
  <si>
    <t>Sultan_2018</t>
  </si>
  <si>
    <t>https://www.sciencedirect.com/science/article/pii/S2211419X18300053</t>
  </si>
  <si>
    <t>Hospitals</t>
  </si>
  <si>
    <t>Two tertiary hospitals in Addis Ababa</t>
  </si>
  <si>
    <t>https://www.atsjournals.org/doi/full/10.1513/AnnalsATS.201801-051OC?url_ver=Z39.88-2003&amp;rfr_id=ori%3Arid%3Acrossref.org&amp;rfr_dat=cr_pub%3Dpubmed&amp;</t>
  </si>
  <si>
    <t>Lalani_2018</t>
  </si>
  <si>
    <t>6 (ICU, with 3 high dependency unit)</t>
  </si>
  <si>
    <t>One of two national referral hospitals, apparently serves 20 million people. Apparently 9 ICU beds per 100 hospital beds (ref 23) is the case in US</t>
  </si>
  <si>
    <t>Touray_2018</t>
  </si>
  <si>
    <t>https://www.sciencedirect.com/science/article/pii/S0883944118305732</t>
  </si>
  <si>
    <t>Gambia</t>
  </si>
  <si>
    <t>Eight of the 11 governmented owned health facilities providing 2 and 3 care contacted. 7 responded and were surveyed. Only 1 hospital had a dedicated ICU with 8 beds. 4450 for the the 11 government facilities, so did 8/11 * 4450. 1.3 isolation beds per 100000 population</t>
  </si>
  <si>
    <t>Zha_2018</t>
  </si>
  <si>
    <t>Nigeria</t>
  </si>
  <si>
    <t>https://www.sciencedirect.com/science/article/pii/S0027968417300706</t>
  </si>
  <si>
    <t>median hospital size and median ICU size used here</t>
  </si>
  <si>
    <t>Dat_2017</t>
  </si>
  <si>
    <t>Vietnam</t>
  </si>
  <si>
    <t>https://www.sciencedirect.com/science/article/pii/S0883944117304057?via%3Dihub</t>
  </si>
  <si>
    <t>Median for all hospitals used in this case, total hospital beds across the country is 232900. median serving population 140428</t>
  </si>
  <si>
    <t>https://www.ncbi.nlm.nih.gov/pubmed/28922228</t>
  </si>
  <si>
    <t>Brouillete_2017</t>
  </si>
  <si>
    <t>Ghana</t>
  </si>
  <si>
    <t>2nd largest hospital, locatd in the captial of Ashanti region (population nearly 5 million). Department of anaesthesia ran a 6 bed CCU but unclear whether this is the only ICU capacity the hospital had</t>
  </si>
  <si>
    <t>Mongolia</t>
  </si>
  <si>
    <t>Mendsaikhan_2016</t>
  </si>
  <si>
    <t>https://www.ncbi.nlm.nih.gov/pmc/articles/PMC4988627/</t>
  </si>
  <si>
    <t>All hospitals registered to run an ICU surveyed, not all hospitals full stop</t>
  </si>
  <si>
    <t>https://www.ncbi.nlm.nih.gov/pubmed/25261799</t>
  </si>
  <si>
    <t>Henry_2015</t>
  </si>
  <si>
    <t>All district hospitals, also looked at central hospitals, but noted that these did have ICUs only, did not provide measure of beds</t>
  </si>
  <si>
    <t>https://www.sciencedirect.com/science/article/pii/S002248041300499X?via%3Dihub</t>
  </si>
  <si>
    <t>Markin_2013</t>
  </si>
  <si>
    <t>Bolivia</t>
  </si>
  <si>
    <t>Only 1 out of 25 rural and 5 out of 6 urban hospitals near or in Santa Cruz had an intensive care unit</t>
  </si>
  <si>
    <t>Morocco</t>
  </si>
  <si>
    <t>Big hospital, major referrral center for the northwestern region in Morocco</t>
  </si>
  <si>
    <t>https://link.springer.com/article/10.1007%2Fs00134-012-2517-0</t>
  </si>
  <si>
    <t>Louriz_2012</t>
  </si>
  <si>
    <t>Lin_2011</t>
  </si>
  <si>
    <t>Afghanistan</t>
  </si>
  <si>
    <t>https://www.ncbi.nlm.nih.gov/pubmed/21987957</t>
  </si>
  <si>
    <t>Large referral hospital</t>
  </si>
  <si>
    <t>64 of 89 ICUs participated</t>
  </si>
  <si>
    <t>Celis_2002</t>
  </si>
  <si>
    <t>https://www.ncbi.nlm.nih.gov/pmc/articles/PMC137316/</t>
  </si>
  <si>
    <t>13 CCU beds per 1000 hospital beds</t>
  </si>
  <si>
    <t>https://www.sciencedirect.com/science/article/pii/S0883944114001695?via%3Dihub</t>
  </si>
  <si>
    <t>Haniffa_2014</t>
  </si>
  <si>
    <t>https://bmcresnotes.biomedcentral.com/articles/10.1186/1756-0500-5-475</t>
  </si>
  <si>
    <t>Kwizera_2012</t>
  </si>
  <si>
    <t>12 ICU + 4 cardiac ICU, not included 6 paediatric HDU and 5 obstetric HDU</t>
  </si>
  <si>
    <t>Bias in large hospitals being looked at, which are most likely to have ICU beds</t>
  </si>
  <si>
    <t>Difference between these beds being present and actually being functional - see Haiti reference to highlight that even when they are "there", they might not meet standards</t>
  </si>
  <si>
    <t xml:space="preserve">Also see Azra's oxygen reference to highlight specifically that </t>
  </si>
  <si>
    <t>https://bmcemergmed.biomedcentral.com/articles/10.1186/s12873-019-0235-4</t>
  </si>
  <si>
    <t>Muhanuzi</t>
  </si>
  <si>
    <t>Abdissa_2018</t>
  </si>
  <si>
    <t>ResearchGate</t>
  </si>
  <si>
    <t>http://www.scielo.br/scielo.php?script=sci_arttext&amp;pid=S1807-59322017001200764&amp;lng=en&amp;nrm=iso&amp;tlng=en</t>
  </si>
  <si>
    <t>Duarte_2017</t>
  </si>
  <si>
    <t>Brazil</t>
  </si>
  <si>
    <t>Ttendo_2016</t>
  </si>
  <si>
    <t>https://link.springer.com/article/10.1007/s00268-016-3644-5</t>
  </si>
  <si>
    <t>https://jpma.org.pk/article-details/7725?article_id=7725</t>
  </si>
  <si>
    <t>Khan_2016</t>
  </si>
  <si>
    <t>Pakistan</t>
  </si>
  <si>
    <t>14 (+14 Cardiac Care Unit)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</si>
</sst>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70757A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3" fillId="0" borderId="0" xfId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tsjournals.org/doi/full/10.1513/AnnalsATS.201801-051OC?url_ver=Z39.88-2003&amp;rfr_id=ori%3Arid%3Acrossref.org&amp;rfr_dat=cr_pub%3Dpubmed&amp;" TargetMode="External"/><Relationship Id="rId13" Type="http://schemas.openxmlformats.org/officeDocument/2006/relationships/hyperlink" Target="https://www.ncbi.nlm.nih.gov/pmc/articles/PMC4988627/" TargetMode="External"/><Relationship Id="rId18" Type="http://schemas.openxmlformats.org/officeDocument/2006/relationships/hyperlink" Target="https://www.ncbi.nlm.nih.gov/pmc/articles/PMC137316/" TargetMode="External"/><Relationship Id="rId3" Type="http://schemas.openxmlformats.org/officeDocument/2006/relationships/hyperlink" Target="https://www.tropmedres.ac/units/moru-bangkok/malaria/studies-study-sites/critical-illness" TargetMode="External"/><Relationship Id="rId21" Type="http://schemas.openxmlformats.org/officeDocument/2006/relationships/hyperlink" Target="https://bmcemergmed.biomedcentral.com/articles/10.1186/s12873-019-0235-4" TargetMode="External"/><Relationship Id="rId7" Type="http://schemas.openxmlformats.org/officeDocument/2006/relationships/hyperlink" Target="https://www.sciencedirect.com/science/article/pii/S2211419X18300053" TargetMode="External"/><Relationship Id="rId12" Type="http://schemas.openxmlformats.org/officeDocument/2006/relationships/hyperlink" Target="https://www.ncbi.nlm.nih.gov/pubmed/28922228" TargetMode="External"/><Relationship Id="rId17" Type="http://schemas.openxmlformats.org/officeDocument/2006/relationships/hyperlink" Target="https://www.ncbi.nlm.nih.gov/pubmed/21987957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tropmedres.ac/units/moru-bangkok/malaria/studies-study-sites/critical-illness" TargetMode="External"/><Relationship Id="rId16" Type="http://schemas.openxmlformats.org/officeDocument/2006/relationships/hyperlink" Target="https://link.springer.com/article/10.1007%2Fs00134-012-2517-0" TargetMode="External"/><Relationship Id="rId20" Type="http://schemas.openxmlformats.org/officeDocument/2006/relationships/hyperlink" Target="https://bmcresnotes.biomedcentral.com/articles/10.1186/1756-0500-5-475" TargetMode="External"/><Relationship Id="rId1" Type="http://schemas.openxmlformats.org/officeDocument/2006/relationships/hyperlink" Target="https://www.tropmedres.ac/units/moru-bangkok/malaria/studies-study-sites/critical-illness" TargetMode="External"/><Relationship Id="rId6" Type="http://schemas.openxmlformats.org/officeDocument/2006/relationships/hyperlink" Target="https://apps.webofknowledge.com/full_record.do?product=WOS&amp;search_mode=GeneralSearch&amp;qid=9&amp;SID=F4aKVU8TP9eglWPEvzg&amp;page=1&amp;doc=22" TargetMode="External"/><Relationship Id="rId11" Type="http://schemas.openxmlformats.org/officeDocument/2006/relationships/hyperlink" Target="https://www.sciencedirect.com/science/article/pii/S0883944117304057?via%3Dihub" TargetMode="External"/><Relationship Id="rId24" Type="http://schemas.openxmlformats.org/officeDocument/2006/relationships/hyperlink" Target="https://jpma.org.pk/article-details/7725?article_id=7725" TargetMode="External"/><Relationship Id="rId5" Type="http://schemas.openxmlformats.org/officeDocument/2006/relationships/hyperlink" Target="https://apps.webofknowledge.com/full_record.do?product=WOS&amp;search_mode=GeneralSearch&amp;qid=9&amp;SID=F4aKVU8TP9eglWPEvzg&amp;page=1&amp;doc=20" TargetMode="External"/><Relationship Id="rId15" Type="http://schemas.openxmlformats.org/officeDocument/2006/relationships/hyperlink" Target="https://www.sciencedirect.com/science/article/pii/S002248041300499X?via%3Dihub" TargetMode="External"/><Relationship Id="rId23" Type="http://schemas.openxmlformats.org/officeDocument/2006/relationships/hyperlink" Target="https://link.springer.com/article/10.1007/s00268-016-3644-5" TargetMode="External"/><Relationship Id="rId10" Type="http://schemas.openxmlformats.org/officeDocument/2006/relationships/hyperlink" Target="https://www.sciencedirect.com/science/article/pii/S0027968417300706" TargetMode="External"/><Relationship Id="rId19" Type="http://schemas.openxmlformats.org/officeDocument/2006/relationships/hyperlink" Target="https://www.sciencedirect.com/science/article/pii/S0883944114001695?via%3Dihub" TargetMode="External"/><Relationship Id="rId4" Type="http://schemas.openxmlformats.org/officeDocument/2006/relationships/hyperlink" Target="https://apps.webofknowledge.com/full_record.do?product=WOS&amp;search_mode=GeneralSearch&amp;qid=9&amp;SID=F4aKVU8TP9eglWPEvzg&amp;page=1&amp;doc=3" TargetMode="External"/><Relationship Id="rId9" Type="http://schemas.openxmlformats.org/officeDocument/2006/relationships/hyperlink" Target="https://www.sciencedirect.com/science/article/pii/S0883944118305732" TargetMode="External"/><Relationship Id="rId14" Type="http://schemas.openxmlformats.org/officeDocument/2006/relationships/hyperlink" Target="https://www.ncbi.nlm.nih.gov/pubmed/25261799" TargetMode="External"/><Relationship Id="rId22" Type="http://schemas.openxmlformats.org/officeDocument/2006/relationships/hyperlink" Target="http://www.scielo.br/scielo.php?script=sci_arttext&amp;pid=S1807-59322017001200764&amp;lng=en&amp;nrm=iso&amp;tl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89F1-1BD2-4DE8-9AA8-B131EC141B57}">
  <dimension ref="A1:L73"/>
  <sheetViews>
    <sheetView tabSelected="1" zoomScale="60" zoomScaleNormal="60" workbookViewId="0">
      <pane ySplit="1" topLeftCell="A47" activePane="bottomLeft" state="frozen"/>
      <selection pane="bottomLeft" activeCell="C49" sqref="C49:C70"/>
    </sheetView>
  </sheetViews>
  <sheetFormatPr defaultRowHeight="14.4" x14ac:dyDescent="0.3"/>
  <cols>
    <col min="2" max="2" width="14.33203125" customWidth="1"/>
    <col min="3" max="3" width="26.109375" bestFit="1" customWidth="1"/>
    <col min="4" max="4" width="26.109375" customWidth="1"/>
    <col min="5" max="5" width="30.44140625" customWidth="1"/>
    <col min="6" max="6" width="31.5546875" bestFit="1" customWidth="1"/>
    <col min="7" max="7" width="15.44140625" customWidth="1"/>
    <col min="8" max="8" width="15.109375" bestFit="1" customWidth="1"/>
    <col min="9" max="9" width="21.77734375" bestFit="1" customWidth="1"/>
    <col min="10" max="10" width="18" bestFit="1" customWidth="1"/>
  </cols>
  <sheetData>
    <row r="1" spans="2:10" x14ac:dyDescent="0.3">
      <c r="B1" s="1" t="s">
        <v>22</v>
      </c>
      <c r="C1" s="1" t="s">
        <v>0</v>
      </c>
      <c r="D1" s="1" t="s">
        <v>29</v>
      </c>
      <c r="E1" s="1" t="s">
        <v>33</v>
      </c>
      <c r="F1" s="1" t="s">
        <v>34</v>
      </c>
      <c r="G1" s="1" t="s">
        <v>2</v>
      </c>
      <c r="H1" s="1" t="s">
        <v>1</v>
      </c>
      <c r="I1" s="1" t="s">
        <v>18</v>
      </c>
      <c r="J1" s="1" t="s">
        <v>21</v>
      </c>
    </row>
    <row r="2" spans="2:10" x14ac:dyDescent="0.3">
      <c r="B2" t="s">
        <v>23</v>
      </c>
      <c r="C2" t="s">
        <v>3</v>
      </c>
      <c r="D2" t="s">
        <v>32</v>
      </c>
      <c r="G2">
        <v>32</v>
      </c>
      <c r="H2">
        <v>8</v>
      </c>
      <c r="I2" t="s">
        <v>19</v>
      </c>
      <c r="J2" t="s">
        <v>19</v>
      </c>
    </row>
    <row r="3" spans="2:10" x14ac:dyDescent="0.3">
      <c r="B3" t="s">
        <v>23</v>
      </c>
      <c r="C3" t="s">
        <v>3</v>
      </c>
      <c r="D3" t="s">
        <v>32</v>
      </c>
      <c r="G3">
        <v>50</v>
      </c>
      <c r="H3">
        <v>4</v>
      </c>
      <c r="I3">
        <v>725</v>
      </c>
      <c r="J3" t="s">
        <v>19</v>
      </c>
    </row>
    <row r="4" spans="2:10" x14ac:dyDescent="0.3">
      <c r="B4" t="s">
        <v>23</v>
      </c>
      <c r="C4" t="s">
        <v>4</v>
      </c>
      <c r="D4" t="s">
        <v>32</v>
      </c>
      <c r="G4" t="s">
        <v>19</v>
      </c>
      <c r="H4">
        <v>10</v>
      </c>
      <c r="I4">
        <v>760</v>
      </c>
      <c r="J4" t="s">
        <v>19</v>
      </c>
    </row>
    <row r="5" spans="2:10" x14ac:dyDescent="0.3">
      <c r="B5" t="s">
        <v>23</v>
      </c>
      <c r="C5" t="s">
        <v>5</v>
      </c>
      <c r="D5" t="s">
        <v>32</v>
      </c>
      <c r="G5" t="s">
        <v>19</v>
      </c>
      <c r="H5" t="s">
        <v>19</v>
      </c>
      <c r="I5">
        <v>257</v>
      </c>
      <c r="J5" t="s">
        <v>19</v>
      </c>
    </row>
    <row r="6" spans="2:10" x14ac:dyDescent="0.3">
      <c r="B6" t="s">
        <v>23</v>
      </c>
      <c r="C6" t="s">
        <v>5</v>
      </c>
      <c r="D6" t="s">
        <v>32</v>
      </c>
      <c r="G6" t="s">
        <v>19</v>
      </c>
      <c r="H6">
        <v>3</v>
      </c>
      <c r="I6">
        <v>141</v>
      </c>
      <c r="J6" t="s">
        <v>19</v>
      </c>
    </row>
    <row r="7" spans="2:10" x14ac:dyDescent="0.3">
      <c r="B7" t="s">
        <v>23</v>
      </c>
      <c r="C7" t="s">
        <v>6</v>
      </c>
      <c r="D7" t="s">
        <v>32</v>
      </c>
      <c r="G7">
        <v>300</v>
      </c>
      <c r="H7">
        <v>9</v>
      </c>
      <c r="I7">
        <v>390</v>
      </c>
      <c r="J7" t="s">
        <v>19</v>
      </c>
    </row>
    <row r="8" spans="2:10" x14ac:dyDescent="0.3">
      <c r="B8" t="s">
        <v>23</v>
      </c>
      <c r="C8" t="s">
        <v>7</v>
      </c>
      <c r="D8" t="s">
        <v>32</v>
      </c>
      <c r="G8" t="s">
        <v>19</v>
      </c>
      <c r="H8">
        <v>18</v>
      </c>
      <c r="I8" t="s">
        <v>19</v>
      </c>
      <c r="J8" t="s">
        <v>19</v>
      </c>
    </row>
    <row r="9" spans="2:10" x14ac:dyDescent="0.3">
      <c r="B9" t="s">
        <v>23</v>
      </c>
      <c r="C9" t="s">
        <v>7</v>
      </c>
      <c r="D9" t="s">
        <v>32</v>
      </c>
      <c r="G9" t="s">
        <v>19</v>
      </c>
      <c r="H9" t="s">
        <v>19</v>
      </c>
      <c r="I9">
        <v>276</v>
      </c>
      <c r="J9" t="s">
        <v>19</v>
      </c>
    </row>
    <row r="10" spans="2:10" x14ac:dyDescent="0.3">
      <c r="B10" t="s">
        <v>23</v>
      </c>
      <c r="C10" t="s">
        <v>7</v>
      </c>
      <c r="D10" t="s">
        <v>32</v>
      </c>
      <c r="G10">
        <v>500</v>
      </c>
      <c r="H10">
        <v>6</v>
      </c>
      <c r="I10">
        <v>591</v>
      </c>
      <c r="J10" t="s">
        <v>19</v>
      </c>
    </row>
    <row r="11" spans="2:10" x14ac:dyDescent="0.3">
      <c r="B11" t="s">
        <v>23</v>
      </c>
      <c r="C11" t="s">
        <v>7</v>
      </c>
      <c r="D11" t="s">
        <v>32</v>
      </c>
      <c r="G11">
        <v>450</v>
      </c>
      <c r="H11">
        <v>6</v>
      </c>
      <c r="I11">
        <v>370</v>
      </c>
      <c r="J11">
        <v>15000000</v>
      </c>
    </row>
    <row r="12" spans="2:10" x14ac:dyDescent="0.3">
      <c r="B12" t="s">
        <v>23</v>
      </c>
      <c r="C12" t="s">
        <v>8</v>
      </c>
      <c r="D12" t="s">
        <v>32</v>
      </c>
      <c r="G12">
        <v>60</v>
      </c>
      <c r="H12" t="s">
        <v>19</v>
      </c>
      <c r="I12" t="s">
        <v>19</v>
      </c>
      <c r="J12">
        <v>200000</v>
      </c>
    </row>
    <row r="13" spans="2:10" x14ac:dyDescent="0.3">
      <c r="B13" t="s">
        <v>23</v>
      </c>
      <c r="C13" t="s">
        <v>8</v>
      </c>
      <c r="D13" t="s">
        <v>32</v>
      </c>
      <c r="G13">
        <v>1800</v>
      </c>
      <c r="H13">
        <v>20</v>
      </c>
      <c r="I13">
        <v>1200</v>
      </c>
      <c r="J13">
        <v>32000000</v>
      </c>
    </row>
    <row r="14" spans="2:10" x14ac:dyDescent="0.3">
      <c r="B14" t="s">
        <v>23</v>
      </c>
      <c r="C14" t="s">
        <v>8</v>
      </c>
      <c r="D14" t="s">
        <v>32</v>
      </c>
      <c r="G14">
        <v>140</v>
      </c>
      <c r="H14">
        <v>5</v>
      </c>
      <c r="I14" t="s">
        <v>19</v>
      </c>
      <c r="J14" t="s">
        <v>19</v>
      </c>
    </row>
    <row r="15" spans="2:10" x14ac:dyDescent="0.3">
      <c r="B15" t="s">
        <v>23</v>
      </c>
      <c r="C15" t="s">
        <v>8</v>
      </c>
      <c r="D15" t="s">
        <v>32</v>
      </c>
      <c r="G15">
        <v>750</v>
      </c>
      <c r="H15">
        <v>5</v>
      </c>
      <c r="I15" t="s">
        <v>19</v>
      </c>
      <c r="J15" t="s">
        <v>19</v>
      </c>
    </row>
    <row r="16" spans="2:10" x14ac:dyDescent="0.3">
      <c r="B16" t="s">
        <v>23</v>
      </c>
      <c r="C16" t="s">
        <v>9</v>
      </c>
      <c r="D16" t="s">
        <v>32</v>
      </c>
      <c r="G16" t="s">
        <v>19</v>
      </c>
      <c r="H16">
        <v>5</v>
      </c>
      <c r="I16" t="s">
        <v>19</v>
      </c>
      <c r="J16" t="s">
        <v>19</v>
      </c>
    </row>
    <row r="17" spans="2:11" x14ac:dyDescent="0.3">
      <c r="B17" t="s">
        <v>23</v>
      </c>
      <c r="C17" t="s">
        <v>9</v>
      </c>
      <c r="D17" t="s">
        <v>32</v>
      </c>
      <c r="G17">
        <v>600</v>
      </c>
      <c r="H17">
        <v>4</v>
      </c>
      <c r="I17">
        <v>234</v>
      </c>
      <c r="J17">
        <v>9000000</v>
      </c>
    </row>
    <row r="18" spans="2:11" x14ac:dyDescent="0.3">
      <c r="B18" t="s">
        <v>23</v>
      </c>
      <c r="C18" t="s">
        <v>10</v>
      </c>
      <c r="D18" t="s">
        <v>32</v>
      </c>
      <c r="G18" t="s">
        <v>19</v>
      </c>
      <c r="H18" t="s">
        <v>19</v>
      </c>
      <c r="I18">
        <v>555</v>
      </c>
      <c r="J18" t="s">
        <v>19</v>
      </c>
    </row>
    <row r="19" spans="2:11" x14ac:dyDescent="0.3">
      <c r="B19" t="s">
        <v>23</v>
      </c>
      <c r="C19" t="s">
        <v>11</v>
      </c>
      <c r="D19" t="s">
        <v>32</v>
      </c>
      <c r="G19" t="s">
        <v>19</v>
      </c>
      <c r="H19">
        <v>6</v>
      </c>
      <c r="I19">
        <v>425</v>
      </c>
      <c r="J19" t="s">
        <v>19</v>
      </c>
    </row>
    <row r="20" spans="2:11" x14ac:dyDescent="0.3">
      <c r="B20" t="s">
        <v>23</v>
      </c>
      <c r="C20" t="s">
        <v>11</v>
      </c>
      <c r="D20" t="s">
        <v>32</v>
      </c>
      <c r="G20">
        <v>340</v>
      </c>
      <c r="H20">
        <v>5</v>
      </c>
      <c r="I20" t="s">
        <v>19</v>
      </c>
      <c r="J20" t="s">
        <v>19</v>
      </c>
    </row>
    <row r="21" spans="2:11" x14ac:dyDescent="0.3">
      <c r="B21" t="s">
        <v>23</v>
      </c>
      <c r="C21" t="s">
        <v>11</v>
      </c>
      <c r="D21" t="s">
        <v>32</v>
      </c>
      <c r="G21" t="s">
        <v>19</v>
      </c>
      <c r="H21">
        <v>6</v>
      </c>
      <c r="I21">
        <v>234</v>
      </c>
      <c r="J21" t="s">
        <v>19</v>
      </c>
    </row>
    <row r="22" spans="2:11" x14ac:dyDescent="0.3">
      <c r="B22" t="s">
        <v>23</v>
      </c>
      <c r="C22" t="s">
        <v>11</v>
      </c>
      <c r="D22" t="s">
        <v>0</v>
      </c>
      <c r="E22">
        <f>100*H22/G22</f>
        <v>7.2443181818181817</v>
      </c>
      <c r="F22">
        <f>H22*100000/J22</f>
        <v>1.7586206896551724</v>
      </c>
      <c r="G22">
        <v>7040</v>
      </c>
      <c r="H22">
        <v>510</v>
      </c>
      <c r="I22" t="s">
        <v>19</v>
      </c>
      <c r="J22">
        <v>29000000</v>
      </c>
      <c r="K22" t="s">
        <v>20</v>
      </c>
    </row>
    <row r="23" spans="2:11" x14ac:dyDescent="0.3">
      <c r="B23" t="s">
        <v>23</v>
      </c>
      <c r="C23" t="s">
        <v>11</v>
      </c>
      <c r="D23" t="s">
        <v>32</v>
      </c>
      <c r="G23" t="s">
        <v>19</v>
      </c>
      <c r="H23">
        <v>22</v>
      </c>
      <c r="I23">
        <v>126</v>
      </c>
      <c r="J23" t="s">
        <v>19</v>
      </c>
    </row>
    <row r="24" spans="2:11" x14ac:dyDescent="0.3">
      <c r="B24" t="s">
        <v>23</v>
      </c>
      <c r="C24" t="s">
        <v>11</v>
      </c>
      <c r="D24" t="s">
        <v>32</v>
      </c>
      <c r="G24">
        <v>750</v>
      </c>
      <c r="H24">
        <v>11</v>
      </c>
      <c r="I24">
        <v>992</v>
      </c>
      <c r="J24">
        <v>3000000</v>
      </c>
    </row>
    <row r="25" spans="2:11" x14ac:dyDescent="0.3">
      <c r="B25" t="s">
        <v>23</v>
      </c>
      <c r="C25" t="s">
        <v>11</v>
      </c>
      <c r="D25" t="s">
        <v>32</v>
      </c>
      <c r="G25" t="s">
        <v>19</v>
      </c>
      <c r="H25" t="s">
        <v>19</v>
      </c>
      <c r="I25">
        <v>700</v>
      </c>
      <c r="J25" t="s">
        <v>19</v>
      </c>
    </row>
    <row r="26" spans="2:11" x14ac:dyDescent="0.3">
      <c r="B26" t="s">
        <v>23</v>
      </c>
      <c r="C26" t="s">
        <v>12</v>
      </c>
      <c r="D26" t="s">
        <v>32</v>
      </c>
      <c r="G26" t="s">
        <v>19</v>
      </c>
      <c r="H26">
        <v>10</v>
      </c>
      <c r="I26" t="s">
        <v>19</v>
      </c>
      <c r="J26" t="s">
        <v>19</v>
      </c>
    </row>
    <row r="27" spans="2:11" x14ac:dyDescent="0.3">
      <c r="B27" t="s">
        <v>23</v>
      </c>
      <c r="C27" t="s">
        <v>13</v>
      </c>
      <c r="D27" t="s">
        <v>32</v>
      </c>
      <c r="G27">
        <v>1000</v>
      </c>
      <c r="H27">
        <v>10</v>
      </c>
      <c r="I27">
        <v>412</v>
      </c>
      <c r="J27" t="s">
        <v>19</v>
      </c>
    </row>
    <row r="28" spans="2:11" x14ac:dyDescent="0.3">
      <c r="B28" t="s">
        <v>23</v>
      </c>
      <c r="C28" t="s">
        <v>13</v>
      </c>
      <c r="D28" t="s">
        <v>32</v>
      </c>
      <c r="G28" t="s">
        <v>19</v>
      </c>
      <c r="H28">
        <v>10</v>
      </c>
      <c r="I28">
        <v>715</v>
      </c>
      <c r="J28" t="s">
        <v>19</v>
      </c>
    </row>
    <row r="29" spans="2:11" x14ac:dyDescent="0.3">
      <c r="B29" t="s">
        <v>23</v>
      </c>
      <c r="C29" t="s">
        <v>13</v>
      </c>
      <c r="D29" t="s">
        <v>32</v>
      </c>
      <c r="G29">
        <v>375</v>
      </c>
      <c r="H29">
        <v>8</v>
      </c>
      <c r="I29" t="s">
        <v>19</v>
      </c>
      <c r="J29">
        <v>3200000</v>
      </c>
    </row>
    <row r="30" spans="2:11" x14ac:dyDescent="0.3">
      <c r="B30" t="s">
        <v>23</v>
      </c>
      <c r="C30" t="s">
        <v>13</v>
      </c>
      <c r="D30" t="s">
        <v>32</v>
      </c>
      <c r="G30">
        <v>1000</v>
      </c>
      <c r="H30">
        <v>22</v>
      </c>
      <c r="I30" t="s">
        <v>19</v>
      </c>
      <c r="J30">
        <v>13000000</v>
      </c>
    </row>
    <row r="31" spans="2:11" x14ac:dyDescent="0.3">
      <c r="B31" t="s">
        <v>23</v>
      </c>
      <c r="C31" t="s">
        <v>14</v>
      </c>
      <c r="D31" t="s">
        <v>32</v>
      </c>
      <c r="G31" t="s">
        <v>19</v>
      </c>
      <c r="H31" t="s">
        <v>19</v>
      </c>
      <c r="I31">
        <v>1689</v>
      </c>
      <c r="J31" t="s">
        <v>19</v>
      </c>
    </row>
    <row r="32" spans="2:11" x14ac:dyDescent="0.3">
      <c r="B32" t="s">
        <v>23</v>
      </c>
      <c r="C32" t="s">
        <v>15</v>
      </c>
      <c r="D32" t="s">
        <v>32</v>
      </c>
      <c r="G32">
        <v>476</v>
      </c>
      <c r="H32">
        <v>8</v>
      </c>
      <c r="I32">
        <v>218</v>
      </c>
      <c r="J32" t="s">
        <v>19</v>
      </c>
    </row>
    <row r="33" spans="2:10" x14ac:dyDescent="0.3">
      <c r="B33" t="s">
        <v>23</v>
      </c>
      <c r="C33" t="s">
        <v>15</v>
      </c>
      <c r="D33" t="s">
        <v>32</v>
      </c>
      <c r="G33">
        <v>1500</v>
      </c>
      <c r="H33">
        <v>22</v>
      </c>
      <c r="I33">
        <v>222</v>
      </c>
      <c r="J33" t="s">
        <v>19</v>
      </c>
    </row>
    <row r="34" spans="2:10" x14ac:dyDescent="0.3">
      <c r="B34" t="s">
        <v>23</v>
      </c>
      <c r="C34" t="s">
        <v>15</v>
      </c>
      <c r="D34" t="s">
        <v>32</v>
      </c>
      <c r="G34" t="s">
        <v>19</v>
      </c>
      <c r="H34">
        <v>1</v>
      </c>
      <c r="I34" t="s">
        <v>19</v>
      </c>
      <c r="J34" t="s">
        <v>19</v>
      </c>
    </row>
    <row r="35" spans="2:10" x14ac:dyDescent="0.3">
      <c r="B35" t="s">
        <v>23</v>
      </c>
      <c r="C35" t="s">
        <v>15</v>
      </c>
      <c r="D35" t="s">
        <v>32</v>
      </c>
      <c r="G35" t="s">
        <v>19</v>
      </c>
      <c r="H35">
        <v>8</v>
      </c>
      <c r="I35" t="s">
        <v>19</v>
      </c>
      <c r="J35">
        <v>3000000</v>
      </c>
    </row>
    <row r="36" spans="2:10" x14ac:dyDescent="0.3">
      <c r="B36" t="s">
        <v>23</v>
      </c>
      <c r="C36" t="s">
        <v>16</v>
      </c>
      <c r="D36" t="s">
        <v>32</v>
      </c>
      <c r="G36">
        <v>1300</v>
      </c>
      <c r="H36">
        <v>5</v>
      </c>
      <c r="I36" t="s">
        <v>19</v>
      </c>
      <c r="J36" t="s">
        <v>19</v>
      </c>
    </row>
    <row r="37" spans="2:10" x14ac:dyDescent="0.3">
      <c r="B37" t="s">
        <v>23</v>
      </c>
      <c r="C37" t="s">
        <v>17</v>
      </c>
      <c r="D37" t="s">
        <v>32</v>
      </c>
      <c r="G37" t="s">
        <v>19</v>
      </c>
      <c r="H37">
        <v>5</v>
      </c>
      <c r="I37">
        <v>102</v>
      </c>
      <c r="J37" t="s">
        <v>19</v>
      </c>
    </row>
    <row r="38" spans="2:10" x14ac:dyDescent="0.3">
      <c r="B38" t="s">
        <v>24</v>
      </c>
      <c r="C38" t="s">
        <v>25</v>
      </c>
      <c r="D38" t="s">
        <v>0</v>
      </c>
      <c r="E38">
        <v>3.5</v>
      </c>
    </row>
    <row r="39" spans="2:10" x14ac:dyDescent="0.3">
      <c r="B39" t="s">
        <v>24</v>
      </c>
      <c r="C39" t="s">
        <v>26</v>
      </c>
      <c r="D39" t="s">
        <v>0</v>
      </c>
      <c r="F39">
        <v>2.1</v>
      </c>
    </row>
    <row r="40" spans="2:10" x14ac:dyDescent="0.3">
      <c r="B40" t="s">
        <v>24</v>
      </c>
      <c r="C40" t="s">
        <v>30</v>
      </c>
      <c r="D40" t="s">
        <v>0</v>
      </c>
      <c r="E40">
        <v>1.7</v>
      </c>
      <c r="F40">
        <v>3.8</v>
      </c>
    </row>
    <row r="41" spans="2:10" x14ac:dyDescent="0.3">
      <c r="B41" t="s">
        <v>24</v>
      </c>
      <c r="C41" t="s">
        <v>31</v>
      </c>
      <c r="D41" t="s">
        <v>0</v>
      </c>
      <c r="E41">
        <v>8.9</v>
      </c>
      <c r="F41">
        <v>5.0999999999999996</v>
      </c>
    </row>
    <row r="42" spans="2:10" x14ac:dyDescent="0.3">
      <c r="B42" t="s">
        <v>24</v>
      </c>
      <c r="C42" t="s">
        <v>16</v>
      </c>
      <c r="D42" t="s">
        <v>0</v>
      </c>
      <c r="E42">
        <v>0.2</v>
      </c>
    </row>
    <row r="43" spans="2:10" x14ac:dyDescent="0.3">
      <c r="B43" t="s">
        <v>24</v>
      </c>
      <c r="C43" t="s">
        <v>27</v>
      </c>
      <c r="D43" t="s">
        <v>0</v>
      </c>
      <c r="E43">
        <v>1.8</v>
      </c>
      <c r="F43">
        <v>3.9</v>
      </c>
    </row>
    <row r="44" spans="2:10" x14ac:dyDescent="0.3">
      <c r="B44" t="s">
        <v>24</v>
      </c>
      <c r="C44" t="s">
        <v>28</v>
      </c>
      <c r="D44" t="s">
        <v>0</v>
      </c>
      <c r="F44">
        <v>1.6</v>
      </c>
    </row>
    <row r="45" spans="2:10" x14ac:dyDescent="0.3">
      <c r="B45" s="2" t="s">
        <v>35</v>
      </c>
      <c r="C45" t="s">
        <v>28</v>
      </c>
      <c r="D45" t="s">
        <v>0</v>
      </c>
      <c r="F45">
        <v>2.5</v>
      </c>
    </row>
    <row r="46" spans="2:10" x14ac:dyDescent="0.3">
      <c r="B46" s="2" t="s">
        <v>35</v>
      </c>
      <c r="C46" t="s">
        <v>36</v>
      </c>
      <c r="D46" t="s">
        <v>0</v>
      </c>
      <c r="F46">
        <v>0.3</v>
      </c>
    </row>
    <row r="47" spans="2:10" x14ac:dyDescent="0.3">
      <c r="B47" s="2" t="s">
        <v>35</v>
      </c>
      <c r="C47" t="s">
        <v>27</v>
      </c>
      <c r="D47" t="s">
        <v>0</v>
      </c>
      <c r="F47">
        <v>3.9</v>
      </c>
    </row>
    <row r="48" spans="2:10" x14ac:dyDescent="0.3">
      <c r="B48" t="s">
        <v>38</v>
      </c>
      <c r="C48" t="s">
        <v>37</v>
      </c>
      <c r="D48" t="s">
        <v>0</v>
      </c>
      <c r="F48">
        <v>7.6712682406824246</v>
      </c>
      <c r="G48" t="s">
        <v>39</v>
      </c>
    </row>
    <row r="49" spans="1:12" x14ac:dyDescent="0.3">
      <c r="A49" s="2" t="s">
        <v>43</v>
      </c>
      <c r="B49" t="s">
        <v>40</v>
      </c>
      <c r="C49" t="s">
        <v>15</v>
      </c>
      <c r="D49" t="s">
        <v>47</v>
      </c>
      <c r="F49">
        <v>0.13</v>
      </c>
      <c r="G49">
        <v>3633</v>
      </c>
      <c r="H49">
        <v>55</v>
      </c>
      <c r="K49" t="s">
        <v>41</v>
      </c>
      <c r="L49" t="s">
        <v>42</v>
      </c>
    </row>
    <row r="50" spans="1:12" x14ac:dyDescent="0.3">
      <c r="A50" s="2" t="s">
        <v>45</v>
      </c>
      <c r="B50" t="s">
        <v>46</v>
      </c>
      <c r="C50" t="s">
        <v>44</v>
      </c>
      <c r="D50" t="s">
        <v>47</v>
      </c>
      <c r="G50">
        <f>11*25 + 11* 75 + 10 * 150 + 5 * 250 + 450</f>
        <v>4300</v>
      </c>
      <c r="H50" t="s">
        <v>48</v>
      </c>
      <c r="K50" t="s">
        <v>49</v>
      </c>
      <c r="L50" t="s">
        <v>50</v>
      </c>
    </row>
    <row r="51" spans="1:12" x14ac:dyDescent="0.3">
      <c r="A51" s="2" t="s">
        <v>51</v>
      </c>
      <c r="B51" t="s">
        <v>52</v>
      </c>
      <c r="C51" t="s">
        <v>53</v>
      </c>
      <c r="D51" t="s">
        <v>47</v>
      </c>
      <c r="G51" t="s">
        <v>54</v>
      </c>
      <c r="K51" t="s">
        <v>55</v>
      </c>
    </row>
    <row r="52" spans="1:12" x14ac:dyDescent="0.3">
      <c r="A52" s="2" t="s">
        <v>57</v>
      </c>
      <c r="B52" t="s">
        <v>56</v>
      </c>
      <c r="C52" t="s">
        <v>7</v>
      </c>
      <c r="D52" t="s">
        <v>58</v>
      </c>
      <c r="G52">
        <v>1400</v>
      </c>
      <c r="H52">
        <v>30</v>
      </c>
      <c r="K52" t="s">
        <v>59</v>
      </c>
    </row>
    <row r="53" spans="1:12" x14ac:dyDescent="0.3">
      <c r="A53" s="2" t="s">
        <v>60</v>
      </c>
      <c r="B53" t="s">
        <v>61</v>
      </c>
      <c r="C53" t="s">
        <v>8</v>
      </c>
      <c r="D53" t="s">
        <v>32</v>
      </c>
      <c r="G53">
        <v>838</v>
      </c>
      <c r="H53" t="s">
        <v>62</v>
      </c>
      <c r="K53" t="s">
        <v>63</v>
      </c>
    </row>
    <row r="54" spans="1:12" x14ac:dyDescent="0.3">
      <c r="A54" s="2" t="s">
        <v>65</v>
      </c>
      <c r="B54" t="s">
        <v>64</v>
      </c>
      <c r="C54" t="s">
        <v>66</v>
      </c>
      <c r="D54" t="s">
        <v>32</v>
      </c>
      <c r="F54">
        <v>0.4</v>
      </c>
      <c r="G54">
        <f>4450*8/11</f>
        <v>3236.3636363636365</v>
      </c>
      <c r="H54">
        <v>8</v>
      </c>
      <c r="K54" t="s">
        <v>67</v>
      </c>
    </row>
    <row r="55" spans="1:12" x14ac:dyDescent="0.3">
      <c r="A55" s="2" t="s">
        <v>70</v>
      </c>
      <c r="B55" t="s">
        <v>68</v>
      </c>
      <c r="C55" t="s">
        <v>69</v>
      </c>
      <c r="D55" t="s">
        <v>32</v>
      </c>
      <c r="G55">
        <v>500</v>
      </c>
      <c r="H55">
        <v>5.5</v>
      </c>
      <c r="K55" t="s">
        <v>71</v>
      </c>
    </row>
    <row r="56" spans="1:12" x14ac:dyDescent="0.3">
      <c r="A56" s="2" t="s">
        <v>74</v>
      </c>
      <c r="B56" t="s">
        <v>72</v>
      </c>
      <c r="C56" t="s">
        <v>73</v>
      </c>
      <c r="D56" t="s">
        <v>32</v>
      </c>
      <c r="F56">
        <f>H56*(100000/140428)</f>
        <v>9.2574130515281841</v>
      </c>
      <c r="G56">
        <v>162</v>
      </c>
      <c r="H56">
        <v>13</v>
      </c>
      <c r="J56">
        <v>140428</v>
      </c>
      <c r="K56" t="s">
        <v>75</v>
      </c>
    </row>
    <row r="57" spans="1:12" x14ac:dyDescent="0.3">
      <c r="A57" s="2" t="s">
        <v>76</v>
      </c>
      <c r="B57" t="s">
        <v>77</v>
      </c>
      <c r="C57" t="s">
        <v>78</v>
      </c>
      <c r="D57" t="s">
        <v>32</v>
      </c>
      <c r="G57">
        <v>1200</v>
      </c>
      <c r="H57">
        <v>6</v>
      </c>
      <c r="K57" t="s">
        <v>79</v>
      </c>
    </row>
    <row r="58" spans="1:12" x14ac:dyDescent="0.3">
      <c r="A58" s="2" t="s">
        <v>82</v>
      </c>
      <c r="B58" s="3" t="s">
        <v>81</v>
      </c>
      <c r="C58" t="s">
        <v>80</v>
      </c>
      <c r="D58" t="s">
        <v>0</v>
      </c>
      <c r="E58">
        <v>1.7</v>
      </c>
      <c r="F58">
        <v>11.7</v>
      </c>
      <c r="G58">
        <f>100*H58/E58</f>
        <v>20529.411764705885</v>
      </c>
      <c r="H58">
        <v>349</v>
      </c>
      <c r="K58" t="s">
        <v>83</v>
      </c>
    </row>
    <row r="59" spans="1:12" x14ac:dyDescent="0.3">
      <c r="A59" s="2" t="s">
        <v>84</v>
      </c>
      <c r="B59" t="s">
        <v>85</v>
      </c>
      <c r="C59" t="s">
        <v>9</v>
      </c>
      <c r="D59" t="s">
        <v>58</v>
      </c>
      <c r="G59">
        <v>5753</v>
      </c>
      <c r="H59">
        <v>0</v>
      </c>
      <c r="K59" t="s">
        <v>86</v>
      </c>
    </row>
    <row r="60" spans="1:12" x14ac:dyDescent="0.3">
      <c r="A60" s="2" t="s">
        <v>87</v>
      </c>
      <c r="B60" t="s">
        <v>88</v>
      </c>
      <c r="C60" t="s">
        <v>89</v>
      </c>
      <c r="D60" t="s">
        <v>58</v>
      </c>
      <c r="K60" t="s">
        <v>90</v>
      </c>
    </row>
    <row r="61" spans="1:12" x14ac:dyDescent="0.3">
      <c r="A61" s="2" t="s">
        <v>93</v>
      </c>
      <c r="B61" t="s">
        <v>94</v>
      </c>
      <c r="C61" t="s">
        <v>91</v>
      </c>
      <c r="D61" t="s">
        <v>32</v>
      </c>
      <c r="G61">
        <v>12</v>
      </c>
      <c r="H61">
        <v>1028</v>
      </c>
      <c r="K61" t="s">
        <v>92</v>
      </c>
    </row>
    <row r="62" spans="1:12" x14ac:dyDescent="0.3">
      <c r="A62" s="2" t="s">
        <v>97</v>
      </c>
      <c r="B62" t="s">
        <v>95</v>
      </c>
      <c r="C62" t="s">
        <v>96</v>
      </c>
      <c r="D62" t="s">
        <v>32</v>
      </c>
      <c r="G62">
        <v>400</v>
      </c>
      <c r="H62">
        <v>10</v>
      </c>
      <c r="K62" t="s">
        <v>98</v>
      </c>
    </row>
    <row r="63" spans="1:12" x14ac:dyDescent="0.3">
      <c r="A63" s="2" t="s">
        <v>101</v>
      </c>
      <c r="B63" t="s">
        <v>100</v>
      </c>
      <c r="C63" t="s">
        <v>25</v>
      </c>
      <c r="D63" t="s">
        <v>32</v>
      </c>
      <c r="G63">
        <v>12987</v>
      </c>
      <c r="H63">
        <v>460</v>
      </c>
      <c r="K63" t="s">
        <v>99</v>
      </c>
    </row>
    <row r="64" spans="1:12" x14ac:dyDescent="0.3">
      <c r="A64" s="2" t="s">
        <v>103</v>
      </c>
      <c r="B64" t="s">
        <v>104</v>
      </c>
      <c r="C64" t="s">
        <v>28</v>
      </c>
      <c r="D64" t="s">
        <v>0</v>
      </c>
      <c r="E64" t="s">
        <v>102</v>
      </c>
      <c r="F64">
        <v>2.5</v>
      </c>
      <c r="H64">
        <v>99</v>
      </c>
    </row>
    <row r="65" spans="1:11" x14ac:dyDescent="0.3">
      <c r="A65" s="2" t="s">
        <v>105</v>
      </c>
      <c r="B65" t="s">
        <v>106</v>
      </c>
      <c r="C65" t="s">
        <v>15</v>
      </c>
      <c r="D65" t="s">
        <v>32</v>
      </c>
      <c r="F65">
        <v>0.1</v>
      </c>
      <c r="G65">
        <v>1500</v>
      </c>
      <c r="H65">
        <v>16</v>
      </c>
      <c r="K65" t="s">
        <v>107</v>
      </c>
    </row>
    <row r="66" spans="1:11" x14ac:dyDescent="0.3">
      <c r="A66" s="2" t="s">
        <v>111</v>
      </c>
      <c r="B66" t="s">
        <v>112</v>
      </c>
      <c r="C66" t="s">
        <v>13</v>
      </c>
      <c r="D66" t="s">
        <v>32</v>
      </c>
      <c r="G66">
        <v>1500</v>
      </c>
      <c r="H66">
        <v>13</v>
      </c>
    </row>
    <row r="67" spans="1:11" x14ac:dyDescent="0.3">
      <c r="A67" t="s">
        <v>114</v>
      </c>
      <c r="B67" t="s">
        <v>113</v>
      </c>
      <c r="C67" t="s">
        <v>7</v>
      </c>
      <c r="D67" t="s">
        <v>32</v>
      </c>
      <c r="G67">
        <v>364</v>
      </c>
      <c r="H67">
        <v>6</v>
      </c>
    </row>
    <row r="68" spans="1:11" x14ac:dyDescent="0.3">
      <c r="A68" s="2" t="s">
        <v>115</v>
      </c>
      <c r="B68" t="s">
        <v>116</v>
      </c>
      <c r="C68" t="s">
        <v>117</v>
      </c>
      <c r="D68" t="s">
        <v>32</v>
      </c>
      <c r="G68">
        <v>190</v>
      </c>
      <c r="H68">
        <v>14</v>
      </c>
    </row>
    <row r="69" spans="1:11" x14ac:dyDescent="0.3">
      <c r="A69" s="2" t="s">
        <v>119</v>
      </c>
      <c r="B69" t="s">
        <v>118</v>
      </c>
      <c r="C69" t="s">
        <v>15</v>
      </c>
      <c r="D69" t="s">
        <v>32</v>
      </c>
      <c r="G69">
        <v>300</v>
      </c>
      <c r="H69">
        <v>2</v>
      </c>
    </row>
    <row r="70" spans="1:11" x14ac:dyDescent="0.3">
      <c r="A70" s="2" t="s">
        <v>120</v>
      </c>
      <c r="B70" t="s">
        <v>121</v>
      </c>
      <c r="C70" t="s">
        <v>122</v>
      </c>
      <c r="D70" t="s">
        <v>32</v>
      </c>
      <c r="G70">
        <v>570</v>
      </c>
      <c r="H70" t="s">
        <v>123</v>
      </c>
    </row>
    <row r="71" spans="1:11" x14ac:dyDescent="0.3">
      <c r="D71" t="s">
        <v>108</v>
      </c>
    </row>
    <row r="72" spans="1:11" x14ac:dyDescent="0.3">
      <c r="D72" t="s">
        <v>109</v>
      </c>
    </row>
    <row r="73" spans="1:11" x14ac:dyDescent="0.3">
      <c r="D73" t="s">
        <v>110</v>
      </c>
    </row>
  </sheetData>
  <phoneticPr fontId="2" type="noConversion"/>
  <hyperlinks>
    <hyperlink ref="B45" r:id="rId1" xr:uid="{DFB47AFA-FF6D-4994-B99F-AB897DEB243B}"/>
    <hyperlink ref="B46" r:id="rId2" xr:uid="{48F2C483-DBC2-4E7F-B9BB-B34D0478161D}"/>
    <hyperlink ref="B47" r:id="rId3" xr:uid="{885FF1AD-4600-4811-B357-A6AE0E25E662}"/>
    <hyperlink ref="A49" r:id="rId4" xr:uid="{5F189109-5A71-4C05-A5A4-CA3AF3A2B4CC}"/>
    <hyperlink ref="A50" r:id="rId5" xr:uid="{17F8CDFE-0FCB-4135-B2D3-599BAFAE0855}"/>
    <hyperlink ref="A51" r:id="rId6" xr:uid="{4683F6C5-3C10-4827-AE5F-7F170BF52878}"/>
    <hyperlink ref="A52" r:id="rId7" xr:uid="{61ABCD03-92A4-487C-9F1D-29D9BC46B03F}"/>
    <hyperlink ref="A53" r:id="rId8" xr:uid="{90883A85-C925-4F33-804E-EAC6D1EE4F63}"/>
    <hyperlink ref="A54" r:id="rId9" xr:uid="{79571E8D-59E4-4F23-A477-FE8883B9024E}"/>
    <hyperlink ref="A55" r:id="rId10" xr:uid="{B7DCCB95-1BD6-4B26-9D69-836A6348975A}"/>
    <hyperlink ref="A56" r:id="rId11" xr:uid="{034C4C77-7A17-443B-933C-D004240BEF54}"/>
    <hyperlink ref="A57" r:id="rId12" xr:uid="{9ED9CFCC-47D5-415D-9BFC-9BF84D2AA40E}"/>
    <hyperlink ref="A58" r:id="rId13" xr:uid="{6EF17BD2-7D0D-4433-B548-092EDF8432E5}"/>
    <hyperlink ref="A59" r:id="rId14" xr:uid="{F875CB73-33C4-47BC-A925-39B332AEC474}"/>
    <hyperlink ref="A60" r:id="rId15" xr:uid="{3CCDB4D7-1EBF-4872-883C-178BA26FFC26}"/>
    <hyperlink ref="A61" r:id="rId16" xr:uid="{A930B325-1224-4D9B-A8DC-6B049DE51D96}"/>
    <hyperlink ref="A62" r:id="rId17" xr:uid="{43BD49F0-9214-4630-81FE-3C5D17236A57}"/>
    <hyperlink ref="A63" r:id="rId18" xr:uid="{F78C63AF-94AA-49E0-992F-08ACC29BDE2A}"/>
    <hyperlink ref="A64" r:id="rId19" xr:uid="{C0847B61-F58C-409D-97C7-8DAE3E7EDFB2}"/>
    <hyperlink ref="A65" r:id="rId20" xr:uid="{F32058D1-825F-44DF-83A2-1C93C79EDA0A}"/>
    <hyperlink ref="A66" r:id="rId21" xr:uid="{C9DE083E-8215-4723-8BEF-6045AC1E4EC9}"/>
    <hyperlink ref="A68" r:id="rId22" xr:uid="{4E864C5E-8BEE-4D22-8720-1381C335FBFB}"/>
    <hyperlink ref="A69" r:id="rId23" xr:uid="{DB104DA5-B5D2-4314-B1BF-5ED49C969336}"/>
    <hyperlink ref="A70" r:id="rId24" xr:uid="{75DA124D-51E4-499A-B2C5-8715BF09B8E3}"/>
  </hyperlinks>
  <pageMargins left="0.7" right="0.7" top="0.75" bottom="0.75" header="0.3" footer="0.3"/>
  <pageSetup paperSize="9"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Whittaker</dc:creator>
  <cp:lastModifiedBy>Charlie Whittaker</cp:lastModifiedBy>
  <dcterms:created xsi:type="dcterms:W3CDTF">2020-03-12T09:51:16Z</dcterms:created>
  <dcterms:modified xsi:type="dcterms:W3CDTF">2020-03-13T11:29:18Z</dcterms:modified>
</cp:coreProperties>
</file>