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Master en Finanzas\masterFinanzasFinanzasGerenciales\Semana 4\"/>
    </mc:Choice>
  </mc:AlternateContent>
  <xr:revisionPtr revIDLastSave="0" documentId="13_ncr:1_{195CC107-4F5D-4FF5-ADDD-A04D5853E59D}" xr6:coauthVersionLast="47" xr6:coauthVersionMax="47" xr10:uidLastSave="{00000000-0000-0000-0000-000000000000}"/>
  <bookViews>
    <workbookView xWindow="-110" yWindow="-110" windowWidth="25820" windowHeight="14020" activeTab="2" xr2:uid="{6194F04A-3D98-4C32-A125-94F82D0CE0F9}"/>
  </bookViews>
  <sheets>
    <sheet name="REPORTO PRIVADO" sheetId="1" r:id="rId1"/>
    <sheet name="TASA DE INDIFERENCIA" sheetId="3" r:id="rId2"/>
    <sheet name="EMISIÓN BONOS ACCIONES" sheetId="4" r:id="rId3"/>
    <sheet name="Sheet1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4" l="1"/>
  <c r="H12" i="4"/>
  <c r="H10" i="4"/>
  <c r="J10" i="4"/>
  <c r="L10" i="4"/>
  <c r="N10" i="4"/>
  <c r="B50" i="3"/>
  <c r="B47" i="3"/>
  <c r="B44" i="3"/>
  <c r="B41" i="3"/>
  <c r="B38" i="3"/>
  <c r="B35" i="3"/>
  <c r="D14" i="1"/>
  <c r="B14" i="1"/>
  <c r="B16" i="1"/>
</calcChain>
</file>

<file path=xl/sharedStrings.xml><?xml version="1.0" encoding="utf-8"?>
<sst xmlns="http://schemas.openxmlformats.org/spreadsheetml/2006/main" count="96" uniqueCount="62">
  <si>
    <t>COSTO DE EMISIÓN DE BONOS U OBLIGACIONES</t>
  </si>
  <si>
    <t>Kd</t>
  </si>
  <si>
    <t>+</t>
  </si>
  <si>
    <t>-</t>
  </si>
  <si>
    <t>=</t>
  </si>
  <si>
    <t>Por lo general el Costo de la Deuda a Largo Plazo por la Emisión de Bonos u Obligaciones es menor que el costo de financiamiento con acciones Comunes o Preferentes, debido sobre todo a la deducción fiscal de los intereses.</t>
  </si>
  <si>
    <t>El Costo de Emisión de Bonos u Obligaciones antes del Impuesto Sobre la Renta es de 16.85%</t>
  </si>
  <si>
    <t>El Costo de Emisión de Bonos u Obligaciones después del Impuesto Sobre la Renta es de 9.77%, si consideramos que la empresa paga un Impuesto Sobre la Renta del 42%. ((16.85% * (1-0.42))</t>
  </si>
  <si>
    <t>*I</t>
  </si>
  <si>
    <t>(VN - VM)</t>
  </si>
  <si>
    <t>n</t>
  </si>
  <si>
    <t>VN + VM</t>
  </si>
  <si>
    <t>*</t>
  </si>
  <si>
    <t>(1 - t)</t>
  </si>
  <si>
    <t>COSTO DE EMISIÓN DE ACCIONES COMUNES</t>
  </si>
  <si>
    <t>Ks</t>
  </si>
  <si>
    <t>D1</t>
  </si>
  <si>
    <t>g</t>
  </si>
  <si>
    <t>ó</t>
  </si>
  <si>
    <t>Pf</t>
  </si>
  <si>
    <t>Po - (Gastos de Colocación y Disminución en Precio)</t>
  </si>
  <si>
    <t>R</t>
  </si>
  <si>
    <t>P2 - P1</t>
  </si>
  <si>
    <t>P1</t>
  </si>
  <si>
    <t>d</t>
  </si>
  <si>
    <t>2,508,888.89 - 2,500,000.00</t>
  </si>
  <si>
    <t>TASA DE RENDIMIENTO - REPORTO</t>
  </si>
  <si>
    <t>TASA DE INDIFERENCIA</t>
  </si>
  <si>
    <t>EJERCICIO</t>
  </si>
  <si>
    <t>La Tasa de indiferencia, es la tasa Marginal de Sustitución, es decir, la tasa a la cual la persona está dispuesta a intercambiar un bien por otro. La tasa marginal de sustitución depende usualmente de la cantidad de cada bien que el consumidor está consumiendo actualmente.</t>
  </si>
  <si>
    <t>Partiendo de la información que se presenta a continuación, se solicita calcular la Tasa de Indiferencia del ejercicio, para cada una de las Tasas de interés en Moneda Extranjera con que contamos.</t>
  </si>
  <si>
    <t xml:space="preserve">A.- Tipo de Cambio Spot = (hoy) </t>
  </si>
  <si>
    <t xml:space="preserve">B.- Tipo de Cambio Forward = (adelantado Estimado) </t>
  </si>
  <si>
    <t>C.- Escenarios de Tasas de interés Pasivas en Dólares</t>
  </si>
  <si>
    <t xml:space="preserve">i$ = </t>
  </si>
  <si>
    <t>D.- Expectativa de Devaluación (Ed)</t>
  </si>
  <si>
    <t>DESARROLLO</t>
  </si>
  <si>
    <t>Tasa de Indiferencia = ((1+ i$)*(1+ed)-1)*100</t>
  </si>
  <si>
    <t>Ti=</t>
  </si>
  <si>
    <t>Tasa de Indiferencia</t>
  </si>
  <si>
    <t>Tasa en M/E</t>
  </si>
  <si>
    <t>ed =</t>
  </si>
  <si>
    <t>Expectativa de Devaluación</t>
  </si>
  <si>
    <t>CÁLCULO TASA DE INDIFERENCIA SEGÚN EL ESCENARIO O ALTERNATIVA</t>
  </si>
  <si>
    <t>Ti 1 =</t>
  </si>
  <si>
    <t>((1+ 0.002)*(1+0.05)-1)*100</t>
  </si>
  <si>
    <t>Ti 2 =</t>
  </si>
  <si>
    <t>((1+ 0.0035)*(1+0.05)-1)*100</t>
  </si>
  <si>
    <t>Ti 3 =</t>
  </si>
  <si>
    <t>((1+ 0.004)*(1+0.05)-1)*100</t>
  </si>
  <si>
    <t>Ti 4 =</t>
  </si>
  <si>
    <t>((1+ 0.01)*(1+0.05)-1)*100</t>
  </si>
  <si>
    <t>Ti 5 =</t>
  </si>
  <si>
    <t>((1+ 0.015)*(1+0.05)-1)*100</t>
  </si>
  <si>
    <t>Ti 6 =</t>
  </si>
  <si>
    <t>((1+ 0.02)*(1+0.05)-1)*100</t>
  </si>
  <si>
    <t>CONCLUSIONES</t>
  </si>
  <si>
    <t>1.- A medida que la tasa pasiva aumenta, la Tasa de indiferencia aumenta en función de un mismo Tipo de Cambio Spot inicial, un mismo Tipo de Cambio Forward y una Tasa de Devaluación Única.</t>
  </si>
  <si>
    <t>2.- Si la Tasa de Indiferencia es Mayor que la tasa en M/N se debe invertir en M/E, de lo contrario se invierte en M/N</t>
  </si>
  <si>
    <t>REPORTO EMPRESA PRIVADA</t>
  </si>
  <si>
    <t>P2=</t>
  </si>
  <si>
    <t>P1 + 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</si>
</sst>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3" xfId="0" applyNumberFormat="1" applyFont="1" applyBorder="1"/>
    <xf numFmtId="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horizontal="center"/>
    </xf>
    <xf numFmtId="4" fontId="3" fillId="0" borderId="1" xfId="0" applyNumberFormat="1" applyFont="1" applyBorder="1"/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10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/>
    <xf numFmtId="0" fontId="8" fillId="0" borderId="0" xfId="0" applyFont="1"/>
    <xf numFmtId="0" fontId="8" fillId="0" borderId="0" xfId="0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10" xfId="0" applyFont="1" applyBorder="1" applyAlignment="1">
      <alignment horizontal="right"/>
    </xf>
    <xf numFmtId="10" fontId="8" fillId="0" borderId="10" xfId="0" applyNumberFormat="1" applyFont="1" applyBorder="1"/>
    <xf numFmtId="0" fontId="10" fillId="0" borderId="8" xfId="0" applyFont="1" applyBorder="1"/>
    <xf numFmtId="0" fontId="0" fillId="0" borderId="9" xfId="0" applyBorder="1"/>
    <xf numFmtId="0" fontId="9" fillId="0" borderId="11" xfId="0" applyFont="1" applyBorder="1" applyAlignment="1">
      <alignment horizontal="center"/>
    </xf>
    <xf numFmtId="0" fontId="8" fillId="0" borderId="2" xfId="0" applyFont="1" applyBorder="1"/>
    <xf numFmtId="0" fontId="8" fillId="0" borderId="12" xfId="0" applyFont="1" applyBorder="1"/>
    <xf numFmtId="0" fontId="9" fillId="0" borderId="13" xfId="0" applyFont="1" applyBorder="1" applyAlignment="1">
      <alignment horizontal="center"/>
    </xf>
    <xf numFmtId="0" fontId="8" fillId="0" borderId="14" xfId="0" applyFont="1" applyBorder="1"/>
    <xf numFmtId="0" fontId="9" fillId="0" borderId="15" xfId="0" applyFont="1" applyBorder="1" applyAlignment="1">
      <alignment horizontal="center"/>
    </xf>
    <xf numFmtId="0" fontId="8" fillId="0" borderId="1" xfId="0" applyFont="1" applyBorder="1"/>
    <xf numFmtId="0" fontId="8" fillId="0" borderId="16" xfId="0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9" fillId="3" borderId="0" xfId="1" applyNumberFormat="1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left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7" fillId="2" borderId="0" xfId="0" applyFont="1" applyFill="1" applyAlignment="1">
      <alignment horizontal="center"/>
    </xf>
    <xf numFmtId="0" fontId="8" fillId="0" borderId="8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5" xfId="1" applyNumberFormat="1" applyFont="1" applyBorder="1" applyAlignment="1">
      <alignment horizontal="center" vertical="center" wrapText="1"/>
    </xf>
    <xf numFmtId="10" fontId="3" fillId="0" borderId="6" xfId="1" applyNumberFormat="1" applyFont="1" applyBorder="1" applyAlignment="1">
      <alignment horizontal="center" vertical="center" wrapText="1"/>
    </xf>
    <xf numFmtId="10" fontId="3" fillId="0" borderId="7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0229-30A6-4FF6-99DF-93C043230550}">
  <dimension ref="A2:D19"/>
  <sheetViews>
    <sheetView workbookViewId="0"/>
  </sheetViews>
  <sheetFormatPr defaultColWidth="10.90625" defaultRowHeight="14.5" x14ac:dyDescent="0.35"/>
  <cols>
    <col min="2" max="2" width="36.54296875" customWidth="1"/>
    <col min="3" max="3" width="5.81640625" customWidth="1"/>
    <col min="4" max="4" width="12.81640625" customWidth="1"/>
    <col min="5" max="5" width="3.453125" customWidth="1"/>
    <col min="6" max="6" width="11.26953125" customWidth="1"/>
    <col min="7" max="7" width="4.26953125" customWidth="1"/>
    <col min="8" max="8" width="11.54296875" bestFit="1" customWidth="1"/>
    <col min="9" max="9" width="3.453125" customWidth="1"/>
    <col min="10" max="10" width="11.81640625" customWidth="1"/>
    <col min="11" max="11" width="4.1796875" customWidth="1"/>
    <col min="13" max="13" width="2.81640625" customWidth="1"/>
    <col min="14" max="14" width="9.7265625" customWidth="1"/>
  </cols>
  <sheetData>
    <row r="2" spans="1:4" ht="18" x14ac:dyDescent="0.4">
      <c r="A2" s="46" t="s">
        <v>59</v>
      </c>
      <c r="B2" s="46"/>
      <c r="C2" s="46"/>
      <c r="D2" s="46"/>
    </row>
    <row r="4" spans="1:4" ht="18" x14ac:dyDescent="0.4">
      <c r="A4" s="46" t="s">
        <v>26</v>
      </c>
      <c r="B4" s="46"/>
      <c r="C4" s="46"/>
      <c r="D4" s="46"/>
    </row>
    <row r="6" spans="1:4" ht="18.5" thickBot="1" x14ac:dyDescent="0.45">
      <c r="A6" s="47" t="s">
        <v>21</v>
      </c>
      <c r="B6" s="12" t="s">
        <v>22</v>
      </c>
      <c r="C6" s="47" t="s">
        <v>12</v>
      </c>
      <c r="D6" s="12">
        <v>360</v>
      </c>
    </row>
    <row r="7" spans="1:4" ht="18" x14ac:dyDescent="0.4">
      <c r="A7" s="47"/>
      <c r="B7" s="10" t="s">
        <v>23</v>
      </c>
      <c r="C7" s="47"/>
      <c r="D7" s="10" t="s">
        <v>24</v>
      </c>
    </row>
    <row r="10" spans="1:4" ht="20.25" customHeight="1" thickBot="1" x14ac:dyDescent="0.45">
      <c r="A10" s="47" t="s">
        <v>21</v>
      </c>
      <c r="B10" s="15" t="s">
        <v>25</v>
      </c>
      <c r="C10" s="47" t="s">
        <v>12</v>
      </c>
      <c r="D10" s="12">
        <v>360</v>
      </c>
    </row>
    <row r="11" spans="1:4" ht="15" customHeight="1" x14ac:dyDescent="0.4">
      <c r="A11" s="47"/>
      <c r="B11" s="14">
        <v>2500000</v>
      </c>
      <c r="C11" s="47"/>
      <c r="D11" s="10">
        <v>8</v>
      </c>
    </row>
    <row r="13" spans="1:4" ht="15" thickBot="1" x14ac:dyDescent="0.4"/>
    <row r="14" spans="1:4" ht="24.75" customHeight="1" thickBot="1" x14ac:dyDescent="0.45">
      <c r="A14" s="11" t="s">
        <v>21</v>
      </c>
      <c r="B14" s="16">
        <f>(2508888.89-2500000)/2500000</f>
        <v>3.5555560000000521E-3</v>
      </c>
      <c r="C14" s="10" t="s">
        <v>12</v>
      </c>
      <c r="D14" s="16">
        <f>+D10/D11</f>
        <v>45</v>
      </c>
    </row>
    <row r="15" spans="1:4" ht="15" customHeight="1" thickBot="1" x14ac:dyDescent="0.4">
      <c r="A15" s="13"/>
    </row>
    <row r="16" spans="1:4" ht="25.5" customHeight="1" thickBot="1" x14ac:dyDescent="0.45">
      <c r="A16" s="11" t="s">
        <v>21</v>
      </c>
      <c r="B16" s="17">
        <f>+B14*D14</f>
        <v>0.16000002000000235</v>
      </c>
    </row>
    <row r="18" spans="1:2" ht="15" thickBot="1" x14ac:dyDescent="0.4"/>
    <row r="19" spans="1:2" ht="21.5" thickBot="1" x14ac:dyDescent="0.55000000000000004">
      <c r="A19" s="44" t="s">
        <v>60</v>
      </c>
      <c r="B19" s="45" t="s">
        <v>61</v>
      </c>
    </row>
  </sheetData>
  <mergeCells count="6">
    <mergeCell ref="A2:D2"/>
    <mergeCell ref="A6:A7"/>
    <mergeCell ref="C6:C7"/>
    <mergeCell ref="A4:D4"/>
    <mergeCell ref="A10:A11"/>
    <mergeCell ref="C10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5C23-EA9E-41CE-87C3-EC69C918C72D}">
  <dimension ref="A2:F59"/>
  <sheetViews>
    <sheetView workbookViewId="0"/>
  </sheetViews>
  <sheetFormatPr defaultColWidth="10.90625" defaultRowHeight="14.5" x14ac:dyDescent="0.35"/>
  <cols>
    <col min="1" max="1" width="59.54296875" customWidth="1"/>
  </cols>
  <sheetData>
    <row r="2" spans="1:6" ht="18.5" x14ac:dyDescent="0.45">
      <c r="A2" s="51" t="s">
        <v>27</v>
      </c>
      <c r="B2" s="51"/>
      <c r="C2" s="51"/>
      <c r="D2" s="51"/>
      <c r="E2" s="51"/>
      <c r="F2" s="51"/>
    </row>
    <row r="3" spans="1:6" ht="18.5" x14ac:dyDescent="0.45">
      <c r="A3" s="51" t="s">
        <v>28</v>
      </c>
      <c r="B3" s="51"/>
      <c r="C3" s="51"/>
      <c r="D3" s="51"/>
      <c r="E3" s="51"/>
      <c r="F3" s="51"/>
    </row>
    <row r="4" spans="1:6" ht="15" thickBot="1" x14ac:dyDescent="0.4"/>
    <row r="5" spans="1:6" ht="61.5" customHeight="1" thickBot="1" x14ac:dyDescent="0.4">
      <c r="A5" s="52" t="s">
        <v>29</v>
      </c>
      <c r="B5" s="53"/>
      <c r="C5" s="53"/>
      <c r="D5" s="53"/>
      <c r="E5" s="53"/>
      <c r="F5" s="54"/>
    </row>
    <row r="6" spans="1:6" ht="12" customHeight="1" x14ac:dyDescent="0.35"/>
    <row r="7" spans="1:6" ht="10.5" customHeight="1" thickBot="1" x14ac:dyDescent="0.4"/>
    <row r="8" spans="1:6" ht="47.25" customHeight="1" thickBot="1" x14ac:dyDescent="0.4">
      <c r="A8" s="52" t="s">
        <v>30</v>
      </c>
      <c r="B8" s="53"/>
      <c r="C8" s="53"/>
      <c r="D8" s="53"/>
      <c r="E8" s="53"/>
      <c r="F8" s="54"/>
    </row>
    <row r="10" spans="1:6" ht="18.5" x14ac:dyDescent="0.45">
      <c r="A10" s="24" t="s">
        <v>31</v>
      </c>
      <c r="B10" s="25">
        <v>23.552800000000001</v>
      </c>
      <c r="C10" s="24"/>
      <c r="D10" s="24"/>
    </row>
    <row r="11" spans="1:6" ht="18.5" x14ac:dyDescent="0.45">
      <c r="A11" s="24" t="s">
        <v>32</v>
      </c>
      <c r="B11" s="26">
        <v>0.05</v>
      </c>
      <c r="C11" s="24"/>
      <c r="D11" s="24"/>
    </row>
    <row r="12" spans="1:6" ht="18.5" x14ac:dyDescent="0.45">
      <c r="A12" s="24" t="s">
        <v>33</v>
      </c>
      <c r="B12" s="24"/>
      <c r="C12" s="24"/>
      <c r="D12" s="24"/>
    </row>
    <row r="13" spans="1:6" ht="18.5" x14ac:dyDescent="0.45">
      <c r="A13" s="25">
        <v>1</v>
      </c>
      <c r="B13" s="27" t="s">
        <v>34</v>
      </c>
      <c r="C13" s="28">
        <v>2E-3</v>
      </c>
      <c r="D13" s="24"/>
    </row>
    <row r="14" spans="1:6" ht="18.5" x14ac:dyDescent="0.45">
      <c r="A14" s="25">
        <v>2</v>
      </c>
      <c r="B14" s="27" t="s">
        <v>34</v>
      </c>
      <c r="C14" s="28">
        <v>3.5000000000000001E-3</v>
      </c>
      <c r="D14" s="24"/>
    </row>
    <row r="15" spans="1:6" ht="18.5" x14ac:dyDescent="0.45">
      <c r="A15" s="25">
        <v>3</v>
      </c>
      <c r="B15" s="27" t="s">
        <v>34</v>
      </c>
      <c r="C15" s="28">
        <v>4.0000000000000001E-3</v>
      </c>
      <c r="D15" s="24"/>
    </row>
    <row r="16" spans="1:6" ht="18.5" x14ac:dyDescent="0.45">
      <c r="A16" s="25">
        <v>4</v>
      </c>
      <c r="B16" s="27" t="s">
        <v>34</v>
      </c>
      <c r="C16" s="28">
        <v>0.01</v>
      </c>
      <c r="D16" s="24"/>
    </row>
    <row r="17" spans="1:6" ht="18.5" x14ac:dyDescent="0.45">
      <c r="A17" s="25">
        <v>5</v>
      </c>
      <c r="B17" s="27" t="s">
        <v>34</v>
      </c>
      <c r="C17" s="28">
        <v>1.4999999999999999E-2</v>
      </c>
      <c r="D17" s="24"/>
    </row>
    <row r="18" spans="1:6" ht="18.5" x14ac:dyDescent="0.45">
      <c r="A18" s="25">
        <v>6</v>
      </c>
      <c r="B18" s="27" t="s">
        <v>34</v>
      </c>
      <c r="C18" s="28">
        <v>0.02</v>
      </c>
      <c r="D18" s="24"/>
    </row>
    <row r="19" spans="1:6" ht="12.75" customHeight="1" x14ac:dyDescent="0.45">
      <c r="A19" s="24"/>
      <c r="B19" s="24"/>
      <c r="C19" s="24"/>
      <c r="D19" s="24"/>
    </row>
    <row r="20" spans="1:6" ht="18.5" x14ac:dyDescent="0.45">
      <c r="A20" s="24" t="s">
        <v>35</v>
      </c>
      <c r="B20" s="24"/>
      <c r="C20" s="24"/>
      <c r="D20" s="24"/>
    </row>
    <row r="22" spans="1:6" ht="18.5" x14ac:dyDescent="0.45">
      <c r="A22" s="55" t="s">
        <v>36</v>
      </c>
      <c r="B22" s="55"/>
      <c r="C22" s="55"/>
      <c r="D22" s="55"/>
      <c r="E22" s="55"/>
      <c r="F22" s="55"/>
    </row>
    <row r="23" spans="1:6" ht="15" thickBot="1" x14ac:dyDescent="0.4"/>
    <row r="24" spans="1:6" ht="19" thickBot="1" x14ac:dyDescent="0.5">
      <c r="A24" s="29" t="s">
        <v>37</v>
      </c>
      <c r="B24" s="30"/>
    </row>
    <row r="26" spans="1:6" ht="15" thickBot="1" x14ac:dyDescent="0.4"/>
    <row r="27" spans="1:6" ht="18.5" x14ac:dyDescent="0.45">
      <c r="A27" s="31" t="s">
        <v>38</v>
      </c>
      <c r="B27" s="32" t="s">
        <v>39</v>
      </c>
      <c r="C27" s="32"/>
      <c r="D27" s="33"/>
    </row>
    <row r="28" spans="1:6" ht="18.5" x14ac:dyDescent="0.45">
      <c r="A28" s="34" t="s">
        <v>34</v>
      </c>
      <c r="B28" s="24" t="s">
        <v>40</v>
      </c>
      <c r="C28" s="24"/>
      <c r="D28" s="35"/>
    </row>
    <row r="29" spans="1:6" ht="19" thickBot="1" x14ac:dyDescent="0.5">
      <c r="A29" s="36" t="s">
        <v>41</v>
      </c>
      <c r="B29" s="37" t="s">
        <v>42</v>
      </c>
      <c r="C29" s="37"/>
      <c r="D29" s="38"/>
    </row>
    <row r="30" spans="1:6" ht="12" customHeight="1" x14ac:dyDescent="0.35">
      <c r="A30" s="39"/>
    </row>
    <row r="31" spans="1:6" ht="9.75" customHeight="1" x14ac:dyDescent="0.35">
      <c r="A31" s="39"/>
    </row>
    <row r="32" spans="1:6" ht="18.5" x14ac:dyDescent="0.45">
      <c r="A32" s="55" t="s">
        <v>43</v>
      </c>
      <c r="B32" s="55"/>
      <c r="C32" s="55"/>
      <c r="D32" s="55"/>
      <c r="E32" s="55"/>
      <c r="F32" s="55"/>
    </row>
    <row r="33" spans="1:4" x14ac:dyDescent="0.35">
      <c r="A33" s="39"/>
    </row>
    <row r="34" spans="1:4" ht="18.5" x14ac:dyDescent="0.45">
      <c r="A34" s="40" t="s">
        <v>44</v>
      </c>
      <c r="B34" s="24" t="s">
        <v>45</v>
      </c>
      <c r="C34" s="24"/>
      <c r="D34" s="24"/>
    </row>
    <row r="35" spans="1:4" ht="18.5" x14ac:dyDescent="0.45">
      <c r="A35" s="40" t="s">
        <v>44</v>
      </c>
      <c r="B35" s="41">
        <f>((1+ $C13)*(1+$B$11)-1)</f>
        <v>5.2100000000000035E-2</v>
      </c>
      <c r="C35" s="24"/>
      <c r="D35" s="24"/>
    </row>
    <row r="36" spans="1:4" ht="18.5" x14ac:dyDescent="0.45">
      <c r="A36" s="25"/>
      <c r="B36" s="24"/>
      <c r="C36" s="24"/>
      <c r="D36" s="24"/>
    </row>
    <row r="37" spans="1:4" ht="18.5" x14ac:dyDescent="0.45">
      <c r="A37" s="40" t="s">
        <v>46</v>
      </c>
      <c r="B37" s="24" t="s">
        <v>47</v>
      </c>
      <c r="C37" s="24"/>
      <c r="D37" s="24"/>
    </row>
    <row r="38" spans="1:4" ht="18.5" x14ac:dyDescent="0.45">
      <c r="A38" s="40" t="s">
        <v>46</v>
      </c>
      <c r="B38" s="41">
        <f>((1+ $C14)*(1+$B$11)-1)</f>
        <v>5.3675000000000139E-2</v>
      </c>
      <c r="C38" s="24"/>
      <c r="D38" s="24"/>
    </row>
    <row r="39" spans="1:4" ht="18.5" x14ac:dyDescent="0.45">
      <c r="A39" s="25"/>
      <c r="B39" s="24"/>
      <c r="C39" s="24"/>
      <c r="D39" s="24"/>
    </row>
    <row r="40" spans="1:4" ht="18.5" x14ac:dyDescent="0.45">
      <c r="A40" s="40" t="s">
        <v>48</v>
      </c>
      <c r="B40" s="24" t="s">
        <v>49</v>
      </c>
      <c r="C40" s="24"/>
      <c r="D40" s="24"/>
    </row>
    <row r="41" spans="1:4" ht="18.5" x14ac:dyDescent="0.45">
      <c r="A41" s="40" t="s">
        <v>48</v>
      </c>
      <c r="B41" s="41">
        <f>((1+ $C15)*(1+$B$11)-1)</f>
        <v>5.4200000000000026E-2</v>
      </c>
      <c r="C41" s="24"/>
      <c r="D41" s="24"/>
    </row>
    <row r="42" spans="1:4" ht="18.5" x14ac:dyDescent="0.45">
      <c r="A42" s="25"/>
      <c r="B42" s="24"/>
      <c r="C42" s="24"/>
      <c r="D42" s="24"/>
    </row>
    <row r="43" spans="1:4" ht="18.5" x14ac:dyDescent="0.45">
      <c r="A43" s="40" t="s">
        <v>50</v>
      </c>
      <c r="B43" s="24" t="s">
        <v>51</v>
      </c>
      <c r="C43" s="24"/>
      <c r="D43" s="24"/>
    </row>
    <row r="44" spans="1:4" ht="18.5" x14ac:dyDescent="0.45">
      <c r="A44" s="40" t="s">
        <v>50</v>
      </c>
      <c r="B44" s="41">
        <f>((1+ $C16)*(1+$B$11)-1)</f>
        <v>6.0499999999999998E-2</v>
      </c>
      <c r="C44" s="24"/>
      <c r="D44" s="24"/>
    </row>
    <row r="45" spans="1:4" ht="18.5" x14ac:dyDescent="0.45">
      <c r="A45" s="25"/>
      <c r="B45" s="24"/>
      <c r="C45" s="24"/>
      <c r="D45" s="24"/>
    </row>
    <row r="46" spans="1:4" ht="18.5" x14ac:dyDescent="0.45">
      <c r="A46" s="40" t="s">
        <v>52</v>
      </c>
      <c r="B46" s="24" t="s">
        <v>53</v>
      </c>
      <c r="C46" s="24"/>
      <c r="D46" s="24"/>
    </row>
    <row r="47" spans="1:4" ht="18.5" x14ac:dyDescent="0.45">
      <c r="A47" s="40" t="s">
        <v>52</v>
      </c>
      <c r="B47" s="41">
        <f>((1+ $C17)*(1+$B$11)-1)</f>
        <v>6.5749999999999975E-2</v>
      </c>
      <c r="C47" s="24"/>
      <c r="D47" s="24"/>
    </row>
    <row r="48" spans="1:4" ht="18.5" x14ac:dyDescent="0.45">
      <c r="A48" s="25"/>
      <c r="B48" s="24"/>
      <c r="C48" s="24"/>
      <c r="D48" s="24"/>
    </row>
    <row r="49" spans="1:6" ht="18.5" x14ac:dyDescent="0.45">
      <c r="A49" s="40" t="s">
        <v>54</v>
      </c>
      <c r="B49" s="24" t="s">
        <v>55</v>
      </c>
      <c r="C49" s="24"/>
      <c r="D49" s="24"/>
    </row>
    <row r="50" spans="1:6" ht="18.5" x14ac:dyDescent="0.45">
      <c r="A50" s="40" t="s">
        <v>54</v>
      </c>
      <c r="B50" s="41">
        <f>((1+ $C18)*(1+$B$11)-1)</f>
        <v>7.1000000000000174E-2</v>
      </c>
      <c r="C50" s="24"/>
      <c r="D50" s="24"/>
    </row>
    <row r="51" spans="1:6" ht="11.25" customHeight="1" x14ac:dyDescent="0.35"/>
    <row r="52" spans="1:6" ht="6" customHeight="1" x14ac:dyDescent="0.35"/>
    <row r="53" spans="1:6" ht="18.5" x14ac:dyDescent="0.45">
      <c r="A53" s="42" t="s">
        <v>56</v>
      </c>
    </row>
    <row r="54" spans="1:6" ht="19" thickBot="1" x14ac:dyDescent="0.5">
      <c r="A54" s="42"/>
    </row>
    <row r="55" spans="1:6" ht="41.25" customHeight="1" thickBot="1" x14ac:dyDescent="0.4">
      <c r="A55" s="48" t="s">
        <v>57</v>
      </c>
      <c r="B55" s="49"/>
      <c r="C55" s="49"/>
      <c r="D55" s="49"/>
      <c r="E55" s="49"/>
      <c r="F55" s="50"/>
    </row>
    <row r="56" spans="1:6" ht="10.5" customHeight="1" x14ac:dyDescent="0.35"/>
    <row r="57" spans="1:6" ht="9" customHeight="1" thickBot="1" x14ac:dyDescent="0.4"/>
    <row r="58" spans="1:6" ht="39.75" customHeight="1" thickBot="1" x14ac:dyDescent="0.4">
      <c r="A58" s="48" t="s">
        <v>58</v>
      </c>
      <c r="B58" s="49"/>
      <c r="C58" s="49"/>
      <c r="D58" s="49"/>
      <c r="E58" s="49"/>
      <c r="F58" s="50"/>
    </row>
    <row r="59" spans="1:6" x14ac:dyDescent="0.35">
      <c r="A59" s="43"/>
      <c r="B59" s="43"/>
      <c r="C59" s="43"/>
      <c r="D59" s="43"/>
      <c r="E59" s="43"/>
    </row>
  </sheetData>
  <mergeCells count="8">
    <mergeCell ref="A55:F55"/>
    <mergeCell ref="A58:F58"/>
    <mergeCell ref="A2:F2"/>
    <mergeCell ref="A3:F3"/>
    <mergeCell ref="A5:F5"/>
    <mergeCell ref="A8:F8"/>
    <mergeCell ref="A22:F22"/>
    <mergeCell ref="A32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2EA8-8A31-456B-9775-CC19B59BC6F4}">
  <dimension ref="A2:N36"/>
  <sheetViews>
    <sheetView tabSelected="1" topLeftCell="A14" workbookViewId="0">
      <selection activeCell="G38" sqref="G38"/>
    </sheetView>
  </sheetViews>
  <sheetFormatPr defaultColWidth="10.90625" defaultRowHeight="14.5" x14ac:dyDescent="0.35"/>
  <cols>
    <col min="2" max="2" width="36.54296875" customWidth="1"/>
    <col min="3" max="3" width="5.81640625" customWidth="1"/>
    <col min="4" max="4" width="12.81640625" customWidth="1"/>
    <col min="5" max="5" width="3.453125" customWidth="1"/>
    <col min="6" max="6" width="11.26953125" customWidth="1"/>
    <col min="7" max="7" width="4.26953125" customWidth="1"/>
    <col min="8" max="8" width="11.54296875" bestFit="1" customWidth="1"/>
    <col min="9" max="9" width="3.453125" customWidth="1"/>
    <col min="10" max="10" width="11.81640625" customWidth="1"/>
    <col min="11" max="11" width="4.1796875" customWidth="1"/>
    <col min="13" max="13" width="2.81640625" customWidth="1"/>
    <col min="14" max="14" width="9.7265625" customWidth="1"/>
  </cols>
  <sheetData>
    <row r="2" spans="1:14" ht="18" x14ac:dyDescent="0.4">
      <c r="A2" s="46" t="s">
        <v>0</v>
      </c>
      <c r="B2" s="46"/>
      <c r="C2" s="46"/>
      <c r="D2" s="46"/>
      <c r="E2" s="46"/>
      <c r="F2" s="46"/>
      <c r="G2" s="23"/>
      <c r="H2" s="23"/>
      <c r="I2" s="23"/>
      <c r="J2" s="23"/>
    </row>
    <row r="3" spans="1:14" ht="18" x14ac:dyDescent="0.4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4" ht="18" x14ac:dyDescent="0.4">
      <c r="A4" s="47" t="s">
        <v>1</v>
      </c>
      <c r="B4" s="47" t="s">
        <v>8</v>
      </c>
      <c r="C4" s="47" t="s">
        <v>2</v>
      </c>
      <c r="D4" s="20" t="s">
        <v>9</v>
      </c>
      <c r="E4" s="47" t="s">
        <v>12</v>
      </c>
      <c r="F4" s="47" t="s">
        <v>13</v>
      </c>
      <c r="G4" s="21"/>
      <c r="H4" s="21"/>
      <c r="I4" s="21"/>
      <c r="J4" s="21"/>
    </row>
    <row r="5" spans="1:14" ht="18.5" thickBot="1" x14ac:dyDescent="0.45">
      <c r="A5" s="47"/>
      <c r="B5" s="56"/>
      <c r="C5" s="56"/>
      <c r="D5" s="20" t="s">
        <v>10</v>
      </c>
      <c r="E5" s="47"/>
      <c r="F5" s="47"/>
      <c r="G5" s="21"/>
      <c r="H5" s="21"/>
      <c r="I5" s="21"/>
      <c r="J5" s="21"/>
    </row>
    <row r="6" spans="1:14" ht="18.5" thickBot="1" x14ac:dyDescent="0.45">
      <c r="A6" s="47"/>
      <c r="B6" s="57" t="s">
        <v>11</v>
      </c>
      <c r="C6" s="57"/>
      <c r="D6" s="57"/>
      <c r="E6" s="47"/>
      <c r="F6" s="47"/>
      <c r="G6" s="21"/>
      <c r="H6" s="21"/>
      <c r="I6" s="21"/>
      <c r="J6" s="21"/>
    </row>
    <row r="7" spans="1:14" ht="18" x14ac:dyDescent="0.4">
      <c r="A7" s="47"/>
      <c r="B7" s="58">
        <v>2</v>
      </c>
      <c r="C7" s="58"/>
      <c r="D7" s="58"/>
      <c r="E7" s="47"/>
      <c r="F7" s="47"/>
      <c r="G7" s="21"/>
      <c r="H7" s="21"/>
      <c r="I7" s="21"/>
      <c r="J7" s="21"/>
    </row>
    <row r="8" spans="1:14" ht="18" x14ac:dyDescent="0.4">
      <c r="A8" s="19"/>
      <c r="B8" s="21"/>
      <c r="C8" s="21"/>
      <c r="D8" s="21"/>
      <c r="E8" s="19"/>
      <c r="F8" s="19"/>
      <c r="G8" s="21"/>
      <c r="H8" s="21"/>
      <c r="I8" s="21"/>
      <c r="J8" s="21"/>
    </row>
    <row r="9" spans="1:14" ht="18.5" thickBot="1" x14ac:dyDescent="0.4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4" ht="18" thickBot="1" x14ac:dyDescent="0.4">
      <c r="A10" s="47" t="s">
        <v>1</v>
      </c>
      <c r="B10" s="59">
        <v>21.25</v>
      </c>
      <c r="C10" s="2" t="s">
        <v>2</v>
      </c>
      <c r="D10" s="3">
        <v>250</v>
      </c>
      <c r="E10" s="4" t="s">
        <v>3</v>
      </c>
      <c r="F10" s="3">
        <v>200</v>
      </c>
      <c r="G10" s="61" t="s">
        <v>4</v>
      </c>
      <c r="H10" s="59">
        <f>B10+(D10-F10)/D11</f>
        <v>37.916666666666671</v>
      </c>
      <c r="I10" s="61" t="s">
        <v>4</v>
      </c>
      <c r="J10" s="69">
        <f>H10/H12</f>
        <v>0.16851851851851854</v>
      </c>
      <c r="K10" s="61" t="s">
        <v>12</v>
      </c>
      <c r="L10" s="62">
        <f>1-0.42</f>
        <v>0.58000000000000007</v>
      </c>
      <c r="M10" s="61" t="s">
        <v>4</v>
      </c>
      <c r="N10" s="63">
        <f>J10*L10</f>
        <v>9.7740740740740767E-2</v>
      </c>
    </row>
    <row r="11" spans="1:14" ht="15.75" customHeight="1" thickBot="1" x14ac:dyDescent="0.4">
      <c r="A11" s="47"/>
      <c r="B11" s="60"/>
      <c r="C11" s="5"/>
      <c r="D11" s="66">
        <v>3</v>
      </c>
      <c r="E11" s="66"/>
      <c r="F11" s="66"/>
      <c r="G11" s="61"/>
      <c r="H11" s="60"/>
      <c r="I11" s="61"/>
      <c r="J11" s="69"/>
      <c r="K11" s="61"/>
      <c r="L11" s="62"/>
      <c r="M11" s="61"/>
      <c r="N11" s="64"/>
    </row>
    <row r="12" spans="1:14" ht="18.75" customHeight="1" thickBot="1" x14ac:dyDescent="0.4">
      <c r="A12" s="47"/>
      <c r="B12" s="67">
        <v>250</v>
      </c>
      <c r="C12" s="67"/>
      <c r="D12" s="67"/>
      <c r="E12" s="22" t="s">
        <v>2</v>
      </c>
      <c r="F12" s="6">
        <v>200</v>
      </c>
      <c r="G12" s="61"/>
      <c r="H12" s="7">
        <f>(B12+F12)/B13</f>
        <v>225</v>
      </c>
      <c r="I12" s="61"/>
      <c r="J12" s="69"/>
      <c r="K12" s="61"/>
      <c r="L12" s="62"/>
      <c r="M12" s="61"/>
      <c r="N12" s="64"/>
    </row>
    <row r="13" spans="1:14" ht="18" thickBot="1" x14ac:dyDescent="0.4">
      <c r="A13" s="47"/>
      <c r="B13" s="68">
        <v>2</v>
      </c>
      <c r="C13" s="68"/>
      <c r="D13" s="68"/>
      <c r="E13" s="68"/>
      <c r="F13" s="68"/>
      <c r="G13" s="8"/>
      <c r="H13" s="1"/>
      <c r="I13" s="1"/>
      <c r="J13" s="69"/>
      <c r="K13" s="61"/>
      <c r="L13" s="62"/>
      <c r="M13" s="61"/>
      <c r="N13" s="65"/>
    </row>
    <row r="14" spans="1:14" ht="18" x14ac:dyDescent="0.35">
      <c r="A14" s="19"/>
      <c r="B14" s="2"/>
      <c r="C14" s="2"/>
      <c r="D14" s="2"/>
      <c r="E14" s="2"/>
      <c r="F14" s="2"/>
      <c r="G14" s="8"/>
      <c r="H14" s="1"/>
      <c r="I14" s="1"/>
      <c r="J14" s="18"/>
    </row>
    <row r="16" spans="1:14" ht="41.25" customHeight="1" x14ac:dyDescent="0.35">
      <c r="A16" s="70" t="s">
        <v>6</v>
      </c>
      <c r="B16" s="70"/>
      <c r="C16" s="70"/>
      <c r="D16" s="70"/>
      <c r="E16" s="70"/>
      <c r="F16" s="70"/>
      <c r="G16" s="70"/>
      <c r="H16" s="70"/>
      <c r="I16" s="70"/>
      <c r="J16" s="70"/>
    </row>
    <row r="18" spans="1:10" ht="77.25" customHeight="1" x14ac:dyDescent="0.35">
      <c r="A18" s="70" t="s">
        <v>7</v>
      </c>
      <c r="B18" s="70"/>
      <c r="C18" s="70"/>
      <c r="D18" s="70"/>
      <c r="E18" s="70"/>
      <c r="F18" s="70"/>
      <c r="G18" s="70"/>
      <c r="H18" s="70"/>
      <c r="I18" s="70"/>
      <c r="J18" s="70"/>
    </row>
    <row r="20" spans="1:10" ht="72" customHeight="1" x14ac:dyDescent="0.35">
      <c r="A20" s="70" t="s">
        <v>5</v>
      </c>
      <c r="B20" s="70"/>
      <c r="C20" s="70"/>
      <c r="D20" s="70"/>
      <c r="E20" s="70"/>
      <c r="F20" s="70"/>
      <c r="G20" s="70"/>
      <c r="H20" s="70"/>
      <c r="I20" s="70"/>
      <c r="J20" s="70"/>
    </row>
    <row r="23" spans="1:10" ht="18" x14ac:dyDescent="0.4">
      <c r="A23" s="71" t="s">
        <v>14</v>
      </c>
      <c r="B23" s="71"/>
      <c r="C23" s="71"/>
      <c r="D23" s="71"/>
      <c r="E23" s="71"/>
      <c r="F23" s="71"/>
      <c r="G23" s="71"/>
      <c r="H23" s="71"/>
      <c r="I23" s="71"/>
      <c r="J23" s="71"/>
    </row>
    <row r="25" spans="1:10" ht="18.5" thickBot="1" x14ac:dyDescent="0.45">
      <c r="A25" s="47" t="s">
        <v>15</v>
      </c>
      <c r="B25" s="72" t="s">
        <v>16</v>
      </c>
      <c r="C25" s="72"/>
      <c r="D25" s="72"/>
      <c r="E25" s="72"/>
      <c r="F25" s="72"/>
      <c r="G25" s="47" t="s">
        <v>2</v>
      </c>
      <c r="H25" s="47" t="s">
        <v>17</v>
      </c>
      <c r="I25" s="9"/>
    </row>
    <row r="26" spans="1:10" ht="18" x14ac:dyDescent="0.4">
      <c r="A26" s="47"/>
      <c r="B26" s="58" t="s">
        <v>20</v>
      </c>
      <c r="C26" s="58"/>
      <c r="D26" s="58"/>
      <c r="E26" s="58"/>
      <c r="F26" s="58"/>
      <c r="G26" s="47"/>
      <c r="H26" s="47"/>
      <c r="I26" s="9"/>
    </row>
    <row r="27" spans="1:10" ht="17.5" x14ac:dyDescent="0.35">
      <c r="A27" s="1"/>
      <c r="B27" s="1"/>
      <c r="C27" s="1"/>
      <c r="D27" s="1"/>
      <c r="E27" s="1"/>
      <c r="F27" s="1"/>
      <c r="G27" s="1"/>
      <c r="H27" s="1"/>
    </row>
    <row r="28" spans="1:10" ht="18" x14ac:dyDescent="0.4">
      <c r="A28" s="1"/>
      <c r="B28" s="71" t="s">
        <v>18</v>
      </c>
      <c r="C28" s="71"/>
      <c r="D28" s="71"/>
      <c r="E28" s="71"/>
      <c r="F28" s="71"/>
      <c r="G28" s="71"/>
      <c r="H28" s="71"/>
    </row>
    <row r="29" spans="1:10" ht="17.5" x14ac:dyDescent="0.35">
      <c r="A29" s="1"/>
      <c r="B29" s="1"/>
      <c r="C29" s="1"/>
      <c r="D29" s="1"/>
      <c r="E29" s="1"/>
      <c r="F29" s="1"/>
      <c r="G29" s="1"/>
      <c r="H29" s="1"/>
    </row>
    <row r="30" spans="1:10" ht="18.5" thickBot="1" x14ac:dyDescent="0.45">
      <c r="A30" s="47" t="s">
        <v>15</v>
      </c>
      <c r="B30" s="20" t="s">
        <v>16</v>
      </c>
      <c r="C30" s="21" t="s">
        <v>2</v>
      </c>
      <c r="D30" s="73" t="s">
        <v>17</v>
      </c>
      <c r="E30" s="1"/>
      <c r="F30" s="1"/>
      <c r="G30" s="1"/>
      <c r="H30" s="1"/>
    </row>
    <row r="31" spans="1:10" ht="18" x14ac:dyDescent="0.4">
      <c r="A31" s="47"/>
      <c r="B31" s="21" t="s">
        <v>19</v>
      </c>
      <c r="C31" s="21"/>
      <c r="D31" s="73"/>
      <c r="E31" s="1"/>
      <c r="F31" s="1"/>
      <c r="G31" s="1"/>
      <c r="H31" s="1"/>
    </row>
    <row r="32" spans="1:10" ht="17.5" x14ac:dyDescent="0.35">
      <c r="A32" s="1"/>
      <c r="B32" s="1"/>
      <c r="C32" s="1"/>
      <c r="D32" s="1"/>
      <c r="E32" s="1"/>
      <c r="F32" s="1"/>
      <c r="G32" s="1"/>
      <c r="H32" s="1"/>
    </row>
    <row r="35" spans="1:10" ht="18.5" thickBot="1" x14ac:dyDescent="0.45">
      <c r="A35" s="47" t="s">
        <v>15</v>
      </c>
      <c r="B35" s="72">
        <v>2.5</v>
      </c>
      <c r="C35" s="72"/>
      <c r="D35" s="72"/>
      <c r="E35" s="72"/>
      <c r="F35" s="72"/>
      <c r="G35" s="47" t="s">
        <v>2</v>
      </c>
      <c r="H35" s="47">
        <v>0.05</v>
      </c>
      <c r="I35" s="47" t="s">
        <v>4</v>
      </c>
      <c r="J35" s="69">
        <f>B35/(B36-(D36+F36))+H35</f>
        <v>7.8312570781426949E-2</v>
      </c>
    </row>
    <row r="36" spans="1:10" ht="18" x14ac:dyDescent="0.4">
      <c r="A36" s="47"/>
      <c r="B36" s="21">
        <v>90</v>
      </c>
      <c r="C36" s="19" t="s">
        <v>3</v>
      </c>
      <c r="D36" s="21">
        <v>1.1000000000000001</v>
      </c>
      <c r="E36" s="19" t="s">
        <v>3</v>
      </c>
      <c r="F36" s="21">
        <v>0.6</v>
      </c>
      <c r="G36" s="47"/>
      <c r="H36" s="47"/>
      <c r="I36" s="47"/>
      <c r="J36" s="69"/>
    </row>
  </sheetData>
  <mergeCells count="39">
    <mergeCell ref="I35:I36"/>
    <mergeCell ref="J35:J36"/>
    <mergeCell ref="B28:H28"/>
    <mergeCell ref="A30:A31"/>
    <mergeCell ref="D30:D31"/>
    <mergeCell ref="A35:A36"/>
    <mergeCell ref="B35:F35"/>
    <mergeCell ref="G35:G36"/>
    <mergeCell ref="H35:H36"/>
    <mergeCell ref="A16:J16"/>
    <mergeCell ref="A18:J18"/>
    <mergeCell ref="A20:J20"/>
    <mergeCell ref="A23:J23"/>
    <mergeCell ref="A25:A26"/>
    <mergeCell ref="B25:F25"/>
    <mergeCell ref="G25:G26"/>
    <mergeCell ref="H25:H26"/>
    <mergeCell ref="B26:F26"/>
    <mergeCell ref="K10:K13"/>
    <mergeCell ref="L10:L13"/>
    <mergeCell ref="M10:M13"/>
    <mergeCell ref="N10:N13"/>
    <mergeCell ref="D11:F11"/>
    <mergeCell ref="B12:D12"/>
    <mergeCell ref="B13:F13"/>
    <mergeCell ref="J10:J13"/>
    <mergeCell ref="A10:A13"/>
    <mergeCell ref="B10:B11"/>
    <mergeCell ref="G10:G12"/>
    <mergeCell ref="H10:H11"/>
    <mergeCell ref="I10:I12"/>
    <mergeCell ref="A2:F2"/>
    <mergeCell ref="A4:A7"/>
    <mergeCell ref="B4:B5"/>
    <mergeCell ref="C4:C5"/>
    <mergeCell ref="E4:E7"/>
    <mergeCell ref="F4:F7"/>
    <mergeCell ref="B6:D6"/>
    <mergeCell ref="B7:D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D62-DB20-44C8-8638-59F2608CEA8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REPORTO PRIVADO</vt:lpstr>
      <vt:lpstr>TASA DE INDIFERENCIA</vt:lpstr>
      <vt:lpstr>EMISIÓN BONOS ACCIONES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 CANALES</dc:creator>
  <cp:lastModifiedBy>Marcello Montes de Oca</cp:lastModifiedBy>
  <dcterms:created xsi:type="dcterms:W3CDTF">2021-06-14T12:34:09Z</dcterms:created>
  <dcterms:modified xsi:type="dcterms:W3CDTF">2022-03-26T06:53:53Z</dcterms:modified>
</cp:coreProperties>
</file>