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id_c\OneDrive\Documentos\UNITEC\MAESTRIA UNITEC\FINANZAS GERENCIALES - FINANZAS SÁBADOS 26022022\SEMANA 3\"/>
    </mc:Choice>
  </mc:AlternateContent>
  <xr:revisionPtr revIDLastSave="0" documentId="8_{AA5612A5-C501-4969-83E9-2D765E598FF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jercicio 1" sheetId="3" r:id="rId1"/>
    <sheet name="Ejercicio 2" sheetId="4" r:id="rId2"/>
    <sheet name="Ejercicio 3" sheetId="5" r:id="rId3"/>
    <sheet name="Ejercicio 4" sheetId="6" r:id="rId4"/>
    <sheet name="Ejercicio 5" sheetId="7" r:id="rId5"/>
    <sheet name="Ejercicio 6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E12" i="3"/>
  <c r="E17" i="3" s="1"/>
  <c r="E20" i="3"/>
  <c r="E22" i="3" s="1"/>
  <c r="C11" i="8" l="1"/>
  <c r="E8" i="7"/>
  <c r="C19" i="6"/>
  <c r="G32" i="4" l="1"/>
  <c r="G31" i="4"/>
  <c r="G30" i="4"/>
  <c r="G29" i="4"/>
  <c r="G19" i="4"/>
  <c r="G20" i="4"/>
  <c r="G21" i="4"/>
  <c r="C15" i="5"/>
  <c r="E9" i="7"/>
  <c r="E12" i="7" s="1"/>
  <c r="E10" i="7"/>
  <c r="E11" i="7"/>
  <c r="C13" i="6"/>
  <c r="D8" i="5" l="1"/>
  <c r="F8" i="5" s="1"/>
  <c r="D10" i="5"/>
  <c r="D9" i="5"/>
  <c r="F9" i="5" s="1"/>
  <c r="D13" i="5"/>
  <c r="F13" i="5" s="1"/>
  <c r="D11" i="5"/>
  <c r="F11" i="5" s="1"/>
  <c r="D14" i="5"/>
  <c r="F14" i="5" s="1"/>
  <c r="D12" i="5"/>
  <c r="F12" i="5" s="1"/>
  <c r="F10" i="5"/>
  <c r="F15" i="5" l="1"/>
  <c r="D15" i="5"/>
</calcChain>
</file>

<file path=xl/sharedStrings.xml><?xml version="1.0" encoding="utf-8"?>
<sst xmlns="http://schemas.openxmlformats.org/spreadsheetml/2006/main" count="125" uniqueCount="58">
  <si>
    <t>RL</t>
  </si>
  <si>
    <t>RM</t>
  </si>
  <si>
    <t>Dividendos</t>
  </si>
  <si>
    <t>g</t>
  </si>
  <si>
    <t>b</t>
  </si>
  <si>
    <t>K</t>
  </si>
  <si>
    <t>Precio por acción</t>
  </si>
  <si>
    <t>SZ</t>
  </si>
  <si>
    <t>UP</t>
  </si>
  <si>
    <t>NA</t>
  </si>
  <si>
    <t>PE</t>
  </si>
  <si>
    <t>Proporción</t>
  </si>
  <si>
    <t>Rendimiento Esperado</t>
  </si>
  <si>
    <t>Ponderación</t>
  </si>
  <si>
    <t>?</t>
  </si>
  <si>
    <t>K =</t>
  </si>
  <si>
    <t>Rendimiento esperado</t>
  </si>
  <si>
    <t>Q</t>
  </si>
  <si>
    <t>R</t>
  </si>
  <si>
    <t>S</t>
  </si>
  <si>
    <t>T</t>
  </si>
  <si>
    <t xml:space="preserve">b = </t>
  </si>
  <si>
    <t>K = RL + b *(RM - RL)</t>
  </si>
  <si>
    <t>b = RM / RL</t>
  </si>
  <si>
    <t>Montos</t>
  </si>
  <si>
    <t>Acciones</t>
  </si>
  <si>
    <t>X</t>
  </si>
  <si>
    <t>Fórmula</t>
  </si>
  <si>
    <t>Tasa requerida</t>
  </si>
  <si>
    <t>b del Portafolio</t>
  </si>
  <si>
    <t>TASA LIBRE DE RIESGO</t>
  </si>
  <si>
    <t>RENDIMIENTO ESPERADO</t>
  </si>
  <si>
    <t>RENDIMIENTO</t>
  </si>
  <si>
    <t>a)</t>
  </si>
  <si>
    <t>b)</t>
  </si>
  <si>
    <t>c)</t>
  </si>
  <si>
    <t>SI LA BETA BAJA LA TASA DE RENDIMIENTO REQUERIDO BAJA TAMBIEN, PERO EL PRECIO DE MERCADO DE LA ACCIÓN SUBIRÍA</t>
  </si>
  <si>
    <t>RESOLUCIÓN EJERCICIOS DE CLASE</t>
  </si>
  <si>
    <t>RENDIMIENTO, RIESGO Y LÍNEA DEL MERCADO DE VALORES</t>
  </si>
  <si>
    <t>SI OTRA ACCIÓN TIENE UN RENDIMIENTO ESPERADO DE 24%, CUAL ES SU BETA?</t>
  </si>
  <si>
    <t>PARA UN RENDIMIENTO ESPERADO DE 13.60%, SU BETA ES DE 0.7</t>
  </si>
  <si>
    <t>ACCIONES</t>
  </si>
  <si>
    <t>SE MANEJA LA TEORÍA QUE CUANDO EL RENDIMIENTO DE MERCADO AUMENTA 1, EL ACTIVO AUMENTA 10 VECES.</t>
  </si>
  <si>
    <t>a) Si las espectativas son correctas TASA LIBRE DE RIESGO (RL) 10% y el RENDIMIENTO ESPERADO (RM) 15%. Cuales Acciones están sobrevaluadas o Subvaluadas</t>
  </si>
  <si>
    <t>b) Si la TASA LIBRE DE RIESGO (RL) sube a 12% y el RENDIMIENTO ESPERADO (RM) sube al 16%. Cuales Acciones están sobrevaluadas o Subvaluadas</t>
  </si>
  <si>
    <t>RENDIMIENTO ESPERADO - PORTAFOLIO DE ACCIONES</t>
  </si>
  <si>
    <t>TASA REQUERIDA DE RENDIMIENTO ESPERADO CON BASE AL CAPM</t>
  </si>
  <si>
    <t>La beta (b) del portafolio es de 1.15</t>
  </si>
  <si>
    <t>TASA DE RENDIMIENTO ESPERADO DE LA ACCIÓN</t>
  </si>
  <si>
    <t>PARA UNA TASA DE RENDIMIENTO ESPERADO DE 24% SU BETA ES DE 2, ES DECIR QUE CADA VEZ QUE AUMENTA EL RENDIMIENTO TAMBIÉN SUBE SU BETA.</t>
  </si>
  <si>
    <t>OBSERVAMOS QUE AL DISMINUIR EL BETA, LA "K" DISMINUYE, Y EL "P" AUMENTÓ.</t>
  </si>
  <si>
    <t>MODELO CAPM</t>
  </si>
  <si>
    <t>SIGNIFICADO DE LAS VARIABLES DE LA FÓRMULA</t>
  </si>
  <si>
    <t>MODELO DE PRECIOS DE ACTIVOS DE CAPITAL CAPM</t>
  </si>
  <si>
    <t>DETERMINA LA TASA DE RENTABILIDAD REQUERIDA PARA UN ACTIVO</t>
  </si>
  <si>
    <t>Todas las Acciones se encuentran SOBREVALORADAS por los Analistas en su Rendimiento, excepto las acciones de NA Company que presenta el mismo rendimiento que presentan los analistas y las acciones de PE Inc (SUBVALUADA) que tendrían un Rendimiento del 18.50% y según las espectativas de los Analistas de Mercado estas acciones tendrían un Rendimiento del 18%</t>
  </si>
  <si>
    <t xml:space="preserve">Si la Tasa Libre de Riesgos y la Tasa de Rendimiento subiesen en los parámetros señalados, entonces todos los Rendimientos de las acciones que presentan los analistas se encuentran SUBVALUADAS por los analistas en su Rendimiento. 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</si>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</sst>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43" fontId="0" fillId="0" borderId="0" xfId="4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0" fontId="6" fillId="2" borderId="1" xfId="0" applyFont="1" applyFill="1" applyBorder="1"/>
    <xf numFmtId="43" fontId="6" fillId="2" borderId="1" xfId="4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/>
    <xf numFmtId="9" fontId="3" fillId="0" borderId="0" xfId="1" applyFont="1" applyAlignment="1">
      <alignment horizontal="center"/>
    </xf>
    <xf numFmtId="43" fontId="6" fillId="2" borderId="1" xfId="4" applyFont="1" applyFill="1" applyBorder="1" applyAlignment="1"/>
    <xf numFmtId="2" fontId="3" fillId="0" borderId="0" xfId="0" applyNumberFormat="1" applyFont="1" applyAlignment="1">
      <alignment horizontal="center"/>
    </xf>
    <xf numFmtId="43" fontId="0" fillId="0" borderId="1" xfId="4" applyNumberFormat="1" applyFont="1" applyBorder="1" applyAlignment="1"/>
    <xf numFmtId="43" fontId="3" fillId="0" borderId="1" xfId="4" applyNumberFormat="1" applyFont="1" applyBorder="1" applyAlignment="1"/>
    <xf numFmtId="165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10" fontId="6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164" fontId="0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43" fontId="0" fillId="0" borderId="0" xfId="4" applyNumberFormat="1" applyFont="1" applyAlignment="1"/>
    <xf numFmtId="43" fontId="6" fillId="2" borderId="0" xfId="0" applyNumberFormat="1" applyFont="1" applyFill="1" applyAlignment="1"/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/>
    <xf numFmtId="0" fontId="7" fillId="3" borderId="1" xfId="0" applyFont="1" applyFill="1" applyBorder="1"/>
    <xf numFmtId="4" fontId="8" fillId="3" borderId="1" xfId="0" applyNumberFormat="1" applyFont="1" applyFill="1" applyBorder="1"/>
    <xf numFmtId="9" fontId="7" fillId="3" borderId="1" xfId="1" applyFont="1" applyFill="1" applyBorder="1" applyAlignment="1">
      <alignment horizontal="center"/>
    </xf>
    <xf numFmtId="0" fontId="8" fillId="3" borderId="1" xfId="0" applyFont="1" applyFill="1" applyBorder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11">
    <cellStyle name="Hipervínculo" xfId="2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3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Millares" xfId="4" builtinId="3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7</xdr:row>
      <xdr:rowOff>114300</xdr:rowOff>
    </xdr:from>
    <xdr:to>
      <xdr:col>0</xdr:col>
      <xdr:colOff>4378325</xdr:colOff>
      <xdr:row>17</xdr:row>
      <xdr:rowOff>177800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CFD2836-F340-44A9-A298-4187191F3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714500"/>
          <a:ext cx="4254500" cy="20637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</xdr:row>
      <xdr:rowOff>19051</xdr:rowOff>
    </xdr:from>
    <xdr:to>
      <xdr:col>2</xdr:col>
      <xdr:colOff>523875</xdr:colOff>
      <xdr:row>16</xdr:row>
      <xdr:rowOff>98096</xdr:rowOff>
    </xdr:to>
    <xdr:pic>
      <xdr:nvPicPr>
        <xdr:cNvPr id="3" name="Imagen 2" descr="Imagen que contiene reloj&#10;&#10;Descripción generada automáticamente">
          <a:extLst>
            <a:ext uri="{FF2B5EF4-FFF2-40B4-BE49-F238E27FC236}">
              <a16:creationId xmlns:a16="http://schemas.microsoft.com/office/drawing/2014/main" id="{9BC92805-4CA8-4094-AA01-7D67A0E0A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2819401"/>
          <a:ext cx="1743075" cy="679120"/>
        </a:xfrm>
        <a:prstGeom prst="rect">
          <a:avLst/>
        </a:prstGeom>
        <a:ln w="63500"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0</xdr:colOff>
      <xdr:row>6</xdr:row>
      <xdr:rowOff>1</xdr:rowOff>
    </xdr:from>
    <xdr:to>
      <xdr:col>14</xdr:col>
      <xdr:colOff>9525</xdr:colOff>
      <xdr:row>10</xdr:row>
      <xdr:rowOff>57151</xdr:rowOff>
    </xdr:to>
    <xdr:sp macro="" textlink="">
      <xdr:nvSpPr>
        <xdr:cNvPr id="5" name="2 Marcador de contenido">
          <a:extLst>
            <a:ext uri="{FF2B5EF4-FFF2-40B4-BE49-F238E27FC236}">
              <a16:creationId xmlns:a16="http://schemas.microsoft.com/office/drawing/2014/main" id="{9500C53E-5DD9-48C1-ABD4-118B2E642A8F}"/>
            </a:ext>
          </a:extLst>
        </xdr:cNvPr>
        <xdr:cNvSpPr txBox="1">
          <a:spLocks/>
        </xdr:cNvSpPr>
      </xdr:nvSpPr>
      <xdr:spPr bwMode="auto">
        <a:xfrm>
          <a:off x="10982325" y="1200151"/>
          <a:ext cx="5876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K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requerido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RL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Tasa de rendimiento libre de riesgo, medida comúnmente por una letra del Tesoro de los EEUU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b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Beta o índice de riesgo no diversificable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RM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de la cartera de activos del mercado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5829300</xdr:colOff>
      <xdr:row>26</xdr:row>
      <xdr:rowOff>130175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253B9CC-A9A3-4907-859B-82AB8EB4C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0275"/>
          <a:ext cx="5829300" cy="49879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1</xdr:rowOff>
    </xdr:from>
    <xdr:to>
      <xdr:col>14</xdr:col>
      <xdr:colOff>9525</xdr:colOff>
      <xdr:row>12</xdr:row>
      <xdr:rowOff>57151</xdr:rowOff>
    </xdr:to>
    <xdr:sp macro="" textlink="">
      <xdr:nvSpPr>
        <xdr:cNvPr id="4" name="2 Marcador de contenido">
          <a:extLst>
            <a:ext uri="{FF2B5EF4-FFF2-40B4-BE49-F238E27FC236}">
              <a16:creationId xmlns:a16="http://schemas.microsoft.com/office/drawing/2014/main" id="{54CF7168-DFC4-4013-AC69-42ED071CE18D}"/>
            </a:ext>
          </a:extLst>
        </xdr:cNvPr>
        <xdr:cNvSpPr txBox="1">
          <a:spLocks/>
        </xdr:cNvSpPr>
      </xdr:nvSpPr>
      <xdr:spPr bwMode="auto">
        <a:xfrm>
          <a:off x="10982325" y="1200151"/>
          <a:ext cx="5876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K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requerido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RL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Tasa de rendimiento libre de riesgo, medida comúnmente por una letra del Tesoro de los EEUU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b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Beta o índice de riesgo no diversificable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RM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de la cartera de activos del mercado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9525</xdr:rowOff>
    </xdr:from>
    <xdr:to>
      <xdr:col>0</xdr:col>
      <xdr:colOff>4762500</xdr:colOff>
      <xdr:row>24</xdr:row>
      <xdr:rowOff>155575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418DC06-9E5D-41C1-820A-62F14FC7C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"/>
          <a:ext cx="4762500" cy="4222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3362325</xdr:colOff>
      <xdr:row>12</xdr:row>
      <xdr:rowOff>387350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BE72898-4B72-4CA4-B7F6-C26E247D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3362325" cy="138747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1</xdr:rowOff>
    </xdr:from>
    <xdr:to>
      <xdr:col>15</xdr:col>
      <xdr:colOff>9525</xdr:colOff>
      <xdr:row>12</xdr:row>
      <xdr:rowOff>57151</xdr:rowOff>
    </xdr:to>
    <xdr:sp macro="" textlink="">
      <xdr:nvSpPr>
        <xdr:cNvPr id="4" name="2 Marcador de contenido">
          <a:extLst>
            <a:ext uri="{FF2B5EF4-FFF2-40B4-BE49-F238E27FC236}">
              <a16:creationId xmlns:a16="http://schemas.microsoft.com/office/drawing/2014/main" id="{F9E8A3BC-9A6F-4195-875C-C2EC60B54F36}"/>
            </a:ext>
          </a:extLst>
        </xdr:cNvPr>
        <xdr:cNvSpPr txBox="1">
          <a:spLocks/>
        </xdr:cNvSpPr>
      </xdr:nvSpPr>
      <xdr:spPr bwMode="auto">
        <a:xfrm>
          <a:off x="10982325" y="1200151"/>
          <a:ext cx="5876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K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requerido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RL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Tasa de rendimiento libre de riesgo, medida comúnmente por una letra del Tesoro de los EEUU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b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Beta o índice de riesgo no diversificable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RM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de la cartera de activos del mercado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4114800</xdr:colOff>
      <xdr:row>12</xdr:row>
      <xdr:rowOff>187325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B947880-B8DC-49EB-8A21-A4D0F028F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4114800" cy="1387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2981324</xdr:colOff>
      <xdr:row>13</xdr:row>
      <xdr:rowOff>57150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E75DA70-F608-462E-80A2-C34EE478C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"/>
          <a:ext cx="2981324" cy="1457325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8</xdr:row>
      <xdr:rowOff>1</xdr:rowOff>
    </xdr:from>
    <xdr:to>
      <xdr:col>14</xdr:col>
      <xdr:colOff>9525</xdr:colOff>
      <xdr:row>12</xdr:row>
      <xdr:rowOff>57151</xdr:rowOff>
    </xdr:to>
    <xdr:sp macro="" textlink="">
      <xdr:nvSpPr>
        <xdr:cNvPr id="4" name="2 Marcador de contenido">
          <a:extLst>
            <a:ext uri="{FF2B5EF4-FFF2-40B4-BE49-F238E27FC236}">
              <a16:creationId xmlns:a16="http://schemas.microsoft.com/office/drawing/2014/main" id="{E34639BD-4B44-4904-874A-AB79D68C3036}"/>
            </a:ext>
          </a:extLst>
        </xdr:cNvPr>
        <xdr:cNvSpPr txBox="1">
          <a:spLocks/>
        </xdr:cNvSpPr>
      </xdr:nvSpPr>
      <xdr:spPr bwMode="auto">
        <a:xfrm>
          <a:off x="10982325" y="1200151"/>
          <a:ext cx="5876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K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requerido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RL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Tasa de rendimiento libre de riesgo, medida comúnmente por una letra del Tesoro de los EEUU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b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Beta o índice de riesgo no diversificable</a:t>
          </a:r>
        </a:p>
        <a:p>
          <a:pPr>
            <a:spcBef>
              <a:spcPct val="20000"/>
            </a:spcBef>
            <a:buFont typeface="Arial" pitchFamily="34" charset="0"/>
            <a:buChar char="•"/>
            <a:defRPr/>
          </a:pP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</a:t>
          </a:r>
          <a:r>
            <a:rPr lang="es-ES" kern="0">
              <a:solidFill>
                <a:srgbClr val="FF0000"/>
              </a:solidFill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RM</a:t>
          </a:r>
          <a:r>
            <a:rPr lang="es-ES" kern="0">
              <a:effectLst>
                <a:outerShdw blurRad="38100" dist="38100" dir="2700000" algn="tl">
                  <a:srgbClr val="C0C0C0"/>
                </a:outerShdw>
              </a:effectLst>
              <a:latin typeface="+mn-lt"/>
              <a:ea typeface="ＭＳ Ｐゴシック" charset="-128"/>
            </a:rPr>
            <a:t> = Rendimiento de la cartera de activos del mercado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2:K29"/>
  <sheetViews>
    <sheetView tabSelected="1" workbookViewId="0"/>
  </sheetViews>
  <sheetFormatPr baseColWidth="10" defaultRowHeight="15.75" x14ac:dyDescent="0.25"/>
  <cols>
    <col min="1" max="1" width="58.75" customWidth="1"/>
    <col min="2" max="2" width="18" customWidth="1"/>
    <col min="3" max="3" width="9" customWidth="1"/>
    <col min="4" max="4" width="16.25" customWidth="1"/>
    <col min="5" max="5" width="20.125" customWidth="1"/>
    <col min="8" max="8" width="14.75" customWidth="1"/>
    <col min="9" max="9" width="14.875" customWidth="1"/>
    <col min="10" max="10" width="15.5" customWidth="1"/>
    <col min="11" max="11" width="15.375" customWidth="1"/>
  </cols>
  <sheetData>
    <row r="2" spans="1:11" x14ac:dyDescent="0.25">
      <c r="A2" s="42" t="s">
        <v>37</v>
      </c>
      <c r="B2" s="42"/>
      <c r="C2" s="42"/>
      <c r="D2" s="42"/>
      <c r="E2" s="42"/>
      <c r="F2" s="42"/>
      <c r="H2" s="42" t="s">
        <v>53</v>
      </c>
      <c r="I2" s="42"/>
      <c r="J2" s="42"/>
      <c r="K2" s="42"/>
    </row>
    <row r="3" spans="1:11" x14ac:dyDescent="0.25">
      <c r="A3" s="42" t="s">
        <v>57</v>
      </c>
      <c r="B3" s="42"/>
      <c r="C3" s="42"/>
      <c r="D3" s="42"/>
      <c r="E3" s="42"/>
      <c r="F3" s="42"/>
      <c r="H3" s="42" t="s">
        <v>54</v>
      </c>
      <c r="I3" s="42"/>
      <c r="J3" s="42"/>
      <c r="K3" s="42"/>
    </row>
    <row r="5" spans="1:11" x14ac:dyDescent="0.25">
      <c r="A5" s="42" t="s">
        <v>38</v>
      </c>
      <c r="B5" s="42"/>
      <c r="C5" s="42"/>
      <c r="D5" s="42"/>
      <c r="E5" s="42"/>
      <c r="F5" s="42"/>
      <c r="H5" s="42" t="s">
        <v>51</v>
      </c>
      <c r="I5" s="42"/>
      <c r="J5" s="42"/>
      <c r="K5" s="42"/>
    </row>
    <row r="6" spans="1:11" x14ac:dyDescent="0.25">
      <c r="H6" s="17" t="s">
        <v>52</v>
      </c>
      <c r="I6" s="17"/>
      <c r="J6" s="17"/>
      <c r="K6" s="17"/>
    </row>
    <row r="7" spans="1:11" x14ac:dyDescent="0.25">
      <c r="B7" s="7" t="s">
        <v>4</v>
      </c>
      <c r="C7" s="7">
        <v>1.45</v>
      </c>
      <c r="D7" s="1"/>
      <c r="E7" s="7" t="s">
        <v>27</v>
      </c>
    </row>
    <row r="8" spans="1:11" x14ac:dyDescent="0.25">
      <c r="B8" s="7" t="s">
        <v>0</v>
      </c>
      <c r="C8" s="18">
        <v>0.08</v>
      </c>
      <c r="D8" s="1"/>
      <c r="E8" s="4" t="s">
        <v>22</v>
      </c>
    </row>
    <row r="9" spans="1:11" x14ac:dyDescent="0.25">
      <c r="B9" s="7" t="s">
        <v>1</v>
      </c>
      <c r="C9" s="18">
        <v>0.13</v>
      </c>
      <c r="D9" s="1"/>
      <c r="E9" s="1"/>
    </row>
    <row r="10" spans="1:11" x14ac:dyDescent="0.25">
      <c r="B10" s="12"/>
      <c r="C10" s="12"/>
      <c r="E10" s="8" t="s">
        <v>28</v>
      </c>
    </row>
    <row r="11" spans="1:11" x14ac:dyDescent="0.25">
      <c r="B11" s="7" t="s">
        <v>2</v>
      </c>
      <c r="C11" s="7">
        <v>2</v>
      </c>
    </row>
    <row r="12" spans="1:11" x14ac:dyDescent="0.25">
      <c r="B12" s="7" t="s">
        <v>3</v>
      </c>
      <c r="C12" s="18">
        <v>0.1</v>
      </c>
      <c r="D12" s="8" t="s">
        <v>5</v>
      </c>
      <c r="E12" s="9">
        <f>C8+C7*(C9-C8)</f>
        <v>0.1525</v>
      </c>
      <c r="F12" s="1" t="s">
        <v>33</v>
      </c>
    </row>
    <row r="16" spans="1:11" x14ac:dyDescent="0.25">
      <c r="D16" s="3"/>
      <c r="E16" s="3"/>
      <c r="F16" s="3"/>
    </row>
    <row r="17" spans="2:6" x14ac:dyDescent="0.25">
      <c r="D17" s="10" t="s">
        <v>6</v>
      </c>
      <c r="E17" s="11">
        <f>C11/(E12-C12)</f>
        <v>38.095238095238102</v>
      </c>
      <c r="F17" s="4" t="s">
        <v>34</v>
      </c>
    </row>
    <row r="19" spans="2:6" x14ac:dyDescent="0.25">
      <c r="E19" s="1"/>
    </row>
    <row r="20" spans="2:6" x14ac:dyDescent="0.25">
      <c r="B20" s="7" t="s">
        <v>4</v>
      </c>
      <c r="C20" s="20">
        <v>0.8</v>
      </c>
      <c r="D20" s="8" t="s">
        <v>5</v>
      </c>
      <c r="E20" s="9">
        <f>C21+C20*(C22-C21)</f>
        <v>0.12000000000000001</v>
      </c>
      <c r="F20" s="1" t="s">
        <v>35</v>
      </c>
    </row>
    <row r="21" spans="2:6" x14ac:dyDescent="0.25">
      <c r="B21" s="7" t="s">
        <v>0</v>
      </c>
      <c r="C21" s="18">
        <v>0.08</v>
      </c>
      <c r="D21" s="1"/>
      <c r="E21" s="1"/>
    </row>
    <row r="22" spans="2:6" x14ac:dyDescent="0.25">
      <c r="B22" s="7" t="s">
        <v>1</v>
      </c>
      <c r="C22" s="18">
        <v>0.13</v>
      </c>
      <c r="D22" s="10" t="s">
        <v>6</v>
      </c>
      <c r="E22" s="19">
        <f>C24/(E20-C25)</f>
        <v>99.999999999999986</v>
      </c>
      <c r="F22" s="4" t="s">
        <v>35</v>
      </c>
    </row>
    <row r="23" spans="2:6" x14ac:dyDescent="0.25">
      <c r="E23" s="1"/>
    </row>
    <row r="24" spans="2:6" ht="50.25" customHeight="1" x14ac:dyDescent="0.25">
      <c r="B24" s="33" t="s">
        <v>2</v>
      </c>
      <c r="C24" s="33">
        <v>2</v>
      </c>
      <c r="D24" s="44" t="s">
        <v>50</v>
      </c>
      <c r="E24" s="44"/>
      <c r="F24" s="28" t="s">
        <v>35</v>
      </c>
    </row>
    <row r="25" spans="2:6" x14ac:dyDescent="0.25">
      <c r="B25" s="7" t="s">
        <v>3</v>
      </c>
      <c r="C25" s="18">
        <v>0.1</v>
      </c>
    </row>
    <row r="27" spans="2:6" ht="15.75" customHeight="1" x14ac:dyDescent="0.25">
      <c r="B27" s="43" t="s">
        <v>36</v>
      </c>
      <c r="C27" s="43"/>
      <c r="D27" s="43"/>
      <c r="E27" s="43"/>
    </row>
    <row r="28" spans="2:6" x14ac:dyDescent="0.25">
      <c r="B28" s="43"/>
      <c r="C28" s="43"/>
      <c r="D28" s="43"/>
      <c r="E28" s="43"/>
    </row>
    <row r="29" spans="2:6" x14ac:dyDescent="0.25">
      <c r="B29" s="43"/>
      <c r="C29" s="43"/>
      <c r="D29" s="43"/>
      <c r="E29" s="43"/>
    </row>
  </sheetData>
  <mergeCells count="8">
    <mergeCell ref="H5:K5"/>
    <mergeCell ref="A2:F2"/>
    <mergeCell ref="A5:F5"/>
    <mergeCell ref="B27:E29"/>
    <mergeCell ref="A3:F3"/>
    <mergeCell ref="D24:E24"/>
    <mergeCell ref="H2:K2"/>
    <mergeCell ref="H3:K3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K34"/>
  <sheetViews>
    <sheetView workbookViewId="0"/>
  </sheetViews>
  <sheetFormatPr baseColWidth="10" defaultRowHeight="15.75" x14ac:dyDescent="0.25"/>
  <cols>
    <col min="1" max="1" width="77.375" customWidth="1"/>
    <col min="2" max="2" width="3.25" customWidth="1"/>
    <col min="4" max="4" width="13.375" customWidth="1"/>
    <col min="10" max="10" width="13.875" customWidth="1"/>
  </cols>
  <sheetData>
    <row r="2" spans="1:11" x14ac:dyDescent="0.25">
      <c r="A2" s="42" t="s">
        <v>37</v>
      </c>
      <c r="B2" s="42"/>
      <c r="C2" s="42"/>
      <c r="D2" s="42"/>
      <c r="E2" s="42"/>
      <c r="F2" s="42"/>
    </row>
    <row r="3" spans="1:11" x14ac:dyDescent="0.25">
      <c r="A3" s="42" t="s">
        <v>57</v>
      </c>
      <c r="B3" s="42"/>
      <c r="C3" s="42"/>
      <c r="D3" s="42"/>
      <c r="E3" s="42"/>
      <c r="F3" s="42"/>
    </row>
    <row r="5" spans="1:11" x14ac:dyDescent="0.25">
      <c r="A5" s="42" t="s">
        <v>38</v>
      </c>
      <c r="B5" s="42"/>
      <c r="C5" s="42"/>
      <c r="D5" s="42"/>
      <c r="E5" s="42"/>
      <c r="F5" s="42"/>
    </row>
    <row r="7" spans="1:11" x14ac:dyDescent="0.25">
      <c r="C7" s="1" t="s">
        <v>27</v>
      </c>
      <c r="H7" s="42" t="s">
        <v>51</v>
      </c>
      <c r="I7" s="42"/>
      <c r="J7" s="42"/>
      <c r="K7" s="42"/>
    </row>
    <row r="8" spans="1:11" x14ac:dyDescent="0.25">
      <c r="C8" s="15" t="s">
        <v>22</v>
      </c>
      <c r="D8" s="15"/>
      <c r="H8" s="17" t="s">
        <v>52</v>
      </c>
      <c r="I8" s="17"/>
      <c r="J8" s="17"/>
      <c r="K8" s="17"/>
    </row>
    <row r="10" spans="1:11" x14ac:dyDescent="0.25">
      <c r="C10" s="1" t="s">
        <v>30</v>
      </c>
      <c r="D10" s="1"/>
      <c r="E10" s="7" t="s">
        <v>0</v>
      </c>
      <c r="F10" s="18">
        <v>0.1</v>
      </c>
    </row>
    <row r="11" spans="1:11" x14ac:dyDescent="0.25">
      <c r="C11" s="1" t="s">
        <v>31</v>
      </c>
      <c r="D11" s="1"/>
      <c r="E11" s="7" t="s">
        <v>1</v>
      </c>
      <c r="F11" s="18">
        <v>0.15</v>
      </c>
    </row>
    <row r="12" spans="1:11" x14ac:dyDescent="0.25">
      <c r="C12" s="7" t="s">
        <v>5</v>
      </c>
      <c r="D12" s="1" t="s">
        <v>32</v>
      </c>
    </row>
    <row r="15" spans="1:11" ht="31.5" customHeight="1" x14ac:dyDescent="0.25">
      <c r="C15" s="45" t="s">
        <v>43</v>
      </c>
      <c r="D15" s="45"/>
      <c r="E15" s="45"/>
      <c r="F15" s="45"/>
      <c r="G15" s="45"/>
      <c r="H15" s="45"/>
      <c r="I15" s="45"/>
      <c r="J15" s="45"/>
    </row>
    <row r="17" spans="3:10" x14ac:dyDescent="0.25">
      <c r="C17" s="4"/>
      <c r="D17" s="34" t="s">
        <v>4</v>
      </c>
      <c r="E17" s="5" t="s">
        <v>0</v>
      </c>
      <c r="F17" s="5" t="s">
        <v>1</v>
      </c>
      <c r="G17" s="16" t="s">
        <v>5</v>
      </c>
      <c r="H17" s="2"/>
    </row>
    <row r="18" spans="3:10" x14ac:dyDescent="0.25">
      <c r="C18" s="13" t="s">
        <v>7</v>
      </c>
      <c r="D18" s="13">
        <v>1.3</v>
      </c>
      <c r="E18" s="6">
        <v>0.1</v>
      </c>
      <c r="F18" s="6">
        <v>0.15</v>
      </c>
      <c r="G18" s="14">
        <f>E18+D18*(F18-E18)</f>
        <v>0.16499999999999998</v>
      </c>
      <c r="H18" s="2"/>
    </row>
    <row r="19" spans="3:10" x14ac:dyDescent="0.25">
      <c r="C19" s="13" t="s">
        <v>8</v>
      </c>
      <c r="D19" s="13">
        <v>0.8</v>
      </c>
      <c r="E19" s="6">
        <v>0.1</v>
      </c>
      <c r="F19" s="6">
        <v>0.15</v>
      </c>
      <c r="G19" s="14">
        <f>E19+D19*(F19-E19)</f>
        <v>0.14000000000000001</v>
      </c>
      <c r="H19" s="2"/>
    </row>
    <row r="20" spans="3:10" x14ac:dyDescent="0.25">
      <c r="C20" s="13" t="s">
        <v>9</v>
      </c>
      <c r="D20" s="13">
        <v>1.1000000000000001</v>
      </c>
      <c r="E20" s="6">
        <v>0.1</v>
      </c>
      <c r="F20" s="6">
        <v>0.15</v>
      </c>
      <c r="G20" s="14">
        <f>E20+D20*(F20-E20)</f>
        <v>0.155</v>
      </c>
      <c r="H20" s="2"/>
    </row>
    <row r="21" spans="3:10" x14ac:dyDescent="0.25">
      <c r="C21" s="13" t="s">
        <v>10</v>
      </c>
      <c r="D21" s="13">
        <v>1.7</v>
      </c>
      <c r="E21" s="6">
        <v>0.1</v>
      </c>
      <c r="F21" s="6">
        <v>0.15</v>
      </c>
      <c r="G21" s="14">
        <f>E21+D21*(F21-E21)</f>
        <v>0.185</v>
      </c>
    </row>
    <row r="24" spans="3:10" ht="66" customHeight="1" x14ac:dyDescent="0.25">
      <c r="C24" s="44" t="s">
        <v>55</v>
      </c>
      <c r="D24" s="44"/>
      <c r="E24" s="44"/>
      <c r="F24" s="44"/>
      <c r="G24" s="44"/>
      <c r="H24" s="44"/>
      <c r="I24" s="44"/>
      <c r="J24" s="44"/>
    </row>
    <row r="26" spans="3:10" ht="33" customHeight="1" x14ac:dyDescent="0.25">
      <c r="C26" s="45" t="s">
        <v>44</v>
      </c>
      <c r="D26" s="45"/>
      <c r="E26" s="45"/>
      <c r="F26" s="45"/>
      <c r="G26" s="45"/>
      <c r="H26" s="45"/>
      <c r="I26" s="45"/>
      <c r="J26" s="45"/>
    </row>
    <row r="28" spans="3:10" x14ac:dyDescent="0.25">
      <c r="C28" s="4"/>
      <c r="D28" s="5" t="s">
        <v>4</v>
      </c>
      <c r="E28" s="5" t="s">
        <v>0</v>
      </c>
      <c r="F28" s="5" t="s">
        <v>1</v>
      </c>
      <c r="G28" s="16" t="s">
        <v>5</v>
      </c>
    </row>
    <row r="29" spans="3:10" x14ac:dyDescent="0.25">
      <c r="C29" s="13" t="s">
        <v>7</v>
      </c>
      <c r="D29" s="13">
        <v>1.3</v>
      </c>
      <c r="E29" s="6">
        <v>0.12</v>
      </c>
      <c r="F29" s="6">
        <v>0.16</v>
      </c>
      <c r="G29" s="14">
        <f>E29+D29*(F29-E29)</f>
        <v>0.17200000000000001</v>
      </c>
    </row>
    <row r="30" spans="3:10" x14ac:dyDescent="0.25">
      <c r="C30" s="13" t="s">
        <v>8</v>
      </c>
      <c r="D30" s="13">
        <v>0.8</v>
      </c>
      <c r="E30" s="6">
        <v>0.12</v>
      </c>
      <c r="F30" s="6">
        <v>0.16</v>
      </c>
      <c r="G30" s="14">
        <f>E30+D30*(F30-E30)</f>
        <v>0.152</v>
      </c>
    </row>
    <row r="31" spans="3:10" x14ac:dyDescent="0.25">
      <c r="C31" s="13" t="s">
        <v>9</v>
      </c>
      <c r="D31" s="13">
        <v>1.1000000000000001</v>
      </c>
      <c r="E31" s="6">
        <v>0.12</v>
      </c>
      <c r="F31" s="6">
        <v>0.16</v>
      </c>
      <c r="G31" s="14">
        <f>E31+D31*(F31-E31)</f>
        <v>0.16400000000000001</v>
      </c>
    </row>
    <row r="32" spans="3:10" x14ac:dyDescent="0.25">
      <c r="C32" s="13" t="s">
        <v>10</v>
      </c>
      <c r="D32" s="13">
        <v>1.7</v>
      </c>
      <c r="E32" s="6">
        <v>0.12</v>
      </c>
      <c r="F32" s="6">
        <v>0.16</v>
      </c>
      <c r="G32" s="14">
        <f>E32+D32*(F32-E32)</f>
        <v>0.188</v>
      </c>
    </row>
    <row r="34" spans="3:10" ht="51" customHeight="1" x14ac:dyDescent="0.25">
      <c r="C34" s="44" t="s">
        <v>56</v>
      </c>
      <c r="D34" s="44"/>
      <c r="E34" s="44"/>
      <c r="F34" s="44"/>
      <c r="G34" s="44"/>
      <c r="H34" s="44"/>
      <c r="I34" s="44"/>
      <c r="J34" s="44"/>
    </row>
  </sheetData>
  <mergeCells count="8">
    <mergeCell ref="C34:J34"/>
    <mergeCell ref="A2:F2"/>
    <mergeCell ref="A3:F3"/>
    <mergeCell ref="A5:F5"/>
    <mergeCell ref="C24:J24"/>
    <mergeCell ref="C15:J15"/>
    <mergeCell ref="C26:J26"/>
    <mergeCell ref="H7:K7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2:G18"/>
  <sheetViews>
    <sheetView workbookViewId="0"/>
  </sheetViews>
  <sheetFormatPr baseColWidth="10" defaultRowHeight="15.75" x14ac:dyDescent="0.25"/>
  <cols>
    <col min="1" max="1" width="64.625" customWidth="1"/>
    <col min="5" max="5" width="20.625" customWidth="1"/>
    <col min="6" max="6" width="15.375" customWidth="1"/>
  </cols>
  <sheetData>
    <row r="2" spans="1:7" x14ac:dyDescent="0.25">
      <c r="A2" s="42" t="s">
        <v>37</v>
      </c>
      <c r="B2" s="42"/>
      <c r="C2" s="42"/>
      <c r="D2" s="42"/>
      <c r="E2" s="42"/>
      <c r="F2" s="42"/>
    </row>
    <row r="3" spans="1:7" x14ac:dyDescent="0.25">
      <c r="A3" s="42" t="s">
        <v>57</v>
      </c>
      <c r="B3" s="42"/>
      <c r="C3" s="42"/>
      <c r="D3" s="42"/>
      <c r="E3" s="42"/>
      <c r="F3" s="42"/>
    </row>
    <row r="5" spans="1:7" x14ac:dyDescent="0.25">
      <c r="A5" s="42" t="s">
        <v>38</v>
      </c>
      <c r="B5" s="42"/>
      <c r="C5" s="42"/>
      <c r="D5" s="42"/>
      <c r="E5" s="42"/>
      <c r="F5" s="42"/>
    </row>
    <row r="7" spans="1:7" x14ac:dyDescent="0.25">
      <c r="B7" s="35" t="s">
        <v>25</v>
      </c>
      <c r="C7" s="35" t="s">
        <v>24</v>
      </c>
      <c r="D7" s="16" t="s">
        <v>11</v>
      </c>
      <c r="E7" s="35" t="s">
        <v>12</v>
      </c>
      <c r="F7" s="16" t="s">
        <v>13</v>
      </c>
    </row>
    <row r="8" spans="1:7" x14ac:dyDescent="0.25">
      <c r="B8" s="36" t="s">
        <v>26</v>
      </c>
      <c r="C8" s="37">
        <v>6000</v>
      </c>
      <c r="D8" s="21">
        <f>C8/C15</f>
        <v>0.1</v>
      </c>
      <c r="E8" s="40">
        <v>0.14000000000000001</v>
      </c>
      <c r="F8" s="29">
        <f>D8*E8</f>
        <v>1.4000000000000002E-2</v>
      </c>
    </row>
    <row r="9" spans="1:7" x14ac:dyDescent="0.25">
      <c r="B9" s="36" t="s">
        <v>26</v>
      </c>
      <c r="C9" s="37">
        <v>11000</v>
      </c>
      <c r="D9" s="21">
        <f>C9/C15</f>
        <v>0.18333333333333332</v>
      </c>
      <c r="E9" s="40">
        <v>0.16</v>
      </c>
      <c r="F9" s="29">
        <f>D9*E9</f>
        <v>2.9333333333333333E-2</v>
      </c>
    </row>
    <row r="10" spans="1:7" x14ac:dyDescent="0.25">
      <c r="B10" s="36" t="s">
        <v>26</v>
      </c>
      <c r="C10" s="37">
        <v>9000</v>
      </c>
      <c r="D10" s="21">
        <f>C10/C15</f>
        <v>0.15</v>
      </c>
      <c r="E10" s="40">
        <v>0.17</v>
      </c>
      <c r="F10" s="29">
        <f t="shared" ref="F10:F14" si="0">D10*E10</f>
        <v>2.5500000000000002E-2</v>
      </c>
    </row>
    <row r="11" spans="1:7" x14ac:dyDescent="0.25">
      <c r="B11" s="36" t="s">
        <v>26</v>
      </c>
      <c r="C11" s="37">
        <v>7000</v>
      </c>
      <c r="D11" s="21">
        <f>C11/C15</f>
        <v>0.11666666666666667</v>
      </c>
      <c r="E11" s="40">
        <v>0.13</v>
      </c>
      <c r="F11" s="29">
        <f t="shared" si="0"/>
        <v>1.5166666666666667E-2</v>
      </c>
    </row>
    <row r="12" spans="1:7" x14ac:dyDescent="0.25">
      <c r="B12" s="36" t="s">
        <v>26</v>
      </c>
      <c r="C12" s="37">
        <v>5000</v>
      </c>
      <c r="D12" s="21">
        <f>C12/C15</f>
        <v>8.3333333333333329E-2</v>
      </c>
      <c r="E12" s="40">
        <v>0.2</v>
      </c>
      <c r="F12" s="29">
        <f t="shared" si="0"/>
        <v>1.6666666666666666E-2</v>
      </c>
    </row>
    <row r="13" spans="1:7" x14ac:dyDescent="0.25">
      <c r="B13" s="36" t="s">
        <v>26</v>
      </c>
      <c r="C13" s="37">
        <v>13000</v>
      </c>
      <c r="D13" s="21">
        <f>C13/C15</f>
        <v>0.21666666666666667</v>
      </c>
      <c r="E13" s="40">
        <v>0.15</v>
      </c>
      <c r="F13" s="29">
        <f t="shared" si="0"/>
        <v>3.2500000000000001E-2</v>
      </c>
    </row>
    <row r="14" spans="1:7" x14ac:dyDescent="0.25">
      <c r="B14" s="36" t="s">
        <v>26</v>
      </c>
      <c r="C14" s="37">
        <v>9000</v>
      </c>
      <c r="D14" s="21">
        <f>C14/C15</f>
        <v>0.15</v>
      </c>
      <c r="E14" s="40">
        <v>0.18</v>
      </c>
      <c r="F14" s="29">
        <f t="shared" si="0"/>
        <v>2.7E-2</v>
      </c>
    </row>
    <row r="15" spans="1:7" x14ac:dyDescent="0.25">
      <c r="B15" s="38"/>
      <c r="C15" s="39">
        <f>SUM(C8:C14)</f>
        <v>60000</v>
      </c>
      <c r="D15" s="22">
        <f>SUM(D8:D14)</f>
        <v>1</v>
      </c>
      <c r="E15" s="41"/>
      <c r="F15" s="30">
        <f>SUM(F8:F14)</f>
        <v>0.16016666666666665</v>
      </c>
      <c r="G15" s="1" t="s">
        <v>33</v>
      </c>
    </row>
    <row r="17" spans="6:6" x14ac:dyDescent="0.25">
      <c r="F17" s="43" t="s">
        <v>45</v>
      </c>
    </row>
    <row r="18" spans="6:6" ht="53.25" customHeight="1" x14ac:dyDescent="0.25">
      <c r="F18" s="43"/>
    </row>
  </sheetData>
  <mergeCells count="4">
    <mergeCell ref="A2:F2"/>
    <mergeCell ref="A3:F3"/>
    <mergeCell ref="A5:F5"/>
    <mergeCell ref="F17:F18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2:L21"/>
  <sheetViews>
    <sheetView workbookViewId="0"/>
  </sheetViews>
  <sheetFormatPr baseColWidth="10" defaultRowHeight="15.75" x14ac:dyDescent="0.25"/>
  <cols>
    <col min="1" max="1" width="47.125" customWidth="1"/>
    <col min="7" max="7" width="14.125" customWidth="1"/>
  </cols>
  <sheetData>
    <row r="2" spans="1:12" x14ac:dyDescent="0.25">
      <c r="A2" s="42" t="s">
        <v>37</v>
      </c>
      <c r="B2" s="42"/>
      <c r="C2" s="42"/>
      <c r="D2" s="42"/>
      <c r="E2" s="42"/>
      <c r="F2" s="42"/>
    </row>
    <row r="3" spans="1:12" x14ac:dyDescent="0.25">
      <c r="A3" s="42" t="s">
        <v>57</v>
      </c>
      <c r="B3" s="42"/>
      <c r="C3" s="42"/>
      <c r="D3" s="42"/>
      <c r="E3" s="42"/>
      <c r="F3" s="42"/>
    </row>
    <row r="5" spans="1:12" x14ac:dyDescent="0.25">
      <c r="A5" s="42" t="s">
        <v>38</v>
      </c>
      <c r="B5" s="42"/>
      <c r="C5" s="42"/>
      <c r="D5" s="42"/>
      <c r="E5" s="42"/>
      <c r="F5" s="42"/>
    </row>
    <row r="7" spans="1:12" x14ac:dyDescent="0.25">
      <c r="I7" s="42" t="s">
        <v>51</v>
      </c>
      <c r="J7" s="42"/>
      <c r="K7" s="42"/>
      <c r="L7" s="42"/>
    </row>
    <row r="8" spans="1:12" x14ac:dyDescent="0.25">
      <c r="B8" s="7" t="s">
        <v>0</v>
      </c>
      <c r="C8" s="18">
        <v>0.08</v>
      </c>
      <c r="D8" s="12"/>
      <c r="E8" s="1" t="s">
        <v>22</v>
      </c>
      <c r="I8" s="17" t="s">
        <v>52</v>
      </c>
      <c r="J8" s="17"/>
      <c r="K8" s="17"/>
      <c r="L8" s="17"/>
    </row>
    <row r="9" spans="1:12" x14ac:dyDescent="0.25">
      <c r="B9" s="7" t="s">
        <v>1</v>
      </c>
      <c r="C9" s="18">
        <v>0.16</v>
      </c>
      <c r="D9" s="12"/>
    </row>
    <row r="10" spans="1:12" x14ac:dyDescent="0.25">
      <c r="B10" s="7" t="s">
        <v>4</v>
      </c>
      <c r="C10" s="7">
        <v>0.7</v>
      </c>
      <c r="D10" s="12"/>
      <c r="E10" s="1" t="s">
        <v>23</v>
      </c>
    </row>
    <row r="11" spans="1:12" x14ac:dyDescent="0.25">
      <c r="B11" s="1"/>
      <c r="C11" s="1"/>
    </row>
    <row r="12" spans="1:12" x14ac:dyDescent="0.25">
      <c r="B12" s="7" t="s">
        <v>5</v>
      </c>
      <c r="C12" s="7" t="s">
        <v>14</v>
      </c>
    </row>
    <row r="13" spans="1:12" ht="35.25" customHeight="1" x14ac:dyDescent="0.25">
      <c r="B13" s="26" t="s">
        <v>15</v>
      </c>
      <c r="C13" s="27">
        <f>C8+C10*(C9-C8)</f>
        <v>0.13600000000000001</v>
      </c>
      <c r="D13" s="44" t="s">
        <v>46</v>
      </c>
      <c r="E13" s="44"/>
      <c r="F13" s="44"/>
      <c r="G13" s="44"/>
    </row>
    <row r="14" spans="1:12" ht="35.25" customHeight="1" x14ac:dyDescent="0.25">
      <c r="D14" s="44" t="s">
        <v>40</v>
      </c>
      <c r="E14" s="44"/>
      <c r="F14" s="44"/>
      <c r="G14" s="44"/>
    </row>
    <row r="16" spans="1:12" x14ac:dyDescent="0.25">
      <c r="B16" s="1" t="s">
        <v>39</v>
      </c>
    </row>
    <row r="17" spans="2:7" x14ac:dyDescent="0.25">
      <c r="B17" s="1" t="s">
        <v>16</v>
      </c>
      <c r="D17" s="7" t="s">
        <v>15</v>
      </c>
      <c r="E17" s="18">
        <v>0.24</v>
      </c>
    </row>
    <row r="19" spans="2:7" x14ac:dyDescent="0.25">
      <c r="B19" s="8" t="s">
        <v>4</v>
      </c>
      <c r="C19" s="23">
        <f>(E17-(C8))/(C9-C8)</f>
        <v>1.9999999999999996</v>
      </c>
    </row>
    <row r="21" spans="2:7" ht="31.5" customHeight="1" x14ac:dyDescent="0.25">
      <c r="B21" s="44" t="s">
        <v>49</v>
      </c>
      <c r="C21" s="44"/>
      <c r="D21" s="44"/>
      <c r="E21" s="44"/>
      <c r="F21" s="44"/>
      <c r="G21" s="44"/>
    </row>
  </sheetData>
  <mergeCells count="7">
    <mergeCell ref="I7:L7"/>
    <mergeCell ref="B21:G21"/>
    <mergeCell ref="A2:F2"/>
    <mergeCell ref="A3:F3"/>
    <mergeCell ref="A5:F5"/>
    <mergeCell ref="D13:G13"/>
    <mergeCell ref="D14:G1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2:F14"/>
  <sheetViews>
    <sheetView workbookViewId="0"/>
  </sheetViews>
  <sheetFormatPr baseColWidth="10" defaultRowHeight="15.75" x14ac:dyDescent="0.25"/>
  <cols>
    <col min="1" max="1" width="56.625" customWidth="1"/>
    <col min="4" max="4" width="11.375" customWidth="1"/>
    <col min="5" max="5" width="13.875" customWidth="1"/>
  </cols>
  <sheetData>
    <row r="2" spans="1:6" x14ac:dyDescent="0.25">
      <c r="A2" s="42" t="s">
        <v>37</v>
      </c>
      <c r="B2" s="42"/>
      <c r="C2" s="42"/>
      <c r="D2" s="42"/>
      <c r="E2" s="42"/>
      <c r="F2" s="42"/>
    </row>
    <row r="3" spans="1:6" x14ac:dyDescent="0.25">
      <c r="A3" s="42" t="s">
        <v>57</v>
      </c>
      <c r="B3" s="42"/>
      <c r="C3" s="42"/>
      <c r="D3" s="42"/>
      <c r="E3" s="42"/>
      <c r="F3" s="42"/>
    </row>
    <row r="5" spans="1:6" x14ac:dyDescent="0.25">
      <c r="A5" s="42" t="s">
        <v>38</v>
      </c>
      <c r="B5" s="42"/>
      <c r="C5" s="42"/>
      <c r="D5" s="42"/>
      <c r="E5" s="42"/>
      <c r="F5" s="42"/>
    </row>
    <row r="7" spans="1:6" x14ac:dyDescent="0.25">
      <c r="B7" s="16" t="s">
        <v>41</v>
      </c>
      <c r="C7" s="10" t="s">
        <v>11</v>
      </c>
      <c r="D7" s="16" t="s">
        <v>4</v>
      </c>
      <c r="E7" s="17" t="s">
        <v>29</v>
      </c>
    </row>
    <row r="8" spans="1:6" x14ac:dyDescent="0.25">
      <c r="B8" s="13" t="s">
        <v>17</v>
      </c>
      <c r="C8" s="6">
        <v>0.25</v>
      </c>
      <c r="D8" s="13">
        <v>0.84</v>
      </c>
      <c r="E8" s="31">
        <f>C8*D8</f>
        <v>0.21</v>
      </c>
    </row>
    <row r="9" spans="1:6" x14ac:dyDescent="0.25">
      <c r="B9" s="13" t="s">
        <v>18</v>
      </c>
      <c r="C9" s="6">
        <v>0.2</v>
      </c>
      <c r="D9" s="13">
        <v>1.17</v>
      </c>
      <c r="E9" s="31">
        <f>C9*D9</f>
        <v>0.23399999999999999</v>
      </c>
    </row>
    <row r="10" spans="1:6" x14ac:dyDescent="0.25">
      <c r="B10" s="13" t="s">
        <v>19</v>
      </c>
      <c r="C10" s="6">
        <v>0.15</v>
      </c>
      <c r="D10" s="13">
        <v>1.1100000000000001</v>
      </c>
      <c r="E10" s="31">
        <f>C10*D10</f>
        <v>0.16650000000000001</v>
      </c>
    </row>
    <row r="11" spans="1:6" x14ac:dyDescent="0.25">
      <c r="B11" s="13" t="s">
        <v>20</v>
      </c>
      <c r="C11" s="6">
        <v>0.4</v>
      </c>
      <c r="D11" s="13">
        <v>1.36</v>
      </c>
      <c r="E11" s="31">
        <f>C11*D11</f>
        <v>0.54400000000000004</v>
      </c>
    </row>
    <row r="12" spans="1:6" x14ac:dyDescent="0.25">
      <c r="B12" s="46" t="s">
        <v>21</v>
      </c>
      <c r="C12" s="47"/>
      <c r="D12" s="47"/>
      <c r="E12" s="32">
        <f>SUM(E8:E11)</f>
        <v>1.1545000000000001</v>
      </c>
    </row>
    <row r="14" spans="1:6" x14ac:dyDescent="0.25">
      <c r="B14" s="17" t="s">
        <v>47</v>
      </c>
      <c r="C14" s="17"/>
      <c r="D14" s="17"/>
    </row>
  </sheetData>
  <mergeCells count="4">
    <mergeCell ref="B12:D12"/>
    <mergeCell ref="A2:F2"/>
    <mergeCell ref="A3:F3"/>
    <mergeCell ref="A5:F5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2:K14"/>
  <sheetViews>
    <sheetView workbookViewId="0"/>
  </sheetViews>
  <sheetFormatPr baseColWidth="10" defaultRowHeight="15.75" x14ac:dyDescent="0.25"/>
  <cols>
    <col min="1" max="1" width="40.375" customWidth="1"/>
  </cols>
  <sheetData>
    <row r="2" spans="1:11" x14ac:dyDescent="0.25">
      <c r="A2" s="42" t="s">
        <v>37</v>
      </c>
      <c r="B2" s="42"/>
      <c r="C2" s="42"/>
      <c r="D2" s="42"/>
      <c r="E2" s="42"/>
      <c r="F2" s="42"/>
    </row>
    <row r="3" spans="1:11" x14ac:dyDescent="0.25">
      <c r="A3" s="42" t="s">
        <v>57</v>
      </c>
      <c r="B3" s="42"/>
      <c r="C3" s="42"/>
      <c r="D3" s="42"/>
      <c r="E3" s="42"/>
      <c r="F3" s="42"/>
    </row>
    <row r="5" spans="1:11" x14ac:dyDescent="0.25">
      <c r="A5" s="42" t="s">
        <v>38</v>
      </c>
      <c r="B5" s="42"/>
      <c r="C5" s="42"/>
      <c r="D5" s="42"/>
      <c r="E5" s="42"/>
      <c r="F5" s="42"/>
    </row>
    <row r="7" spans="1:11" x14ac:dyDescent="0.25">
      <c r="B7" s="7" t="s">
        <v>4</v>
      </c>
      <c r="C7" s="7">
        <v>10.199999999999999</v>
      </c>
      <c r="H7" s="42" t="s">
        <v>51</v>
      </c>
      <c r="I7" s="42"/>
      <c r="J7" s="42"/>
      <c r="K7" s="42"/>
    </row>
    <row r="8" spans="1:11" x14ac:dyDescent="0.25">
      <c r="B8" s="7" t="s">
        <v>1</v>
      </c>
      <c r="C8" s="18">
        <v>0.11</v>
      </c>
      <c r="H8" s="17" t="s">
        <v>52</v>
      </c>
      <c r="I8" s="17"/>
      <c r="J8" s="17"/>
      <c r="K8" s="17"/>
    </row>
    <row r="9" spans="1:11" x14ac:dyDescent="0.25">
      <c r="B9" s="7" t="s">
        <v>0</v>
      </c>
      <c r="C9" s="25">
        <v>5.1999999999999998E-2</v>
      </c>
    </row>
    <row r="11" spans="1:11" x14ac:dyDescent="0.25">
      <c r="B11" s="8" t="s">
        <v>5</v>
      </c>
      <c r="C11" s="24">
        <f>C9+C7*(C8-C9)</f>
        <v>0.64360000000000006</v>
      </c>
    </row>
    <row r="12" spans="1:11" x14ac:dyDescent="0.25">
      <c r="B12" s="48" t="s">
        <v>48</v>
      </c>
      <c r="C12" s="48"/>
      <c r="D12" s="48"/>
      <c r="E12" s="48"/>
    </row>
    <row r="14" spans="1:11" ht="51" customHeight="1" x14ac:dyDescent="0.25">
      <c r="B14" s="44" t="s">
        <v>42</v>
      </c>
      <c r="C14" s="44"/>
      <c r="D14" s="44"/>
      <c r="E14" s="44"/>
    </row>
  </sheetData>
  <mergeCells count="6">
    <mergeCell ref="B14:E14"/>
    <mergeCell ref="H7:K7"/>
    <mergeCell ref="A2:F2"/>
    <mergeCell ref="A3:F3"/>
    <mergeCell ref="A5:F5"/>
    <mergeCell ref="B12:E1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3</vt:lpstr>
      <vt:lpstr>Ejercicio 4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Menjivar</dc:creator>
  <cp:lastModifiedBy>CID CANALES</cp:lastModifiedBy>
  <dcterms:created xsi:type="dcterms:W3CDTF">2021-03-13T14:34:41Z</dcterms:created>
  <dcterms:modified xsi:type="dcterms:W3CDTF">2022-03-11T02:51:48Z</dcterms:modified>
</cp:coreProperties>
</file>