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gam\Unitec\Ing. en Sistemas\metodologiadelainvestigacion\Semana 8\"/>
    </mc:Choice>
  </mc:AlternateContent>
  <xr:revisionPtr revIDLastSave="0" documentId="13_ncr:1_{F6C73466-8B9B-4233-B263-0535BE6230AC}" xr6:coauthVersionLast="47" xr6:coauthVersionMax="47" xr10:uidLastSave="{00000000-0000-0000-0000-000000000000}"/>
  <bookViews>
    <workbookView xWindow="28680" yWindow="-5355" windowWidth="16440" windowHeight="28440" firstSheet="2" activeTab="3" xr2:uid="{96F26AA6-DAFA-4E79-BB74-3FAABF4F0554}"/>
  </bookViews>
  <sheets>
    <sheet name="Portada" sheetId="2" r:id="rId1"/>
    <sheet name="Tabla" sheetId="1" r:id="rId2"/>
    <sheet name="1. Género" sheetId="3" r:id="rId3"/>
    <sheet name="2. Música Preferida " sheetId="4" r:id="rId4"/>
    <sheet name="3. Mes de Cumpleaños" sheetId="5" r:id="rId5"/>
    <sheet name="4. Talla de Zapatos" sheetId="6" r:id="rId6"/>
    <sheet name="5. Edad" sheetId="7" r:id="rId7"/>
    <sheet name="6. Peso" sheetId="8" r:id="rId8"/>
  </sheets>
  <definedNames>
    <definedName name="_xlchart.v1.0" hidden="1">'6. Peso'!$C$3:$C$21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9" i="8" l="1"/>
  <c r="Q6" i="8" s="1"/>
  <c r="M5" i="8"/>
  <c r="N5" i="8" s="1"/>
  <c r="I14" i="8"/>
  <c r="J14" i="8" s="1"/>
  <c r="J11" i="8"/>
  <c r="J10" i="8"/>
  <c r="J9" i="8"/>
  <c r="J6" i="8"/>
  <c r="J5" i="8"/>
  <c r="J4" i="8"/>
  <c r="Q6" i="7"/>
  <c r="Q7" i="7"/>
  <c r="Q8" i="7"/>
  <c r="Q5" i="7"/>
  <c r="M7" i="7"/>
  <c r="N7" i="7"/>
  <c r="M8" i="7"/>
  <c r="N8" i="7"/>
  <c r="N6" i="7"/>
  <c r="N5" i="7"/>
  <c r="M5" i="7"/>
  <c r="P9" i="7"/>
  <c r="Q9" i="7"/>
  <c r="J4" i="7"/>
  <c r="I14" i="7"/>
  <c r="J14" i="7" s="1"/>
  <c r="J11" i="7"/>
  <c r="J10" i="7"/>
  <c r="J9" i="7"/>
  <c r="J6" i="7"/>
  <c r="J5" i="7"/>
  <c r="M6" i="8" l="1"/>
  <c r="N6" i="8" s="1"/>
  <c r="O5" i="8"/>
  <c r="Q5" i="8"/>
  <c r="Q7" i="8"/>
  <c r="Q8" i="8"/>
  <c r="M6" i="7"/>
  <c r="O5" i="7"/>
  <c r="R5" i="7"/>
  <c r="R6" i="7" s="1"/>
  <c r="R7" i="7" s="1"/>
  <c r="R8" i="7" s="1"/>
  <c r="Q9" i="8" l="1"/>
  <c r="R5" i="8"/>
  <c r="R6" i="8" s="1"/>
  <c r="R7" i="8" s="1"/>
  <c r="R8" i="8" s="1"/>
  <c r="O6" i="8"/>
  <c r="M7" i="8"/>
  <c r="N7" i="8" s="1"/>
  <c r="O6" i="7"/>
  <c r="M8" i="8" l="1"/>
  <c r="N8" i="8" s="1"/>
  <c r="O8" i="8" s="1"/>
  <c r="O7" i="8"/>
  <c r="O8" i="7"/>
  <c r="O7" i="7"/>
  <c r="M7" i="6"/>
  <c r="M8" i="6"/>
  <c r="M6" i="6"/>
  <c r="M5" i="6"/>
  <c r="L9" i="6"/>
  <c r="L6" i="6"/>
  <c r="L7" i="6"/>
  <c r="L8" i="6"/>
  <c r="L5" i="6"/>
  <c r="K9" i="6"/>
  <c r="B8" i="4" l="1"/>
  <c r="C7" i="4" s="1"/>
  <c r="H5" i="6"/>
  <c r="E34" i="6"/>
  <c r="F34" i="6" s="1"/>
  <c r="F31" i="6"/>
  <c r="F30" i="6"/>
  <c r="F29" i="6"/>
  <c r="F26" i="6"/>
  <c r="F25" i="6"/>
  <c r="F24" i="6"/>
  <c r="D7" i="5"/>
  <c r="C19" i="5"/>
  <c r="D10" i="5" s="1"/>
  <c r="D5" i="3"/>
  <c r="D4" i="3"/>
  <c r="C6" i="3"/>
  <c r="C3" i="4" l="1"/>
  <c r="C4" i="4"/>
  <c r="C5" i="4"/>
  <c r="C6" i="4"/>
  <c r="I5" i="6"/>
  <c r="J5" i="6" s="1"/>
  <c r="D18" i="5"/>
  <c r="D19" i="5"/>
  <c r="D16" i="5"/>
  <c r="D15" i="5"/>
  <c r="D13" i="5"/>
  <c r="D12" i="5"/>
  <c r="D9" i="5"/>
  <c r="D8" i="5"/>
  <c r="D17" i="5"/>
  <c r="D14" i="5"/>
  <c r="D11" i="5"/>
  <c r="D6" i="3"/>
  <c r="C8" i="4" l="1"/>
  <c r="H6" i="6"/>
  <c r="I6" i="6" s="1"/>
  <c r="H7" i="6"/>
  <c r="I7" i="6" s="1"/>
  <c r="J6" i="6"/>
  <c r="H8" i="6" l="1"/>
  <c r="I8" i="6" s="1"/>
  <c r="J8" i="6" s="1"/>
  <c r="J7" i="6"/>
</calcChain>
</file>

<file path=xl/sharedStrings.xml><?xml version="1.0" encoding="utf-8"?>
<sst xmlns="http://schemas.openxmlformats.org/spreadsheetml/2006/main" count="322" uniqueCount="132">
  <si>
    <t>Música Preferida</t>
  </si>
  <si>
    <t>Mes cumpleaños</t>
  </si>
  <si>
    <t>Talla zapato</t>
  </si>
  <si>
    <t>Edad</t>
  </si>
  <si>
    <t>Peso en libras</t>
  </si>
  <si>
    <t>Género</t>
  </si>
  <si>
    <t>Nominal</t>
  </si>
  <si>
    <t>Ordinal</t>
  </si>
  <si>
    <t>Intervalo</t>
  </si>
  <si>
    <t>de Razón</t>
  </si>
  <si>
    <t>#</t>
  </si>
  <si>
    <t>Variable</t>
  </si>
  <si>
    <t>Nivel de Medición</t>
  </si>
  <si>
    <t>Tipo de Gráfica</t>
  </si>
  <si>
    <t>Medidas de Tendencia Central</t>
  </si>
  <si>
    <t>Medidas de Variabilidad</t>
  </si>
  <si>
    <t>Regueton</t>
  </si>
  <si>
    <t>Pop</t>
  </si>
  <si>
    <t>Bachata</t>
  </si>
  <si>
    <t>Rock</t>
  </si>
  <si>
    <t>Otro tipo</t>
  </si>
  <si>
    <t>Tabla de Frecuencia:</t>
  </si>
  <si>
    <t>Masculino</t>
  </si>
  <si>
    <t>Femenino</t>
  </si>
  <si>
    <t>Frecuencia</t>
  </si>
  <si>
    <t>Total</t>
  </si>
  <si>
    <t>% frec</t>
  </si>
  <si>
    <t>Medidas de tendencia Central</t>
  </si>
  <si>
    <t>Media (promedio)</t>
  </si>
  <si>
    <t>Mediana</t>
  </si>
  <si>
    <t>Moda</t>
  </si>
  <si>
    <t>N/A</t>
  </si>
  <si>
    <t>Rango</t>
  </si>
  <si>
    <t>Desv. Estandar</t>
  </si>
  <si>
    <t>Varianza</t>
  </si>
  <si>
    <t>rango = max - min</t>
  </si>
  <si>
    <t>Análisis</t>
  </si>
  <si>
    <t>La moda del curso es de género másculino con un porcentaje de 61%</t>
  </si>
  <si>
    <t>Enero</t>
  </si>
  <si>
    <t>Febrero</t>
  </si>
  <si>
    <t>Mes de cumpleaños</t>
  </si>
  <si>
    <t>Marzo</t>
  </si>
  <si>
    <t>Abril</t>
  </si>
  <si>
    <t>Mayo</t>
  </si>
  <si>
    <t>Junio</t>
  </si>
  <si>
    <t>Julio</t>
  </si>
  <si>
    <t>Agosto</t>
  </si>
  <si>
    <t>Septiembre</t>
  </si>
  <si>
    <t>Ocutbre</t>
  </si>
  <si>
    <t>Noviembre</t>
  </si>
  <si>
    <t>Diciembre</t>
  </si>
  <si>
    <t>% de Frecuencia</t>
  </si>
  <si>
    <t>Barra</t>
  </si>
  <si>
    <t>La moda del curso es de Enero  con un porcentaje de 22.22%
Los meses de Febrero, Marzo, Junio no tiene cumpleañeros.</t>
  </si>
  <si>
    <t>MODA</t>
  </si>
  <si>
    <t>Histograma</t>
  </si>
  <si>
    <t>TODAS</t>
  </si>
  <si>
    <t>Pastel</t>
  </si>
  <si>
    <t>Talla de Zapatos</t>
  </si>
  <si>
    <t>Peso</t>
  </si>
  <si>
    <t>Carlo</t>
  </si>
  <si>
    <t>Raul</t>
  </si>
  <si>
    <t>Maria Jose</t>
  </si>
  <si>
    <t>Emily</t>
  </si>
  <si>
    <t>Valeria</t>
  </si>
  <si>
    <t>Juan</t>
  </si>
  <si>
    <t>Andrea</t>
  </si>
  <si>
    <t>Diego</t>
  </si>
  <si>
    <t>Rafael</t>
  </si>
  <si>
    <t>Katherine</t>
  </si>
  <si>
    <t>Fernando</t>
  </si>
  <si>
    <t>Jesus</t>
  </si>
  <si>
    <t>Astrid</t>
  </si>
  <si>
    <t>Gerson</t>
  </si>
  <si>
    <t>Isaul</t>
  </si>
  <si>
    <t>Anthony</t>
  </si>
  <si>
    <t>Stephanie</t>
  </si>
  <si>
    <t>UNIVERSIDAD TECNOLÓGICA CENTROAMERICANA</t>
  </si>
  <si>
    <r>
      <t>194 - Metodología de la Investigación</t>
    </r>
    <r>
      <rPr>
        <sz val="12"/>
        <color rgb="FF000000"/>
        <rFont val="Times New Roman"/>
        <family val="1"/>
      </rPr>
      <t> </t>
    </r>
  </si>
  <si>
    <t>Dra. Nelly Jeannette Alcántara Galdámez </t>
  </si>
  <si>
    <r>
      <t>Tema:</t>
    </r>
    <r>
      <rPr>
        <sz val="12"/>
        <color rgb="FF000000"/>
        <rFont val="Times New Roman"/>
        <family val="1"/>
      </rPr>
      <t> </t>
    </r>
  </si>
  <si>
    <r>
      <t>PRESENTADO POR:</t>
    </r>
    <r>
      <rPr>
        <sz val="12"/>
        <color rgb="FF000000"/>
        <rFont val="Times New Roman"/>
        <family val="1"/>
      </rPr>
      <t> </t>
    </r>
  </si>
  <si>
    <t>20551123 Carlo Marcello Menjivar Montes de Oca </t>
  </si>
  <si>
    <r>
      <t>CAMPUS SAN PEDRO SULA</t>
    </r>
    <r>
      <rPr>
        <sz val="12"/>
        <color rgb="FF000000"/>
        <rFont val="Times New Roman"/>
        <family val="1"/>
      </rPr>
      <t> </t>
    </r>
  </si>
  <si>
    <t>Nombre</t>
  </si>
  <si>
    <t>Clase # Intervalo</t>
  </si>
  <si>
    <t>Tabla de frecuencia</t>
  </si>
  <si>
    <t>Limite Inferior</t>
  </si>
  <si>
    <t>Limite Superior</t>
  </si>
  <si>
    <t>Punto Medio</t>
  </si>
  <si>
    <t>% Frec Rel</t>
  </si>
  <si>
    <t>% Frec Acum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</si>
  <si>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</si>
  <si>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</si>
  <si>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</si>
  <si>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</si>
  <si>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</si>
  <si>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</si>
  <si>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</si>
  <si>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</si>
  <si>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</si>
  <si>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</si>
  <si>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</si>
  <si>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</si>
  <si>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</si>
  <si>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</si>
  <si>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# Clases</t>
  </si>
  <si>
    <t>POP</t>
  </si>
  <si>
    <t>Otro</t>
  </si>
  <si>
    <t xml:space="preserve"> :(</t>
  </si>
  <si>
    <t>La moda del curso es el  género musical Regueton  con un porcentaje de 36%</t>
  </si>
  <si>
    <t>Taller Práctico - Estadística</t>
  </si>
  <si>
    <t>14 de Marzo de 2022</t>
  </si>
  <si>
    <t>Bin</t>
  </si>
  <si>
    <t>Frequency</t>
  </si>
  <si>
    <t>Ancho de Clase</t>
  </si>
  <si>
    <t>La moda en la talla de zapato es 9 mientras que la mediana es 8.5.</t>
  </si>
  <si>
    <t>El promedio de la talla de zapato es 8 (8.37).</t>
  </si>
  <si>
    <t>El rango en la talla de zapato es 4.5, ed decir la talla menor es 6 y la maxima es 10.5</t>
  </si>
  <si>
    <t>El histograma tiene el punto  mas alto  en la tercera clase.</t>
  </si>
  <si>
    <t>La forma del histograma no es simetrico  y tiene un sesgo hacia la izquierda.</t>
  </si>
  <si>
    <t>El 32% de la clase calza arriba entre 8 y 9.</t>
  </si>
  <si>
    <t>Solo el 21% de la clase calza mayor a 9.</t>
  </si>
  <si>
    <t>El 79% de la clase  calza menor a 9.</t>
  </si>
  <si>
    <t>Analisis</t>
  </si>
  <si>
    <t>More</t>
  </si>
  <si>
    <t>El 5% tiene una edad de 31.875</t>
  </si>
  <si>
    <t>Nadie en la clase tiene edades entre 21.25 y 29.75</t>
  </si>
  <si>
    <t>El 95% de la clase tiene una edad promedio de 19.125</t>
  </si>
  <si>
    <t>La forma del histograma no es simetrica presenta dos huecos en el segundo y tercer intervalo</t>
  </si>
  <si>
    <t>El promedio de edad es de 19.16</t>
  </si>
  <si>
    <t>El rango en la edad es de 17, es decir la edad menor es de 17 y la maxima es 34.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</si>
</sst>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9" fontId="0" fillId="2" borderId="0" xfId="1" applyFont="1" applyFill="1" applyAlignment="1">
      <alignment horizontal="center"/>
    </xf>
    <xf numFmtId="9" fontId="0" fillId="4" borderId="0" xfId="1" applyFont="1" applyFill="1" applyAlignment="1">
      <alignment horizontal="center"/>
    </xf>
    <xf numFmtId="9" fontId="2" fillId="3" borderId="0" xfId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 applyAlignment="1"/>
    <xf numFmtId="0" fontId="0" fillId="0" borderId="0" xfId="0" applyFill="1" applyBorder="1" applyAlignment="1"/>
    <xf numFmtId="0" fontId="0" fillId="0" borderId="1" xfId="0" applyFill="1" applyBorder="1" applyAlignment="1"/>
    <xf numFmtId="2" fontId="0" fillId="4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5" borderId="0" xfId="0" applyFont="1" applyFill="1" applyBorder="1" applyAlignment="1">
      <alignment horizontal="center" vertical="center"/>
    </xf>
    <xf numFmtId="0" fontId="0" fillId="5" borderId="0" xfId="0" applyFill="1" applyBorder="1"/>
    <xf numFmtId="0" fontId="3" fillId="5" borderId="0" xfId="0" applyFont="1" applyFill="1" applyBorder="1" applyAlignment="1">
      <alignment horizontal="left" vertical="center" indent="6"/>
    </xf>
    <xf numFmtId="0" fontId="4" fillId="5" borderId="0" xfId="0" applyFont="1" applyFill="1" applyBorder="1" applyAlignment="1">
      <alignment horizontal="left" vertical="center" indent="6"/>
    </xf>
    <xf numFmtId="0" fontId="3" fillId="5" borderId="0" xfId="0" applyFont="1" applyFill="1" applyBorder="1" applyAlignment="1">
      <alignment horizontal="left" vertical="center" indent="15"/>
    </xf>
    <xf numFmtId="0" fontId="2" fillId="3" borderId="0" xfId="0" applyFont="1" applyFill="1" applyAlignment="1"/>
    <xf numFmtId="0" fontId="0" fillId="4" borderId="0" xfId="0" applyFill="1"/>
    <xf numFmtId="10" fontId="0" fillId="4" borderId="0" xfId="1" applyNumberFormat="1" applyFont="1" applyFill="1"/>
    <xf numFmtId="0" fontId="0" fillId="2" borderId="0" xfId="0" applyFill="1"/>
    <xf numFmtId="10" fontId="0" fillId="2" borderId="0" xfId="1" applyNumberFormat="1" applyFont="1" applyFill="1"/>
    <xf numFmtId="0" fontId="2" fillId="3" borderId="0" xfId="0" applyFont="1" applyFill="1"/>
    <xf numFmtId="10" fontId="2" fillId="3" borderId="0" xfId="1" applyNumberFormat="1" applyFont="1" applyFill="1"/>
    <xf numFmtId="0" fontId="2" fillId="3" borderId="0" xfId="0" applyFont="1" applyFill="1" applyAlignment="1">
      <alignment horizontal="center"/>
    </xf>
    <xf numFmtId="0" fontId="0" fillId="5" borderId="0" xfId="0" applyFill="1"/>
    <xf numFmtId="2" fontId="0" fillId="4" borderId="0" xfId="0" applyNumberFormat="1" applyFill="1"/>
    <xf numFmtId="0" fontId="2" fillId="2" borderId="0" xfId="0" applyFont="1" applyFill="1"/>
    <xf numFmtId="0" fontId="5" fillId="3" borderId="2" xfId="0" applyFont="1" applyFill="1" applyBorder="1" applyAlignment="1">
      <alignment horizontal="centerContinuous"/>
    </xf>
    <xf numFmtId="2" fontId="0" fillId="0" borderId="0" xfId="0" applyNumberFormat="1" applyFill="1" applyBorder="1" applyAlignment="1"/>
    <xf numFmtId="0" fontId="5" fillId="0" borderId="2" xfId="0" applyFont="1" applyFill="1" applyBorder="1" applyAlignment="1">
      <alignment horizontal="center"/>
    </xf>
    <xf numFmtId="9" fontId="0" fillId="0" borderId="0" xfId="1" applyFont="1"/>
    <xf numFmtId="10" fontId="0" fillId="4" borderId="0" xfId="0" applyNumberFormat="1" applyFill="1"/>
    <xf numFmtId="1" fontId="0" fillId="2" borderId="0" xfId="0" applyNumberFormat="1" applyFill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Continuous"/>
    </xf>
    <xf numFmtId="0" fontId="2" fillId="3" borderId="0" xfId="0" applyFont="1" applyFill="1" applyAlignment="1">
      <alignment horizontal="center"/>
    </xf>
    <xf numFmtId="0" fontId="4" fillId="5" borderId="0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0" fillId="4" borderId="0" xfId="0" applyFill="1" applyAlignment="1">
      <alignment horizontal="left" wrapText="1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left" vertical="top" wrapText="1"/>
    </xf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Variable:</a:t>
            </a:r>
            <a:r>
              <a:rPr lang="en-US" baseline="0"/>
              <a:t> Género de la Clase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'1. Género'!$D$3</c:f>
              <c:strCache>
                <c:ptCount val="1"/>
                <c:pt idx="0">
                  <c:v>% frec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567-DF45-B5FB-919C17E745F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567-DF45-B5FB-919C17E745F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'1. Género'!$B$4:$B$5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>'1. Género'!$D$4:$D$5</c:f>
              <c:numCache>
                <c:formatCode>0%</c:formatCode>
                <c:ptCount val="2"/>
                <c:pt idx="0">
                  <c:v>0.61111111111111116</c:v>
                </c:pt>
                <c:pt idx="1">
                  <c:v>0.3888888888888889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A-4EBB-ABCC-2057FEC80982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Géneros músicales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'2. Música Preferida '!$B$2</c:f>
              <c:strCache>
                <c:ptCount val="1"/>
                <c:pt idx="0">
                  <c:v>Frecuencia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 Música Preferida '!$A$3:$A$7</c:f>
              <c:strCache>
                <c:ptCount val="5"/>
                <c:pt idx="0">
                  <c:v>Regueton</c:v>
                </c:pt>
                <c:pt idx="1">
                  <c:v>POP</c:v>
                </c:pt>
                <c:pt idx="2">
                  <c:v>Bachata</c:v>
                </c:pt>
                <c:pt idx="3">
                  <c:v>Rock</c:v>
                </c:pt>
                <c:pt idx="4">
                  <c:v>Otro</c:v>
                </c:pt>
              </c:strCache>
            </c:strRef>
          </c:cat>
          <c:val>
            <c:numRef>
              <c:f>'2. Música Preferida '!$B$3:$B$7</c:f>
              <c:numCache>
                <c:formatCode>General</c:formatCode>
                <c:ptCount val="5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BF-0C42-862E-2951350A712F}"/>
            </c:ext>
          </c:extLst>
        </c:ser>
        <c:ser>
          <c:idx val="1"/>
          <c:order val="1"/>
          <c:tx>
            <c:strRef>
              <c:f>'2. Música Preferida '!$C$2</c:f>
              <c:strCache>
                <c:ptCount val="1"/>
                <c:pt idx="0">
                  <c:v>% frec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 Música Preferida '!$A$3:$A$7</c:f>
              <c:strCache>
                <c:ptCount val="5"/>
                <c:pt idx="0">
                  <c:v>Regueton</c:v>
                </c:pt>
                <c:pt idx="1">
                  <c:v>POP</c:v>
                </c:pt>
                <c:pt idx="2">
                  <c:v>Bachata</c:v>
                </c:pt>
                <c:pt idx="3">
                  <c:v>Rock</c:v>
                </c:pt>
                <c:pt idx="4">
                  <c:v>Otro</c:v>
                </c:pt>
              </c:strCache>
            </c:strRef>
          </c:cat>
          <c:val>
            <c:numRef>
              <c:f>'2. Música Preferida '!$C$3:$C$7</c:f>
              <c:numCache>
                <c:formatCode>0%</c:formatCode>
                <c:ptCount val="5"/>
                <c:pt idx="0">
                  <c:v>0.35714285714285715</c:v>
                </c:pt>
                <c:pt idx="1">
                  <c:v>0.21428571428571427</c:v>
                </c:pt>
                <c:pt idx="2">
                  <c:v>0.21428571428571427</c:v>
                </c:pt>
                <c:pt idx="3">
                  <c:v>7.1428571428571425E-2</c:v>
                </c:pt>
                <c:pt idx="4">
                  <c:v>0.14285714285714285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BF-0C42-862E-2951350A712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983760"/>
        <c:axId val="15793648"/>
        <c:axId val="0"/>
      </c:bar3DChart>
      <c:catAx>
        <c:axId val="1598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3648"/>
        <c:crosses val="autoZero"/>
        <c:auto val="1"/>
        <c:lblAlgn val="ctr"/>
        <c:lblOffset val="100"/>
        <c:noMultiLvlLbl val="0"/>
      </c:catAx>
      <c:valAx>
        <c:axId val="157936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98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 Mes de Cumpleaños'!$C$6</c:f>
              <c:strCache>
                <c:ptCount val="1"/>
                <c:pt idx="0">
                  <c:v>Frecuencia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'3. Mes de Cumpleaños'!$B$7:$B$18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Ocutbre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'3. Mes de Cumpleaños'!$C$7:$C$18</c:f>
              <c:numCache>
                <c:formatCode>General</c:formatCode>
                <c:ptCount val="12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6E-8B4B-9426-706995887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03935"/>
        <c:axId val="2128694896"/>
      </c:barChart>
      <c:lineChart>
        <c:grouping val="standard"/>
        <c:varyColors val="0"/>
        <c:ser>
          <c:idx val="1"/>
          <c:order val="1"/>
          <c:tx>
            <c:strRef>
              <c:f>'3. Mes de Cumpleaños'!$D$6</c:f>
              <c:strCache>
                <c:ptCount val="1"/>
                <c:pt idx="0">
                  <c:v>% de Frecuencia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'3. Mes de Cumpleaños'!$B$7:$B$18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Ocutbre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'3. Mes de Cumpleaños'!$D$7:$D$18</c:f>
              <c:numCache>
                <c:formatCode>0.00%</c:formatCode>
                <c:ptCount val="12"/>
                <c:pt idx="0">
                  <c:v>0.22222222222222221</c:v>
                </c:pt>
                <c:pt idx="1">
                  <c:v>0</c:v>
                </c:pt>
                <c:pt idx="2">
                  <c:v>0</c:v>
                </c:pt>
                <c:pt idx="3">
                  <c:v>0.16666666666666666</c:v>
                </c:pt>
                <c:pt idx="4">
                  <c:v>0.1111111111111111</c:v>
                </c:pt>
                <c:pt idx="5">
                  <c:v>0</c:v>
                </c:pt>
                <c:pt idx="6">
                  <c:v>5.5555555555555552E-2</c:v>
                </c:pt>
                <c:pt idx="7">
                  <c:v>5.5555555555555552E-2</c:v>
                </c:pt>
                <c:pt idx="8">
                  <c:v>0.16666666666666666</c:v>
                </c:pt>
                <c:pt idx="9">
                  <c:v>5.5555555555555552E-2</c:v>
                </c:pt>
                <c:pt idx="10">
                  <c:v>5.5555555555555552E-2</c:v>
                </c:pt>
                <c:pt idx="11">
                  <c:v>0.1111111111111111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6E-8B4B-9426-706995887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725119"/>
        <c:axId val="540457071"/>
      </c:lineChart>
      <c:catAx>
        <c:axId val="10050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694896"/>
        <c:crosses val="autoZero"/>
        <c:auto val="1"/>
        <c:lblAlgn val="ctr"/>
        <c:lblOffset val="100"/>
        <c:noMultiLvlLbl val="0"/>
      </c:catAx>
      <c:valAx>
        <c:axId val="212869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03935"/>
        <c:crosses val="autoZero"/>
        <c:crossBetween val="between"/>
      </c:valAx>
      <c:valAx>
        <c:axId val="540457071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725119"/>
        <c:crosses val="max"/>
        <c:crossBetween val="between"/>
      </c:valAx>
      <c:catAx>
        <c:axId val="43772511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404570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Histogram:</a:t>
            </a:r>
            <a:r>
              <a:rPr lang="en-US" baseline="0"/>
              <a:t> Talla de Zapatos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6">
                <a:lumMod val="60000"/>
                <a:lumOff val="40000"/>
              </a:schemeClr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'4. Talla de Zapatos'!$H$12:$H$16</c:f>
              <c:numCache>
                <c:formatCode>0.00</c:formatCode>
                <c:ptCount val="5"/>
                <c:pt idx="0">
                  <c:v>7.125</c:v>
                </c:pt>
                <c:pt idx="1">
                  <c:v>8.25</c:v>
                </c:pt>
                <c:pt idx="2">
                  <c:v>9.375</c:v>
                </c:pt>
                <c:pt idx="3">
                  <c:v>10.5</c:v>
                </c:pt>
              </c:numCache>
            </c:numRef>
          </c:cat>
          <c:val>
            <c:numRef>
              <c:f>'4. Talla de Zapatos'!$I$12:$I$16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28-460C-A35E-68E62FB4D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94046416"/>
        <c:axId val="1394045584"/>
      </c:barChart>
      <c:catAx>
        <c:axId val="1394046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94045584"/>
        <c:crosses val="autoZero"/>
        <c:auto val="1"/>
        <c:lblAlgn val="ctr"/>
        <c:lblOffset val="100"/>
        <c:noMultiLvlLbl val="0"/>
      </c:catAx>
      <c:valAx>
        <c:axId val="1394045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404641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 w="60325" cap="flat" cmpd="sng" algn="ctr">
              <a:solidFill>
                <a:schemeClr val="accent3">
                  <a:lumMod val="75000"/>
                </a:schemeClr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'5. Edad'!$I$18:$I$22</c15:sqref>
                  </c15:fullRef>
                </c:ext>
              </c:extLst>
              <c:f>'5. Edad'!$I$18:$I$21</c:f>
              <c:strCache>
                <c:ptCount val="4"/>
                <c:pt idx="0">
                  <c:v>21.25</c:v>
                </c:pt>
                <c:pt idx="1">
                  <c:v>25.50</c:v>
                </c:pt>
                <c:pt idx="2">
                  <c:v>29.75</c:v>
                </c:pt>
                <c:pt idx="3">
                  <c:v>34.00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'5. Edad'!$J$18:$J$22</c15:sqref>
                  </c15:fullRef>
                </c:ext>
              </c:extLst>
              <c:f>'5. Edad'!$J$18:$J$21</c:f>
              <c:numCache>
                <c:formatCode>General</c:formatCode>
                <c:ptCount val="4"/>
                <c:pt idx="0">
                  <c:v>18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61-45CC-AB7D-5C4133C6F0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40"/>
        <c:axId val="363426480"/>
        <c:axId val="363446032"/>
      </c:barChart>
      <c:catAx>
        <c:axId val="3634264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446032"/>
        <c:crosses val="autoZero"/>
        <c:auto val="1"/>
        <c:lblAlgn val="ctr"/>
        <c:lblOffset val="100"/>
        <c:noMultiLvlLbl val="0"/>
      </c:catAx>
      <c:valAx>
        <c:axId val="3634460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42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Histograma: Peso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Histograma: Peso</a:t>
          </a:r>
        </a:p>
      </cx:txPr>
    </cx:title>
    <cx:plotArea>
      <cx:plotAreaRegion>
        <cx:series layoutId="clusteredColumn" uniqueId="{26490A49-01AC-4B26-BFF4-B79F7218A90B}">
          <cx:dataLabels>
            <cx:visibility seriesName="0" categoryName="0" value="1"/>
          </cx:dataLabels>
          <cx:dataId val="0"/>
          <cx:layoutPr>
            <cx:binning intervalClosed="r"/>
          </cx:layoutPr>
          <cx:axisId val="1"/>
        </cx:series>
        <cx:series layoutId="paretoLine" ownerIdx="0" uniqueId="{7EC8E164-5C75-2741-97BD-6C6076FE94EF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0</xdr:row>
      <xdr:rowOff>177801</xdr:rowOff>
    </xdr:from>
    <xdr:to>
      <xdr:col>3</xdr:col>
      <xdr:colOff>508000</xdr:colOff>
      <xdr:row>4</xdr:row>
      <xdr:rowOff>101601</xdr:rowOff>
    </xdr:to>
    <xdr:pic>
      <xdr:nvPicPr>
        <xdr:cNvPr id="2" name="Picture 4" descr="A picture containing icon&#10;&#10;Description automatically generated">
          <a:extLst>
            <a:ext uri="{FF2B5EF4-FFF2-40B4-BE49-F238E27FC236}">
              <a16:creationId xmlns:a16="http://schemas.microsoft.com/office/drawing/2014/main" id="{D0A16A8A-5F7E-A341-80E3-B1E09FFBA9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700" y="177801"/>
          <a:ext cx="2387600" cy="736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12987</xdr:colOff>
      <xdr:row>1</xdr:row>
      <xdr:rowOff>4329</xdr:rowOff>
    </xdr:from>
    <xdr:to>
      <xdr:col>10</xdr:col>
      <xdr:colOff>4329</xdr:colOff>
      <xdr:row>12</xdr:row>
      <xdr:rowOff>8659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A860B5-E335-4CE7-AAF6-E0E4EF4EE6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</xdr:colOff>
      <xdr:row>19</xdr:row>
      <xdr:rowOff>139700</xdr:rowOff>
    </xdr:from>
    <xdr:to>
      <xdr:col>3</xdr:col>
      <xdr:colOff>509545</xdr:colOff>
      <xdr:row>39</xdr:row>
      <xdr:rowOff>107950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1FF8A1-9043-4812-9D84-4A1F8E49D31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0063" t="38234" r="20727" b="30720"/>
        <a:stretch/>
      </xdr:blipFill>
      <xdr:spPr>
        <a:xfrm>
          <a:off x="676275" y="4140200"/>
          <a:ext cx="3579023" cy="3778250"/>
        </a:xfrm>
        <a:prstGeom prst="rect">
          <a:avLst/>
        </a:prstGeom>
      </xdr:spPr>
    </xdr:pic>
    <xdr:clientData/>
  </xdr:twoCellAnchor>
  <xdr:twoCellAnchor>
    <xdr:from>
      <xdr:col>3</xdr:col>
      <xdr:colOff>654050</xdr:colOff>
      <xdr:row>0</xdr:row>
      <xdr:rowOff>177800</xdr:rowOff>
    </xdr:from>
    <xdr:to>
      <xdr:col>13</xdr:col>
      <xdr:colOff>215900</xdr:colOff>
      <xdr:row>25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FB5DAE-0673-FB48-9EF1-A824CCD797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425450</xdr:colOff>
      <xdr:row>4</xdr:row>
      <xdr:rowOff>76200</xdr:rowOff>
    </xdr:from>
    <xdr:to>
      <xdr:col>12</xdr:col>
      <xdr:colOff>482600</xdr:colOff>
      <xdr:row>25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32247A-E9FE-8942-B517-6F93205F8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847725</xdr:colOff>
      <xdr:row>33</xdr:row>
      <xdr:rowOff>127000</xdr:rowOff>
    </xdr:from>
    <xdr:to>
      <xdr:col>11</xdr:col>
      <xdr:colOff>114300</xdr:colOff>
      <xdr:row>43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E5429B-5FD2-4C56-836D-EB32AEDB0A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247650</xdr:colOff>
      <xdr:row>12</xdr:row>
      <xdr:rowOff>38100</xdr:rowOff>
    </xdr:from>
    <xdr:to>
      <xdr:col>19</xdr:col>
      <xdr:colOff>352425</xdr:colOff>
      <xdr:row>26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D0405D-C095-465C-BA31-637D19DE5F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428624</xdr:colOff>
      <xdr:row>23</xdr:row>
      <xdr:rowOff>130174</xdr:rowOff>
    </xdr:from>
    <xdr:to>
      <xdr:col>14</xdr:col>
      <xdr:colOff>76199</xdr:colOff>
      <xdr:row>42</xdr:row>
      <xdr:rowOff>126999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C9CD2ED-1521-4CB2-B8E5-845DEEBEFD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90824" y="4549774"/>
              <a:ext cx="6438900" cy="3616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3FB0B-F8F5-44CB-9804-1152B11ED216}">
  <dimension ref="A1:H26"/>
  <sheetViews>
    <sheetView workbookViewId="0">
      <selection activeCell="N33" sqref="N33"/>
    </sheetView>
  </sheetViews>
  <sheetFormatPr defaultColWidth="8.85546875" defaultRowHeight="15" x14ac:dyDescent="0.25"/>
  <sheetData>
    <row r="1" spans="1:8" ht="15.75" x14ac:dyDescent="0.25">
      <c r="A1" s="15"/>
      <c r="B1" s="16"/>
      <c r="C1" s="16"/>
      <c r="D1" s="16"/>
      <c r="E1" s="16"/>
      <c r="F1" s="16"/>
      <c r="G1" s="16"/>
      <c r="H1" s="28"/>
    </row>
    <row r="2" spans="1:8" ht="15.75" x14ac:dyDescent="0.25">
      <c r="A2" s="15"/>
      <c r="B2" s="16"/>
      <c r="C2" s="16"/>
      <c r="D2" s="16"/>
      <c r="E2" s="16"/>
      <c r="F2" s="16"/>
      <c r="G2" s="16"/>
      <c r="H2" s="28"/>
    </row>
    <row r="3" spans="1:8" ht="15.75" x14ac:dyDescent="0.25">
      <c r="A3" s="15"/>
      <c r="B3" s="16"/>
      <c r="C3" s="16"/>
      <c r="D3" s="16"/>
      <c r="E3" s="16"/>
      <c r="F3" s="16"/>
      <c r="G3" s="16"/>
      <c r="H3" s="28"/>
    </row>
    <row r="4" spans="1:8" ht="15.75" x14ac:dyDescent="0.25">
      <c r="A4" s="15"/>
      <c r="B4" s="16"/>
      <c r="C4" s="16"/>
      <c r="D4" s="16"/>
      <c r="E4" s="16"/>
      <c r="F4" s="16"/>
      <c r="G4" s="16"/>
      <c r="H4" s="28"/>
    </row>
    <row r="5" spans="1:8" ht="15.75" x14ac:dyDescent="0.25">
      <c r="A5" s="15"/>
      <c r="B5" s="16"/>
      <c r="C5" s="16"/>
      <c r="D5" s="16"/>
      <c r="E5" s="16"/>
      <c r="F5" s="16"/>
      <c r="G5" s="16"/>
      <c r="H5" s="28"/>
    </row>
    <row r="6" spans="1:8" ht="15.75" x14ac:dyDescent="0.25">
      <c r="A6" s="40" t="s">
        <v>77</v>
      </c>
      <c r="B6" s="40"/>
      <c r="C6" s="40"/>
      <c r="D6" s="40"/>
      <c r="E6" s="40"/>
      <c r="F6" s="40"/>
      <c r="G6" s="40"/>
      <c r="H6" s="28"/>
    </row>
    <row r="7" spans="1:8" ht="15.75" x14ac:dyDescent="0.25">
      <c r="A7" s="17"/>
      <c r="B7" s="16"/>
      <c r="C7" s="16"/>
      <c r="D7" s="16"/>
      <c r="E7" s="16"/>
      <c r="F7" s="16"/>
      <c r="G7" s="16"/>
      <c r="H7" s="28"/>
    </row>
    <row r="8" spans="1:8" ht="15.75" x14ac:dyDescent="0.25">
      <c r="A8" s="17"/>
      <c r="B8" s="16"/>
      <c r="C8" s="16"/>
      <c r="D8" s="16"/>
      <c r="E8" s="16"/>
      <c r="F8" s="16"/>
      <c r="G8" s="16"/>
      <c r="H8" s="28"/>
    </row>
    <row r="9" spans="1:8" ht="15.75" x14ac:dyDescent="0.25">
      <c r="A9" s="17"/>
      <c r="B9" s="16"/>
      <c r="C9" s="16"/>
      <c r="D9" s="16"/>
      <c r="E9" s="16"/>
      <c r="F9" s="16"/>
      <c r="G9" s="16"/>
      <c r="H9" s="28"/>
    </row>
    <row r="10" spans="1:8" ht="15.75" x14ac:dyDescent="0.25">
      <c r="A10" s="18" t="s">
        <v>78</v>
      </c>
      <c r="B10" s="16"/>
      <c r="C10" s="16"/>
      <c r="D10" s="16"/>
      <c r="E10" s="16"/>
      <c r="F10" s="16"/>
      <c r="G10" s="16"/>
      <c r="H10" s="28"/>
    </row>
    <row r="11" spans="1:8" ht="15.75" x14ac:dyDescent="0.25">
      <c r="A11" s="17" t="s">
        <v>79</v>
      </c>
      <c r="B11" s="16"/>
      <c r="C11" s="16"/>
      <c r="D11" s="16"/>
      <c r="E11" s="16"/>
      <c r="F11" s="16"/>
      <c r="G11" s="16"/>
      <c r="H11" s="28"/>
    </row>
    <row r="12" spans="1:8" ht="15.75" x14ac:dyDescent="0.25">
      <c r="A12" s="18"/>
      <c r="B12" s="16"/>
      <c r="C12" s="16"/>
      <c r="D12" s="16"/>
      <c r="E12" s="16"/>
      <c r="F12" s="16"/>
      <c r="G12" s="16"/>
      <c r="H12" s="28"/>
    </row>
    <row r="13" spans="1:8" ht="15.75" x14ac:dyDescent="0.25">
      <c r="A13" s="18" t="s">
        <v>80</v>
      </c>
      <c r="B13" s="16"/>
      <c r="C13" s="16"/>
      <c r="D13" s="16"/>
      <c r="E13" s="16"/>
      <c r="F13" s="16"/>
      <c r="G13" s="16"/>
      <c r="H13" s="28"/>
    </row>
    <row r="14" spans="1:8" ht="15.75" x14ac:dyDescent="0.25">
      <c r="A14" s="17"/>
      <c r="B14" s="16"/>
      <c r="C14" s="16"/>
      <c r="D14" s="16"/>
      <c r="E14" s="16"/>
      <c r="F14" s="16"/>
      <c r="G14" s="16"/>
      <c r="H14" s="28"/>
    </row>
    <row r="15" spans="1:8" ht="15.75" x14ac:dyDescent="0.25">
      <c r="A15" s="17" t="s">
        <v>111</v>
      </c>
      <c r="B15" s="16"/>
      <c r="C15" s="16"/>
      <c r="D15" s="16"/>
      <c r="E15" s="16"/>
      <c r="F15" s="16"/>
      <c r="G15" s="16"/>
      <c r="H15" s="28"/>
    </row>
    <row r="16" spans="1:8" ht="15.75" x14ac:dyDescent="0.25">
      <c r="A16" s="17"/>
      <c r="B16" s="16"/>
      <c r="C16" s="16"/>
      <c r="D16" s="16"/>
      <c r="E16" s="16"/>
      <c r="F16" s="16"/>
      <c r="G16" s="16"/>
      <c r="H16" s="28"/>
    </row>
    <row r="17" spans="1:8" ht="15.75" x14ac:dyDescent="0.25">
      <c r="A17" s="18" t="s">
        <v>81</v>
      </c>
      <c r="B17" s="16"/>
      <c r="C17" s="16"/>
      <c r="D17" s="16"/>
      <c r="E17" s="16"/>
      <c r="F17" s="16"/>
      <c r="G17" s="16"/>
      <c r="H17" s="28"/>
    </row>
    <row r="18" spans="1:8" ht="15.75" x14ac:dyDescent="0.25">
      <c r="A18" s="19"/>
      <c r="B18" s="16"/>
      <c r="C18" s="16"/>
      <c r="D18" s="16"/>
      <c r="E18" s="16"/>
      <c r="F18" s="16"/>
      <c r="G18" s="16"/>
      <c r="H18" s="28"/>
    </row>
    <row r="19" spans="1:8" ht="15.75" x14ac:dyDescent="0.25">
      <c r="A19" s="19" t="s">
        <v>82</v>
      </c>
      <c r="B19" s="16"/>
      <c r="C19" s="16"/>
      <c r="D19" s="16"/>
      <c r="E19" s="16"/>
      <c r="F19" s="16"/>
      <c r="G19" s="16"/>
      <c r="H19" s="28"/>
    </row>
    <row r="20" spans="1:8" ht="15.75" x14ac:dyDescent="0.25">
      <c r="A20" s="18"/>
      <c r="B20" s="16"/>
      <c r="C20" s="16"/>
      <c r="D20" s="16"/>
      <c r="E20" s="16"/>
      <c r="F20" s="16"/>
      <c r="G20" s="16"/>
      <c r="H20" s="28"/>
    </row>
    <row r="21" spans="1:8" ht="15.75" x14ac:dyDescent="0.25">
      <c r="A21" s="18"/>
      <c r="B21" s="16"/>
      <c r="C21" s="16"/>
      <c r="D21" s="16"/>
      <c r="E21" s="16"/>
      <c r="F21" s="16"/>
      <c r="G21" s="16"/>
      <c r="H21" s="28"/>
    </row>
    <row r="22" spans="1:8" ht="15.75" x14ac:dyDescent="0.25">
      <c r="A22" s="18"/>
      <c r="B22" s="16"/>
      <c r="C22" s="16"/>
      <c r="D22" s="16"/>
      <c r="E22" s="16"/>
      <c r="F22" s="16"/>
      <c r="G22" s="16"/>
      <c r="H22" s="28"/>
    </row>
    <row r="23" spans="1:8" ht="15.75" x14ac:dyDescent="0.25">
      <c r="A23" s="18"/>
      <c r="B23" s="16"/>
      <c r="C23" s="16"/>
      <c r="D23" s="16"/>
      <c r="E23" s="16"/>
      <c r="F23" s="16"/>
      <c r="G23" s="16"/>
      <c r="H23" s="28"/>
    </row>
    <row r="24" spans="1:8" ht="15.75" x14ac:dyDescent="0.25">
      <c r="A24" s="18" t="s">
        <v>83</v>
      </c>
      <c r="B24" s="16"/>
      <c r="C24" s="16"/>
      <c r="D24" s="16"/>
      <c r="E24" s="16"/>
      <c r="F24" s="16"/>
      <c r="G24" s="16"/>
      <c r="H24" s="28"/>
    </row>
    <row r="25" spans="1:8" ht="15.75" x14ac:dyDescent="0.25">
      <c r="A25" s="18" t="s">
        <v>112</v>
      </c>
      <c r="B25" s="16"/>
      <c r="C25" s="16"/>
      <c r="D25" s="16"/>
      <c r="E25" s="16"/>
      <c r="F25" s="16"/>
      <c r="G25" s="16"/>
      <c r="H25" s="28"/>
    </row>
    <row r="26" spans="1:8" x14ac:dyDescent="0.25">
      <c r="A26" s="28"/>
      <c r="B26" s="28"/>
      <c r="C26" s="28"/>
      <c r="D26" s="28"/>
      <c r="E26" s="28"/>
      <c r="F26" s="28"/>
      <c r="G26" s="28"/>
      <c r="H26" s="28"/>
    </row>
  </sheetData>
  <mergeCells count="1">
    <mergeCell ref="A6:G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FEDCA-794D-4211-B8AA-B0F7602EB896}">
  <dimension ref="A2:I8"/>
  <sheetViews>
    <sheetView topLeftCell="A2" zoomScale="130" zoomScaleNormal="130" workbookViewId="0">
      <selection activeCell="F9" sqref="F9"/>
    </sheetView>
  </sheetViews>
  <sheetFormatPr defaultColWidth="8.85546875" defaultRowHeight="15" x14ac:dyDescent="0.25"/>
  <cols>
    <col min="1" max="1" width="5.42578125" customWidth="1"/>
    <col min="2" max="2" width="24.140625" customWidth="1"/>
    <col min="3" max="3" width="23" customWidth="1"/>
    <col min="4" max="4" width="22.85546875" customWidth="1"/>
    <col min="5" max="5" width="28.28515625" bestFit="1" customWidth="1"/>
    <col min="6" max="6" width="22.85546875" bestFit="1" customWidth="1"/>
  </cols>
  <sheetData>
    <row r="2" spans="1:9" x14ac:dyDescent="0.25">
      <c r="A2" s="3" t="s">
        <v>10</v>
      </c>
      <c r="B2" s="3" t="s">
        <v>11</v>
      </c>
      <c r="C2" s="3" t="s">
        <v>12</v>
      </c>
      <c r="D2" s="3" t="s">
        <v>13</v>
      </c>
      <c r="E2" s="3" t="s">
        <v>14</v>
      </c>
      <c r="F2" s="3" t="s">
        <v>15</v>
      </c>
    </row>
    <row r="3" spans="1:9" x14ac:dyDescent="0.25">
      <c r="A3" s="1">
        <v>1</v>
      </c>
      <c r="B3" s="1" t="s">
        <v>5</v>
      </c>
      <c r="C3" s="1" t="s">
        <v>6</v>
      </c>
      <c r="D3" s="1" t="s">
        <v>57</v>
      </c>
      <c r="E3" s="1" t="s">
        <v>54</v>
      </c>
      <c r="F3" s="1" t="s">
        <v>31</v>
      </c>
    </row>
    <row r="4" spans="1:9" x14ac:dyDescent="0.25">
      <c r="A4" s="2">
        <v>2</v>
      </c>
      <c r="B4" s="2" t="s">
        <v>0</v>
      </c>
      <c r="C4" s="2" t="s">
        <v>6</v>
      </c>
      <c r="D4" s="2" t="s">
        <v>52</v>
      </c>
      <c r="E4" s="2" t="s">
        <v>54</v>
      </c>
      <c r="F4" s="2" t="s">
        <v>31</v>
      </c>
      <c r="I4" t="s">
        <v>16</v>
      </c>
    </row>
    <row r="5" spans="1:9" x14ac:dyDescent="0.25">
      <c r="A5" s="1">
        <v>3</v>
      </c>
      <c r="B5" s="1" t="s">
        <v>1</v>
      </c>
      <c r="C5" s="1" t="s">
        <v>7</v>
      </c>
      <c r="D5" s="1" t="s">
        <v>52</v>
      </c>
      <c r="E5" s="1" t="s">
        <v>54</v>
      </c>
      <c r="F5" s="1" t="s">
        <v>31</v>
      </c>
      <c r="I5" t="s">
        <v>17</v>
      </c>
    </row>
    <row r="6" spans="1:9" x14ac:dyDescent="0.25">
      <c r="A6" s="2">
        <v>4</v>
      </c>
      <c r="B6" s="2" t="s">
        <v>2</v>
      </c>
      <c r="C6" s="2" t="s">
        <v>8</v>
      </c>
      <c r="D6" s="2" t="s">
        <v>55</v>
      </c>
      <c r="E6" s="2" t="s">
        <v>56</v>
      </c>
      <c r="F6" s="2" t="s">
        <v>56</v>
      </c>
      <c r="I6" t="s">
        <v>18</v>
      </c>
    </row>
    <row r="7" spans="1:9" x14ac:dyDescent="0.25">
      <c r="A7" s="1">
        <v>5</v>
      </c>
      <c r="B7" s="1" t="s">
        <v>3</v>
      </c>
      <c r="C7" s="1" t="s">
        <v>9</v>
      </c>
      <c r="D7" s="1" t="s">
        <v>55</v>
      </c>
      <c r="E7" s="1" t="s">
        <v>56</v>
      </c>
      <c r="F7" s="1" t="s">
        <v>56</v>
      </c>
      <c r="I7" t="s">
        <v>19</v>
      </c>
    </row>
    <row r="8" spans="1:9" x14ac:dyDescent="0.25">
      <c r="A8" s="2">
        <v>6</v>
      </c>
      <c r="B8" s="2" t="s">
        <v>4</v>
      </c>
      <c r="C8" s="2" t="s">
        <v>9</v>
      </c>
      <c r="D8" s="2" t="s">
        <v>55</v>
      </c>
      <c r="E8" s="2" t="s">
        <v>56</v>
      </c>
      <c r="F8" s="2" t="s">
        <v>56</v>
      </c>
      <c r="I8" t="s">
        <v>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3F4B9-9AD9-4AE3-AF04-ABE660F19C5A}">
  <dimension ref="B2:J17"/>
  <sheetViews>
    <sheetView zoomScale="119" zoomScaleNormal="220" workbookViewId="0">
      <selection activeCell="F14" sqref="F14:J16"/>
    </sheetView>
  </sheetViews>
  <sheetFormatPr defaultColWidth="8.85546875" defaultRowHeight="15" x14ac:dyDescent="0.25"/>
  <cols>
    <col min="2" max="2" width="20.7109375" customWidth="1"/>
    <col min="3" max="3" width="13.42578125" customWidth="1"/>
  </cols>
  <sheetData>
    <row r="2" spans="2:10" x14ac:dyDescent="0.25">
      <c r="B2" s="41" t="s">
        <v>21</v>
      </c>
      <c r="C2" s="41"/>
      <c r="D2" s="41"/>
    </row>
    <row r="3" spans="2:10" x14ac:dyDescent="0.25">
      <c r="B3" s="1" t="s">
        <v>5</v>
      </c>
      <c r="C3" s="1" t="s">
        <v>24</v>
      </c>
      <c r="D3" s="1" t="s">
        <v>26</v>
      </c>
    </row>
    <row r="4" spans="2:10" x14ac:dyDescent="0.25">
      <c r="B4" s="2" t="s">
        <v>22</v>
      </c>
      <c r="C4" s="2">
        <v>11</v>
      </c>
      <c r="D4" s="4">
        <f>C4/$C$6</f>
        <v>0.61111111111111116</v>
      </c>
    </row>
    <row r="5" spans="2:10" x14ac:dyDescent="0.25">
      <c r="B5" s="1" t="s">
        <v>23</v>
      </c>
      <c r="C5" s="1">
        <v>7</v>
      </c>
      <c r="D5" s="5">
        <f>C5/$C$6</f>
        <v>0.3888888888888889</v>
      </c>
    </row>
    <row r="6" spans="2:10" x14ac:dyDescent="0.25">
      <c r="B6" s="3" t="s">
        <v>25</v>
      </c>
      <c r="C6" s="3">
        <f>SUM(C4:C5)</f>
        <v>18</v>
      </c>
      <c r="D6" s="6">
        <f>SUM(D4:D5)</f>
        <v>1</v>
      </c>
    </row>
    <row r="9" spans="2:10" x14ac:dyDescent="0.25">
      <c r="B9" s="41" t="s">
        <v>27</v>
      </c>
      <c r="C9" s="41"/>
    </row>
    <row r="10" spans="2:10" x14ac:dyDescent="0.25">
      <c r="B10" s="1" t="s">
        <v>28</v>
      </c>
      <c r="C10" s="1" t="s">
        <v>31</v>
      </c>
    </row>
    <row r="11" spans="2:10" x14ac:dyDescent="0.25">
      <c r="B11" s="2" t="s">
        <v>29</v>
      </c>
      <c r="C11" s="2" t="s">
        <v>31</v>
      </c>
    </row>
    <row r="12" spans="2:10" x14ac:dyDescent="0.25">
      <c r="B12" s="1" t="s">
        <v>30</v>
      </c>
      <c r="C12" s="1" t="s">
        <v>22</v>
      </c>
    </row>
    <row r="14" spans="2:10" x14ac:dyDescent="0.25">
      <c r="B14" s="41" t="s">
        <v>15</v>
      </c>
      <c r="C14" s="41"/>
      <c r="F14" s="43" t="s">
        <v>36</v>
      </c>
      <c r="G14" s="43"/>
      <c r="H14" s="43"/>
      <c r="I14" s="43"/>
      <c r="J14" s="43"/>
    </row>
    <row r="15" spans="2:10" x14ac:dyDescent="0.25">
      <c r="B15" s="1" t="s">
        <v>32</v>
      </c>
      <c r="C15" s="1" t="s">
        <v>31</v>
      </c>
      <c r="D15" t="s">
        <v>35</v>
      </c>
      <c r="F15" s="42" t="s">
        <v>37</v>
      </c>
      <c r="G15" s="42"/>
      <c r="H15" s="42"/>
      <c r="I15" s="42"/>
      <c r="J15" s="42"/>
    </row>
    <row r="16" spans="2:10" x14ac:dyDescent="0.25">
      <c r="B16" s="2" t="s">
        <v>33</v>
      </c>
      <c r="C16" s="2" t="s">
        <v>31</v>
      </c>
      <c r="F16" s="42"/>
      <c r="G16" s="42"/>
      <c r="H16" s="42"/>
      <c r="I16" s="42"/>
      <c r="J16" s="42"/>
    </row>
    <row r="17" spans="2:3" x14ac:dyDescent="0.25">
      <c r="B17" s="1" t="s">
        <v>34</v>
      </c>
      <c r="C17" s="1" t="s">
        <v>31</v>
      </c>
    </row>
  </sheetData>
  <mergeCells count="5">
    <mergeCell ref="B2:D2"/>
    <mergeCell ref="B9:C9"/>
    <mergeCell ref="B14:C14"/>
    <mergeCell ref="F15:J16"/>
    <mergeCell ref="F14:J1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1DCA0-4D30-4F56-9B07-88623320FE24}">
  <sheetPr>
    <pageSetUpPr fitToPage="1"/>
  </sheetPr>
  <dimension ref="A1:I30"/>
  <sheetViews>
    <sheetView tabSelected="1" zoomScale="85" zoomScaleNormal="85" workbookViewId="0">
      <selection activeCell="N39" sqref="A1:N39"/>
    </sheetView>
  </sheetViews>
  <sheetFormatPr defaultColWidth="8.85546875" defaultRowHeight="15" x14ac:dyDescent="0.25"/>
  <cols>
    <col min="2" max="2" width="17" customWidth="1"/>
    <col min="3" max="3" width="13.42578125" customWidth="1"/>
    <col min="4" max="4" width="16" customWidth="1"/>
  </cols>
  <sheetData>
    <row r="1" spans="1:3" x14ac:dyDescent="0.25">
      <c r="A1" s="41" t="s">
        <v>21</v>
      </c>
      <c r="B1" s="41"/>
      <c r="C1" s="41"/>
    </row>
    <row r="2" spans="1:3" x14ac:dyDescent="0.25">
      <c r="A2" s="14" t="s">
        <v>5</v>
      </c>
      <c r="B2" s="14" t="s">
        <v>24</v>
      </c>
      <c r="C2" s="14" t="s">
        <v>26</v>
      </c>
    </row>
    <row r="3" spans="1:3" x14ac:dyDescent="0.25">
      <c r="A3" s="2" t="s">
        <v>16</v>
      </c>
      <c r="B3" s="2">
        <v>5</v>
      </c>
      <c r="C3" s="4">
        <f>B3/$B$8</f>
        <v>0.35714285714285715</v>
      </c>
    </row>
    <row r="4" spans="1:3" x14ac:dyDescent="0.25">
      <c r="A4" s="1" t="s">
        <v>107</v>
      </c>
      <c r="B4" s="1">
        <v>3</v>
      </c>
      <c r="C4" s="5">
        <f>B4/$B$8</f>
        <v>0.21428571428571427</v>
      </c>
    </row>
    <row r="5" spans="1:3" x14ac:dyDescent="0.25">
      <c r="A5" s="2" t="s">
        <v>18</v>
      </c>
      <c r="B5" s="2">
        <v>3</v>
      </c>
      <c r="C5" s="4">
        <f>B5/$B$8</f>
        <v>0.21428571428571427</v>
      </c>
    </row>
    <row r="6" spans="1:3" x14ac:dyDescent="0.25">
      <c r="A6" s="1" t="s">
        <v>19</v>
      </c>
      <c r="B6" s="1">
        <v>1</v>
      </c>
      <c r="C6" s="5">
        <f>B6/$B$8</f>
        <v>7.1428571428571425E-2</v>
      </c>
    </row>
    <row r="7" spans="1:3" x14ac:dyDescent="0.25">
      <c r="A7" s="2" t="s">
        <v>108</v>
      </c>
      <c r="B7" s="2">
        <v>2</v>
      </c>
      <c r="C7" s="4">
        <f>B7/$B$8</f>
        <v>0.14285714285714285</v>
      </c>
    </row>
    <row r="8" spans="1:3" x14ac:dyDescent="0.25">
      <c r="A8" s="3" t="s">
        <v>25</v>
      </c>
      <c r="B8" s="3">
        <f>SUM(B3:B7)</f>
        <v>14</v>
      </c>
      <c r="C8" s="6">
        <f>SUM(C3:C7)</f>
        <v>1</v>
      </c>
    </row>
    <row r="10" spans="1:3" x14ac:dyDescent="0.25">
      <c r="A10" s="41" t="s">
        <v>27</v>
      </c>
      <c r="B10" s="41"/>
    </row>
    <row r="11" spans="1:3" x14ac:dyDescent="0.25">
      <c r="A11" s="1" t="s">
        <v>28</v>
      </c>
      <c r="B11" s="1" t="s">
        <v>31</v>
      </c>
    </row>
    <row r="12" spans="1:3" x14ac:dyDescent="0.25">
      <c r="A12" s="2" t="s">
        <v>29</v>
      </c>
      <c r="B12" s="2" t="s">
        <v>31</v>
      </c>
    </row>
    <row r="13" spans="1:3" x14ac:dyDescent="0.25">
      <c r="A13" s="1" t="s">
        <v>30</v>
      </c>
      <c r="B13" s="1" t="s">
        <v>16</v>
      </c>
      <c r="C13" t="s">
        <v>109</v>
      </c>
    </row>
    <row r="15" spans="1:3" x14ac:dyDescent="0.25">
      <c r="A15" s="41" t="s">
        <v>15</v>
      </c>
      <c r="B15" s="41"/>
    </row>
    <row r="16" spans="1:3" x14ac:dyDescent="0.25">
      <c r="A16" s="1" t="s">
        <v>32</v>
      </c>
      <c r="B16" s="1" t="s">
        <v>31</v>
      </c>
    </row>
    <row r="17" spans="1:9" x14ac:dyDescent="0.25">
      <c r="A17" s="2" t="s">
        <v>33</v>
      </c>
      <c r="B17" s="2" t="s">
        <v>31</v>
      </c>
    </row>
    <row r="18" spans="1:9" x14ac:dyDescent="0.25">
      <c r="A18" s="1" t="s">
        <v>34</v>
      </c>
      <c r="B18" s="1" t="s">
        <v>31</v>
      </c>
    </row>
    <row r="28" spans="1:9" x14ac:dyDescent="0.25">
      <c r="E28" s="43" t="s">
        <v>36</v>
      </c>
      <c r="F28" s="43"/>
      <c r="G28" s="43"/>
      <c r="H28" s="43"/>
      <c r="I28" s="43"/>
    </row>
    <row r="29" spans="1:9" x14ac:dyDescent="0.25">
      <c r="E29" s="42" t="s">
        <v>110</v>
      </c>
      <c r="F29" s="42"/>
      <c r="G29" s="42"/>
      <c r="H29" s="42"/>
      <c r="I29" s="42"/>
    </row>
    <row r="30" spans="1:9" x14ac:dyDescent="0.25">
      <c r="E30" s="42"/>
      <c r="F30" s="42"/>
      <c r="G30" s="42"/>
      <c r="H30" s="42"/>
      <c r="I30" s="42"/>
    </row>
  </sheetData>
  <mergeCells count="5">
    <mergeCell ref="A1:C1"/>
    <mergeCell ref="A10:B10"/>
    <mergeCell ref="A15:B15"/>
    <mergeCell ref="E28:I28"/>
    <mergeCell ref="E29:I30"/>
  </mergeCells>
  <pageMargins left="0.7" right="0.7" top="0.75" bottom="0.75" header="0.3" footer="0.3"/>
  <pageSetup scale="62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D2D1-9D70-804F-9547-99F87E396B13}">
  <dimension ref="B5:K36"/>
  <sheetViews>
    <sheetView topLeftCell="E1" workbookViewId="0">
      <selection activeCell="B5" sqref="B5:M36"/>
    </sheetView>
  </sheetViews>
  <sheetFormatPr defaultColWidth="11.42578125" defaultRowHeight="15" x14ac:dyDescent="0.25"/>
  <cols>
    <col min="2" max="2" width="16.42578125" bestFit="1" customWidth="1"/>
    <col min="3" max="3" width="14.140625" customWidth="1"/>
    <col min="4" max="4" width="13.7109375" bestFit="1" customWidth="1"/>
  </cols>
  <sheetData>
    <row r="5" spans="2:4" x14ac:dyDescent="0.25">
      <c r="C5" s="9"/>
      <c r="D5" s="9"/>
    </row>
    <row r="6" spans="2:4" x14ac:dyDescent="0.25">
      <c r="B6" s="20" t="s">
        <v>40</v>
      </c>
      <c r="C6" s="7" t="s">
        <v>24</v>
      </c>
      <c r="D6" s="7" t="s">
        <v>51</v>
      </c>
    </row>
    <row r="7" spans="2:4" x14ac:dyDescent="0.25">
      <c r="B7" s="21" t="s">
        <v>38</v>
      </c>
      <c r="C7" s="21">
        <v>4</v>
      </c>
      <c r="D7" s="22">
        <f>C7/$C$19</f>
        <v>0.22222222222222221</v>
      </c>
    </row>
    <row r="8" spans="2:4" x14ac:dyDescent="0.25">
      <c r="B8" s="23" t="s">
        <v>39</v>
      </c>
      <c r="C8" s="23">
        <v>0</v>
      </c>
      <c r="D8" s="24">
        <f t="shared" ref="D8:D18" si="0">C8/$C$19</f>
        <v>0</v>
      </c>
    </row>
    <row r="9" spans="2:4" x14ac:dyDescent="0.25">
      <c r="B9" s="21" t="s">
        <v>41</v>
      </c>
      <c r="C9" s="21">
        <v>0</v>
      </c>
      <c r="D9" s="22">
        <f t="shared" si="0"/>
        <v>0</v>
      </c>
    </row>
    <row r="10" spans="2:4" x14ac:dyDescent="0.25">
      <c r="B10" s="23" t="s">
        <v>42</v>
      </c>
      <c r="C10" s="23">
        <v>3</v>
      </c>
      <c r="D10" s="24">
        <f t="shared" si="0"/>
        <v>0.16666666666666666</v>
      </c>
    </row>
    <row r="11" spans="2:4" x14ac:dyDescent="0.25">
      <c r="B11" s="21" t="s">
        <v>43</v>
      </c>
      <c r="C11" s="21">
        <v>2</v>
      </c>
      <c r="D11" s="22">
        <f t="shared" si="0"/>
        <v>0.1111111111111111</v>
      </c>
    </row>
    <row r="12" spans="2:4" x14ac:dyDescent="0.25">
      <c r="B12" s="23" t="s">
        <v>44</v>
      </c>
      <c r="C12" s="23">
        <v>0</v>
      </c>
      <c r="D12" s="24">
        <f t="shared" si="0"/>
        <v>0</v>
      </c>
    </row>
    <row r="13" spans="2:4" x14ac:dyDescent="0.25">
      <c r="B13" s="21" t="s">
        <v>45</v>
      </c>
      <c r="C13" s="21">
        <v>1</v>
      </c>
      <c r="D13" s="22">
        <f t="shared" si="0"/>
        <v>5.5555555555555552E-2</v>
      </c>
    </row>
    <row r="14" spans="2:4" x14ac:dyDescent="0.25">
      <c r="B14" s="23" t="s">
        <v>46</v>
      </c>
      <c r="C14" s="23">
        <v>1</v>
      </c>
      <c r="D14" s="24">
        <f t="shared" si="0"/>
        <v>5.5555555555555552E-2</v>
      </c>
    </row>
    <row r="15" spans="2:4" x14ac:dyDescent="0.25">
      <c r="B15" s="21" t="s">
        <v>47</v>
      </c>
      <c r="C15" s="21">
        <v>3</v>
      </c>
      <c r="D15" s="22">
        <f t="shared" si="0"/>
        <v>0.16666666666666666</v>
      </c>
    </row>
    <row r="16" spans="2:4" x14ac:dyDescent="0.25">
      <c r="B16" s="23" t="s">
        <v>48</v>
      </c>
      <c r="C16" s="23">
        <v>1</v>
      </c>
      <c r="D16" s="24">
        <f t="shared" si="0"/>
        <v>5.5555555555555552E-2</v>
      </c>
    </row>
    <row r="17" spans="2:11" x14ac:dyDescent="0.25">
      <c r="B17" s="21" t="s">
        <v>49</v>
      </c>
      <c r="C17" s="21">
        <v>1</v>
      </c>
      <c r="D17" s="22">
        <f t="shared" si="0"/>
        <v>5.5555555555555552E-2</v>
      </c>
    </row>
    <row r="18" spans="2:11" x14ac:dyDescent="0.25">
      <c r="B18" s="23" t="s">
        <v>50</v>
      </c>
      <c r="C18" s="23">
        <v>2</v>
      </c>
      <c r="D18" s="24">
        <f t="shared" si="0"/>
        <v>0.1111111111111111</v>
      </c>
    </row>
    <row r="19" spans="2:11" x14ac:dyDescent="0.25">
      <c r="B19" s="25" t="s">
        <v>25</v>
      </c>
      <c r="C19" s="25">
        <f>SUM(C7:C18)</f>
        <v>18</v>
      </c>
      <c r="D19" s="26">
        <f>C19/$C$19</f>
        <v>1</v>
      </c>
    </row>
    <row r="22" spans="2:11" x14ac:dyDescent="0.25">
      <c r="B22" s="41" t="s">
        <v>27</v>
      </c>
      <c r="C22" s="41"/>
    </row>
    <row r="23" spans="2:11" x14ac:dyDescent="0.25">
      <c r="B23" s="1" t="s">
        <v>28</v>
      </c>
      <c r="C23" s="1" t="s">
        <v>31</v>
      </c>
    </row>
    <row r="24" spans="2:11" x14ac:dyDescent="0.25">
      <c r="B24" s="2" t="s">
        <v>29</v>
      </c>
      <c r="C24" s="2" t="s">
        <v>31</v>
      </c>
    </row>
    <row r="25" spans="2:11" x14ac:dyDescent="0.25">
      <c r="B25" s="1" t="s">
        <v>30</v>
      </c>
      <c r="C25" s="1" t="s">
        <v>38</v>
      </c>
    </row>
    <row r="27" spans="2:11" x14ac:dyDescent="0.25">
      <c r="B27" s="41" t="s">
        <v>15</v>
      </c>
      <c r="C27" s="41"/>
    </row>
    <row r="28" spans="2:11" x14ac:dyDescent="0.25">
      <c r="B28" s="1" t="s">
        <v>32</v>
      </c>
      <c r="C28" s="1" t="s">
        <v>31</v>
      </c>
      <c r="D28" t="s">
        <v>35</v>
      </c>
    </row>
    <row r="29" spans="2:11" x14ac:dyDescent="0.25">
      <c r="B29" s="2" t="s">
        <v>33</v>
      </c>
      <c r="C29" s="2" t="s">
        <v>31</v>
      </c>
    </row>
    <row r="30" spans="2:11" x14ac:dyDescent="0.25">
      <c r="B30" s="1" t="s">
        <v>34</v>
      </c>
      <c r="C30" s="1" t="s">
        <v>31</v>
      </c>
    </row>
    <row r="31" spans="2:11" x14ac:dyDescent="0.25">
      <c r="G31" s="43" t="s">
        <v>36</v>
      </c>
      <c r="H31" s="43"/>
      <c r="I31" s="43"/>
      <c r="J31" s="43"/>
      <c r="K31" s="43"/>
    </row>
    <row r="32" spans="2:11" ht="15" customHeight="1" x14ac:dyDescent="0.25">
      <c r="G32" s="44" t="s">
        <v>53</v>
      </c>
      <c r="H32" s="44"/>
      <c r="I32" s="44"/>
      <c r="J32" s="44"/>
      <c r="K32" s="44"/>
    </row>
    <row r="33" spans="7:11" x14ac:dyDescent="0.25">
      <c r="G33" s="44"/>
      <c r="H33" s="44"/>
      <c r="I33" s="44"/>
      <c r="J33" s="44"/>
      <c r="K33" s="44"/>
    </row>
    <row r="34" spans="7:11" x14ac:dyDescent="0.25">
      <c r="G34" s="44"/>
      <c r="H34" s="44"/>
      <c r="I34" s="44"/>
      <c r="J34" s="44"/>
      <c r="K34" s="44"/>
    </row>
    <row r="35" spans="7:11" x14ac:dyDescent="0.25">
      <c r="G35" s="44"/>
      <c r="H35" s="44"/>
      <c r="I35" s="44"/>
      <c r="J35" s="44"/>
      <c r="K35" s="44"/>
    </row>
    <row r="36" spans="7:11" x14ac:dyDescent="0.25">
      <c r="G36" s="44"/>
      <c r="H36" s="44"/>
      <c r="I36" s="44"/>
      <c r="J36" s="44"/>
      <c r="K36" s="44"/>
    </row>
  </sheetData>
  <mergeCells count="4">
    <mergeCell ref="B22:C22"/>
    <mergeCell ref="B27:C27"/>
    <mergeCell ref="G31:K31"/>
    <mergeCell ref="G32:K36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64037-4983-4F43-B32E-66DF5F058255}">
  <sheetPr>
    <pageSetUpPr fitToPage="1"/>
  </sheetPr>
  <dimension ref="B1:M37"/>
  <sheetViews>
    <sheetView topLeftCell="H3" workbookViewId="0">
      <selection activeCell="B2" sqref="B2:M44"/>
    </sheetView>
  </sheetViews>
  <sheetFormatPr defaultColWidth="11.42578125" defaultRowHeight="15" x14ac:dyDescent="0.25"/>
  <cols>
    <col min="3" max="3" width="15.28515625" bestFit="1" customWidth="1"/>
    <col min="4" max="4" width="12.42578125" customWidth="1"/>
    <col min="5" max="5" width="17.140625" customWidth="1"/>
    <col min="6" max="6" width="14.7109375" bestFit="1" customWidth="1"/>
    <col min="7" max="7" width="11.7109375" bestFit="1" customWidth="1"/>
    <col min="8" max="8" width="13.28515625" bestFit="1" customWidth="1"/>
    <col min="9" max="9" width="14" customWidth="1"/>
    <col min="10" max="10" width="15" customWidth="1"/>
    <col min="11" max="11" width="16.28515625" customWidth="1"/>
    <col min="12" max="12" width="12" bestFit="1" customWidth="1"/>
  </cols>
  <sheetData>
    <row r="1" spans="2:13" x14ac:dyDescent="0.25">
      <c r="J1" s="34"/>
    </row>
    <row r="2" spans="2:13" x14ac:dyDescent="0.25">
      <c r="B2" s="8" t="s">
        <v>84</v>
      </c>
      <c r="C2" s="8" t="s">
        <v>58</v>
      </c>
      <c r="D2" s="8" t="s">
        <v>3</v>
      </c>
      <c r="E2" s="8" t="s">
        <v>59</v>
      </c>
    </row>
    <row r="3" spans="2:13" x14ac:dyDescent="0.25">
      <c r="B3" t="s">
        <v>60</v>
      </c>
      <c r="C3">
        <v>9</v>
      </c>
      <c r="D3">
        <v>34</v>
      </c>
      <c r="E3">
        <v>135</v>
      </c>
      <c r="G3" s="41" t="s">
        <v>86</v>
      </c>
      <c r="H3" s="41"/>
      <c r="I3" s="41"/>
      <c r="J3" s="41"/>
      <c r="K3" s="41"/>
      <c r="L3" s="41"/>
      <c r="M3" s="41"/>
    </row>
    <row r="4" spans="2:13" x14ac:dyDescent="0.25">
      <c r="B4" t="s">
        <v>61</v>
      </c>
      <c r="C4">
        <v>9</v>
      </c>
      <c r="D4">
        <v>18</v>
      </c>
      <c r="E4">
        <v>135</v>
      </c>
      <c r="G4" s="30" t="s">
        <v>85</v>
      </c>
      <c r="H4" s="30" t="s">
        <v>87</v>
      </c>
      <c r="I4" s="30" t="s">
        <v>88</v>
      </c>
      <c r="J4" s="30" t="s">
        <v>89</v>
      </c>
      <c r="K4" s="30" t="s">
        <v>24</v>
      </c>
      <c r="L4" s="30" t="s">
        <v>90</v>
      </c>
      <c r="M4" s="30" t="s">
        <v>91</v>
      </c>
    </row>
    <row r="5" spans="2:13" x14ac:dyDescent="0.25">
      <c r="B5" t="s">
        <v>62</v>
      </c>
      <c r="C5">
        <v>7.5</v>
      </c>
      <c r="D5">
        <v>21</v>
      </c>
      <c r="E5">
        <v>132</v>
      </c>
      <c r="G5" s="21">
        <v>1</v>
      </c>
      <c r="H5" s="21">
        <f>C34</f>
        <v>6</v>
      </c>
      <c r="I5" s="29">
        <f>H5+$F$34</f>
        <v>7.125</v>
      </c>
      <c r="J5" s="21">
        <f>(I5+H5)/2</f>
        <v>6.5625</v>
      </c>
      <c r="K5" s="21">
        <v>4</v>
      </c>
      <c r="L5" s="22">
        <f>K5/$K$9</f>
        <v>0.21052631578947367</v>
      </c>
      <c r="M5" s="35">
        <f>L5</f>
        <v>0.21052631578947367</v>
      </c>
    </row>
    <row r="6" spans="2:13" x14ac:dyDescent="0.25">
      <c r="B6" t="s">
        <v>63</v>
      </c>
      <c r="C6">
        <v>6</v>
      </c>
      <c r="D6">
        <v>17</v>
      </c>
      <c r="E6">
        <v>137</v>
      </c>
      <c r="G6" s="21">
        <v>2</v>
      </c>
      <c r="H6" s="29">
        <f>I5</f>
        <v>7.125</v>
      </c>
      <c r="I6" s="29">
        <f>H6+$F$34</f>
        <v>8.25</v>
      </c>
      <c r="J6" s="21">
        <f t="shared" ref="J6:J8" si="0">(I6+H6)/2</f>
        <v>7.6875</v>
      </c>
      <c r="K6" s="21">
        <v>5</v>
      </c>
      <c r="L6" s="22">
        <f t="shared" ref="L6:L8" si="1">K6/$K$9</f>
        <v>0.26315789473684209</v>
      </c>
      <c r="M6" s="35">
        <f>L6+M5</f>
        <v>0.47368421052631576</v>
      </c>
    </row>
    <row r="7" spans="2:13" x14ac:dyDescent="0.25">
      <c r="B7" t="s">
        <v>64</v>
      </c>
      <c r="C7">
        <v>6.5</v>
      </c>
      <c r="D7">
        <v>21</v>
      </c>
      <c r="E7">
        <v>120</v>
      </c>
      <c r="G7" s="21">
        <v>3</v>
      </c>
      <c r="H7" s="29">
        <f t="shared" ref="H7:H8" si="2">I6</f>
        <v>8.25</v>
      </c>
      <c r="I7" s="29">
        <f>H7+$F$34</f>
        <v>9.375</v>
      </c>
      <c r="J7" s="21">
        <f t="shared" si="0"/>
        <v>8.8125</v>
      </c>
      <c r="K7" s="21">
        <v>6</v>
      </c>
      <c r="L7" s="22">
        <f t="shared" si="1"/>
        <v>0.31578947368421051</v>
      </c>
      <c r="M7" s="35">
        <f t="shared" ref="M7:M8" si="3">L7+M6</f>
        <v>0.78947368421052633</v>
      </c>
    </row>
    <row r="8" spans="2:13" x14ac:dyDescent="0.25">
      <c r="B8" t="s">
        <v>65</v>
      </c>
      <c r="C8">
        <v>7</v>
      </c>
      <c r="D8">
        <v>17</v>
      </c>
      <c r="E8">
        <v>115</v>
      </c>
      <c r="G8" s="21">
        <v>4</v>
      </c>
      <c r="H8" s="29">
        <f t="shared" si="2"/>
        <v>9.375</v>
      </c>
      <c r="I8" s="29">
        <f>H8+$F$34</f>
        <v>10.5</v>
      </c>
      <c r="J8" s="21">
        <f t="shared" si="0"/>
        <v>9.9375</v>
      </c>
      <c r="K8" s="21">
        <v>4</v>
      </c>
      <c r="L8" s="22">
        <f t="shared" si="1"/>
        <v>0.21052631578947367</v>
      </c>
      <c r="M8" s="35">
        <f t="shared" si="3"/>
        <v>1</v>
      </c>
    </row>
    <row r="9" spans="2:13" x14ac:dyDescent="0.25">
      <c r="B9" t="s">
        <v>66</v>
      </c>
      <c r="C9">
        <v>7.5</v>
      </c>
      <c r="D9">
        <v>19</v>
      </c>
      <c r="E9">
        <v>115</v>
      </c>
      <c r="G9" t="s">
        <v>25</v>
      </c>
      <c r="K9">
        <f>SUM(K5:K8)</f>
        <v>19</v>
      </c>
      <c r="L9" s="34">
        <f>SUM(L5:L8)</f>
        <v>1</v>
      </c>
    </row>
    <row r="10" spans="2:13" ht="15.75" thickBot="1" x14ac:dyDescent="0.3">
      <c r="B10" t="s">
        <v>67</v>
      </c>
      <c r="C10">
        <v>8.5</v>
      </c>
      <c r="D10">
        <v>17</v>
      </c>
      <c r="E10">
        <v>120</v>
      </c>
    </row>
    <row r="11" spans="2:13" x14ac:dyDescent="0.25">
      <c r="B11" t="s">
        <v>68</v>
      </c>
      <c r="C11">
        <v>10</v>
      </c>
      <c r="D11">
        <v>19</v>
      </c>
      <c r="E11">
        <v>140</v>
      </c>
      <c r="H11" s="37" t="s">
        <v>113</v>
      </c>
      <c r="I11" s="37" t="s">
        <v>114</v>
      </c>
    </row>
    <row r="12" spans="2:13" x14ac:dyDescent="0.25">
      <c r="B12" t="s">
        <v>70</v>
      </c>
      <c r="C12">
        <v>9</v>
      </c>
      <c r="D12">
        <v>18</v>
      </c>
      <c r="E12">
        <v>135</v>
      </c>
      <c r="H12" s="32">
        <v>7.125</v>
      </c>
      <c r="I12" s="10">
        <v>4</v>
      </c>
    </row>
    <row r="13" spans="2:13" x14ac:dyDescent="0.25">
      <c r="B13" t="s">
        <v>69</v>
      </c>
      <c r="C13">
        <v>8</v>
      </c>
      <c r="D13">
        <v>18</v>
      </c>
      <c r="E13">
        <v>155</v>
      </c>
      <c r="H13" s="32">
        <v>8.25</v>
      </c>
      <c r="I13" s="10">
        <v>5</v>
      </c>
    </row>
    <row r="14" spans="2:13" x14ac:dyDescent="0.25">
      <c r="B14" t="s">
        <v>71</v>
      </c>
      <c r="C14">
        <v>10.5</v>
      </c>
      <c r="D14">
        <v>19</v>
      </c>
      <c r="E14">
        <v>140</v>
      </c>
      <c r="H14" s="32">
        <v>9.375</v>
      </c>
      <c r="I14" s="10">
        <v>6</v>
      </c>
    </row>
    <row r="15" spans="2:13" x14ac:dyDescent="0.25">
      <c r="B15" t="s">
        <v>72</v>
      </c>
      <c r="C15">
        <v>8</v>
      </c>
      <c r="D15">
        <v>17</v>
      </c>
      <c r="E15">
        <v>120</v>
      </c>
      <c r="H15" s="32">
        <v>10.5</v>
      </c>
      <c r="I15" s="10">
        <v>4</v>
      </c>
    </row>
    <row r="16" spans="2:13" ht="15.75" thickBot="1" x14ac:dyDescent="0.3">
      <c r="B16" t="s">
        <v>68</v>
      </c>
      <c r="C16">
        <v>10</v>
      </c>
      <c r="D16">
        <v>18</v>
      </c>
      <c r="E16">
        <v>198</v>
      </c>
      <c r="H16" s="11"/>
      <c r="I16" s="11"/>
    </row>
    <row r="17" spans="2:12" x14ac:dyDescent="0.25">
      <c r="B17" t="s">
        <v>73</v>
      </c>
      <c r="C17">
        <v>9</v>
      </c>
      <c r="D17">
        <v>19</v>
      </c>
      <c r="E17">
        <v>120</v>
      </c>
    </row>
    <row r="18" spans="2:12" x14ac:dyDescent="0.25">
      <c r="B18" t="s">
        <v>74</v>
      </c>
      <c r="C18">
        <v>8</v>
      </c>
      <c r="D18">
        <v>18</v>
      </c>
      <c r="E18">
        <v>140</v>
      </c>
    </row>
    <row r="19" spans="2:12" x14ac:dyDescent="0.25">
      <c r="B19" t="s">
        <v>67</v>
      </c>
      <c r="C19">
        <v>9</v>
      </c>
      <c r="D19">
        <v>17</v>
      </c>
      <c r="E19">
        <v>179</v>
      </c>
    </row>
    <row r="20" spans="2:12" x14ac:dyDescent="0.25">
      <c r="B20" t="s">
        <v>75</v>
      </c>
      <c r="C20">
        <v>9.5</v>
      </c>
      <c r="D20">
        <v>18</v>
      </c>
      <c r="E20">
        <v>130</v>
      </c>
    </row>
    <row r="21" spans="2:12" x14ac:dyDescent="0.25">
      <c r="B21" t="s">
        <v>76</v>
      </c>
      <c r="C21">
        <v>7</v>
      </c>
      <c r="D21">
        <v>19</v>
      </c>
      <c r="E21">
        <v>150</v>
      </c>
    </row>
    <row r="22" spans="2:12" ht="15.75" thickBot="1" x14ac:dyDescent="0.3">
      <c r="H22" s="41" t="s">
        <v>124</v>
      </c>
      <c r="I22" s="41"/>
      <c r="J22" s="41"/>
      <c r="K22" s="41"/>
      <c r="L22" s="41"/>
    </row>
    <row r="23" spans="2:12" x14ac:dyDescent="0.25">
      <c r="B23" s="31" t="s">
        <v>92</v>
      </c>
      <c r="C23" s="31"/>
      <c r="E23" s="41" t="s">
        <v>27</v>
      </c>
      <c r="F23" s="41"/>
      <c r="H23" s="45" t="s">
        <v>116</v>
      </c>
      <c r="I23" s="45"/>
      <c r="J23" s="45"/>
      <c r="K23" s="45"/>
      <c r="L23" s="45"/>
    </row>
    <row r="24" spans="2:12" x14ac:dyDescent="0.25">
      <c r="B24" s="10"/>
      <c r="C24" s="10"/>
      <c r="E24" s="1" t="s">
        <v>28</v>
      </c>
      <c r="F24" s="12">
        <f>C25</f>
        <v>8.3684210526315788</v>
      </c>
      <c r="H24" s="45" t="s">
        <v>117</v>
      </c>
      <c r="I24" s="45"/>
      <c r="J24" s="45"/>
      <c r="K24" s="45"/>
      <c r="L24" s="45"/>
    </row>
    <row r="25" spans="2:12" x14ac:dyDescent="0.25">
      <c r="B25" s="10" t="s">
        <v>93</v>
      </c>
      <c r="C25" s="10">
        <v>8.3684210526315788</v>
      </c>
      <c r="E25" s="2" t="s">
        <v>29</v>
      </c>
      <c r="F25" s="2">
        <f>C27</f>
        <v>8.5</v>
      </c>
      <c r="H25" s="45" t="s">
        <v>118</v>
      </c>
      <c r="I25" s="45"/>
      <c r="J25" s="45"/>
      <c r="K25" s="45"/>
      <c r="L25" s="45"/>
    </row>
    <row r="26" spans="2:12" x14ac:dyDescent="0.25">
      <c r="B26" s="10" t="s">
        <v>94</v>
      </c>
      <c r="C26" s="10">
        <v>0.28572802587547952</v>
      </c>
      <c r="E26" s="1" t="s">
        <v>30</v>
      </c>
      <c r="F26" s="1">
        <f>C28</f>
        <v>9</v>
      </c>
      <c r="H26" s="45" t="s">
        <v>119</v>
      </c>
      <c r="I26" s="45"/>
      <c r="J26" s="45"/>
      <c r="K26" s="45"/>
      <c r="L26" s="45"/>
    </row>
    <row r="27" spans="2:12" x14ac:dyDescent="0.25">
      <c r="B27" s="10" t="s">
        <v>95</v>
      </c>
      <c r="C27" s="10">
        <v>8.5</v>
      </c>
      <c r="H27" s="45" t="s">
        <v>120</v>
      </c>
      <c r="I27" s="45"/>
      <c r="J27" s="45"/>
      <c r="K27" s="45"/>
      <c r="L27" s="45"/>
    </row>
    <row r="28" spans="2:12" x14ac:dyDescent="0.25">
      <c r="B28" s="10" t="s">
        <v>96</v>
      </c>
      <c r="C28" s="10">
        <v>9</v>
      </c>
      <c r="E28" s="41" t="s">
        <v>15</v>
      </c>
      <c r="F28" s="41"/>
      <c r="H28" s="45" t="s">
        <v>121</v>
      </c>
      <c r="I28" s="45"/>
      <c r="J28" s="45"/>
      <c r="K28" s="45"/>
      <c r="L28" s="45"/>
    </row>
    <row r="29" spans="2:12" x14ac:dyDescent="0.25">
      <c r="B29" s="10" t="s">
        <v>97</v>
      </c>
      <c r="C29" s="10">
        <v>1.2454595901285901</v>
      </c>
      <c r="E29" s="1" t="s">
        <v>32</v>
      </c>
      <c r="F29" s="1">
        <f>C33</f>
        <v>4.5</v>
      </c>
      <c r="H29" s="45" t="s">
        <v>123</v>
      </c>
      <c r="I29" s="45"/>
      <c r="J29" s="45"/>
      <c r="K29" s="45"/>
      <c r="L29" s="45"/>
    </row>
    <row r="30" spans="2:12" x14ac:dyDescent="0.25">
      <c r="B30" s="10" t="s">
        <v>98</v>
      </c>
      <c r="C30" s="10">
        <v>1.5511695906432754</v>
      </c>
      <c r="E30" s="2" t="s">
        <v>33</v>
      </c>
      <c r="F30" s="13">
        <f>C29</f>
        <v>1.2454595901285901</v>
      </c>
      <c r="H30" s="45" t="s">
        <v>122</v>
      </c>
      <c r="I30" s="45"/>
      <c r="J30" s="45"/>
      <c r="K30" s="45"/>
      <c r="L30" s="45"/>
    </row>
    <row r="31" spans="2:12" x14ac:dyDescent="0.25">
      <c r="B31" s="10" t="s">
        <v>99</v>
      </c>
      <c r="C31" s="10">
        <v>-0.69906045051283972</v>
      </c>
      <c r="E31" s="1" t="s">
        <v>34</v>
      </c>
      <c r="F31" s="12">
        <f>C30</f>
        <v>1.5511695906432754</v>
      </c>
    </row>
    <row r="32" spans="2:12" x14ac:dyDescent="0.25">
      <c r="B32" s="10" t="s">
        <v>100</v>
      </c>
      <c r="C32" s="10">
        <v>-0.17067038264105736</v>
      </c>
    </row>
    <row r="33" spans="2:6" x14ac:dyDescent="0.25">
      <c r="B33" s="10" t="s">
        <v>101</v>
      </c>
      <c r="C33" s="10">
        <v>4.5</v>
      </c>
      <c r="E33" s="8" t="s">
        <v>106</v>
      </c>
      <c r="F33" s="25" t="s">
        <v>115</v>
      </c>
    </row>
    <row r="34" spans="2:6" x14ac:dyDescent="0.25">
      <c r="B34" s="10" t="s">
        <v>102</v>
      </c>
      <c r="C34" s="10">
        <v>6</v>
      </c>
      <c r="E34" s="36">
        <f>ROUND(SQRT(C37),0)</f>
        <v>4</v>
      </c>
      <c r="F34" s="13">
        <f>C33/E34</f>
        <v>1.125</v>
      </c>
    </row>
    <row r="35" spans="2:6" x14ac:dyDescent="0.25">
      <c r="B35" s="10" t="s">
        <v>103</v>
      </c>
      <c r="C35" s="10">
        <v>10.5</v>
      </c>
    </row>
    <row r="36" spans="2:6" x14ac:dyDescent="0.25">
      <c r="B36" s="10" t="s">
        <v>104</v>
      </c>
      <c r="C36" s="10">
        <v>159</v>
      </c>
    </row>
    <row r="37" spans="2:6" ht="15.75" thickBot="1" x14ac:dyDescent="0.3">
      <c r="B37" s="11" t="s">
        <v>105</v>
      </c>
      <c r="C37" s="11">
        <v>19</v>
      </c>
    </row>
  </sheetData>
  <sortState xmlns:xlrd2="http://schemas.microsoft.com/office/spreadsheetml/2017/richdata2" ref="H12:H15">
    <sortCondition ref="H12"/>
  </sortState>
  <mergeCells count="12">
    <mergeCell ref="H29:L29"/>
    <mergeCell ref="H30:L30"/>
    <mergeCell ref="G3:M3"/>
    <mergeCell ref="E23:F23"/>
    <mergeCell ref="E28:F28"/>
    <mergeCell ref="H22:L22"/>
    <mergeCell ref="H23:L23"/>
    <mergeCell ref="H24:L24"/>
    <mergeCell ref="H25:L25"/>
    <mergeCell ref="H26:L26"/>
    <mergeCell ref="H27:L27"/>
    <mergeCell ref="H28:L28"/>
  </mergeCells>
  <pageMargins left="0.7" right="0.7" top="0.75" bottom="0.75" header="0.3" footer="0.3"/>
  <pageSetup scale="51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977C9-52B6-46FE-AEC7-6018640403E8}">
  <sheetPr>
    <pageSetUpPr fitToPage="1"/>
  </sheetPr>
  <dimension ref="B2:R32"/>
  <sheetViews>
    <sheetView topLeftCell="G1" workbookViewId="0">
      <selection activeCell="F2" sqref="F2:T34"/>
    </sheetView>
  </sheetViews>
  <sheetFormatPr defaultColWidth="8.85546875" defaultRowHeight="15" x14ac:dyDescent="0.25"/>
  <cols>
    <col min="2" max="2" width="14.42578125" customWidth="1"/>
    <col min="6" max="6" width="16.85546875" bestFit="1" customWidth="1"/>
    <col min="9" max="9" width="16.140625" bestFit="1" customWidth="1"/>
    <col min="10" max="10" width="13.42578125" bestFit="1" customWidth="1"/>
    <col min="14" max="14" width="13.42578125" bestFit="1" customWidth="1"/>
    <col min="15" max="15" width="11.7109375" bestFit="1" customWidth="1"/>
    <col min="16" max="16" width="9.7109375" bestFit="1" customWidth="1"/>
  </cols>
  <sheetData>
    <row r="2" spans="2:18" ht="15.75" thickBot="1" x14ac:dyDescent="0.3">
      <c r="B2" s="27" t="s">
        <v>84</v>
      </c>
      <c r="C2" s="27" t="s">
        <v>3</v>
      </c>
    </row>
    <row r="3" spans="2:18" x14ac:dyDescent="0.25">
      <c r="B3" t="s">
        <v>60</v>
      </c>
      <c r="C3">
        <v>34</v>
      </c>
      <c r="F3" s="38" t="s">
        <v>92</v>
      </c>
      <c r="G3" s="38"/>
      <c r="I3" s="41" t="s">
        <v>27</v>
      </c>
      <c r="J3" s="41"/>
      <c r="L3" s="41" t="s">
        <v>86</v>
      </c>
      <c r="M3" s="41"/>
      <c r="N3" s="41"/>
      <c r="O3" s="41"/>
      <c r="P3" s="41"/>
      <c r="Q3" s="41"/>
      <c r="R3" s="41"/>
    </row>
    <row r="4" spans="2:18" x14ac:dyDescent="0.25">
      <c r="B4" t="s">
        <v>61</v>
      </c>
      <c r="C4">
        <v>18</v>
      </c>
      <c r="F4" s="10"/>
      <c r="G4" s="10"/>
      <c r="I4" s="1" t="s">
        <v>28</v>
      </c>
      <c r="J4" s="12">
        <f>G5</f>
        <v>19.157894736842106</v>
      </c>
      <c r="L4" s="30" t="s">
        <v>85</v>
      </c>
      <c r="M4" s="30" t="s">
        <v>87</v>
      </c>
      <c r="N4" s="30" t="s">
        <v>88</v>
      </c>
      <c r="O4" s="30" t="s">
        <v>89</v>
      </c>
      <c r="P4" s="30" t="s">
        <v>24</v>
      </c>
      <c r="Q4" s="30" t="s">
        <v>90</v>
      </c>
      <c r="R4" s="30" t="s">
        <v>91</v>
      </c>
    </row>
    <row r="5" spans="2:18" x14ac:dyDescent="0.25">
      <c r="B5" t="s">
        <v>62</v>
      </c>
      <c r="C5">
        <v>21</v>
      </c>
      <c r="F5" s="10" t="s">
        <v>93</v>
      </c>
      <c r="G5" s="10">
        <v>19.157894736842106</v>
      </c>
      <c r="I5" s="2" t="s">
        <v>29</v>
      </c>
      <c r="J5" s="2">
        <f>G7</f>
        <v>18</v>
      </c>
      <c r="L5" s="21">
        <v>1</v>
      </c>
      <c r="M5" s="21">
        <f>G14</f>
        <v>17</v>
      </c>
      <c r="N5" s="29">
        <f>M5+$J$14</f>
        <v>21.25</v>
      </c>
      <c r="O5" s="21">
        <f>(N5+M5)/2</f>
        <v>19.125</v>
      </c>
      <c r="P5" s="21">
        <v>18</v>
      </c>
      <c r="Q5" s="22">
        <f>P5/$P$9</f>
        <v>0.94736842105263153</v>
      </c>
      <c r="R5" s="35">
        <f>Q5</f>
        <v>0.94736842105263153</v>
      </c>
    </row>
    <row r="6" spans="2:18" x14ac:dyDescent="0.25">
      <c r="B6" t="s">
        <v>63</v>
      </c>
      <c r="C6">
        <v>17</v>
      </c>
      <c r="F6" s="10" t="s">
        <v>94</v>
      </c>
      <c r="G6" s="10">
        <v>0.86943941707816541</v>
      </c>
      <c r="I6" s="1" t="s">
        <v>30</v>
      </c>
      <c r="J6" s="1">
        <f>G8</f>
        <v>18</v>
      </c>
      <c r="L6" s="21">
        <v>2</v>
      </c>
      <c r="M6" s="29">
        <f>N5</f>
        <v>21.25</v>
      </c>
      <c r="N6" s="29">
        <f>M6+$J$14</f>
        <v>25.5</v>
      </c>
      <c r="O6" s="21">
        <f t="shared" ref="O6:O8" si="0">(N6+M6)/2</f>
        <v>23.375</v>
      </c>
      <c r="P6" s="21">
        <v>0</v>
      </c>
      <c r="Q6" s="22">
        <f t="shared" ref="Q6:Q8" si="1">P6/$P$9</f>
        <v>0</v>
      </c>
      <c r="R6" s="35">
        <f>Q6+R5</f>
        <v>0.94736842105263153</v>
      </c>
    </row>
    <row r="7" spans="2:18" x14ac:dyDescent="0.25">
      <c r="B7" t="s">
        <v>64</v>
      </c>
      <c r="C7">
        <v>21</v>
      </c>
      <c r="F7" s="10" t="s">
        <v>95</v>
      </c>
      <c r="G7" s="10">
        <v>18</v>
      </c>
      <c r="L7" s="21">
        <v>3</v>
      </c>
      <c r="M7" s="29">
        <f t="shared" ref="M7:M8" si="2">N6</f>
        <v>25.5</v>
      </c>
      <c r="N7" s="29">
        <f t="shared" ref="N7:N8" si="3">M7+$J$14</f>
        <v>29.75</v>
      </c>
      <c r="O7" s="21">
        <f t="shared" si="0"/>
        <v>27.625</v>
      </c>
      <c r="P7" s="21">
        <v>0</v>
      </c>
      <c r="Q7" s="22">
        <f t="shared" si="1"/>
        <v>0</v>
      </c>
      <c r="R7" s="35">
        <f t="shared" ref="R7:R8" si="4">Q7+R6</f>
        <v>0.94736842105263153</v>
      </c>
    </row>
    <row r="8" spans="2:18" x14ac:dyDescent="0.25">
      <c r="B8" t="s">
        <v>65</v>
      </c>
      <c r="C8">
        <v>17</v>
      </c>
      <c r="F8" s="10" t="s">
        <v>96</v>
      </c>
      <c r="G8" s="10">
        <v>18</v>
      </c>
      <c r="I8" s="41" t="s">
        <v>15</v>
      </c>
      <c r="J8" s="41"/>
      <c r="L8" s="21">
        <v>4</v>
      </c>
      <c r="M8" s="29">
        <f t="shared" si="2"/>
        <v>29.75</v>
      </c>
      <c r="N8" s="29">
        <f t="shared" si="3"/>
        <v>34</v>
      </c>
      <c r="O8" s="21">
        <f t="shared" si="0"/>
        <v>31.875</v>
      </c>
      <c r="P8" s="21">
        <v>1</v>
      </c>
      <c r="Q8" s="22">
        <f t="shared" si="1"/>
        <v>5.2631578947368418E-2</v>
      </c>
      <c r="R8" s="35">
        <f t="shared" si="4"/>
        <v>1</v>
      </c>
    </row>
    <row r="9" spans="2:18" x14ac:dyDescent="0.25">
      <c r="B9" t="s">
        <v>66</v>
      </c>
      <c r="C9">
        <v>19</v>
      </c>
      <c r="F9" s="10" t="s">
        <v>97</v>
      </c>
      <c r="G9" s="10">
        <v>3.7897985565746346</v>
      </c>
      <c r="I9" s="1" t="s">
        <v>32</v>
      </c>
      <c r="J9" s="1">
        <f>G13</f>
        <v>17</v>
      </c>
      <c r="L9" t="s">
        <v>25</v>
      </c>
      <c r="P9">
        <f>SUM(P5:P8)</f>
        <v>19</v>
      </c>
      <c r="Q9" s="34">
        <f>SUM(Q5:Q8)</f>
        <v>1</v>
      </c>
    </row>
    <row r="10" spans="2:18" x14ac:dyDescent="0.25">
      <c r="B10" t="s">
        <v>67</v>
      </c>
      <c r="C10">
        <v>17</v>
      </c>
      <c r="F10" s="10" t="s">
        <v>98</v>
      </c>
      <c r="G10" s="10">
        <v>14.362573099415183</v>
      </c>
      <c r="I10" s="2" t="s">
        <v>33</v>
      </c>
      <c r="J10" s="13">
        <f>G9</f>
        <v>3.7897985565746346</v>
      </c>
    </row>
    <row r="11" spans="2:18" x14ac:dyDescent="0.25">
      <c r="B11" t="s">
        <v>68</v>
      </c>
      <c r="C11">
        <v>19</v>
      </c>
      <c r="F11" s="10" t="s">
        <v>99</v>
      </c>
      <c r="G11" s="10">
        <v>14.738259729741234</v>
      </c>
      <c r="I11" s="1" t="s">
        <v>34</v>
      </c>
      <c r="J11" s="12">
        <f>G10</f>
        <v>14.362573099415183</v>
      </c>
    </row>
    <row r="12" spans="2:18" x14ac:dyDescent="0.25">
      <c r="B12" t="s">
        <v>70</v>
      </c>
      <c r="C12">
        <v>18</v>
      </c>
      <c r="F12" s="10" t="s">
        <v>100</v>
      </c>
      <c r="G12" s="10">
        <v>3.6759708246004914</v>
      </c>
    </row>
    <row r="13" spans="2:18" x14ac:dyDescent="0.25">
      <c r="B13" t="s">
        <v>69</v>
      </c>
      <c r="C13">
        <v>18</v>
      </c>
      <c r="F13" s="10" t="s">
        <v>101</v>
      </c>
      <c r="G13" s="10">
        <v>17</v>
      </c>
      <c r="I13" s="27" t="s">
        <v>106</v>
      </c>
      <c r="J13" s="25" t="s">
        <v>115</v>
      </c>
    </row>
    <row r="14" spans="2:18" x14ac:dyDescent="0.25">
      <c r="B14" t="s">
        <v>71</v>
      </c>
      <c r="C14">
        <v>19</v>
      </c>
      <c r="F14" s="10" t="s">
        <v>102</v>
      </c>
      <c r="G14" s="10">
        <v>17</v>
      </c>
      <c r="I14" s="36">
        <f>ROUND(SQRT(G17),0)</f>
        <v>4</v>
      </c>
      <c r="J14" s="13">
        <f>G13/I14</f>
        <v>4.25</v>
      </c>
    </row>
    <row r="15" spans="2:18" x14ac:dyDescent="0.25">
      <c r="B15" t="s">
        <v>72</v>
      </c>
      <c r="C15">
        <v>17</v>
      </c>
      <c r="F15" s="10" t="s">
        <v>103</v>
      </c>
      <c r="G15" s="10">
        <v>34</v>
      </c>
    </row>
    <row r="16" spans="2:18" ht="15.75" thickBot="1" x14ac:dyDescent="0.3">
      <c r="B16" t="s">
        <v>68</v>
      </c>
      <c r="C16">
        <v>18</v>
      </c>
      <c r="F16" s="10" t="s">
        <v>104</v>
      </c>
      <c r="G16" s="10">
        <v>364</v>
      </c>
    </row>
    <row r="17" spans="2:12" ht="15.75" thickBot="1" x14ac:dyDescent="0.3">
      <c r="B17" t="s">
        <v>73</v>
      </c>
      <c r="C17">
        <v>19</v>
      </c>
      <c r="F17" s="11" t="s">
        <v>105</v>
      </c>
      <c r="G17" s="11">
        <v>19</v>
      </c>
      <c r="I17" s="33" t="s">
        <v>113</v>
      </c>
      <c r="J17" s="33" t="s">
        <v>114</v>
      </c>
    </row>
    <row r="18" spans="2:12" x14ac:dyDescent="0.25">
      <c r="B18" t="s">
        <v>74</v>
      </c>
      <c r="C18">
        <v>18</v>
      </c>
      <c r="G18">
        <v>0</v>
      </c>
      <c r="I18" s="32">
        <v>21.25</v>
      </c>
      <c r="J18" s="10">
        <v>18</v>
      </c>
    </row>
    <row r="19" spans="2:12" x14ac:dyDescent="0.25">
      <c r="B19" t="s">
        <v>67</v>
      </c>
      <c r="C19">
        <v>17</v>
      </c>
      <c r="I19" s="32">
        <v>25.5</v>
      </c>
      <c r="J19" s="10">
        <v>0</v>
      </c>
    </row>
    <row r="20" spans="2:12" x14ac:dyDescent="0.25">
      <c r="B20" t="s">
        <v>75</v>
      </c>
      <c r="C20">
        <v>18</v>
      </c>
      <c r="I20" s="32">
        <v>29.75</v>
      </c>
      <c r="J20" s="10">
        <v>0</v>
      </c>
    </row>
    <row r="21" spans="2:12" x14ac:dyDescent="0.25">
      <c r="B21" t="s">
        <v>76</v>
      </c>
      <c r="C21">
        <v>19</v>
      </c>
      <c r="I21" s="32">
        <v>34</v>
      </c>
      <c r="J21" s="10">
        <v>1</v>
      </c>
    </row>
    <row r="22" spans="2:12" ht="15.75" thickBot="1" x14ac:dyDescent="0.3">
      <c r="I22" s="11" t="s">
        <v>125</v>
      </c>
      <c r="J22" s="11">
        <v>0</v>
      </c>
    </row>
    <row r="26" spans="2:12" x14ac:dyDescent="0.25">
      <c r="F26" s="41" t="s">
        <v>124</v>
      </c>
      <c r="G26" s="41"/>
      <c r="H26" s="41"/>
      <c r="I26" s="41"/>
      <c r="J26" s="41"/>
      <c r="K26" s="41"/>
      <c r="L26" s="41"/>
    </row>
    <row r="27" spans="2:12" x14ac:dyDescent="0.25">
      <c r="F27" t="s">
        <v>126</v>
      </c>
    </row>
    <row r="28" spans="2:12" x14ac:dyDescent="0.25">
      <c r="F28" t="s">
        <v>127</v>
      </c>
    </row>
    <row r="29" spans="2:12" x14ac:dyDescent="0.25">
      <c r="F29" t="s">
        <v>128</v>
      </c>
    </row>
    <row r="30" spans="2:12" x14ac:dyDescent="0.25">
      <c r="F30" t="s">
        <v>129</v>
      </c>
    </row>
    <row r="31" spans="2:12" x14ac:dyDescent="0.25">
      <c r="F31" t="s">
        <v>130</v>
      </c>
    </row>
    <row r="32" spans="2:12" x14ac:dyDescent="0.25">
      <c r="F32" t="s">
        <v>131</v>
      </c>
    </row>
  </sheetData>
  <sortState xmlns:xlrd2="http://schemas.microsoft.com/office/spreadsheetml/2017/richdata2" ref="I18:I21">
    <sortCondition ref="I18"/>
  </sortState>
  <mergeCells count="4">
    <mergeCell ref="I3:J3"/>
    <mergeCell ref="I8:J8"/>
    <mergeCell ref="L3:R3"/>
    <mergeCell ref="F26:L26"/>
  </mergeCells>
  <pageMargins left="0.7" right="0.7" top="0.75" bottom="0.75" header="0.3" footer="0.3"/>
  <pageSetup scale="42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B2FA6-8035-44D0-A545-F34162AA10FB}">
  <sheetPr>
    <pageSetUpPr fitToPage="1"/>
  </sheetPr>
  <dimension ref="B2:R22"/>
  <sheetViews>
    <sheetView workbookViewId="0">
      <selection activeCell="B2" sqref="B2:R43"/>
    </sheetView>
  </sheetViews>
  <sheetFormatPr defaultColWidth="8.85546875" defaultRowHeight="15" x14ac:dyDescent="0.25"/>
  <cols>
    <col min="9" max="9" width="14.7109375" bestFit="1" customWidth="1"/>
    <col min="10" max="10" width="16.28515625" customWidth="1"/>
    <col min="18" max="18" width="13" customWidth="1"/>
  </cols>
  <sheetData>
    <row r="2" spans="2:18" ht="15.75" thickBot="1" x14ac:dyDescent="0.3">
      <c r="B2" s="27" t="s">
        <v>84</v>
      </c>
      <c r="C2" s="27" t="s">
        <v>59</v>
      </c>
    </row>
    <row r="3" spans="2:18" x14ac:dyDescent="0.25">
      <c r="B3" t="s">
        <v>60</v>
      </c>
      <c r="C3">
        <v>135</v>
      </c>
      <c r="F3" s="38" t="s">
        <v>92</v>
      </c>
      <c r="G3" s="38"/>
      <c r="I3" s="41" t="s">
        <v>27</v>
      </c>
      <c r="J3" s="41"/>
      <c r="L3" s="41" t="s">
        <v>86</v>
      </c>
      <c r="M3" s="41"/>
      <c r="N3" s="41"/>
      <c r="O3" s="41"/>
      <c r="P3" s="41"/>
      <c r="Q3" s="41"/>
      <c r="R3" s="41"/>
    </row>
    <row r="4" spans="2:18" x14ac:dyDescent="0.25">
      <c r="B4" t="s">
        <v>61</v>
      </c>
      <c r="C4">
        <v>135</v>
      </c>
      <c r="F4" s="10"/>
      <c r="G4" s="10"/>
      <c r="I4" s="1" t="s">
        <v>28</v>
      </c>
      <c r="J4" s="12">
        <f>G5</f>
        <v>137.68421052631578</v>
      </c>
      <c r="L4" s="30" t="s">
        <v>85</v>
      </c>
      <c r="M4" s="30" t="s">
        <v>87</v>
      </c>
      <c r="N4" s="30" t="s">
        <v>88</v>
      </c>
      <c r="O4" s="30" t="s">
        <v>89</v>
      </c>
      <c r="P4" s="30" t="s">
        <v>24</v>
      </c>
      <c r="Q4" s="30" t="s">
        <v>90</v>
      </c>
      <c r="R4" s="30" t="s">
        <v>91</v>
      </c>
    </row>
    <row r="5" spans="2:18" x14ac:dyDescent="0.25">
      <c r="B5" t="s">
        <v>62</v>
      </c>
      <c r="C5">
        <v>132</v>
      </c>
      <c r="F5" s="10" t="s">
        <v>93</v>
      </c>
      <c r="G5" s="10">
        <v>137.68421052631578</v>
      </c>
      <c r="I5" s="2" t="s">
        <v>29</v>
      </c>
      <c r="J5" s="2">
        <f>G7</f>
        <v>135</v>
      </c>
      <c r="L5" s="21">
        <v>1</v>
      </c>
      <c r="M5" s="21">
        <f>G14</f>
        <v>115</v>
      </c>
      <c r="N5" s="29">
        <f>M5+$J$14</f>
        <v>135.75</v>
      </c>
      <c r="O5" s="21">
        <f>(N5+M5)/2</f>
        <v>125.375</v>
      </c>
      <c r="P5" s="21">
        <v>18</v>
      </c>
      <c r="Q5" s="22">
        <f>P5/$P$9</f>
        <v>0.94736842105263153</v>
      </c>
      <c r="R5" s="35">
        <f>Q5</f>
        <v>0.94736842105263153</v>
      </c>
    </row>
    <row r="6" spans="2:18" x14ac:dyDescent="0.25">
      <c r="B6" t="s">
        <v>63</v>
      </c>
      <c r="C6">
        <v>137</v>
      </c>
      <c r="F6" s="10" t="s">
        <v>94</v>
      </c>
      <c r="G6" s="10">
        <v>4.8984140120854516</v>
      </c>
      <c r="I6" s="1" t="s">
        <v>30</v>
      </c>
      <c r="J6" s="1">
        <f>G8</f>
        <v>120</v>
      </c>
      <c r="L6" s="21">
        <v>2</v>
      </c>
      <c r="M6" s="29">
        <f>N5</f>
        <v>135.75</v>
      </c>
      <c r="N6" s="29">
        <f>M6+$J$14</f>
        <v>156.5</v>
      </c>
      <c r="O6" s="21">
        <f t="shared" ref="O6:O8" si="0">(N6+M6)/2</f>
        <v>146.125</v>
      </c>
      <c r="P6" s="21">
        <v>0</v>
      </c>
      <c r="Q6" s="22">
        <f t="shared" ref="Q6:Q8" si="1">P6/$P$9</f>
        <v>0</v>
      </c>
      <c r="R6" s="35">
        <f>Q6+R5</f>
        <v>0.94736842105263153</v>
      </c>
    </row>
    <row r="7" spans="2:18" x14ac:dyDescent="0.25">
      <c r="B7" t="s">
        <v>64</v>
      </c>
      <c r="C7">
        <v>120</v>
      </c>
      <c r="F7" s="10" t="s">
        <v>95</v>
      </c>
      <c r="G7" s="10">
        <v>135</v>
      </c>
      <c r="L7" s="21">
        <v>3</v>
      </c>
      <c r="M7" s="29">
        <f t="shared" ref="M7:M8" si="2">N6</f>
        <v>156.5</v>
      </c>
      <c r="N7" s="29">
        <f t="shared" ref="N7:N8" si="3">M7+$J$14</f>
        <v>177.25</v>
      </c>
      <c r="O7" s="21">
        <f t="shared" si="0"/>
        <v>166.875</v>
      </c>
      <c r="P7" s="21">
        <v>0</v>
      </c>
      <c r="Q7" s="22">
        <f t="shared" si="1"/>
        <v>0</v>
      </c>
      <c r="R7" s="35">
        <f t="shared" ref="R7:R8" si="4">Q7+R6</f>
        <v>0.94736842105263153</v>
      </c>
    </row>
    <row r="8" spans="2:18" x14ac:dyDescent="0.25">
      <c r="B8" t="s">
        <v>65</v>
      </c>
      <c r="C8">
        <v>115</v>
      </c>
      <c r="F8" s="10" t="s">
        <v>96</v>
      </c>
      <c r="G8" s="10">
        <v>120</v>
      </c>
      <c r="I8" s="41" t="s">
        <v>15</v>
      </c>
      <c r="J8" s="41"/>
      <c r="L8" s="21">
        <v>4</v>
      </c>
      <c r="M8" s="29">
        <f t="shared" si="2"/>
        <v>177.25</v>
      </c>
      <c r="N8" s="29">
        <f t="shared" si="3"/>
        <v>198</v>
      </c>
      <c r="O8" s="21">
        <f t="shared" si="0"/>
        <v>187.625</v>
      </c>
      <c r="P8" s="21">
        <v>1</v>
      </c>
      <c r="Q8" s="22">
        <f t="shared" si="1"/>
        <v>5.2631578947368418E-2</v>
      </c>
      <c r="R8" s="35">
        <f t="shared" si="4"/>
        <v>1</v>
      </c>
    </row>
    <row r="9" spans="2:18" x14ac:dyDescent="0.25">
      <c r="B9" t="s">
        <v>66</v>
      </c>
      <c r="C9">
        <v>115</v>
      </c>
      <c r="F9" s="10" t="s">
        <v>97</v>
      </c>
      <c r="G9" s="10">
        <v>21.351691662304109</v>
      </c>
      <c r="I9" s="1" t="s">
        <v>32</v>
      </c>
      <c r="J9" s="1">
        <f>G13</f>
        <v>83</v>
      </c>
      <c r="L9" t="s">
        <v>25</v>
      </c>
      <c r="P9">
        <f>SUM(P5:P8)</f>
        <v>19</v>
      </c>
      <c r="Q9" s="34">
        <f>SUM(Q5:Q8)</f>
        <v>1</v>
      </c>
    </row>
    <row r="10" spans="2:18" x14ac:dyDescent="0.25">
      <c r="B10" t="s">
        <v>67</v>
      </c>
      <c r="C10">
        <v>120</v>
      </c>
      <c r="F10" s="10" t="s">
        <v>98</v>
      </c>
      <c r="G10" s="10">
        <v>455.89473684210679</v>
      </c>
      <c r="I10" s="2" t="s">
        <v>33</v>
      </c>
      <c r="J10" s="13">
        <f>G9</f>
        <v>21.351691662304109</v>
      </c>
    </row>
    <row r="11" spans="2:18" x14ac:dyDescent="0.25">
      <c r="B11" t="s">
        <v>68</v>
      </c>
      <c r="C11">
        <v>140</v>
      </c>
      <c r="F11" s="10" t="s">
        <v>99</v>
      </c>
      <c r="G11" s="10">
        <v>2.8447768201470462</v>
      </c>
      <c r="I11" s="1" t="s">
        <v>34</v>
      </c>
      <c r="J11" s="12">
        <f>G10</f>
        <v>455.89473684210679</v>
      </c>
    </row>
    <row r="12" spans="2:18" x14ac:dyDescent="0.25">
      <c r="B12" t="s">
        <v>70</v>
      </c>
      <c r="C12">
        <v>135</v>
      </c>
      <c r="F12" s="10" t="s">
        <v>100</v>
      </c>
      <c r="G12" s="10">
        <v>1.600355942570429</v>
      </c>
    </row>
    <row r="13" spans="2:18" x14ac:dyDescent="0.25">
      <c r="B13" t="s">
        <v>69</v>
      </c>
      <c r="C13">
        <v>155</v>
      </c>
      <c r="F13" s="10" t="s">
        <v>101</v>
      </c>
      <c r="G13" s="10">
        <v>83</v>
      </c>
      <c r="I13" s="39" t="s">
        <v>106</v>
      </c>
      <c r="J13" s="25" t="s">
        <v>115</v>
      </c>
    </row>
    <row r="14" spans="2:18" x14ac:dyDescent="0.25">
      <c r="B14" t="s">
        <v>71</v>
      </c>
      <c r="C14">
        <v>140</v>
      </c>
      <c r="F14" s="10" t="s">
        <v>102</v>
      </c>
      <c r="G14" s="10">
        <v>115</v>
      </c>
      <c r="I14" s="36">
        <f>ROUND(SQRT(G17),0)</f>
        <v>4</v>
      </c>
      <c r="J14" s="13">
        <f>G13/I14</f>
        <v>20.75</v>
      </c>
    </row>
    <row r="15" spans="2:18" x14ac:dyDescent="0.25">
      <c r="B15" t="s">
        <v>72</v>
      </c>
      <c r="C15">
        <v>120</v>
      </c>
      <c r="F15" s="10" t="s">
        <v>103</v>
      </c>
      <c r="G15" s="10">
        <v>198</v>
      </c>
    </row>
    <row r="16" spans="2:18" ht="15.75" thickBot="1" x14ac:dyDescent="0.3">
      <c r="B16" t="s">
        <v>68</v>
      </c>
      <c r="C16">
        <v>198</v>
      </c>
      <c r="F16" s="10" t="s">
        <v>104</v>
      </c>
      <c r="G16" s="10">
        <v>2616</v>
      </c>
    </row>
    <row r="17" spans="2:10" ht="15.75" thickBot="1" x14ac:dyDescent="0.3">
      <c r="B17" t="s">
        <v>73</v>
      </c>
      <c r="C17">
        <v>120</v>
      </c>
      <c r="F17" s="11" t="s">
        <v>105</v>
      </c>
      <c r="G17" s="11">
        <v>19</v>
      </c>
      <c r="I17" s="33" t="s">
        <v>113</v>
      </c>
      <c r="J17" s="33" t="s">
        <v>114</v>
      </c>
    </row>
    <row r="18" spans="2:10" x14ac:dyDescent="0.25">
      <c r="B18" t="s">
        <v>74</v>
      </c>
      <c r="C18">
        <v>140</v>
      </c>
      <c r="I18" s="32">
        <v>135.75</v>
      </c>
      <c r="J18" s="10">
        <v>11</v>
      </c>
    </row>
    <row r="19" spans="2:10" x14ac:dyDescent="0.25">
      <c r="B19" t="s">
        <v>67</v>
      </c>
      <c r="C19">
        <v>179</v>
      </c>
      <c r="I19" s="32">
        <v>156.5</v>
      </c>
      <c r="J19" s="10">
        <v>6</v>
      </c>
    </row>
    <row r="20" spans="2:10" x14ac:dyDescent="0.25">
      <c r="B20" t="s">
        <v>75</v>
      </c>
      <c r="C20">
        <v>130</v>
      </c>
      <c r="I20" s="32">
        <v>177.25</v>
      </c>
      <c r="J20" s="10">
        <v>0</v>
      </c>
    </row>
    <row r="21" spans="2:10" x14ac:dyDescent="0.25">
      <c r="B21" t="s">
        <v>76</v>
      </c>
      <c r="C21">
        <v>150</v>
      </c>
      <c r="I21" s="32">
        <v>198</v>
      </c>
      <c r="J21" s="10">
        <v>2</v>
      </c>
    </row>
    <row r="22" spans="2:10" ht="15.75" thickBot="1" x14ac:dyDescent="0.3">
      <c r="I22" s="11" t="s">
        <v>125</v>
      </c>
      <c r="J22" s="11">
        <v>0</v>
      </c>
    </row>
  </sheetData>
  <sortState xmlns:xlrd2="http://schemas.microsoft.com/office/spreadsheetml/2017/richdata2" ref="I18:I21">
    <sortCondition ref="I18"/>
  </sortState>
  <mergeCells count="3">
    <mergeCell ref="I3:J3"/>
    <mergeCell ref="I8:J8"/>
    <mergeCell ref="L3:R3"/>
  </mergeCells>
  <pageMargins left="0.7" right="0.7" top="0.75" bottom="0.75" header="0.3" footer="0.3"/>
  <pageSetup scale="5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Portada</vt:lpstr>
      <vt:lpstr>Tabla</vt:lpstr>
      <vt:lpstr>1. Género</vt:lpstr>
      <vt:lpstr>2. Música Preferida </vt:lpstr>
      <vt:lpstr>3. Mes de Cumpleaños</vt:lpstr>
      <vt:lpstr>4. Talla de Zapatos</vt:lpstr>
      <vt:lpstr>5. Edad</vt:lpstr>
      <vt:lpstr>6. Peso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Marcello Montes de Oca</dc:creator>
  <cp:lastModifiedBy>Marcello Montes de Oca</cp:lastModifiedBy>
  <cp:lastPrinted>2022-03-21T17:49:37Z</cp:lastPrinted>
  <dcterms:created xsi:type="dcterms:W3CDTF">2022-03-10T23:22:13Z</dcterms:created>
  <dcterms:modified xsi:type="dcterms:W3CDTF">2022-03-21T17:49:55Z</dcterms:modified>
</cp:coreProperties>
</file>