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ellomenjivarmontesdeoca/Documents/Unitec/metodologiadelainvestigacion/Semana 8/"/>
    </mc:Choice>
  </mc:AlternateContent>
  <xr:revisionPtr revIDLastSave="0" documentId="13_ncr:1_{D21BD580-6823-8748-A48A-63C0D71FE51C}" xr6:coauthVersionLast="47" xr6:coauthVersionMax="47" xr10:uidLastSave="{00000000-0000-0000-0000-000000000000}"/>
  <bookViews>
    <workbookView xWindow="0" yWindow="740" windowWidth="30240" windowHeight="18900" xr2:uid="{96F26AA6-DAFA-4E79-BB74-3FAABF4F0554}"/>
  </bookViews>
  <sheets>
    <sheet name="Portada" sheetId="2" r:id="rId1"/>
    <sheet name="Tabla" sheetId="1" r:id="rId2"/>
    <sheet name="1. Género" sheetId="3" r:id="rId3"/>
    <sheet name="2. Música Preferida " sheetId="4" r:id="rId4"/>
    <sheet name="3. Mes de Cumpleaños" sheetId="5" r:id="rId5"/>
    <sheet name="4. Talla de Zapatos" sheetId="6" r:id="rId6"/>
  </sheets>
  <definedNames>
    <definedName name="_xlchart.v2.0" hidden="1">'2. Música Preferida '!$B$5:$B$9</definedName>
    <definedName name="_xlchart.v2.1" hidden="1">'2. Música Preferida '!$C$4</definedName>
    <definedName name="_xlchart.v2.2" hidden="1">'2. Música Preferida '!$C$5:$C$9</definedName>
    <definedName name="_xlchart.v2.3" hidden="1">'2. Música Preferida '!$D$4</definedName>
    <definedName name="_xlchart.v2.4" hidden="1">'2. Música Preferida '!$D$5:$D$9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4" l="1"/>
  <c r="D9" i="4"/>
  <c r="D8" i="4"/>
  <c r="D7" i="4"/>
  <c r="D6" i="4"/>
  <c r="D5" i="4"/>
  <c r="C10" i="4"/>
  <c r="K10" i="6"/>
  <c r="K11" i="6"/>
  <c r="K12" i="6"/>
  <c r="K9" i="6"/>
  <c r="I11" i="6"/>
  <c r="J11" i="6" s="1"/>
  <c r="I12" i="6" s="1"/>
  <c r="J12" i="6" s="1"/>
  <c r="J10" i="6"/>
  <c r="I10" i="6"/>
  <c r="J9" i="6"/>
  <c r="I9" i="6"/>
  <c r="F38" i="6"/>
  <c r="G38" i="6" s="1"/>
  <c r="G35" i="6"/>
  <c r="G34" i="6"/>
  <c r="G33" i="6"/>
  <c r="G30" i="6"/>
  <c r="G29" i="6"/>
  <c r="G28" i="6"/>
  <c r="D7" i="5"/>
  <c r="C19" i="5"/>
  <c r="D10" i="5" s="1"/>
  <c r="D5" i="3"/>
  <c r="D4" i="3"/>
  <c r="C6" i="3"/>
  <c r="D18" i="5" l="1"/>
  <c r="D19" i="5"/>
  <c r="D16" i="5"/>
  <c r="D15" i="5"/>
  <c r="D13" i="5"/>
  <c r="D12" i="5"/>
  <c r="D9" i="5"/>
  <c r="D8" i="5"/>
  <c r="D17" i="5"/>
  <c r="D14" i="5"/>
  <c r="D11" i="5"/>
  <c r="D6" i="3"/>
</calcChain>
</file>

<file path=xl/sharedStrings.xml><?xml version="1.0" encoding="utf-8"?>
<sst xmlns="http://schemas.openxmlformats.org/spreadsheetml/2006/main" count="188" uniqueCount="113">
  <si>
    <t>Música Preferida</t>
  </si>
  <si>
    <t>Mes cumpleaños</t>
  </si>
  <si>
    <t>Talla zapato</t>
  </si>
  <si>
    <t>Edad</t>
  </si>
  <si>
    <t>Peso en libras</t>
  </si>
  <si>
    <t>Género</t>
  </si>
  <si>
    <t>Nominal</t>
  </si>
  <si>
    <t>Ordinal</t>
  </si>
  <si>
    <t>Intervalo</t>
  </si>
  <si>
    <t>de Razón</t>
  </si>
  <si>
    <t>#</t>
  </si>
  <si>
    <t>Variable</t>
  </si>
  <si>
    <t>Nivel de Medición</t>
  </si>
  <si>
    <t>Tipo de Gráfica</t>
  </si>
  <si>
    <t>Medidas de Tendencia Central</t>
  </si>
  <si>
    <t>Medidas de Variabilidad</t>
  </si>
  <si>
    <t>Regueton</t>
  </si>
  <si>
    <t>Pop</t>
  </si>
  <si>
    <t>Bachata</t>
  </si>
  <si>
    <t>Rock</t>
  </si>
  <si>
    <t>Otro tipo</t>
  </si>
  <si>
    <t>Tabla de Frecuencia:</t>
  </si>
  <si>
    <t>Masculino</t>
  </si>
  <si>
    <t>Femenino</t>
  </si>
  <si>
    <t>Frecuencia</t>
  </si>
  <si>
    <t>Total</t>
  </si>
  <si>
    <t>% frec</t>
  </si>
  <si>
    <t>Medidas de tendencia Central</t>
  </si>
  <si>
    <t>Media (promedio)</t>
  </si>
  <si>
    <t>Mediana</t>
  </si>
  <si>
    <t>Moda</t>
  </si>
  <si>
    <t>N/A</t>
  </si>
  <si>
    <t>Rango</t>
  </si>
  <si>
    <t>Desv. Estandar</t>
  </si>
  <si>
    <t>Varianza</t>
  </si>
  <si>
    <t>rango = max - min</t>
  </si>
  <si>
    <t>Análisis</t>
  </si>
  <si>
    <t>La moda del curso es de género másculino con un porcentaje de 61%</t>
  </si>
  <si>
    <t>Enero</t>
  </si>
  <si>
    <t>Febrero</t>
  </si>
  <si>
    <t>Mes de cumpleaños</t>
  </si>
  <si>
    <t>Marzo</t>
  </si>
  <si>
    <t>Abril</t>
  </si>
  <si>
    <t>Mayo</t>
  </si>
  <si>
    <t>Junio</t>
  </si>
  <si>
    <t>Julio</t>
  </si>
  <si>
    <t>Agosto</t>
  </si>
  <si>
    <t>Septiembre</t>
  </si>
  <si>
    <t>Ocutbre</t>
  </si>
  <si>
    <t>Noviembre</t>
  </si>
  <si>
    <t>Diciembre</t>
  </si>
  <si>
    <t>% de Frecuencia</t>
  </si>
  <si>
    <t>Barra</t>
  </si>
  <si>
    <t>La moda del curso es de Enero  con un porcentaje de 22.22%
Los meses de Febrero, Marzo, Junio no tiene cumpleañeros.</t>
  </si>
  <si>
    <t>MODA</t>
  </si>
  <si>
    <t>Histograma</t>
  </si>
  <si>
    <t>TODAS</t>
  </si>
  <si>
    <t>Pastel</t>
  </si>
  <si>
    <t>Talla de Zapatos</t>
  </si>
  <si>
    <t>Peso</t>
  </si>
  <si>
    <t>Carlo</t>
  </si>
  <si>
    <t>Raul</t>
  </si>
  <si>
    <t>Maria Jose</t>
  </si>
  <si>
    <t>Emily</t>
  </si>
  <si>
    <t>Valeria</t>
  </si>
  <si>
    <t>Juan</t>
  </si>
  <si>
    <t>Andrea</t>
  </si>
  <si>
    <t>Diego</t>
  </si>
  <si>
    <t>Rafael</t>
  </si>
  <si>
    <t>Katherine</t>
  </si>
  <si>
    <t>Fernando</t>
  </si>
  <si>
    <t>Jesus</t>
  </si>
  <si>
    <t>Astrid</t>
  </si>
  <si>
    <t>Gerson</t>
  </si>
  <si>
    <t>Isaul</t>
  </si>
  <si>
    <t>Anthony</t>
  </si>
  <si>
    <t>Stephanie</t>
  </si>
  <si>
    <t>UNIVERSIDAD TECNOLÓGICA CENTROAMERICANA</t>
  </si>
  <si>
    <r>
      <t>194 - Metodología de la Investigación</t>
    </r>
    <r>
      <rPr>
        <sz val="12"/>
        <color rgb="FF000000"/>
        <rFont val="Times New Roman"/>
        <family val="1"/>
      </rPr>
      <t> </t>
    </r>
  </si>
  <si>
    <t>Dra. Nelly Jeannette Alcántara Galdámez </t>
  </si>
  <si>
    <r>
      <t>Tema:</t>
    </r>
    <r>
      <rPr>
        <sz val="12"/>
        <color rgb="FF000000"/>
        <rFont val="Times New Roman"/>
        <family val="1"/>
      </rPr>
      <t> </t>
    </r>
  </si>
  <si>
    <r>
      <t>PRESENTADO POR:</t>
    </r>
    <r>
      <rPr>
        <sz val="12"/>
        <color rgb="FF000000"/>
        <rFont val="Times New Roman"/>
        <family val="1"/>
      </rPr>
      <t> </t>
    </r>
  </si>
  <si>
    <t>20551123 Carlo Marcello Menjivar Montes de Oca </t>
  </si>
  <si>
    <r>
      <t>CAMPUS SAN PEDRO SULA</t>
    </r>
    <r>
      <rPr>
        <sz val="12"/>
        <color rgb="FF000000"/>
        <rFont val="Times New Roman"/>
        <family val="1"/>
      </rPr>
      <t> </t>
    </r>
  </si>
  <si>
    <t>Nombre</t>
  </si>
  <si>
    <t>Clase # Intervalo</t>
  </si>
  <si>
    <t>Tabla de frecuencia</t>
  </si>
  <si>
    <t>Limite Inferior</t>
  </si>
  <si>
    <t>Limite Superior</t>
  </si>
  <si>
    <t>Punto Medio</t>
  </si>
  <si>
    <t>% Frec Rel</t>
  </si>
  <si>
    <t>% Frec Acum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</si>
  <si>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</si>
  <si>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</si>
  <si>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</si>
  <si>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</si>
  <si>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</si>
  <si>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</si>
  <si>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</si>
  <si>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</si>
  <si>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</si>
  <si>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</si>
  <si>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</si>
  <si>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</si>
  <si>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</si>
  <si>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</si>
  <si>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# Clases</t>
  </si>
  <si>
    <t>POP</t>
  </si>
  <si>
    <t>Otro</t>
  </si>
  <si>
    <t xml:space="preserve"> :(</t>
  </si>
  <si>
    <t>La moda del curso es el  género musical Regueton  con un porcentaje de 36%</t>
  </si>
  <si>
    <t>Taller Práctico - Estadística</t>
  </si>
  <si>
    <t>14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</si>
</sst>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9" fontId="0" fillId="2" borderId="0" xfId="1" applyFont="1" applyFill="1" applyAlignment="1">
      <alignment horizontal="center"/>
    </xf>
    <xf numFmtId="9" fontId="0" fillId="4" borderId="0" xfId="1" applyFont="1" applyFill="1" applyAlignment="1">
      <alignment horizontal="center"/>
    </xf>
    <xf numFmtId="9" fontId="2" fillId="3" borderId="0" xfId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left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0" fillId="4" borderId="0" xfId="0" applyFill="1" applyAlignment="1">
      <alignment horizontal="left" vertical="top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Continuous"/>
    </xf>
    <xf numFmtId="2" fontId="0" fillId="4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2" fillId="4" borderId="0" xfId="0" applyFont="1" applyFill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/>
    <xf numFmtId="0" fontId="4" fillId="5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 indent="6"/>
    </xf>
    <xf numFmtId="0" fontId="4" fillId="5" borderId="0" xfId="0" applyFont="1" applyFill="1" applyBorder="1" applyAlignment="1">
      <alignment horizontal="left" vertical="center" indent="6"/>
    </xf>
    <xf numFmtId="0" fontId="3" fillId="5" borderId="0" xfId="0" applyFont="1" applyFill="1" applyBorder="1" applyAlignment="1">
      <alignment horizontal="left" vertical="center" indent="15"/>
    </xf>
    <xf numFmtId="0" fontId="2" fillId="3" borderId="0" xfId="0" applyFont="1" applyFill="1" applyAlignment="1"/>
    <xf numFmtId="0" fontId="0" fillId="4" borderId="0" xfId="0" applyFill="1"/>
    <xf numFmtId="10" fontId="0" fillId="4" borderId="0" xfId="1" applyNumberFormat="1" applyFont="1" applyFill="1"/>
    <xf numFmtId="0" fontId="0" fillId="2" borderId="0" xfId="0" applyFill="1"/>
    <xf numFmtId="10" fontId="0" fillId="2" borderId="0" xfId="1" applyNumberFormat="1" applyFont="1" applyFill="1"/>
    <xf numFmtId="0" fontId="2" fillId="3" borderId="0" xfId="0" applyFont="1" applyFill="1"/>
    <xf numFmtId="10" fontId="2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Variable:</a:t>
            </a:r>
            <a:r>
              <a:rPr lang="en-US" baseline="0"/>
              <a:t> Género de la Clase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'1. Género'!$D$3</c:f>
              <c:strCache>
                <c:ptCount val="1"/>
                <c:pt idx="0">
                  <c:v>% frec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567-DF45-B5FB-919C17E745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567-DF45-B5FB-919C17E745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HN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'1. Género'!$B$4:$B$5</c:f>
              <c:strCache>
                <c:ptCount val="2"/>
                <c:pt idx="0">
                  <c:v>Masculino</c:v>
                </c:pt>
                <c:pt idx="1">
                  <c:v>Femenino</c:v>
                </c:pt>
              </c:strCache>
            </c:strRef>
          </c:cat>
          <c:val>
            <c:numRef>
              <c:f>'1. Género'!$D$4:$D$5</c:f>
              <c:numCache>
                <c:formatCode>0%</c:formatCode>
                <c:ptCount val="2"/>
                <c:pt idx="0">
                  <c:v>0.61111111111111116</c:v>
                </c:pt>
                <c:pt idx="1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A-4EBB-ABCC-2057FEC8098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Géneros músicales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'2. Música Preferida '!$C$4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H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Música Preferida '!$B$5:$B$9</c:f>
              <c:strCache>
                <c:ptCount val="5"/>
                <c:pt idx="0">
                  <c:v>Regueton</c:v>
                </c:pt>
                <c:pt idx="1">
                  <c:v>POP</c:v>
                </c:pt>
                <c:pt idx="2">
                  <c:v>Bachata</c:v>
                </c:pt>
                <c:pt idx="3">
                  <c:v>Rock</c:v>
                </c:pt>
                <c:pt idx="4">
                  <c:v>Otro</c:v>
                </c:pt>
              </c:strCache>
            </c:strRef>
          </c:cat>
          <c:val>
            <c:numRef>
              <c:f>'2. Música Preferida '!$C$5:$C$9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F-0C42-862E-2951350A712F}"/>
            </c:ext>
          </c:extLst>
        </c:ser>
        <c:ser>
          <c:idx val="1"/>
          <c:order val="1"/>
          <c:tx>
            <c:strRef>
              <c:f>'2. Música Preferida '!$D$4</c:f>
              <c:strCache>
                <c:ptCount val="1"/>
                <c:pt idx="0">
                  <c:v>% frec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H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 Música Preferida '!$B$5:$B$9</c:f>
              <c:strCache>
                <c:ptCount val="5"/>
                <c:pt idx="0">
                  <c:v>Regueton</c:v>
                </c:pt>
                <c:pt idx="1">
                  <c:v>POP</c:v>
                </c:pt>
                <c:pt idx="2">
                  <c:v>Bachata</c:v>
                </c:pt>
                <c:pt idx="3">
                  <c:v>Rock</c:v>
                </c:pt>
                <c:pt idx="4">
                  <c:v>Otro</c:v>
                </c:pt>
              </c:strCache>
            </c:strRef>
          </c:cat>
          <c:val>
            <c:numRef>
              <c:f>'2. Música Preferida '!$D$5:$D$9</c:f>
              <c:numCache>
                <c:formatCode>0%</c:formatCode>
                <c:ptCount val="5"/>
                <c:pt idx="0">
                  <c:v>0.35714285714285715</c:v>
                </c:pt>
                <c:pt idx="1">
                  <c:v>0.21428571428571427</c:v>
                </c:pt>
                <c:pt idx="2">
                  <c:v>0.21428571428571427</c:v>
                </c:pt>
                <c:pt idx="3">
                  <c:v>7.1428571428571425E-2</c:v>
                </c:pt>
                <c:pt idx="4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F-0C42-862E-2951350A71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983760"/>
        <c:axId val="15793648"/>
        <c:axId val="0"/>
      </c:bar3DChart>
      <c:catAx>
        <c:axId val="159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5793648"/>
        <c:crosses val="autoZero"/>
        <c:auto val="1"/>
        <c:lblAlgn val="ctr"/>
        <c:lblOffset val="100"/>
        <c:noMultiLvlLbl val="0"/>
      </c:catAx>
      <c:valAx>
        <c:axId val="157936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9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H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'3. Mes de Cumpleaños'!$C$6</c:f>
              <c:strCache>
                <c:ptCount val="1"/>
                <c:pt idx="0">
                  <c:v>Frecuencia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'3. Mes de Cumpleaños'!$B$7:$B$18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Ocutbre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'3. Mes de Cumpleaños'!$C$7:$C$18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E-8B4B-9426-70699588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03935"/>
        <c:axId val="2128694896"/>
      </c:barChart>
      <c:lineChart>
        <c:grouping val="standard"/>
        <c:varyColors val="0"/>
        <c:ser>
          <c:idx val="1"/>
          <c:order val="1"/>
          <c:tx>
            <c:strRef>
              <c:f>'3. Mes de Cumpleaños'!$D$6</c:f>
              <c:strCache>
                <c:ptCount val="1"/>
                <c:pt idx="0">
                  <c:v>% de Frecuencia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'3. Mes de Cumpleaños'!$B$7:$B$18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Ocutbre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'3. Mes de Cumpleaños'!$D$7:$D$18</c:f>
              <c:numCache>
                <c:formatCode>0.00%</c:formatCode>
                <c:ptCount val="12"/>
                <c:pt idx="0">
                  <c:v>0.22222222222222221</c:v>
                </c:pt>
                <c:pt idx="1">
                  <c:v>0</c:v>
                </c:pt>
                <c:pt idx="2">
                  <c:v>0</c:v>
                </c:pt>
                <c:pt idx="3">
                  <c:v>0.16666666666666666</c:v>
                </c:pt>
                <c:pt idx="4">
                  <c:v>0.1111111111111111</c:v>
                </c:pt>
                <c:pt idx="5">
                  <c:v>0</c:v>
                </c:pt>
                <c:pt idx="6">
                  <c:v>5.5555555555555552E-2</c:v>
                </c:pt>
                <c:pt idx="7">
                  <c:v>5.5555555555555552E-2</c:v>
                </c:pt>
                <c:pt idx="8">
                  <c:v>0.16666666666666666</c:v>
                </c:pt>
                <c:pt idx="9">
                  <c:v>5.5555555555555552E-2</c:v>
                </c:pt>
                <c:pt idx="10">
                  <c:v>5.5555555555555552E-2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E-8B4B-9426-70699588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725119"/>
        <c:axId val="540457071"/>
      </c:lineChart>
      <c:catAx>
        <c:axId val="10050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2128694896"/>
        <c:crosses val="autoZero"/>
        <c:auto val="1"/>
        <c:lblAlgn val="ctr"/>
        <c:lblOffset val="100"/>
        <c:noMultiLvlLbl val="0"/>
      </c:catAx>
      <c:valAx>
        <c:axId val="212869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100503935"/>
        <c:crosses val="autoZero"/>
        <c:crossBetween val="between"/>
      </c:valAx>
      <c:valAx>
        <c:axId val="54045707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HN"/>
          </a:p>
        </c:txPr>
        <c:crossAx val="437725119"/>
        <c:crosses val="max"/>
        <c:crossBetween val="between"/>
      </c:valAx>
      <c:catAx>
        <c:axId val="437725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04570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H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177801</xdr:rowOff>
    </xdr:from>
    <xdr:to>
      <xdr:col>3</xdr:col>
      <xdr:colOff>508000</xdr:colOff>
      <xdr:row>4</xdr:row>
      <xdr:rowOff>101601</xdr:rowOff>
    </xdr:to>
    <xdr:pic>
      <xdr:nvPicPr>
        <xdr:cNvPr id="2" name="Picture 4" descr="A picture containing icon&#10;&#10;Description automatically generated">
          <a:extLst>
            <a:ext uri="{FF2B5EF4-FFF2-40B4-BE49-F238E27FC236}">
              <a16:creationId xmlns:a16="http://schemas.microsoft.com/office/drawing/2014/main" id="{D0A16A8A-5F7E-A341-80E3-B1E09FFB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77801"/>
          <a:ext cx="238760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12987</xdr:colOff>
      <xdr:row>1</xdr:row>
      <xdr:rowOff>4329</xdr:rowOff>
    </xdr:from>
    <xdr:to>
      <xdr:col>10</xdr:col>
      <xdr:colOff>4329</xdr:colOff>
      <xdr:row>12</xdr:row>
      <xdr:rowOff>8659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A860B5-E335-4CE7-AAF6-E0E4EF4EE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</xdr:colOff>
      <xdr:row>21</xdr:row>
      <xdr:rowOff>139700</xdr:rowOff>
    </xdr:from>
    <xdr:to>
      <xdr:col>4</xdr:col>
      <xdr:colOff>38898</xdr:colOff>
      <xdr:row>41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1FF8A1-9043-4812-9D84-4A1F8E49D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063" t="38234" r="20727" b="30720"/>
        <a:stretch/>
      </xdr:blipFill>
      <xdr:spPr>
        <a:xfrm>
          <a:off x="676275" y="4140200"/>
          <a:ext cx="3579023" cy="3778250"/>
        </a:xfrm>
        <a:prstGeom prst="rect">
          <a:avLst/>
        </a:prstGeom>
      </xdr:spPr>
    </xdr:pic>
    <xdr:clientData/>
  </xdr:twoCellAnchor>
  <xdr:twoCellAnchor>
    <xdr:from>
      <xdr:col>4</xdr:col>
      <xdr:colOff>654050</xdr:colOff>
      <xdr:row>1</xdr:row>
      <xdr:rowOff>177800</xdr:rowOff>
    </xdr:from>
    <xdr:to>
      <xdr:col>14</xdr:col>
      <xdr:colOff>215900</xdr:colOff>
      <xdr:row>27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FB5DAE-0673-FB48-9EF1-A824CCD797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425450</xdr:colOff>
      <xdr:row>4</xdr:row>
      <xdr:rowOff>76200</xdr:rowOff>
    </xdr:from>
    <xdr:to>
      <xdr:col>12</xdr:col>
      <xdr:colOff>482600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32247A-E9FE-8942-B517-6F93205F8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B0B-F8F5-44CB-9804-1152B11ED216}">
  <dimension ref="A1:G25"/>
  <sheetViews>
    <sheetView tabSelected="1" workbookViewId="0">
      <selection activeCell="A26" sqref="A26"/>
    </sheetView>
  </sheetViews>
  <sheetFormatPr baseColWidth="10" defaultColWidth="8.83203125" defaultRowHeight="15" x14ac:dyDescent="0.2"/>
  <sheetData>
    <row r="1" spans="1:7" ht="16" x14ac:dyDescent="0.2">
      <c r="A1" s="24"/>
      <c r="B1" s="25"/>
      <c r="C1" s="25"/>
      <c r="D1" s="25"/>
      <c r="E1" s="25"/>
      <c r="F1" s="25"/>
      <c r="G1" s="25"/>
    </row>
    <row r="2" spans="1:7" ht="16" x14ac:dyDescent="0.2">
      <c r="A2" s="24"/>
      <c r="B2" s="25"/>
      <c r="C2" s="25"/>
      <c r="D2" s="25"/>
      <c r="E2" s="25"/>
      <c r="F2" s="25"/>
      <c r="G2" s="25"/>
    </row>
    <row r="3" spans="1:7" ht="16" x14ac:dyDescent="0.2">
      <c r="A3" s="24"/>
      <c r="B3" s="25"/>
      <c r="C3" s="25"/>
      <c r="D3" s="25"/>
      <c r="E3" s="25"/>
      <c r="F3" s="25"/>
      <c r="G3" s="25"/>
    </row>
    <row r="4" spans="1:7" ht="16" x14ac:dyDescent="0.2">
      <c r="A4" s="24"/>
      <c r="B4" s="25"/>
      <c r="C4" s="25"/>
      <c r="D4" s="25"/>
      <c r="E4" s="25"/>
      <c r="F4" s="25"/>
      <c r="G4" s="25"/>
    </row>
    <row r="5" spans="1:7" ht="16" x14ac:dyDescent="0.2">
      <c r="A5" s="24"/>
      <c r="B5" s="25"/>
      <c r="C5" s="25"/>
      <c r="D5" s="25"/>
      <c r="E5" s="25"/>
      <c r="F5" s="25"/>
      <c r="G5" s="25"/>
    </row>
    <row r="6" spans="1:7" ht="16" x14ac:dyDescent="0.2">
      <c r="A6" s="26" t="s">
        <v>77</v>
      </c>
      <c r="B6" s="26"/>
      <c r="C6" s="26"/>
      <c r="D6" s="26"/>
      <c r="E6" s="26"/>
      <c r="F6" s="26"/>
      <c r="G6" s="26"/>
    </row>
    <row r="7" spans="1:7" ht="16" x14ac:dyDescent="0.2">
      <c r="A7" s="27"/>
      <c r="B7" s="25"/>
      <c r="C7" s="25"/>
      <c r="D7" s="25"/>
      <c r="E7" s="25"/>
      <c r="F7" s="25"/>
      <c r="G7" s="25"/>
    </row>
    <row r="8" spans="1:7" ht="16" x14ac:dyDescent="0.2">
      <c r="A8" s="27"/>
      <c r="B8" s="25"/>
      <c r="C8" s="25"/>
      <c r="D8" s="25"/>
      <c r="E8" s="25"/>
      <c r="F8" s="25"/>
      <c r="G8" s="25"/>
    </row>
    <row r="9" spans="1:7" ht="16" x14ac:dyDescent="0.2">
      <c r="A9" s="27"/>
      <c r="B9" s="25"/>
      <c r="C9" s="25"/>
      <c r="D9" s="25"/>
      <c r="E9" s="25"/>
      <c r="F9" s="25"/>
      <c r="G9" s="25"/>
    </row>
    <row r="10" spans="1:7" ht="16" x14ac:dyDescent="0.2">
      <c r="A10" s="28" t="s">
        <v>78</v>
      </c>
      <c r="B10" s="25"/>
      <c r="C10" s="25"/>
      <c r="D10" s="25"/>
      <c r="E10" s="25"/>
      <c r="F10" s="25"/>
      <c r="G10" s="25"/>
    </row>
    <row r="11" spans="1:7" ht="16" x14ac:dyDescent="0.2">
      <c r="A11" s="27" t="s">
        <v>79</v>
      </c>
      <c r="B11" s="25"/>
      <c r="C11" s="25"/>
      <c r="D11" s="25"/>
      <c r="E11" s="25"/>
      <c r="F11" s="25"/>
      <c r="G11" s="25"/>
    </row>
    <row r="12" spans="1:7" ht="16" x14ac:dyDescent="0.2">
      <c r="A12" s="28"/>
      <c r="B12" s="25"/>
      <c r="C12" s="25"/>
      <c r="D12" s="25"/>
      <c r="E12" s="25"/>
      <c r="F12" s="25"/>
      <c r="G12" s="25"/>
    </row>
    <row r="13" spans="1:7" ht="16" x14ac:dyDescent="0.2">
      <c r="A13" s="28" t="s">
        <v>80</v>
      </c>
      <c r="B13" s="25"/>
      <c r="C13" s="25"/>
      <c r="D13" s="25"/>
      <c r="E13" s="25"/>
      <c r="F13" s="25"/>
      <c r="G13" s="25"/>
    </row>
    <row r="14" spans="1:7" ht="16" x14ac:dyDescent="0.2">
      <c r="A14" s="27"/>
      <c r="B14" s="25"/>
      <c r="C14" s="25"/>
      <c r="D14" s="25"/>
      <c r="E14" s="25"/>
      <c r="F14" s="25"/>
      <c r="G14" s="25"/>
    </row>
    <row r="15" spans="1:7" ht="16" x14ac:dyDescent="0.2">
      <c r="A15" s="27" t="s">
        <v>111</v>
      </c>
      <c r="B15" s="25"/>
      <c r="C15" s="25"/>
      <c r="D15" s="25"/>
      <c r="E15" s="25"/>
      <c r="F15" s="25"/>
      <c r="G15" s="25"/>
    </row>
    <row r="16" spans="1:7" ht="16" x14ac:dyDescent="0.2">
      <c r="A16" s="27"/>
      <c r="B16" s="25"/>
      <c r="C16" s="25"/>
      <c r="D16" s="25"/>
      <c r="E16" s="25"/>
      <c r="F16" s="25"/>
      <c r="G16" s="25"/>
    </row>
    <row r="17" spans="1:7" ht="16" x14ac:dyDescent="0.2">
      <c r="A17" s="28" t="s">
        <v>81</v>
      </c>
      <c r="B17" s="25"/>
      <c r="C17" s="25"/>
      <c r="D17" s="25"/>
      <c r="E17" s="25"/>
      <c r="F17" s="25"/>
      <c r="G17" s="25"/>
    </row>
    <row r="18" spans="1:7" ht="16" x14ac:dyDescent="0.2">
      <c r="A18" s="29"/>
      <c r="B18" s="25"/>
      <c r="C18" s="25"/>
      <c r="D18" s="25"/>
      <c r="E18" s="25"/>
      <c r="F18" s="25"/>
      <c r="G18" s="25"/>
    </row>
    <row r="19" spans="1:7" ht="16" x14ac:dyDescent="0.2">
      <c r="A19" s="29" t="s">
        <v>82</v>
      </c>
      <c r="B19" s="25"/>
      <c r="C19" s="25"/>
      <c r="D19" s="25"/>
      <c r="E19" s="25"/>
      <c r="F19" s="25"/>
      <c r="G19" s="25"/>
    </row>
    <row r="20" spans="1:7" ht="16" x14ac:dyDescent="0.2">
      <c r="A20" s="28"/>
      <c r="B20" s="25"/>
      <c r="C20" s="25"/>
      <c r="D20" s="25"/>
      <c r="E20" s="25"/>
      <c r="F20" s="25"/>
      <c r="G20" s="25"/>
    </row>
    <row r="21" spans="1:7" ht="16" x14ac:dyDescent="0.2">
      <c r="A21" s="28"/>
      <c r="B21" s="25"/>
      <c r="C21" s="25"/>
      <c r="D21" s="25"/>
      <c r="E21" s="25"/>
      <c r="F21" s="25"/>
      <c r="G21" s="25"/>
    </row>
    <row r="22" spans="1:7" ht="16" x14ac:dyDescent="0.2">
      <c r="A22" s="28"/>
      <c r="B22" s="25"/>
      <c r="C22" s="25"/>
      <c r="D22" s="25"/>
      <c r="E22" s="25"/>
      <c r="F22" s="25"/>
      <c r="G22" s="25"/>
    </row>
    <row r="23" spans="1:7" ht="16" x14ac:dyDescent="0.2">
      <c r="A23" s="28"/>
      <c r="B23" s="25"/>
      <c r="C23" s="25"/>
      <c r="D23" s="25"/>
      <c r="E23" s="25"/>
      <c r="F23" s="25"/>
      <c r="G23" s="25"/>
    </row>
    <row r="24" spans="1:7" ht="16" x14ac:dyDescent="0.2">
      <c r="A24" s="28" t="s">
        <v>83</v>
      </c>
      <c r="B24" s="25"/>
      <c r="C24" s="25"/>
      <c r="D24" s="25"/>
      <c r="E24" s="25"/>
      <c r="F24" s="25"/>
      <c r="G24" s="25"/>
    </row>
    <row r="25" spans="1:7" ht="16" x14ac:dyDescent="0.2">
      <c r="A25" s="28" t="s">
        <v>112</v>
      </c>
      <c r="B25" s="25"/>
      <c r="C25" s="25"/>
      <c r="D25" s="25"/>
      <c r="E25" s="25"/>
      <c r="F25" s="25"/>
      <c r="G25" s="25"/>
    </row>
  </sheetData>
  <mergeCells count="1">
    <mergeCell ref="A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FEDCA-794D-4211-B8AA-B0F7602EB896}">
  <dimension ref="A2:I8"/>
  <sheetViews>
    <sheetView topLeftCell="A2" zoomScale="130" zoomScaleNormal="130" workbookViewId="0">
      <selection activeCell="F9" sqref="F9"/>
    </sheetView>
  </sheetViews>
  <sheetFormatPr baseColWidth="10" defaultColWidth="8.83203125" defaultRowHeight="15" x14ac:dyDescent="0.2"/>
  <cols>
    <col min="1" max="1" width="5.5" customWidth="1"/>
    <col min="2" max="2" width="24.1640625" customWidth="1"/>
    <col min="3" max="3" width="23" customWidth="1"/>
    <col min="4" max="4" width="22.83203125" customWidth="1"/>
    <col min="5" max="5" width="28.33203125" bestFit="1" customWidth="1"/>
    <col min="6" max="6" width="22.83203125" bestFit="1" customWidth="1"/>
  </cols>
  <sheetData>
    <row r="2" spans="1:9" x14ac:dyDescent="0.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</row>
    <row r="3" spans="1:9" x14ac:dyDescent="0.2">
      <c r="A3" s="1">
        <v>1</v>
      </c>
      <c r="B3" s="1" t="s">
        <v>5</v>
      </c>
      <c r="C3" s="1" t="s">
        <v>6</v>
      </c>
      <c r="D3" s="1" t="s">
        <v>57</v>
      </c>
      <c r="E3" s="1" t="s">
        <v>54</v>
      </c>
      <c r="F3" s="1" t="s">
        <v>31</v>
      </c>
    </row>
    <row r="4" spans="1:9" x14ac:dyDescent="0.2">
      <c r="A4" s="2">
        <v>2</v>
      </c>
      <c r="B4" s="2" t="s">
        <v>0</v>
      </c>
      <c r="C4" s="2" t="s">
        <v>6</v>
      </c>
      <c r="D4" s="2" t="s">
        <v>52</v>
      </c>
      <c r="E4" s="2" t="s">
        <v>54</v>
      </c>
      <c r="F4" s="2" t="s">
        <v>31</v>
      </c>
      <c r="I4" t="s">
        <v>16</v>
      </c>
    </row>
    <row r="5" spans="1:9" x14ac:dyDescent="0.2">
      <c r="A5" s="1">
        <v>3</v>
      </c>
      <c r="B5" s="1" t="s">
        <v>1</v>
      </c>
      <c r="C5" s="1" t="s">
        <v>7</v>
      </c>
      <c r="D5" s="1" t="s">
        <v>52</v>
      </c>
      <c r="E5" s="1" t="s">
        <v>54</v>
      </c>
      <c r="F5" s="1" t="s">
        <v>31</v>
      </c>
      <c r="I5" t="s">
        <v>17</v>
      </c>
    </row>
    <row r="6" spans="1:9" x14ac:dyDescent="0.2">
      <c r="A6" s="2">
        <v>4</v>
      </c>
      <c r="B6" s="2" t="s">
        <v>2</v>
      </c>
      <c r="C6" s="2" t="s">
        <v>8</v>
      </c>
      <c r="D6" s="2" t="s">
        <v>55</v>
      </c>
      <c r="E6" s="2" t="s">
        <v>56</v>
      </c>
      <c r="F6" s="2" t="s">
        <v>56</v>
      </c>
      <c r="I6" t="s">
        <v>18</v>
      </c>
    </row>
    <row r="7" spans="1:9" x14ac:dyDescent="0.2">
      <c r="A7" s="1">
        <v>5</v>
      </c>
      <c r="B7" s="1" t="s">
        <v>3</v>
      </c>
      <c r="C7" s="1" t="s">
        <v>9</v>
      </c>
      <c r="D7" s="1" t="s">
        <v>55</v>
      </c>
      <c r="E7" s="1" t="s">
        <v>56</v>
      </c>
      <c r="F7" s="1" t="s">
        <v>56</v>
      </c>
      <c r="I7" t="s">
        <v>19</v>
      </c>
    </row>
    <row r="8" spans="1:9" x14ac:dyDescent="0.2">
      <c r="A8" s="2">
        <v>6</v>
      </c>
      <c r="B8" s="2" t="s">
        <v>4</v>
      </c>
      <c r="C8" s="2" t="s">
        <v>9</v>
      </c>
      <c r="D8" s="2" t="s">
        <v>55</v>
      </c>
      <c r="E8" s="2" t="s">
        <v>56</v>
      </c>
      <c r="F8" s="2" t="s">
        <v>56</v>
      </c>
      <c r="I8" t="s">
        <v>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F4B9-9AD9-4AE3-AF04-ABE660F19C5A}">
  <dimension ref="B2:J17"/>
  <sheetViews>
    <sheetView zoomScale="119" zoomScaleNormal="220" workbookViewId="0">
      <selection activeCell="F14" sqref="F14:J16"/>
    </sheetView>
  </sheetViews>
  <sheetFormatPr baseColWidth="10" defaultColWidth="8.83203125" defaultRowHeight="15" x14ac:dyDescent="0.2"/>
  <cols>
    <col min="2" max="2" width="20.6640625" customWidth="1"/>
    <col min="3" max="3" width="13.5" customWidth="1"/>
  </cols>
  <sheetData>
    <row r="2" spans="2:10" x14ac:dyDescent="0.2">
      <c r="B2" s="8" t="s">
        <v>21</v>
      </c>
      <c r="C2" s="8"/>
      <c r="D2" s="8"/>
    </row>
    <row r="3" spans="2:10" x14ac:dyDescent="0.2">
      <c r="B3" s="1" t="s">
        <v>5</v>
      </c>
      <c r="C3" s="1" t="s">
        <v>24</v>
      </c>
      <c r="D3" s="1" t="s">
        <v>26</v>
      </c>
    </row>
    <row r="4" spans="2:10" x14ac:dyDescent="0.2">
      <c r="B4" s="2" t="s">
        <v>22</v>
      </c>
      <c r="C4" s="2">
        <v>11</v>
      </c>
      <c r="D4" s="4">
        <f>C4/$C$6</f>
        <v>0.61111111111111116</v>
      </c>
    </row>
    <row r="5" spans="2:10" x14ac:dyDescent="0.2">
      <c r="B5" s="1" t="s">
        <v>23</v>
      </c>
      <c r="C5" s="1">
        <v>7</v>
      </c>
      <c r="D5" s="5">
        <f>C5/$C$6</f>
        <v>0.3888888888888889</v>
      </c>
    </row>
    <row r="6" spans="2:10" x14ac:dyDescent="0.2">
      <c r="B6" s="3" t="s">
        <v>25</v>
      </c>
      <c r="C6" s="3">
        <f>SUM(C4:C5)</f>
        <v>18</v>
      </c>
      <c r="D6" s="6">
        <f>SUM(D4:D5)</f>
        <v>1</v>
      </c>
    </row>
    <row r="9" spans="2:10" x14ac:dyDescent="0.2">
      <c r="B9" s="8" t="s">
        <v>27</v>
      </c>
      <c r="C9" s="8"/>
    </row>
    <row r="10" spans="2:10" x14ac:dyDescent="0.2">
      <c r="B10" s="1" t="s">
        <v>28</v>
      </c>
      <c r="C10" s="1" t="s">
        <v>31</v>
      </c>
    </row>
    <row r="11" spans="2:10" x14ac:dyDescent="0.2">
      <c r="B11" s="2" t="s">
        <v>29</v>
      </c>
      <c r="C11" s="2" t="s">
        <v>31</v>
      </c>
    </row>
    <row r="12" spans="2:10" x14ac:dyDescent="0.2">
      <c r="B12" s="1" t="s">
        <v>30</v>
      </c>
      <c r="C12" s="1" t="s">
        <v>22</v>
      </c>
    </row>
    <row r="14" spans="2:10" x14ac:dyDescent="0.2">
      <c r="B14" s="8" t="s">
        <v>15</v>
      </c>
      <c r="C14" s="8"/>
      <c r="F14" s="10" t="s">
        <v>36</v>
      </c>
      <c r="G14" s="10"/>
      <c r="H14" s="10"/>
      <c r="I14" s="10"/>
      <c r="J14" s="10"/>
    </row>
    <row r="15" spans="2:10" x14ac:dyDescent="0.2">
      <c r="B15" s="1" t="s">
        <v>32</v>
      </c>
      <c r="C15" s="1" t="s">
        <v>31</v>
      </c>
      <c r="D15" t="s">
        <v>35</v>
      </c>
      <c r="F15" s="9" t="s">
        <v>37</v>
      </c>
      <c r="G15" s="9"/>
      <c r="H15" s="9"/>
      <c r="I15" s="9"/>
      <c r="J15" s="9"/>
    </row>
    <row r="16" spans="2:10" x14ac:dyDescent="0.2">
      <c r="B16" s="2" t="s">
        <v>33</v>
      </c>
      <c r="C16" s="2" t="s">
        <v>31</v>
      </c>
      <c r="F16" s="9"/>
      <c r="G16" s="9"/>
      <c r="H16" s="9"/>
      <c r="I16" s="9"/>
      <c r="J16" s="9"/>
    </row>
    <row r="17" spans="2:3" x14ac:dyDescent="0.2">
      <c r="B17" s="1" t="s">
        <v>34</v>
      </c>
      <c r="C17" s="1" t="s">
        <v>31</v>
      </c>
    </row>
  </sheetData>
  <mergeCells count="5">
    <mergeCell ref="B2:D2"/>
    <mergeCell ref="B9:C9"/>
    <mergeCell ref="B14:C14"/>
    <mergeCell ref="F15:J16"/>
    <mergeCell ref="F14:J1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1DCA0-4D30-4F56-9B07-88623320FE24}">
  <dimension ref="B3:J32"/>
  <sheetViews>
    <sheetView workbookViewId="0">
      <selection activeCell="F30" sqref="F30:J32"/>
    </sheetView>
  </sheetViews>
  <sheetFormatPr baseColWidth="10" defaultColWidth="8.83203125" defaultRowHeight="15" x14ac:dyDescent="0.2"/>
  <cols>
    <col min="2" max="2" width="17" customWidth="1"/>
    <col min="3" max="3" width="13.5" customWidth="1"/>
    <col min="4" max="4" width="16" customWidth="1"/>
  </cols>
  <sheetData>
    <row r="3" spans="2:4" x14ac:dyDescent="0.2">
      <c r="B3" s="8" t="s">
        <v>21</v>
      </c>
      <c r="C3" s="8"/>
      <c r="D3" s="8"/>
    </row>
    <row r="4" spans="2:4" x14ac:dyDescent="0.2">
      <c r="B4" s="23" t="s">
        <v>5</v>
      </c>
      <c r="C4" s="23" t="s">
        <v>24</v>
      </c>
      <c r="D4" s="23" t="s">
        <v>26</v>
      </c>
    </row>
    <row r="5" spans="2:4" x14ac:dyDescent="0.2">
      <c r="B5" s="2" t="s">
        <v>16</v>
      </c>
      <c r="C5" s="2">
        <v>5</v>
      </c>
      <c r="D5" s="4">
        <f>C5/$C$10</f>
        <v>0.35714285714285715</v>
      </c>
    </row>
    <row r="6" spans="2:4" x14ac:dyDescent="0.2">
      <c r="B6" s="1" t="s">
        <v>107</v>
      </c>
      <c r="C6" s="1">
        <v>3</v>
      </c>
      <c r="D6" s="5">
        <f t="shared" ref="D6:D9" si="0">C6/$C$10</f>
        <v>0.21428571428571427</v>
      </c>
    </row>
    <row r="7" spans="2:4" x14ac:dyDescent="0.2">
      <c r="B7" s="2" t="s">
        <v>18</v>
      </c>
      <c r="C7" s="2">
        <v>3</v>
      </c>
      <c r="D7" s="4">
        <f t="shared" si="0"/>
        <v>0.21428571428571427</v>
      </c>
    </row>
    <row r="8" spans="2:4" x14ac:dyDescent="0.2">
      <c r="B8" s="1" t="s">
        <v>19</v>
      </c>
      <c r="C8" s="1">
        <v>1</v>
      </c>
      <c r="D8" s="5">
        <f t="shared" si="0"/>
        <v>7.1428571428571425E-2</v>
      </c>
    </row>
    <row r="9" spans="2:4" x14ac:dyDescent="0.2">
      <c r="B9" s="2" t="s">
        <v>108</v>
      </c>
      <c r="C9" s="2">
        <v>2</v>
      </c>
      <c r="D9" s="4">
        <f t="shared" si="0"/>
        <v>0.14285714285714285</v>
      </c>
    </row>
    <row r="10" spans="2:4" x14ac:dyDescent="0.2">
      <c r="B10" s="3" t="s">
        <v>25</v>
      </c>
      <c r="C10" s="3">
        <f>SUM(C5:C9)</f>
        <v>14</v>
      </c>
      <c r="D10" s="6">
        <f>SUM(D5:D9)</f>
        <v>1</v>
      </c>
    </row>
    <row r="12" spans="2:4" x14ac:dyDescent="0.2">
      <c r="B12" s="8" t="s">
        <v>27</v>
      </c>
      <c r="C12" s="8"/>
    </row>
    <row r="13" spans="2:4" x14ac:dyDescent="0.2">
      <c r="B13" s="1" t="s">
        <v>28</v>
      </c>
      <c r="C13" s="1" t="s">
        <v>31</v>
      </c>
    </row>
    <row r="14" spans="2:4" x14ac:dyDescent="0.2">
      <c r="B14" s="2" t="s">
        <v>29</v>
      </c>
      <c r="C14" s="2" t="s">
        <v>31</v>
      </c>
    </row>
    <row r="15" spans="2:4" x14ac:dyDescent="0.2">
      <c r="B15" s="1" t="s">
        <v>30</v>
      </c>
      <c r="C15" s="1" t="s">
        <v>16</v>
      </c>
      <c r="D15" t="s">
        <v>109</v>
      </c>
    </row>
    <row r="17" spans="2:10" x14ac:dyDescent="0.2">
      <c r="B17" s="8" t="s">
        <v>15</v>
      </c>
      <c r="C17" s="8"/>
    </row>
    <row r="18" spans="2:10" x14ac:dyDescent="0.2">
      <c r="B18" s="1" t="s">
        <v>32</v>
      </c>
      <c r="C18" s="1" t="s">
        <v>31</v>
      </c>
    </row>
    <row r="19" spans="2:10" x14ac:dyDescent="0.2">
      <c r="B19" s="2" t="s">
        <v>33</v>
      </c>
      <c r="C19" s="2" t="s">
        <v>31</v>
      </c>
    </row>
    <row r="20" spans="2:10" x14ac:dyDescent="0.2">
      <c r="B20" s="1" t="s">
        <v>34</v>
      </c>
      <c r="C20" s="1" t="s">
        <v>31</v>
      </c>
    </row>
    <row r="30" spans="2:10" x14ac:dyDescent="0.2">
      <c r="F30" s="10" t="s">
        <v>36</v>
      </c>
      <c r="G30" s="10"/>
      <c r="H30" s="10"/>
      <c r="I30" s="10"/>
      <c r="J30" s="10"/>
    </row>
    <row r="31" spans="2:10" x14ac:dyDescent="0.2">
      <c r="F31" s="9" t="s">
        <v>110</v>
      </c>
      <c r="G31" s="9"/>
      <c r="H31" s="9"/>
      <c r="I31" s="9"/>
      <c r="J31" s="9"/>
    </row>
    <row r="32" spans="2:10" x14ac:dyDescent="0.2">
      <c r="F32" s="9"/>
      <c r="G32" s="9"/>
      <c r="H32" s="9"/>
      <c r="I32" s="9"/>
      <c r="J32" s="9"/>
    </row>
  </sheetData>
  <mergeCells count="5">
    <mergeCell ref="B3:D3"/>
    <mergeCell ref="B12:C12"/>
    <mergeCell ref="B17:C17"/>
    <mergeCell ref="F30:J30"/>
    <mergeCell ref="F31:J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D2D1-9D70-804F-9547-99F87E396B13}">
  <dimension ref="B5:K36"/>
  <sheetViews>
    <sheetView workbookViewId="0">
      <selection activeCell="D40" sqref="D40"/>
    </sheetView>
  </sheetViews>
  <sheetFormatPr baseColWidth="10" defaultRowHeight="15" x14ac:dyDescent="0.2"/>
  <cols>
    <col min="2" max="2" width="16.5" bestFit="1" customWidth="1"/>
    <col min="3" max="3" width="14.1640625" customWidth="1"/>
    <col min="4" max="4" width="13.6640625" bestFit="1" customWidth="1"/>
  </cols>
  <sheetData>
    <row r="5" spans="2:4" x14ac:dyDescent="0.2">
      <c r="C5" s="14"/>
      <c r="D5" s="14"/>
    </row>
    <row r="6" spans="2:4" x14ac:dyDescent="0.2">
      <c r="B6" s="30" t="s">
        <v>40</v>
      </c>
      <c r="C6" s="7" t="s">
        <v>24</v>
      </c>
      <c r="D6" s="7" t="s">
        <v>51</v>
      </c>
    </row>
    <row r="7" spans="2:4" x14ac:dyDescent="0.2">
      <c r="B7" s="31" t="s">
        <v>38</v>
      </c>
      <c r="C7" s="31">
        <v>4</v>
      </c>
      <c r="D7" s="32">
        <f>C7/$C$19</f>
        <v>0.22222222222222221</v>
      </c>
    </row>
    <row r="8" spans="2:4" x14ac:dyDescent="0.2">
      <c r="B8" s="33" t="s">
        <v>39</v>
      </c>
      <c r="C8" s="33">
        <v>0</v>
      </c>
      <c r="D8" s="34">
        <f t="shared" ref="D8:D18" si="0">C8/$C$19</f>
        <v>0</v>
      </c>
    </row>
    <row r="9" spans="2:4" x14ac:dyDescent="0.2">
      <c r="B9" s="31" t="s">
        <v>41</v>
      </c>
      <c r="C9" s="31">
        <v>0</v>
      </c>
      <c r="D9" s="32">
        <f t="shared" si="0"/>
        <v>0</v>
      </c>
    </row>
    <row r="10" spans="2:4" x14ac:dyDescent="0.2">
      <c r="B10" s="33" t="s">
        <v>42</v>
      </c>
      <c r="C10" s="33">
        <v>3</v>
      </c>
      <c r="D10" s="34">
        <f t="shared" si="0"/>
        <v>0.16666666666666666</v>
      </c>
    </row>
    <row r="11" spans="2:4" x14ac:dyDescent="0.2">
      <c r="B11" s="31" t="s">
        <v>43</v>
      </c>
      <c r="C11" s="31">
        <v>2</v>
      </c>
      <c r="D11" s="32">
        <f t="shared" si="0"/>
        <v>0.1111111111111111</v>
      </c>
    </row>
    <row r="12" spans="2:4" x14ac:dyDescent="0.2">
      <c r="B12" s="33" t="s">
        <v>44</v>
      </c>
      <c r="C12" s="33">
        <v>0</v>
      </c>
      <c r="D12" s="34">
        <f t="shared" si="0"/>
        <v>0</v>
      </c>
    </row>
    <row r="13" spans="2:4" x14ac:dyDescent="0.2">
      <c r="B13" s="31" t="s">
        <v>45</v>
      </c>
      <c r="C13" s="31">
        <v>1</v>
      </c>
      <c r="D13" s="32">
        <f t="shared" si="0"/>
        <v>5.5555555555555552E-2</v>
      </c>
    </row>
    <row r="14" spans="2:4" x14ac:dyDescent="0.2">
      <c r="B14" s="33" t="s">
        <v>46</v>
      </c>
      <c r="C14" s="33">
        <v>1</v>
      </c>
      <c r="D14" s="34">
        <f t="shared" si="0"/>
        <v>5.5555555555555552E-2</v>
      </c>
    </row>
    <row r="15" spans="2:4" x14ac:dyDescent="0.2">
      <c r="B15" s="31" t="s">
        <v>47</v>
      </c>
      <c r="C15" s="31">
        <v>3</v>
      </c>
      <c r="D15" s="32">
        <f t="shared" si="0"/>
        <v>0.16666666666666666</v>
      </c>
    </row>
    <row r="16" spans="2:4" x14ac:dyDescent="0.2">
      <c r="B16" s="33" t="s">
        <v>48</v>
      </c>
      <c r="C16" s="33">
        <v>1</v>
      </c>
      <c r="D16" s="34">
        <f t="shared" si="0"/>
        <v>5.5555555555555552E-2</v>
      </c>
    </row>
    <row r="17" spans="2:11" x14ac:dyDescent="0.2">
      <c r="B17" s="31" t="s">
        <v>49</v>
      </c>
      <c r="C17" s="31">
        <v>1</v>
      </c>
      <c r="D17" s="32">
        <f t="shared" si="0"/>
        <v>5.5555555555555552E-2</v>
      </c>
    </row>
    <row r="18" spans="2:11" x14ac:dyDescent="0.2">
      <c r="B18" s="33" t="s">
        <v>50</v>
      </c>
      <c r="C18" s="33">
        <v>2</v>
      </c>
      <c r="D18" s="34">
        <f t="shared" si="0"/>
        <v>0.1111111111111111</v>
      </c>
    </row>
    <row r="19" spans="2:11" x14ac:dyDescent="0.2">
      <c r="B19" s="35" t="s">
        <v>25</v>
      </c>
      <c r="C19" s="35">
        <f>SUM(C7:C18)</f>
        <v>18</v>
      </c>
      <c r="D19" s="36">
        <f>C19/$C$19</f>
        <v>1</v>
      </c>
    </row>
    <row r="22" spans="2:11" x14ac:dyDescent="0.2">
      <c r="B22" s="8" t="s">
        <v>27</v>
      </c>
      <c r="C22" s="8"/>
    </row>
    <row r="23" spans="2:11" x14ac:dyDescent="0.2">
      <c r="B23" s="1" t="s">
        <v>28</v>
      </c>
      <c r="C23" s="1" t="s">
        <v>31</v>
      </c>
    </row>
    <row r="24" spans="2:11" x14ac:dyDescent="0.2">
      <c r="B24" s="2" t="s">
        <v>29</v>
      </c>
      <c r="C24" s="2" t="s">
        <v>31</v>
      </c>
    </row>
    <row r="25" spans="2:11" x14ac:dyDescent="0.2">
      <c r="B25" s="1" t="s">
        <v>30</v>
      </c>
      <c r="C25" s="1" t="s">
        <v>38</v>
      </c>
    </row>
    <row r="27" spans="2:11" x14ac:dyDescent="0.2">
      <c r="B27" s="8" t="s">
        <v>15</v>
      </c>
      <c r="C27" s="8"/>
    </row>
    <row r="28" spans="2:11" x14ac:dyDescent="0.2">
      <c r="B28" s="1" t="s">
        <v>32</v>
      </c>
      <c r="C28" s="1" t="s">
        <v>31</v>
      </c>
      <c r="D28" t="s">
        <v>35</v>
      </c>
    </row>
    <row r="29" spans="2:11" x14ac:dyDescent="0.2">
      <c r="B29" s="2" t="s">
        <v>33</v>
      </c>
      <c r="C29" s="2" t="s">
        <v>31</v>
      </c>
    </row>
    <row r="30" spans="2:11" x14ac:dyDescent="0.2">
      <c r="B30" s="1" t="s">
        <v>34</v>
      </c>
      <c r="C30" s="1" t="s">
        <v>31</v>
      </c>
    </row>
    <row r="31" spans="2:11" x14ac:dyDescent="0.2">
      <c r="G31" s="10" t="s">
        <v>36</v>
      </c>
      <c r="H31" s="10"/>
      <c r="I31" s="10"/>
      <c r="J31" s="10"/>
      <c r="K31" s="10"/>
    </row>
    <row r="32" spans="2:11" ht="15" customHeight="1" x14ac:dyDescent="0.2">
      <c r="G32" s="15" t="s">
        <v>53</v>
      </c>
      <c r="H32" s="15"/>
      <c r="I32" s="15"/>
      <c r="J32" s="15"/>
      <c r="K32" s="15"/>
    </row>
    <row r="33" spans="7:11" x14ac:dyDescent="0.2">
      <c r="G33" s="15"/>
      <c r="H33" s="15"/>
      <c r="I33" s="15"/>
      <c r="J33" s="15"/>
      <c r="K33" s="15"/>
    </row>
    <row r="34" spans="7:11" x14ac:dyDescent="0.2">
      <c r="G34" s="15"/>
      <c r="H34" s="15"/>
      <c r="I34" s="15"/>
      <c r="J34" s="15"/>
      <c r="K34" s="15"/>
    </row>
    <row r="35" spans="7:11" x14ac:dyDescent="0.2">
      <c r="G35" s="15"/>
      <c r="H35" s="15"/>
      <c r="I35" s="15"/>
      <c r="J35" s="15"/>
      <c r="K35" s="15"/>
    </row>
    <row r="36" spans="7:11" x14ac:dyDescent="0.2">
      <c r="G36" s="15"/>
      <c r="H36" s="15"/>
      <c r="I36" s="15"/>
      <c r="J36" s="15"/>
      <c r="K36" s="15"/>
    </row>
  </sheetData>
  <mergeCells count="4">
    <mergeCell ref="B22:C22"/>
    <mergeCell ref="B27:C27"/>
    <mergeCell ref="G31:K31"/>
    <mergeCell ref="G32:K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4037-4983-4F43-B32E-66DF5F058255}">
  <dimension ref="C6:N41"/>
  <sheetViews>
    <sheetView workbookViewId="0">
      <selection activeCell="K9" sqref="K9:K12"/>
    </sheetView>
  </sheetViews>
  <sheetFormatPr baseColWidth="10" defaultRowHeight="15" x14ac:dyDescent="0.2"/>
  <cols>
    <col min="4" max="4" width="15.6640625" customWidth="1"/>
    <col min="6" max="6" width="14.6640625" bestFit="1" customWidth="1"/>
    <col min="7" max="7" width="11.6640625" bestFit="1" customWidth="1"/>
    <col min="8" max="8" width="13.33203125" bestFit="1" customWidth="1"/>
    <col min="9" max="9" width="14" customWidth="1"/>
    <col min="10" max="10" width="15" customWidth="1"/>
    <col min="11" max="11" width="16.33203125" customWidth="1"/>
  </cols>
  <sheetData>
    <row r="6" spans="3:14" x14ac:dyDescent="0.2">
      <c r="C6" s="13" t="s">
        <v>84</v>
      </c>
      <c r="D6" s="12" t="s">
        <v>58</v>
      </c>
      <c r="E6" s="12" t="s">
        <v>3</v>
      </c>
      <c r="F6" s="12" t="s">
        <v>59</v>
      </c>
    </row>
    <row r="7" spans="3:14" x14ac:dyDescent="0.2">
      <c r="C7" t="s">
        <v>60</v>
      </c>
      <c r="D7">
        <v>9</v>
      </c>
      <c r="E7">
        <v>34</v>
      </c>
      <c r="F7">
        <v>135</v>
      </c>
      <c r="H7" s="11" t="s">
        <v>86</v>
      </c>
      <c r="I7" s="11"/>
      <c r="J7" s="11"/>
      <c r="K7" s="11"/>
      <c r="L7" s="11"/>
      <c r="M7" s="11"/>
      <c r="N7" s="11"/>
    </row>
    <row r="8" spans="3:14" x14ac:dyDescent="0.2">
      <c r="C8" t="s">
        <v>61</v>
      </c>
      <c r="D8">
        <v>9</v>
      </c>
      <c r="E8">
        <v>18</v>
      </c>
      <c r="F8">
        <v>135</v>
      </c>
      <c r="H8" t="s">
        <v>85</v>
      </c>
      <c r="I8" t="s">
        <v>87</v>
      </c>
      <c r="J8" t="s">
        <v>88</v>
      </c>
      <c r="K8" t="s">
        <v>89</v>
      </c>
      <c r="L8" t="s">
        <v>24</v>
      </c>
      <c r="M8" t="s">
        <v>90</v>
      </c>
      <c r="N8" t="s">
        <v>91</v>
      </c>
    </row>
    <row r="9" spans="3:14" x14ac:dyDescent="0.2">
      <c r="C9" t="s">
        <v>62</v>
      </c>
      <c r="D9">
        <v>7.5</v>
      </c>
      <c r="E9">
        <v>21</v>
      </c>
      <c r="F9">
        <v>132</v>
      </c>
      <c r="H9">
        <v>1</v>
      </c>
      <c r="I9">
        <f>D38</f>
        <v>6</v>
      </c>
      <c r="J9" s="21">
        <f>I9+$G$38</f>
        <v>7.125</v>
      </c>
      <c r="K9">
        <f>(J9+I9)/2</f>
        <v>6.5625</v>
      </c>
    </row>
    <row r="10" spans="3:14" x14ac:dyDescent="0.2">
      <c r="C10" t="s">
        <v>63</v>
      </c>
      <c r="D10">
        <v>6</v>
      </c>
      <c r="E10">
        <v>17</v>
      </c>
      <c r="F10">
        <v>137</v>
      </c>
      <c r="H10">
        <v>2</v>
      </c>
      <c r="I10" s="21">
        <f>J9</f>
        <v>7.125</v>
      </c>
      <c r="J10" s="21">
        <f>I10+$G$38</f>
        <v>8.25</v>
      </c>
      <c r="K10">
        <f t="shared" ref="K10:K12" si="0">(J10+I10)/2</f>
        <v>7.6875</v>
      </c>
    </row>
    <row r="11" spans="3:14" x14ac:dyDescent="0.2">
      <c r="C11" t="s">
        <v>64</v>
      </c>
      <c r="D11">
        <v>6.5</v>
      </c>
      <c r="E11">
        <v>21</v>
      </c>
      <c r="F11">
        <v>120</v>
      </c>
      <c r="H11">
        <v>3</v>
      </c>
      <c r="I11" s="21">
        <f t="shared" ref="I11:I12" si="1">J10</f>
        <v>8.25</v>
      </c>
      <c r="J11" s="21">
        <f t="shared" ref="J11:J12" si="2">I11+$G$38</f>
        <v>9.375</v>
      </c>
      <c r="K11">
        <f t="shared" si="0"/>
        <v>8.8125</v>
      </c>
    </row>
    <row r="12" spans="3:14" x14ac:dyDescent="0.2">
      <c r="C12" t="s">
        <v>65</v>
      </c>
      <c r="D12">
        <v>7</v>
      </c>
      <c r="E12">
        <v>17</v>
      </c>
      <c r="F12">
        <v>115</v>
      </c>
      <c r="H12">
        <v>4</v>
      </c>
      <c r="I12" s="21">
        <f t="shared" si="1"/>
        <v>9.375</v>
      </c>
      <c r="J12" s="21">
        <f t="shared" si="2"/>
        <v>10.5</v>
      </c>
      <c r="K12">
        <f t="shared" si="0"/>
        <v>9.9375</v>
      </c>
    </row>
    <row r="13" spans="3:14" x14ac:dyDescent="0.2">
      <c r="C13" t="s">
        <v>66</v>
      </c>
      <c r="D13">
        <v>7.5</v>
      </c>
      <c r="E13">
        <v>19</v>
      </c>
      <c r="F13">
        <v>115</v>
      </c>
    </row>
    <row r="14" spans="3:14" x14ac:dyDescent="0.2">
      <c r="C14" t="s">
        <v>67</v>
      </c>
      <c r="D14">
        <v>8.5</v>
      </c>
      <c r="E14">
        <v>17</v>
      </c>
      <c r="F14">
        <v>120</v>
      </c>
    </row>
    <row r="15" spans="3:14" x14ac:dyDescent="0.2">
      <c r="C15" t="s">
        <v>68</v>
      </c>
      <c r="D15">
        <v>10</v>
      </c>
      <c r="E15">
        <v>19</v>
      </c>
      <c r="F15">
        <v>140</v>
      </c>
    </row>
    <row r="16" spans="3:14" x14ac:dyDescent="0.2">
      <c r="C16" t="s">
        <v>70</v>
      </c>
      <c r="D16">
        <v>9</v>
      </c>
      <c r="E16">
        <v>18</v>
      </c>
      <c r="F16">
        <v>135</v>
      </c>
    </row>
    <row r="17" spans="3:7" x14ac:dyDescent="0.2">
      <c r="C17" t="s">
        <v>69</v>
      </c>
      <c r="D17">
        <v>8</v>
      </c>
      <c r="E17">
        <v>18</v>
      </c>
      <c r="F17">
        <v>155</v>
      </c>
    </row>
    <row r="18" spans="3:7" x14ac:dyDescent="0.2">
      <c r="C18" t="s">
        <v>71</v>
      </c>
      <c r="D18">
        <v>10.5</v>
      </c>
      <c r="E18">
        <v>19</v>
      </c>
      <c r="F18">
        <v>140</v>
      </c>
    </row>
    <row r="19" spans="3:7" x14ac:dyDescent="0.2">
      <c r="C19" t="s">
        <v>72</v>
      </c>
      <c r="D19">
        <v>8</v>
      </c>
      <c r="E19">
        <v>17</v>
      </c>
      <c r="F19">
        <v>120</v>
      </c>
    </row>
    <row r="20" spans="3:7" x14ac:dyDescent="0.2">
      <c r="C20" t="s">
        <v>68</v>
      </c>
      <c r="D20">
        <v>10</v>
      </c>
      <c r="E20">
        <v>18</v>
      </c>
      <c r="F20">
        <v>198</v>
      </c>
    </row>
    <row r="21" spans="3:7" x14ac:dyDescent="0.2">
      <c r="C21" t="s">
        <v>73</v>
      </c>
      <c r="D21">
        <v>9</v>
      </c>
      <c r="E21">
        <v>19</v>
      </c>
      <c r="F21">
        <v>120</v>
      </c>
    </row>
    <row r="22" spans="3:7" x14ac:dyDescent="0.2">
      <c r="C22" t="s">
        <v>74</v>
      </c>
      <c r="D22">
        <v>8</v>
      </c>
      <c r="E22">
        <v>18</v>
      </c>
      <c r="F22">
        <v>140</v>
      </c>
    </row>
    <row r="23" spans="3:7" x14ac:dyDescent="0.2">
      <c r="C23" t="s">
        <v>67</v>
      </c>
      <c r="D23">
        <v>9</v>
      </c>
      <c r="E23">
        <v>17</v>
      </c>
      <c r="F23">
        <v>179</v>
      </c>
    </row>
    <row r="24" spans="3:7" x14ac:dyDescent="0.2">
      <c r="C24" t="s">
        <v>75</v>
      </c>
      <c r="D24">
        <v>9.5</v>
      </c>
      <c r="E24">
        <v>18</v>
      </c>
      <c r="F24">
        <v>130</v>
      </c>
    </row>
    <row r="25" spans="3:7" x14ac:dyDescent="0.2">
      <c r="C25" t="s">
        <v>76</v>
      </c>
      <c r="D25">
        <v>7</v>
      </c>
      <c r="E25">
        <v>19</v>
      </c>
      <c r="F25">
        <v>150</v>
      </c>
    </row>
    <row r="26" spans="3:7" ht="16" thickBot="1" x14ac:dyDescent="0.25"/>
    <row r="27" spans="3:7" x14ac:dyDescent="0.2">
      <c r="C27" s="18" t="s">
        <v>92</v>
      </c>
      <c r="D27" s="18"/>
      <c r="F27" s="8" t="s">
        <v>27</v>
      </c>
      <c r="G27" s="8"/>
    </row>
    <row r="28" spans="3:7" x14ac:dyDescent="0.2">
      <c r="C28" s="16"/>
      <c r="D28" s="16"/>
      <c r="F28" s="1" t="s">
        <v>28</v>
      </c>
      <c r="G28" s="19">
        <f>D29</f>
        <v>8.3684210526315788</v>
      </c>
    </row>
    <row r="29" spans="3:7" x14ac:dyDescent="0.2">
      <c r="C29" s="16" t="s">
        <v>93</v>
      </c>
      <c r="D29" s="16">
        <v>8.3684210526315788</v>
      </c>
      <c r="F29" s="2" t="s">
        <v>29</v>
      </c>
      <c r="G29" s="2">
        <f>D31</f>
        <v>8.5</v>
      </c>
    </row>
    <row r="30" spans="3:7" x14ac:dyDescent="0.2">
      <c r="C30" s="16" t="s">
        <v>94</v>
      </c>
      <c r="D30" s="16">
        <v>0.28572802587547952</v>
      </c>
      <c r="F30" s="1" t="s">
        <v>30</v>
      </c>
      <c r="G30" s="1">
        <f>D32</f>
        <v>9</v>
      </c>
    </row>
    <row r="31" spans="3:7" x14ac:dyDescent="0.2">
      <c r="C31" s="16" t="s">
        <v>95</v>
      </c>
      <c r="D31" s="16">
        <v>8.5</v>
      </c>
    </row>
    <row r="32" spans="3:7" x14ac:dyDescent="0.2">
      <c r="C32" s="16" t="s">
        <v>96</v>
      </c>
      <c r="D32" s="16">
        <v>9</v>
      </c>
      <c r="F32" s="8" t="s">
        <v>15</v>
      </c>
      <c r="G32" s="8"/>
    </row>
    <row r="33" spans="3:7" x14ac:dyDescent="0.2">
      <c r="C33" s="16" t="s">
        <v>97</v>
      </c>
      <c r="D33" s="16">
        <v>1.2454595901285901</v>
      </c>
      <c r="F33" s="1" t="s">
        <v>32</v>
      </c>
      <c r="G33" s="1">
        <f>D37</f>
        <v>4.5</v>
      </c>
    </row>
    <row r="34" spans="3:7" x14ac:dyDescent="0.2">
      <c r="C34" s="16" t="s">
        <v>98</v>
      </c>
      <c r="D34" s="16">
        <v>1.5511695906432754</v>
      </c>
      <c r="F34" s="2" t="s">
        <v>33</v>
      </c>
      <c r="G34" s="20">
        <f>D33</f>
        <v>1.2454595901285901</v>
      </c>
    </row>
    <row r="35" spans="3:7" x14ac:dyDescent="0.2">
      <c r="C35" s="16" t="s">
        <v>99</v>
      </c>
      <c r="D35" s="16">
        <v>-0.69906045051283972</v>
      </c>
      <c r="F35" s="1" t="s">
        <v>34</v>
      </c>
      <c r="G35" s="19">
        <f>D34</f>
        <v>1.5511695906432754</v>
      </c>
    </row>
    <row r="36" spans="3:7" x14ac:dyDescent="0.2">
      <c r="C36" s="16" t="s">
        <v>100</v>
      </c>
      <c r="D36" s="16">
        <v>-0.17067038264105736</v>
      </c>
    </row>
    <row r="37" spans="3:7" x14ac:dyDescent="0.2">
      <c r="C37" s="16" t="s">
        <v>101</v>
      </c>
      <c r="D37" s="16">
        <v>4.5</v>
      </c>
      <c r="F37" t="s">
        <v>106</v>
      </c>
    </row>
    <row r="38" spans="3:7" x14ac:dyDescent="0.2">
      <c r="C38" s="16" t="s">
        <v>102</v>
      </c>
      <c r="D38" s="16">
        <v>6</v>
      </c>
      <c r="F38" s="22">
        <f>ROUND(SQRT(D41),0)</f>
        <v>4</v>
      </c>
      <c r="G38" s="21">
        <f>D37/F38</f>
        <v>1.125</v>
      </c>
    </row>
    <row r="39" spans="3:7" x14ac:dyDescent="0.2">
      <c r="C39" s="16" t="s">
        <v>103</v>
      </c>
      <c r="D39" s="16">
        <v>10.5</v>
      </c>
    </row>
    <row r="40" spans="3:7" x14ac:dyDescent="0.2">
      <c r="C40" s="16" t="s">
        <v>104</v>
      </c>
      <c r="D40" s="16">
        <v>159</v>
      </c>
    </row>
    <row r="41" spans="3:7" ht="16" thickBot="1" x14ac:dyDescent="0.25">
      <c r="C41" s="17" t="s">
        <v>105</v>
      </c>
      <c r="D41" s="17">
        <v>19</v>
      </c>
    </row>
  </sheetData>
  <mergeCells count="3">
    <mergeCell ref="H7:N7"/>
    <mergeCell ref="F27:G27"/>
    <mergeCell ref="F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Portada</vt:lpstr>
      <vt:lpstr>Tabla</vt:lpstr>
      <vt:lpstr>1. Género</vt:lpstr>
      <vt:lpstr>2. Música Preferida </vt:lpstr>
      <vt:lpstr>3. Mes de Cumpleaños</vt:lpstr>
      <vt:lpstr>4. Talla de Zapatos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Montes de Oca</dc:creator>
  <cp:lastModifiedBy>Microsoft Office User</cp:lastModifiedBy>
  <dcterms:created xsi:type="dcterms:W3CDTF">2022-03-10T23:22:13Z</dcterms:created>
  <dcterms:modified xsi:type="dcterms:W3CDTF">2022-03-14T18:45:55Z</dcterms:modified>
</cp:coreProperties>
</file>