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143CBD86-9191-497C-A4A6-904513FD95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2" i="1"/>
  <c r="A9" i="2"/>
  <c r="A10" i="2"/>
  <c r="A11" i="2"/>
  <c r="A12" i="2"/>
  <c r="A13" i="2"/>
  <c r="A14" i="2"/>
  <c r="A15" i="2"/>
  <c r="A16" i="2"/>
  <c r="A17" i="2"/>
  <c r="A18" i="2"/>
  <c r="A19" i="2"/>
  <c r="A20" i="2"/>
  <c r="A8" i="2"/>
  <c r="A4" i="2"/>
  <c r="A5" i="2"/>
  <c r="A6" i="2"/>
  <c r="A7" i="2"/>
  <c r="A3" i="2"/>
  <c r="D33" i="1"/>
  <c r="D34" i="1"/>
  <c r="D35" i="1"/>
  <c r="D36" i="1"/>
  <c r="D37" i="1"/>
  <c r="D32" i="1"/>
  <c r="D38" i="1" s="1"/>
  <c r="C11" i="1"/>
  <c r="C22" i="1"/>
  <c r="D22" i="1" s="1"/>
  <c r="C23" i="1"/>
  <c r="D23" i="1" s="1"/>
  <c r="C24" i="1"/>
  <c r="D24" i="1" s="1"/>
  <c r="C25" i="1"/>
  <c r="D25" i="1" s="1"/>
  <c r="C21" i="1"/>
  <c r="D21" i="1" s="1"/>
  <c r="C17" i="1"/>
  <c r="C18" i="1" s="1"/>
</calcChain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<sst xmlns="http://schemas.openxmlformats.org/spreadsheetml/2006/main" count="69" uniqueCount="33">
  <si>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</si>
  <si>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</si>
  <si>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</si>
  <si>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</t>
  </si>
  <si>
    <t xml:space="preserve">Investimento Mensal </t>
  </si>
  <si>
    <t>quanto investir por mês?</t>
  </si>
  <si>
    <t>por quantos anos investir?</t>
  </si>
  <si>
    <t>taxa de rendimento mensal</t>
  </si>
  <si>
    <t>quanto de 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</si>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</sst>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Aptos Narrow"/>
      <family val="2"/>
      <scheme val="minor"/>
    </font>
    <font>
      <sz val="11"/>
      <color rgb="FF9C5700"/>
      <name val="Calibri"/>
      <scheme val="minor"/>
    </font>
    <font>
      <b/>
      <sz val="2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20"/>
      <color theme="1"/>
      <name val="Aptos Narrow"/>
      <family val="2"/>
      <scheme val="minor"/>
    </font>
    <font>
      <b/>
      <sz val="18"/>
      <color rgb="FFFFFFFF"/>
      <name val="Aptos Narrow"/>
      <scheme val="minor"/>
    </font>
    <font>
      <sz val="12"/>
      <color theme="1"/>
      <name val="Aptos Narrow"/>
      <family val="2"/>
      <scheme val="minor"/>
    </font>
    <font>
      <sz val="16"/>
      <color rgb="FF9C57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theme="1"/>
      </right>
      <top/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8" xfId="0" applyFont="1" applyFill="1" applyBorder="1" applyAlignment="1">
      <alignment horizontal="left" vertical="top" indent="9"/>
    </xf>
    <xf numFmtId="0" fontId="2" fillId="3" borderId="9" xfId="0" applyFont="1" applyFill="1" applyBorder="1" applyAlignment="1">
      <alignment horizontal="left" vertical="top" indent="9"/>
    </xf>
    <xf numFmtId="0" fontId="5" fillId="3" borderId="11" xfId="0" applyFont="1" applyFill="1" applyBorder="1" applyAlignment="1">
      <alignment horizontal="right" vertical="center" indent="8"/>
    </xf>
    <xf numFmtId="0" fontId="5" fillId="3" borderId="12" xfId="0" applyFont="1" applyFill="1" applyBorder="1" applyAlignment="1">
      <alignment horizontal="right" vertical="center" indent="8"/>
    </xf>
    <xf numFmtId="0" fontId="4" fillId="3" borderId="13" xfId="0" applyFont="1" applyFill="1" applyBorder="1" applyAlignment="1">
      <alignment horizontal="center" vertical="center"/>
    </xf>
    <xf numFmtId="164" fontId="0" fillId="0" borderId="0" xfId="0" applyNumberFormat="1"/>
    <xf numFmtId="0" fontId="0" fillId="5" borderId="1" xfId="0" applyFill="1" applyBorder="1" applyAlignment="1">
      <alignment horizontal="center" vertical="center" indent="7"/>
    </xf>
    <xf numFmtId="0" fontId="6" fillId="5" borderId="21" xfId="0" applyFont="1" applyFill="1" applyBorder="1" applyAlignment="1">
      <alignment horizontal="center" vertical="center" indent="7"/>
    </xf>
    <xf numFmtId="0" fontId="0" fillId="4" borderId="17" xfId="0" applyFont="1" applyFill="1" applyBorder="1"/>
    <xf numFmtId="0" fontId="7" fillId="0" borderId="0" xfId="0" applyFont="1" applyAlignment="1">
      <alignment horizontal="center"/>
    </xf>
    <xf numFmtId="164" fontId="7" fillId="4" borderId="3" xfId="0" applyNumberFormat="1" applyFon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center" vertical="center"/>
    </xf>
    <xf numFmtId="8" fontId="7" fillId="4" borderId="5" xfId="0" applyNumberFormat="1" applyFont="1" applyFill="1" applyBorder="1" applyAlignment="1">
      <alignment horizontal="center" vertical="center"/>
    </xf>
    <xf numFmtId="8" fontId="7" fillId="4" borderId="7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8" fontId="7" fillId="4" borderId="10" xfId="0" applyNumberFormat="1" applyFont="1" applyFill="1" applyBorder="1" applyAlignment="1">
      <alignment horizontal="center" vertical="center"/>
    </xf>
    <xf numFmtId="8" fontId="7" fillId="4" borderId="18" xfId="0" applyNumberFormat="1" applyFont="1" applyFill="1" applyBorder="1" applyAlignment="1">
      <alignment horizontal="center" vertical="center"/>
    </xf>
    <xf numFmtId="8" fontId="7" fillId="4" borderId="22" xfId="0" applyNumberFormat="1" applyFont="1" applyFill="1" applyBorder="1" applyAlignment="1">
      <alignment horizontal="center" vertical="center"/>
    </xf>
    <xf numFmtId="8" fontId="7" fillId="4" borderId="20" xfId="0" applyNumberFormat="1" applyFont="1" applyFill="1" applyBorder="1" applyAlignment="1">
      <alignment horizontal="center" vertical="center"/>
    </xf>
    <xf numFmtId="0" fontId="0" fillId="4" borderId="19" xfId="0" applyFont="1" applyFill="1" applyBorder="1" applyAlignment="1"/>
    <xf numFmtId="0" fontId="0" fillId="4" borderId="2" xfId="0" applyFill="1" applyBorder="1" applyAlignment="1"/>
    <xf numFmtId="0" fontId="0" fillId="4" borderId="4" xfId="0" applyFill="1" applyBorder="1" applyAlignment="1"/>
    <xf numFmtId="0" fontId="0" fillId="4" borderId="6" xfId="0" applyFill="1" applyBorder="1" applyAlignment="1"/>
    <xf numFmtId="0" fontId="0" fillId="6" borderId="15" xfId="0" applyFill="1" applyBorder="1" applyAlignment="1"/>
    <xf numFmtId="164" fontId="7" fillId="6" borderId="16" xfId="0" applyNumberFormat="1" applyFont="1" applyFill="1" applyBorder="1" applyAlignment="1">
      <alignment horizontal="center" vertical="center"/>
    </xf>
    <xf numFmtId="0" fontId="0" fillId="6" borderId="17" xfId="0" applyFill="1" applyBorder="1" applyAlignment="1"/>
    <xf numFmtId="9" fontId="7" fillId="6" borderId="18" xfId="0" applyNumberFormat="1" applyFont="1" applyFill="1" applyBorder="1" applyAlignment="1">
      <alignment horizontal="center" vertical="center"/>
    </xf>
    <xf numFmtId="0" fontId="0" fillId="6" borderId="19" xfId="0" applyFill="1" applyBorder="1" applyAlignment="1"/>
    <xf numFmtId="164" fontId="7" fillId="6" borderId="20" xfId="0" applyNumberFormat="1" applyFont="1" applyFill="1" applyBorder="1" applyAlignment="1">
      <alignment horizontal="center" vertical="center"/>
    </xf>
    <xf numFmtId="0" fontId="1" fillId="2" borderId="0" xfId="1"/>
    <xf numFmtId="0" fontId="8" fillId="2" borderId="0" xfId="1" applyFont="1"/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0" fontId="0" fillId="7" borderId="0" xfId="0" applyFill="1"/>
    <xf numFmtId="164" fontId="0" fillId="7" borderId="0" xfId="0" applyNumberFormat="1" applyFill="1"/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0" applyNumberForma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0</xdr:colOff>
      <xdr:row>12</xdr:row>
      <xdr:rowOff>142875</xdr:rowOff>
    </xdr:to>
    <xdr:pic>
      <xdr:nvPicPr>
        <xdr:cNvPr id="4" name="Imagem 3" title="Pessoa de negócios em um computador">
          <a:extLst>
            <a:ext uri="{FF2B5EF4-FFF2-40B4-BE49-F238E27FC236}">
              <a16:creationId xmlns:a16="http://schemas.microsoft.com/office/drawing/2014/main" id="{C2223EE0-6C97-DEC5-9004-89619BDE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0" y="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0</xdr:rowOff>
    </xdr:from>
    <xdr:to>
      <xdr:col>2</xdr:col>
      <xdr:colOff>2324100</xdr:colOff>
      <xdr:row>6</xdr:row>
      <xdr:rowOff>161925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DF4DB4F-7D99-584C-E652-46C7CF3ED787}"/>
            </a:ext>
            <a:ext uri="{147F2762-F138-4A5C-976F-8EAC2B608ADB}">
              <a16:predDERef xmlns:a16="http://schemas.microsoft.com/office/drawing/2014/main" pred="{C2223EE0-6C97-DEC5-9004-89619BDE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0"/>
          <a:ext cx="6334125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G38"/>
  <sheetViews>
    <sheetView showGridLines="0" tabSelected="1" topLeftCell="A13" workbookViewId="0">
      <selection activeCell="C28" sqref="C28"/>
    </sheetView>
  </sheetViews>
  <sheetFormatPr defaultColWidth="0" defaultRowHeight="15"/>
  <cols>
    <col min="1" max="1" width="7" customWidth="1"/>
    <col min="2" max="2" width="60.28515625" customWidth="1"/>
    <col min="3" max="3" width="35.140625" customWidth="1"/>
    <col min="4" max="4" width="16.28515625" bestFit="1" customWidth="1"/>
    <col min="5" max="5" width="40.42578125" hidden="1" customWidth="1"/>
    <col min="6" max="6" width="11.42578125" hidden="1" customWidth="1"/>
    <col min="7" max="7" width="9.140625" hidden="1" customWidth="1"/>
    <col min="8" max="16384" width="0" hidden="1" customWidth="1"/>
  </cols>
  <sheetData>
    <row r="8" spans="2:4" ht="24">
      <c r="B8" s="10" t="s">
        <v>0</v>
      </c>
      <c r="C8" s="9"/>
      <c r="D8" s="18"/>
    </row>
    <row r="9" spans="2:4" ht="15.75">
      <c r="B9" s="27" t="s">
        <v>1</v>
      </c>
      <c r="C9" s="28">
        <v>5000</v>
      </c>
      <c r="D9" s="18"/>
    </row>
    <row r="10" spans="2:4" ht="15.75">
      <c r="B10" s="29" t="s">
        <v>2</v>
      </c>
      <c r="C10" s="30">
        <v>0.01</v>
      </c>
      <c r="D10" s="18"/>
    </row>
    <row r="11" spans="2:4" ht="15.75">
      <c r="B11" s="31" t="s">
        <v>3</v>
      </c>
      <c r="C11" s="32">
        <f>C9*30%</f>
        <v>1500</v>
      </c>
      <c r="D11" s="18"/>
    </row>
    <row r="13" spans="2:4" ht="26.25">
      <c r="B13" s="3" t="s">
        <v>4</v>
      </c>
      <c r="C13" s="4"/>
    </row>
    <row r="14" spans="2:4" ht="15.75">
      <c r="B14" s="24" t="s">
        <v>5</v>
      </c>
      <c r="C14" s="13">
        <v>500</v>
      </c>
    </row>
    <row r="15" spans="2:4" ht="15.75">
      <c r="B15" s="25" t="s">
        <v>6</v>
      </c>
      <c r="C15" s="14">
        <v>5</v>
      </c>
    </row>
    <row r="16" spans="2:4" ht="15.75">
      <c r="B16" s="25" t="s">
        <v>7</v>
      </c>
      <c r="C16" s="15">
        <v>1.0800000000000001E-2</v>
      </c>
    </row>
    <row r="17" spans="1:5" ht="15.75">
      <c r="B17" s="25" t="s">
        <v>8</v>
      </c>
      <c r="C17" s="16">
        <f>FV(C16,C15*12,C14*-1)</f>
        <v>41902.00967962922</v>
      </c>
    </row>
    <row r="18" spans="1:5" ht="15.75">
      <c r="B18" s="26" t="s">
        <v>9</v>
      </c>
      <c r="C18" s="17">
        <f>C17*1%</f>
        <v>419.02009679629219</v>
      </c>
    </row>
    <row r="20" spans="1:5" ht="26.25">
      <c r="B20" s="5" t="s">
        <v>10</v>
      </c>
      <c r="C20" s="6"/>
      <c r="D20" s="7" t="s">
        <v>11</v>
      </c>
    </row>
    <row r="21" spans="1:5" ht="15.75">
      <c r="A21" s="2">
        <v>2</v>
      </c>
      <c r="B21" s="11" t="s">
        <v>12</v>
      </c>
      <c r="C21" s="19">
        <f>FV($C$16,$A21*12,$C$14*-1)</f>
        <v>13615.431830290796</v>
      </c>
      <c r="D21" s="20">
        <f>C21*$C$10</f>
        <v>136.15431830290797</v>
      </c>
    </row>
    <row r="22" spans="1:5" ht="15.75">
      <c r="A22" s="2">
        <v>5</v>
      </c>
      <c r="B22" s="11" t="s">
        <v>13</v>
      </c>
      <c r="C22" s="19">
        <f t="shared" ref="C22:C25" si="0">FV($C$16,$A22*12,$C$14*-1)</f>
        <v>41902.00967962922</v>
      </c>
      <c r="D22" s="20">
        <f>C22*$C$10</f>
        <v>419.02009679629219</v>
      </c>
    </row>
    <row r="23" spans="1:5" ht="15.75">
      <c r="A23" s="2">
        <v>10</v>
      </c>
      <c r="B23" s="11" t="s">
        <v>14</v>
      </c>
      <c r="C23" s="19">
        <f t="shared" si="0"/>
        <v>121728.83312740005</v>
      </c>
      <c r="D23" s="20">
        <f>C23*$C$10</f>
        <v>1217.2883312740005</v>
      </c>
    </row>
    <row r="24" spans="1:5" ht="15.75">
      <c r="A24" s="2">
        <v>20</v>
      </c>
      <c r="B24" s="11" t="s">
        <v>15</v>
      </c>
      <c r="C24" s="19">
        <f t="shared" si="0"/>
        <v>563524.49664926168</v>
      </c>
      <c r="D24" s="20">
        <f>C24*$C$10</f>
        <v>5635.2449664926171</v>
      </c>
    </row>
    <row r="25" spans="1:5" ht="15.75">
      <c r="A25" s="2">
        <v>30</v>
      </c>
      <c r="B25" s="23" t="s">
        <v>16</v>
      </c>
      <c r="C25" s="21">
        <f t="shared" si="0"/>
        <v>2166952.4051583759</v>
      </c>
      <c r="D25" s="22">
        <f>C25*$C$10</f>
        <v>21669.524051583758</v>
      </c>
    </row>
    <row r="28" spans="1:5" ht="21">
      <c r="B28" s="34" t="s">
        <v>17</v>
      </c>
      <c r="C28" s="33" t="s">
        <v>18</v>
      </c>
      <c r="D28" s="33"/>
    </row>
    <row r="29" spans="1:5">
      <c r="B29" t="s">
        <v>19</v>
      </c>
      <c r="C29" s="35">
        <v>500</v>
      </c>
    </row>
    <row r="30" spans="1:5">
      <c r="C30" s="8"/>
    </row>
    <row r="31" spans="1:5">
      <c r="B31" s="1" t="s">
        <v>20</v>
      </c>
      <c r="C31" s="1" t="s">
        <v>21</v>
      </c>
      <c r="D31" s="1" t="s">
        <v>22</v>
      </c>
    </row>
    <row r="32" spans="1:5" ht="15.75">
      <c r="B32" s="1" t="s">
        <v>23</v>
      </c>
      <c r="C32" s="36">
        <f>VLOOKUP($C$28&amp;"-"&amp;B32,Planilha2!$A$2:$D$20,4,FALSE)</f>
        <v>0.5</v>
      </c>
      <c r="D32" s="8">
        <f>C32*$C$29</f>
        <v>250</v>
      </c>
      <c r="E32" s="12"/>
    </row>
    <row r="33" spans="2:4">
      <c r="B33" s="1" t="s">
        <v>24</v>
      </c>
      <c r="C33" s="36">
        <f>VLOOKUP($C$28&amp;"-"&amp;B33,Planilha2!$A$2:$D$20,4,FALSE)</f>
        <v>0.1</v>
      </c>
      <c r="D33" s="8">
        <f t="shared" ref="D33:D37" si="1">C33*$C$29</f>
        <v>50</v>
      </c>
    </row>
    <row r="34" spans="2:4">
      <c r="B34" s="1" t="s">
        <v>25</v>
      </c>
      <c r="C34" s="36">
        <f>VLOOKUP($C$28&amp;"-"&amp;B34,Planilha2!$A$2:$D$20,4,FALSE)</f>
        <v>0.05</v>
      </c>
      <c r="D34" s="8">
        <f t="shared" si="1"/>
        <v>25</v>
      </c>
    </row>
    <row r="35" spans="2:4">
      <c r="B35" s="1" t="s">
        <v>26</v>
      </c>
      <c r="C35" s="36">
        <f>VLOOKUP($C$28&amp;"-"&amp;B35,Planilha2!$A$2:$D$20,4,FALSE)</f>
        <v>0.05</v>
      </c>
      <c r="D35" s="8">
        <f t="shared" si="1"/>
        <v>25</v>
      </c>
    </row>
    <row r="36" spans="2:4">
      <c r="B36" s="1" t="s">
        <v>27</v>
      </c>
      <c r="C36" s="36">
        <f>VLOOKUP($C$28&amp;"-"&amp;B36,Planilha2!$A$2:$D$20,4,FALSE)</f>
        <v>0.2</v>
      </c>
      <c r="D36" s="8">
        <f t="shared" si="1"/>
        <v>100</v>
      </c>
    </row>
    <row r="37" spans="2:4">
      <c r="B37" s="1" t="s">
        <v>28</v>
      </c>
      <c r="C37" s="36">
        <f>VLOOKUP($C$28&amp;"-"&amp;B37,Planilha2!$A$2:$D$20,4,FALSE)</f>
        <v>0.1</v>
      </c>
      <c r="D37" s="8">
        <f t="shared" si="1"/>
        <v>50</v>
      </c>
    </row>
    <row r="38" spans="2:4">
      <c r="B38" s="37"/>
      <c r="C38" s="37"/>
      <c r="D38" s="38">
        <f>SUM(D32:D37)</f>
        <v>500</v>
      </c>
    </row>
  </sheetData>
  <mergeCells count="1">
    <mergeCell ref="D8:D11"/>
  </mergeCells>
  <dataValidations count="1">
    <dataValidation type="list" allowBlank="1" showInputMessage="1" showErrorMessage="1" sqref="C28" xr:uid="{412F94EB-3AC8-4075-ADDB-7452B7716A19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7E2-B085-49C0-A380-7D18BB98FEB3}">
  <dimension ref="A2:D20"/>
  <sheetViews>
    <sheetView workbookViewId="0">
      <selection activeCell="F15" sqref="F15"/>
    </sheetView>
  </sheetViews>
  <sheetFormatPr defaultRowHeight="15"/>
  <cols>
    <col min="1" max="1" width="28.140625" bestFit="1" customWidth="1"/>
    <col min="2" max="2" width="12.140625" bestFit="1" customWidth="1"/>
    <col min="3" max="3" width="16.140625" bestFit="1" customWidth="1"/>
  </cols>
  <sheetData>
    <row r="2" spans="1:4">
      <c r="A2" t="s">
        <v>29</v>
      </c>
      <c r="B2" t="s">
        <v>17</v>
      </c>
      <c r="C2" s="1" t="s">
        <v>20</v>
      </c>
      <c r="D2" s="1" t="s">
        <v>30</v>
      </c>
    </row>
    <row r="3" spans="1:4">
      <c r="A3" t="str">
        <f>B3&amp;"-"&amp;C3</f>
        <v>Conservador-Papel</v>
      </c>
      <c r="B3" t="s">
        <v>31</v>
      </c>
      <c r="C3" s="1" t="s">
        <v>23</v>
      </c>
      <c r="D3" s="36">
        <v>0.3</v>
      </c>
    </row>
    <row r="4" spans="1:4">
      <c r="A4" t="str">
        <f t="shared" ref="A4:A20" si="0">B4&amp;"-"&amp;C4</f>
        <v>Conservador-Tijolo</v>
      </c>
      <c r="B4" t="s">
        <v>31</v>
      </c>
      <c r="C4" s="1" t="s">
        <v>24</v>
      </c>
      <c r="D4" s="36">
        <v>0.5</v>
      </c>
    </row>
    <row r="5" spans="1:4">
      <c r="A5" t="str">
        <f t="shared" si="0"/>
        <v>Conservador-Híbridos</v>
      </c>
      <c r="B5" t="s">
        <v>31</v>
      </c>
      <c r="C5" s="1" t="s">
        <v>25</v>
      </c>
      <c r="D5" s="36">
        <v>0.1</v>
      </c>
    </row>
    <row r="6" spans="1:4">
      <c r="A6" t="str">
        <f t="shared" si="0"/>
        <v>Conservador-FOFs</v>
      </c>
      <c r="B6" t="s">
        <v>31</v>
      </c>
      <c r="C6" s="1" t="s">
        <v>26</v>
      </c>
      <c r="D6" s="36">
        <v>0.1</v>
      </c>
    </row>
    <row r="7" spans="1:4">
      <c r="A7" t="str">
        <f t="shared" si="0"/>
        <v>Conservador-Desenvolvimento</v>
      </c>
      <c r="B7" t="s">
        <v>31</v>
      </c>
      <c r="C7" s="1" t="s">
        <v>27</v>
      </c>
      <c r="D7" s="36">
        <v>0</v>
      </c>
    </row>
    <row r="8" spans="1:4">
      <c r="A8" s="39" t="str">
        <f t="shared" si="0"/>
        <v>Conservador-Hotelaria</v>
      </c>
      <c r="B8" s="39" t="s">
        <v>31</v>
      </c>
      <c r="C8" s="40" t="s">
        <v>28</v>
      </c>
      <c r="D8" s="41">
        <v>0</v>
      </c>
    </row>
    <row r="9" spans="1:4">
      <c r="A9" t="str">
        <f t="shared" si="0"/>
        <v>Moderado-Papel</v>
      </c>
      <c r="B9" t="s">
        <v>32</v>
      </c>
      <c r="C9" s="1" t="s">
        <v>23</v>
      </c>
      <c r="D9" s="36">
        <v>0.32</v>
      </c>
    </row>
    <row r="10" spans="1:4">
      <c r="A10" t="str">
        <f t="shared" si="0"/>
        <v>Moderado-Tijolo</v>
      </c>
      <c r="B10" t="s">
        <v>32</v>
      </c>
      <c r="C10" s="1" t="s">
        <v>24</v>
      </c>
      <c r="D10" s="36">
        <v>0.35</v>
      </c>
    </row>
    <row r="11" spans="1:4">
      <c r="A11" t="str">
        <f t="shared" si="0"/>
        <v>Moderado-Híbridos</v>
      </c>
      <c r="B11" t="s">
        <v>32</v>
      </c>
      <c r="C11" s="1" t="s">
        <v>25</v>
      </c>
      <c r="D11" s="36">
        <v>0.08</v>
      </c>
    </row>
    <row r="12" spans="1:4">
      <c r="A12" t="str">
        <f t="shared" si="0"/>
        <v>Moderado-FOFs</v>
      </c>
      <c r="B12" t="s">
        <v>32</v>
      </c>
      <c r="C12" s="1" t="s">
        <v>26</v>
      </c>
      <c r="D12" s="36">
        <v>0.05</v>
      </c>
    </row>
    <row r="13" spans="1:4">
      <c r="A13" t="str">
        <f t="shared" si="0"/>
        <v>Moderado-Desenvolvimento</v>
      </c>
      <c r="B13" t="s">
        <v>32</v>
      </c>
      <c r="C13" s="1" t="s">
        <v>27</v>
      </c>
      <c r="D13" s="36">
        <v>0.1</v>
      </c>
    </row>
    <row r="14" spans="1:4">
      <c r="A14" s="39" t="str">
        <f t="shared" si="0"/>
        <v>Moderado-Hotelaria</v>
      </c>
      <c r="B14" s="39" t="s">
        <v>32</v>
      </c>
      <c r="C14" s="40" t="s">
        <v>28</v>
      </c>
      <c r="D14" s="41">
        <v>0.1</v>
      </c>
    </row>
    <row r="15" spans="1:4">
      <c r="A15" t="str">
        <f t="shared" si="0"/>
        <v>Agressivo-Papel</v>
      </c>
      <c r="B15" t="s">
        <v>18</v>
      </c>
      <c r="C15" s="1" t="s">
        <v>23</v>
      </c>
      <c r="D15" s="36">
        <v>0.5</v>
      </c>
    </row>
    <row r="16" spans="1:4">
      <c r="A16" t="str">
        <f t="shared" si="0"/>
        <v>Agressivo-Tijolo</v>
      </c>
      <c r="B16" t="s">
        <v>18</v>
      </c>
      <c r="C16" s="1" t="s">
        <v>24</v>
      </c>
      <c r="D16" s="36">
        <v>0.1</v>
      </c>
    </row>
    <row r="17" spans="1:4">
      <c r="A17" t="str">
        <f t="shared" si="0"/>
        <v>Agressivo-Híbridos</v>
      </c>
      <c r="B17" t="s">
        <v>18</v>
      </c>
      <c r="C17" s="1" t="s">
        <v>25</v>
      </c>
      <c r="D17" s="36">
        <v>0.05</v>
      </c>
    </row>
    <row r="18" spans="1:4">
      <c r="A18" t="str">
        <f t="shared" si="0"/>
        <v>Agressivo-FOFs</v>
      </c>
      <c r="B18" t="s">
        <v>18</v>
      </c>
      <c r="C18" s="1" t="s">
        <v>26</v>
      </c>
      <c r="D18" s="36">
        <v>0.05</v>
      </c>
    </row>
    <row r="19" spans="1:4">
      <c r="A19" t="str">
        <f t="shared" si="0"/>
        <v>Agressivo-Desenvolvimento</v>
      </c>
      <c r="B19" t="s">
        <v>18</v>
      </c>
      <c r="C19" s="1" t="s">
        <v>27</v>
      </c>
      <c r="D19" s="36">
        <v>0.2</v>
      </c>
    </row>
    <row r="20" spans="1:4">
      <c r="A20" t="str">
        <f t="shared" si="0"/>
        <v>Agressivo-Hotelaria</v>
      </c>
      <c r="B20" t="s">
        <v>18</v>
      </c>
      <c r="C20" s="1" t="s">
        <v>28</v>
      </c>
      <c r="D20" s="3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2026-10-17T17:15:19Z</dcterms:created>
  <dcterms:modified xsi:type="dcterms:W3CDTF">2026-10-17T20:48:38Z</dcterms:modified>
  <cp:category/>
  <cp:contentStatus/>
</cp:coreProperties>
</file>