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460" yWindow="0" windowWidth="25600" windowHeight="16060" tabRatio="500" activeTab="2"/>
  </bookViews>
  <sheets>
    <sheet name="Applications" sheetId="1" r:id="rId1"/>
    <sheet name="Servers" sheetId="3" r:id="rId2"/>
    <sheet name="Interfaces" sheetId="2" r:id="rId3"/>
    <sheet name="KPN_input" sheetId="4" r:id="rId4"/>
    <sheet name="DiscoSheet" sheetId="7" r:id="rId5"/>
    <sheet name="RWEservers" sheetId="8" r:id="rId6"/>
    <sheet name="RWEoracle" sheetId="9" r:id="rId7"/>
  </sheets>
  <definedNames>
    <definedName name="_xlnm._FilterDatabase" localSheetId="0" hidden="1">Applications!$A$1:$Q$30</definedName>
    <definedName name="_xlnm._FilterDatabase" localSheetId="2" hidden="1">Interfaces!$A$1:$P$114</definedName>
    <definedName name="_xlnm._FilterDatabase" localSheetId="3" hidden="1">KPN_input!$A$1:$AP$320</definedName>
    <definedName name="_xlnm._FilterDatabase" localSheetId="1" hidden="1">Servers!$A$1:$Y$93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" i="2" l="1"/>
  <c r="H23" i="2"/>
  <c r="P23" i="2"/>
  <c r="I23" i="2"/>
  <c r="E23" i="2"/>
  <c r="A23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D80" i="2"/>
  <c r="H80" i="2"/>
  <c r="P80" i="2"/>
  <c r="I80" i="2"/>
  <c r="E80" i="2"/>
  <c r="D68" i="2"/>
  <c r="H68" i="2"/>
  <c r="P68" i="2"/>
  <c r="I68" i="2"/>
  <c r="E68" i="2"/>
  <c r="D30" i="2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2" i="3"/>
  <c r="I33" i="2"/>
  <c r="H33" i="2"/>
  <c r="E33" i="2"/>
  <c r="D33" i="2"/>
  <c r="I32" i="2"/>
  <c r="H32" i="2"/>
  <c r="E32" i="2"/>
  <c r="D32" i="2"/>
  <c r="I36" i="2"/>
  <c r="H36" i="2"/>
  <c r="E36" i="2"/>
  <c r="D36" i="2"/>
  <c r="D35" i="2"/>
  <c r="I35" i="2"/>
  <c r="H35" i="2"/>
  <c r="E35" i="2"/>
  <c r="H34" i="2"/>
  <c r="H31" i="2"/>
  <c r="Y59" i="3"/>
  <c r="S59" i="3"/>
  <c r="J59" i="3"/>
  <c r="I59" i="3"/>
  <c r="G59" i="3"/>
  <c r="F59" i="3"/>
  <c r="C59" i="3"/>
  <c r="I34" i="2"/>
  <c r="I31" i="2"/>
  <c r="E34" i="2"/>
  <c r="D34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4" i="2"/>
  <c r="I25" i="2"/>
  <c r="I26" i="2"/>
  <c r="I27" i="2"/>
  <c r="I28" i="2"/>
  <c r="I29" i="2"/>
  <c r="I30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9" i="2"/>
  <c r="I70" i="2"/>
  <c r="I71" i="2"/>
  <c r="I72" i="2"/>
  <c r="I73" i="2"/>
  <c r="I74" i="2"/>
  <c r="I75" i="2"/>
  <c r="I76" i="2"/>
  <c r="I77" i="2"/>
  <c r="I78" i="2"/>
  <c r="I79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4" i="2"/>
  <c r="E25" i="2"/>
  <c r="E26" i="2"/>
  <c r="E27" i="2"/>
  <c r="E28" i="2"/>
  <c r="E29" i="2"/>
  <c r="E30" i="2"/>
  <c r="E31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9" i="2"/>
  <c r="E70" i="2"/>
  <c r="E71" i="2"/>
  <c r="E72" i="2"/>
  <c r="E73" i="2"/>
  <c r="E74" i="2"/>
  <c r="E75" i="2"/>
  <c r="E76" i="2"/>
  <c r="E77" i="2"/>
  <c r="E78" i="2"/>
  <c r="E79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2" i="2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2" i="3"/>
  <c r="J89" i="3"/>
  <c r="I89" i="3"/>
  <c r="C89" i="3"/>
  <c r="J88" i="3"/>
  <c r="I88" i="3"/>
  <c r="C88" i="3"/>
  <c r="J74" i="3"/>
  <c r="I74" i="3"/>
  <c r="C74" i="3"/>
  <c r="Y17" i="3"/>
  <c r="J17" i="3"/>
  <c r="I17" i="3"/>
  <c r="C17" i="3"/>
  <c r="J93" i="3"/>
  <c r="I93" i="3"/>
  <c r="C93" i="3"/>
  <c r="J92" i="3"/>
  <c r="I92" i="3"/>
  <c r="C92" i="3"/>
  <c r="J91" i="3"/>
  <c r="I91" i="3"/>
  <c r="C91" i="3"/>
  <c r="C90" i="3"/>
  <c r="J87" i="3"/>
  <c r="I87" i="3"/>
  <c r="C87" i="3"/>
  <c r="Y16" i="3"/>
  <c r="J16" i="3"/>
  <c r="I16" i="3"/>
  <c r="C16" i="3"/>
  <c r="J86" i="3"/>
  <c r="I86" i="3"/>
  <c r="C86" i="3"/>
  <c r="J73" i="3"/>
  <c r="I73" i="3"/>
  <c r="C73" i="3"/>
  <c r="J85" i="3"/>
  <c r="I85" i="3"/>
  <c r="C85" i="3"/>
  <c r="Y28" i="3"/>
  <c r="J28" i="3"/>
  <c r="I28" i="3"/>
  <c r="C28" i="3"/>
  <c r="H99" i="2"/>
  <c r="D99" i="2"/>
  <c r="J58" i="3"/>
  <c r="I58" i="3"/>
  <c r="G58" i="3"/>
  <c r="F58" i="3"/>
  <c r="C58" i="3"/>
  <c r="Y58" i="3"/>
  <c r="H98" i="2"/>
  <c r="D98" i="2"/>
  <c r="Y84" i="3"/>
  <c r="Y80" i="3"/>
  <c r="Y79" i="3"/>
  <c r="Y78" i="3"/>
  <c r="Y77" i="3"/>
  <c r="J80" i="3"/>
  <c r="I80" i="3"/>
  <c r="G80" i="3"/>
  <c r="F80" i="3"/>
  <c r="C80" i="3"/>
  <c r="J79" i="3"/>
  <c r="I79" i="3"/>
  <c r="G79" i="3"/>
  <c r="F79" i="3"/>
  <c r="C79" i="3"/>
  <c r="J78" i="3"/>
  <c r="I78" i="3"/>
  <c r="G78" i="3"/>
  <c r="F78" i="3"/>
  <c r="C78" i="3"/>
  <c r="J84" i="3"/>
  <c r="I84" i="3"/>
  <c r="G84" i="3"/>
  <c r="F84" i="3"/>
  <c r="C84" i="3"/>
  <c r="J77" i="3"/>
  <c r="I77" i="3"/>
  <c r="G77" i="3"/>
  <c r="F77" i="3"/>
  <c r="C77" i="3"/>
  <c r="C24" i="3"/>
  <c r="F24" i="3"/>
  <c r="G24" i="3"/>
  <c r="I24" i="3"/>
  <c r="J24" i="3"/>
  <c r="Y24" i="3"/>
  <c r="C25" i="3"/>
  <c r="F25" i="3"/>
  <c r="G25" i="3"/>
  <c r="I25" i="3"/>
  <c r="J25" i="3"/>
  <c r="Y25" i="3"/>
  <c r="C26" i="3"/>
  <c r="F26" i="3"/>
  <c r="G26" i="3"/>
  <c r="I26" i="3"/>
  <c r="J26" i="3"/>
  <c r="Y26" i="3"/>
  <c r="C27" i="3"/>
  <c r="F27" i="3"/>
  <c r="G27" i="3"/>
  <c r="I27" i="3"/>
  <c r="J27" i="3"/>
  <c r="Y27" i="3"/>
  <c r="J76" i="3"/>
  <c r="I76" i="3"/>
  <c r="G76" i="3"/>
  <c r="F76" i="3"/>
  <c r="C76" i="3"/>
  <c r="J75" i="3"/>
  <c r="I75" i="3"/>
  <c r="G75" i="3"/>
  <c r="F75" i="3"/>
  <c r="C75" i="3"/>
  <c r="J83" i="3"/>
  <c r="I83" i="3"/>
  <c r="G83" i="3"/>
  <c r="F83" i="3"/>
  <c r="C83" i="3"/>
  <c r="J72" i="3"/>
  <c r="I72" i="3"/>
  <c r="G72" i="3"/>
  <c r="F72" i="3"/>
  <c r="C72" i="3"/>
  <c r="J71" i="3"/>
  <c r="I71" i="3"/>
  <c r="G71" i="3"/>
  <c r="F71" i="3"/>
  <c r="C71" i="3"/>
  <c r="J70" i="3"/>
  <c r="I70" i="3"/>
  <c r="G70" i="3"/>
  <c r="F70" i="3"/>
  <c r="C70" i="3"/>
  <c r="J69" i="3"/>
  <c r="I69" i="3"/>
  <c r="G69" i="3"/>
  <c r="F69" i="3"/>
  <c r="C69" i="3"/>
  <c r="J68" i="3"/>
  <c r="I68" i="3"/>
  <c r="J10" i="3"/>
  <c r="I10" i="3"/>
  <c r="G68" i="3"/>
  <c r="F68" i="3"/>
  <c r="C68" i="3"/>
  <c r="J67" i="3"/>
  <c r="I67" i="3"/>
  <c r="G67" i="3"/>
  <c r="F67" i="3"/>
  <c r="C67" i="3"/>
  <c r="G82" i="3"/>
  <c r="F82" i="3"/>
  <c r="C82" i="3"/>
  <c r="G66" i="3"/>
  <c r="F66" i="3"/>
  <c r="C66" i="3"/>
  <c r="C65" i="3"/>
  <c r="C64" i="3"/>
  <c r="C63" i="3"/>
  <c r="G65" i="3"/>
  <c r="F65" i="3"/>
  <c r="G64" i="3"/>
  <c r="F64" i="3"/>
  <c r="G63" i="3"/>
  <c r="F63" i="3"/>
  <c r="G81" i="3"/>
  <c r="G62" i="3"/>
  <c r="G61" i="3"/>
  <c r="G60" i="3"/>
  <c r="G4" i="3"/>
  <c r="G3" i="3"/>
  <c r="G2" i="3"/>
  <c r="G6" i="3"/>
  <c r="G7" i="3"/>
  <c r="G8" i="3"/>
  <c r="G9" i="3"/>
  <c r="G10" i="3"/>
  <c r="G11" i="3"/>
  <c r="G12" i="3"/>
  <c r="G13" i="3"/>
  <c r="G14" i="3"/>
  <c r="G15" i="3"/>
  <c r="G18" i="3"/>
  <c r="G19" i="3"/>
  <c r="G20" i="3"/>
  <c r="G21" i="3"/>
  <c r="G22" i="3"/>
  <c r="G23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" i="3"/>
  <c r="F3" i="3"/>
  <c r="F4" i="3"/>
  <c r="F60" i="3"/>
  <c r="F61" i="3"/>
  <c r="F62" i="3"/>
  <c r="F81" i="3"/>
  <c r="F5" i="3"/>
  <c r="F6" i="3"/>
  <c r="F7" i="3"/>
  <c r="F8" i="3"/>
  <c r="F9" i="3"/>
  <c r="F10" i="3"/>
  <c r="F11" i="3"/>
  <c r="F12" i="3"/>
  <c r="F13" i="3"/>
  <c r="F14" i="3"/>
  <c r="F15" i="3"/>
  <c r="F18" i="3"/>
  <c r="F19" i="3"/>
  <c r="F20" i="3"/>
  <c r="F21" i="3"/>
  <c r="F22" i="3"/>
  <c r="F23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2" i="3"/>
  <c r="J3" i="3"/>
  <c r="J4" i="3"/>
  <c r="J60" i="3"/>
  <c r="J61" i="3"/>
  <c r="J62" i="3"/>
  <c r="J81" i="3"/>
  <c r="J5" i="3"/>
  <c r="J6" i="3"/>
  <c r="J7" i="3"/>
  <c r="J8" i="3"/>
  <c r="J9" i="3"/>
  <c r="J11" i="3"/>
  <c r="J12" i="3"/>
  <c r="J13" i="3"/>
  <c r="J14" i="3"/>
  <c r="J15" i="3"/>
  <c r="J18" i="3"/>
  <c r="J19" i="3"/>
  <c r="J20" i="3"/>
  <c r="J21" i="3"/>
  <c r="J22" i="3"/>
  <c r="J23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2" i="3"/>
  <c r="I3" i="3"/>
  <c r="I4" i="3"/>
  <c r="I60" i="3"/>
  <c r="I61" i="3"/>
  <c r="I62" i="3"/>
  <c r="I81" i="3"/>
  <c r="I5" i="3"/>
  <c r="I6" i="3"/>
  <c r="I7" i="3"/>
  <c r="I8" i="3"/>
  <c r="I9" i="3"/>
  <c r="I11" i="3"/>
  <c r="I12" i="3"/>
  <c r="I13" i="3"/>
  <c r="I14" i="3"/>
  <c r="I15" i="3"/>
  <c r="I18" i="3"/>
  <c r="I19" i="3"/>
  <c r="I20" i="3"/>
  <c r="I21" i="3"/>
  <c r="I22" i="3"/>
  <c r="I23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2" i="3"/>
  <c r="C81" i="3"/>
  <c r="C62" i="3"/>
  <c r="C61" i="3"/>
  <c r="C60" i="3"/>
  <c r="Y57" i="3"/>
  <c r="C57" i="3"/>
  <c r="Y56" i="3"/>
  <c r="C56" i="3"/>
  <c r="D81" i="2"/>
  <c r="H81" i="2"/>
  <c r="P81" i="2"/>
  <c r="D46" i="2"/>
  <c r="H46" i="2"/>
  <c r="P46" i="2"/>
  <c r="D45" i="2"/>
  <c r="H45" i="2"/>
  <c r="P45" i="2"/>
  <c r="D97" i="2"/>
  <c r="H97" i="2"/>
  <c r="P97" i="2"/>
  <c r="D21" i="2"/>
  <c r="H21" i="2"/>
  <c r="P21" i="2"/>
  <c r="H56" i="2"/>
  <c r="D56" i="2"/>
  <c r="D8" i="2"/>
  <c r="H8" i="2"/>
  <c r="P8" i="2"/>
  <c r="D7" i="2"/>
  <c r="H7" i="2"/>
  <c r="P7" i="2"/>
  <c r="D6" i="2"/>
  <c r="H6" i="2"/>
  <c r="P6" i="2"/>
  <c r="D5" i="2"/>
  <c r="H5" i="2"/>
  <c r="P5" i="2"/>
  <c r="D4" i="2"/>
  <c r="H4" i="2"/>
  <c r="P4" i="2"/>
  <c r="D96" i="2"/>
  <c r="H96" i="2"/>
  <c r="P96" i="2"/>
  <c r="D84" i="2"/>
  <c r="H84" i="2"/>
  <c r="P84" i="2"/>
  <c r="H30" i="2"/>
  <c r="P30" i="2"/>
  <c r="Y55" i="3"/>
  <c r="C55" i="3"/>
  <c r="C54" i="3"/>
  <c r="D79" i="2"/>
  <c r="H79" i="2"/>
  <c r="P79" i="2"/>
  <c r="C53" i="3"/>
  <c r="Y53" i="3"/>
  <c r="Y54" i="3"/>
  <c r="D94" i="2"/>
  <c r="H94" i="2"/>
  <c r="P94" i="2"/>
  <c r="Y52" i="3"/>
  <c r="C52" i="3"/>
  <c r="D17" i="2"/>
  <c r="H17" i="2"/>
  <c r="P17" i="2"/>
  <c r="D16" i="2"/>
  <c r="H16" i="2"/>
  <c r="P16" i="2"/>
  <c r="D15" i="2"/>
  <c r="H15" i="2"/>
  <c r="P15" i="2"/>
  <c r="D14" i="2"/>
  <c r="H14" i="2"/>
  <c r="P14" i="2"/>
  <c r="D13" i="2"/>
  <c r="H13" i="2"/>
  <c r="P13" i="2"/>
  <c r="H55" i="2"/>
  <c r="D55" i="2"/>
  <c r="J313" i="4"/>
  <c r="D11" i="2"/>
  <c r="H11" i="2"/>
  <c r="P11" i="2"/>
  <c r="D85" i="2"/>
  <c r="H85" i="2"/>
  <c r="P85" i="2"/>
  <c r="D74" i="2"/>
  <c r="H74" i="2"/>
  <c r="P74" i="2"/>
  <c r="A2" i="2"/>
  <c r="D73" i="2"/>
  <c r="H73" i="2"/>
  <c r="P73" i="2"/>
  <c r="D20" i="2"/>
  <c r="H20" i="2"/>
  <c r="P20" i="2"/>
  <c r="D44" i="2"/>
  <c r="H44" i="2"/>
  <c r="P44" i="2"/>
  <c r="D78" i="2"/>
  <c r="H78" i="2"/>
  <c r="P78" i="2"/>
  <c r="D3" i="2"/>
  <c r="H3" i="2"/>
  <c r="D48" i="2"/>
  <c r="D9" i="2"/>
  <c r="H48" i="2"/>
  <c r="H9" i="2"/>
  <c r="D69" i="2"/>
  <c r="D10" i="2"/>
  <c r="H69" i="2"/>
  <c r="H10" i="2"/>
  <c r="D49" i="2"/>
  <c r="H49" i="2"/>
  <c r="D50" i="2"/>
  <c r="H50" i="2"/>
  <c r="D57" i="2"/>
  <c r="H57" i="2"/>
  <c r="D87" i="2"/>
  <c r="D12" i="2"/>
  <c r="H87" i="2"/>
  <c r="H12" i="2"/>
  <c r="D88" i="2"/>
  <c r="H88" i="2"/>
  <c r="D89" i="2"/>
  <c r="D18" i="2"/>
  <c r="H89" i="2"/>
  <c r="H18" i="2"/>
  <c r="D90" i="2"/>
  <c r="D19" i="2"/>
  <c r="H90" i="2"/>
  <c r="H19" i="2"/>
  <c r="D91" i="2"/>
  <c r="H91" i="2"/>
  <c r="D92" i="2"/>
  <c r="D22" i="2"/>
  <c r="H92" i="2"/>
  <c r="H22" i="2"/>
  <c r="D93" i="2"/>
  <c r="D24" i="2"/>
  <c r="H93" i="2"/>
  <c r="H24" i="2"/>
  <c r="D25" i="2"/>
  <c r="H25" i="2"/>
  <c r="D26" i="2"/>
  <c r="H26" i="2"/>
  <c r="D70" i="2"/>
  <c r="D27" i="2"/>
  <c r="H70" i="2"/>
  <c r="H27" i="2"/>
  <c r="D28" i="2"/>
  <c r="H28" i="2"/>
  <c r="D29" i="2"/>
  <c r="H29" i="2"/>
  <c r="D31" i="2"/>
  <c r="D37" i="2"/>
  <c r="H37" i="2"/>
  <c r="D64" i="2"/>
  <c r="D38" i="2"/>
  <c r="H64" i="2"/>
  <c r="H38" i="2"/>
  <c r="D65" i="2"/>
  <c r="D39" i="2"/>
  <c r="H65" i="2"/>
  <c r="H39" i="2"/>
  <c r="D66" i="2"/>
  <c r="D40" i="2"/>
  <c r="H66" i="2"/>
  <c r="H40" i="2"/>
  <c r="D67" i="2"/>
  <c r="D41" i="2"/>
  <c r="H67" i="2"/>
  <c r="H41" i="2"/>
  <c r="D60" i="2"/>
  <c r="D42" i="2"/>
  <c r="H60" i="2"/>
  <c r="H42" i="2"/>
  <c r="D61" i="2"/>
  <c r="D43" i="2"/>
  <c r="H61" i="2"/>
  <c r="H43" i="2"/>
  <c r="D62" i="2"/>
  <c r="H62" i="2"/>
  <c r="D63" i="2"/>
  <c r="H63" i="2"/>
  <c r="D47" i="2"/>
  <c r="H47" i="2"/>
  <c r="D83" i="2"/>
  <c r="H83" i="2"/>
  <c r="D75" i="2"/>
  <c r="D51" i="2"/>
  <c r="H75" i="2"/>
  <c r="H51" i="2"/>
  <c r="D76" i="2"/>
  <c r="D52" i="2"/>
  <c r="H76" i="2"/>
  <c r="H52" i="2"/>
  <c r="D77" i="2"/>
  <c r="D53" i="2"/>
  <c r="H77" i="2"/>
  <c r="H53" i="2"/>
  <c r="D58" i="2"/>
  <c r="H58" i="2"/>
  <c r="D59" i="2"/>
  <c r="H59" i="2"/>
  <c r="D71" i="2"/>
  <c r="H71" i="2"/>
  <c r="D72" i="2"/>
  <c r="H72" i="2"/>
  <c r="D82" i="2"/>
  <c r="H82" i="2"/>
  <c r="D2" i="2"/>
  <c r="H2" i="2"/>
  <c r="D86" i="2"/>
  <c r="H86" i="2"/>
  <c r="D95" i="2"/>
  <c r="H95" i="2"/>
  <c r="D54" i="2"/>
  <c r="H54" i="2"/>
  <c r="P57" i="2"/>
  <c r="P3" i="2"/>
  <c r="P69" i="2"/>
  <c r="C51" i="3"/>
  <c r="C50" i="3"/>
  <c r="C49" i="3"/>
  <c r="Y49" i="3"/>
  <c r="Y50" i="3"/>
  <c r="Y51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8" i="3"/>
  <c r="Y19" i="3"/>
  <c r="Y20" i="3"/>
  <c r="Y21" i="3"/>
  <c r="Y22" i="3"/>
  <c r="Y23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2" i="3"/>
  <c r="P52" i="2"/>
  <c r="P12" i="2"/>
  <c r="P95" i="2"/>
  <c r="P66" i="2"/>
  <c r="P67" i="2"/>
  <c r="P60" i="2"/>
  <c r="P61" i="2"/>
  <c r="P62" i="2"/>
  <c r="P92" i="2"/>
  <c r="P93" i="2"/>
  <c r="P18" i="2"/>
  <c r="P19" i="2"/>
  <c r="P70" i="2"/>
  <c r="P26" i="2"/>
  <c r="P27" i="2"/>
  <c r="P28" i="2"/>
  <c r="P29" i="2"/>
  <c r="P64" i="2"/>
  <c r="P65" i="2"/>
  <c r="C48" i="3"/>
  <c r="C47" i="3"/>
  <c r="P63" i="2"/>
  <c r="C46" i="3"/>
  <c r="C45" i="3"/>
  <c r="C44" i="3"/>
  <c r="C43" i="3"/>
  <c r="C42" i="3"/>
  <c r="C41" i="3"/>
  <c r="C40" i="3"/>
  <c r="C39" i="3"/>
  <c r="C38" i="3"/>
  <c r="P25" i="2"/>
  <c r="P48" i="2"/>
  <c r="P49" i="2"/>
  <c r="P50" i="2"/>
  <c r="P87" i="2"/>
  <c r="P88" i="2"/>
  <c r="P89" i="2"/>
  <c r="P90" i="2"/>
  <c r="P91" i="2"/>
  <c r="P24" i="2"/>
  <c r="P83" i="2"/>
  <c r="P9" i="2"/>
  <c r="P10" i="2"/>
  <c r="P75" i="2"/>
  <c r="P76" i="2"/>
  <c r="P77" i="2"/>
  <c r="P37" i="2"/>
  <c r="P38" i="2"/>
  <c r="P39" i="2"/>
  <c r="P40" i="2"/>
  <c r="P41" i="2"/>
  <c r="P22" i="2"/>
  <c r="P71" i="2"/>
  <c r="P72" i="2"/>
  <c r="P58" i="2"/>
  <c r="P42" i="2"/>
  <c r="P82" i="2"/>
  <c r="P2" i="2"/>
  <c r="P86" i="2"/>
  <c r="P51" i="2"/>
  <c r="P43" i="2"/>
  <c r="P47" i="2"/>
  <c r="C37" i="3"/>
  <c r="C35" i="3"/>
  <c r="C36" i="3"/>
  <c r="C34" i="3"/>
  <c r="C33" i="3"/>
  <c r="C32" i="3"/>
  <c r="C31" i="3"/>
  <c r="C30" i="3"/>
  <c r="C29" i="3"/>
  <c r="C23" i="3"/>
  <c r="C22" i="3"/>
  <c r="C21" i="3"/>
  <c r="C20" i="3"/>
  <c r="C19" i="3"/>
  <c r="C14" i="3"/>
  <c r="C12" i="3"/>
  <c r="C18" i="3"/>
  <c r="C15" i="3"/>
  <c r="C13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<sst xmlns="http://schemas.openxmlformats.org/spreadsheetml/2006/main" count="11286" uniqueCount="2094">
  <si>
    <t>Storage</t>
  </si>
  <si>
    <t>ID</t>
  </si>
  <si>
    <t>Name</t>
  </si>
  <si>
    <t>Aprimo</t>
  </si>
  <si>
    <t>Version</t>
  </si>
  <si>
    <t>8.8.9</t>
  </si>
  <si>
    <t>Supplier</t>
  </si>
  <si>
    <t>Homegrown</t>
  </si>
  <si>
    <t>Commercial</t>
  </si>
  <si>
    <t>Yes</t>
  </si>
  <si>
    <t>No</t>
  </si>
  <si>
    <t>CMDB-app</t>
  </si>
  <si>
    <t>Function</t>
  </si>
  <si>
    <t xml:space="preserve">Aprimo serves as the campaign management front end. Campaigns and target groups are defined here. </t>
  </si>
  <si>
    <t>Users</t>
  </si>
  <si>
    <t>Scope</t>
  </si>
  <si>
    <t>RMS</t>
  </si>
  <si>
    <t xml:space="preserve">RMS is a Business Intelligence Data Warehouse, a business critical system. 
It contains data to select groups of (potential) customers for marketing campaigns. It is a key part of campaign management and other operational processes. Analysis of market and customer inteligence, is done in RMS. </t>
  </si>
  <si>
    <t>XM2</t>
  </si>
  <si>
    <t>Digip</t>
  </si>
  <si>
    <t>Sharepoint</t>
  </si>
  <si>
    <t>Qlikview</t>
  </si>
  <si>
    <t>iProcess</t>
  </si>
  <si>
    <t>SAP ISU</t>
  </si>
  <si>
    <t>SAP CRM</t>
  </si>
  <si>
    <t>na</t>
  </si>
  <si>
    <t>Source</t>
  </si>
  <si>
    <t>BiDirectional</t>
  </si>
  <si>
    <t>Type</t>
  </si>
  <si>
    <t>Database</t>
  </si>
  <si>
    <t>Informatica</t>
  </si>
  <si>
    <t>Vaultage</t>
  </si>
  <si>
    <t>Avaya</t>
  </si>
  <si>
    <t>Totalview</t>
  </si>
  <si>
    <t>PIF</t>
  </si>
  <si>
    <t>SAS</t>
  </si>
  <si>
    <t>ACL</t>
  </si>
  <si>
    <t>EDSN Gateway</t>
  </si>
  <si>
    <t>DBRead</t>
  </si>
  <si>
    <t>Remark</t>
  </si>
  <si>
    <t>RFC</t>
  </si>
  <si>
    <t>AP1085</t>
  </si>
  <si>
    <t>Audit Base</t>
  </si>
  <si>
    <t>FTP</t>
  </si>
  <si>
    <t>Thinconnect</t>
  </si>
  <si>
    <t>OLEDB</t>
  </si>
  <si>
    <t>RWE AD servers</t>
  </si>
  <si>
    <t>Fileshare</t>
  </si>
  <si>
    <t>TIJSS</t>
  </si>
  <si>
    <t>AP1401</t>
  </si>
  <si>
    <t>TPM</t>
  </si>
  <si>
    <t>check storage</t>
  </si>
  <si>
    <t>Oracle RAC / 30Tb?</t>
  </si>
  <si>
    <t>Ook Silver? SSD storage</t>
  </si>
  <si>
    <t>All4One</t>
  </si>
  <si>
    <t>Wasstraat</t>
  </si>
  <si>
    <t>OT vm, A, P bm</t>
  </si>
  <si>
    <t>Layer</t>
  </si>
  <si>
    <t>Application</t>
  </si>
  <si>
    <t>Presentation</t>
  </si>
  <si>
    <t>ETL</t>
  </si>
  <si>
    <t>BPS DWH</t>
  </si>
  <si>
    <t>Adapter</t>
  </si>
  <si>
    <t>RMS Portal</t>
  </si>
  <si>
    <t>mail.essent.nl</t>
  </si>
  <si>
    <t>Datawarehouse</t>
  </si>
  <si>
    <t>NICE</t>
  </si>
  <si>
    <t>SPSS</t>
  </si>
  <si>
    <t>AIA ITP B2B</t>
  </si>
  <si>
    <t>AppID</t>
  </si>
  <si>
    <t>ServerID</t>
  </si>
  <si>
    <t>App name</t>
  </si>
  <si>
    <t>Virtual</t>
  </si>
  <si>
    <t>T</t>
  </si>
  <si>
    <t>A</t>
  </si>
  <si>
    <t>P</t>
  </si>
  <si>
    <t>D</t>
  </si>
  <si>
    <t>X</t>
  </si>
  <si>
    <t>SWESR117</t>
  </si>
  <si>
    <t>SWESR118</t>
  </si>
  <si>
    <t>SWESR119</t>
  </si>
  <si>
    <t>Hostname</t>
  </si>
  <si>
    <t>Functie</t>
  </si>
  <si>
    <t>Webserver</t>
  </si>
  <si>
    <t>Oracle RAC</t>
  </si>
  <si>
    <t>SUESZ158</t>
  </si>
  <si>
    <t>SUESZ159</t>
  </si>
  <si>
    <t>SUESZ160</t>
  </si>
  <si>
    <t>CI 1018913</t>
  </si>
  <si>
    <t>CI 1018914</t>
  </si>
  <si>
    <t>99B8406</t>
  </si>
  <si>
    <t>CI 1018915</t>
  </si>
  <si>
    <t>EOF</t>
  </si>
  <si>
    <t>TargetApp</t>
  </si>
  <si>
    <t>TargetServer</t>
  </si>
  <si>
    <t>SourceServer</t>
  </si>
  <si>
    <t>SourceApp</t>
  </si>
  <si>
    <t>ES1WI1423</t>
  </si>
  <si>
    <t>CI 1015181</t>
  </si>
  <si>
    <t>99A1888</t>
  </si>
  <si>
    <t>ES1VM0145</t>
  </si>
  <si>
    <t>SUESZ102</t>
  </si>
  <si>
    <t>SWES-NLAMS1-080</t>
  </si>
  <si>
    <t>SWES-NLAMS1-079</t>
  </si>
  <si>
    <t>ES1WI1462</t>
  </si>
  <si>
    <t>ES1WI1463</t>
  </si>
  <si>
    <t>Backend</t>
  </si>
  <si>
    <t>Frontend</t>
  </si>
  <si>
    <t>SUES-NLAMS1-020</t>
  </si>
  <si>
    <t>SUES-NLAMS-011</t>
  </si>
  <si>
    <t>ES1VM0324</t>
  </si>
  <si>
    <t>ES1VM0325</t>
  </si>
  <si>
    <t>ES1WI1212</t>
  </si>
  <si>
    <t>Sattelite</t>
  </si>
  <si>
    <t>ES1WI1470</t>
  </si>
  <si>
    <t>W2K3-FOR03P</t>
  </si>
  <si>
    <t>SWES-NLAMS1-082</t>
  </si>
  <si>
    <t>SWES-NLAPE1-060</t>
  </si>
  <si>
    <t>W2K-DWH01P</t>
  </si>
  <si>
    <t>Application/Webserver</t>
  </si>
  <si>
    <t>W2K3-RMS02P</t>
  </si>
  <si>
    <t>Database/Webserver/Applicatie</t>
  </si>
  <si>
    <t>SWES-NLAMS1-075</t>
  </si>
  <si>
    <t>SWESR069</t>
  </si>
  <si>
    <t>O</t>
  </si>
  <si>
    <t>Totalview provides real-time monitoring of Avaya call-center status</t>
  </si>
  <si>
    <t>XM2 is an ETL tool and datawarehouse, delivering data to RMS and other applications</t>
  </si>
  <si>
    <t>DigiP is used for planning and routing of B2C and SME credit management activities</t>
  </si>
  <si>
    <t>PIF gathers and reports call center performance data</t>
  </si>
  <si>
    <t>Informatica is the ETL tool and integration layer for Vaultage</t>
  </si>
  <si>
    <t>Vaultage is the data-vault based datawarehouse</t>
  </si>
  <si>
    <t>QlikView is the Generic Data reporting/analysis tool</t>
  </si>
  <si>
    <t>Aia ITP creates pdf invoices and letters based on xml data</t>
  </si>
  <si>
    <t>The RMS portal is for reporting maintenance information. OBIEE is a reporting tool</t>
  </si>
  <si>
    <t>SAS is the marketing business analytics platform</t>
  </si>
  <si>
    <t>The Wasstraat is the prospects data cleansing tool</t>
  </si>
  <si>
    <t>SPSS is a licencing server</t>
  </si>
  <si>
    <t>The BPS datawarehouse is a business self-service datawarehouse for ad-hoc unmanaged reports</t>
  </si>
  <si>
    <t>Oracle</t>
  </si>
  <si>
    <t>Address solutions</t>
  </si>
  <si>
    <t>Throughput Day</t>
  </si>
  <si>
    <t>SourceName</t>
  </si>
  <si>
    <t>TargetName</t>
  </si>
  <si>
    <t>Application/Database</t>
  </si>
  <si>
    <t>FCC Stream</t>
  </si>
  <si>
    <t>Gewijzigd (A/R/C)</t>
  </si>
  <si>
    <t>CI nummer</t>
  </si>
  <si>
    <t>Serie Nr.</t>
  </si>
  <si>
    <t>Hostnaam</t>
  </si>
  <si>
    <t>Kastnr.</t>
  </si>
  <si>
    <t>Status</t>
  </si>
  <si>
    <t>Applicatie</t>
  </si>
  <si>
    <t>E</t>
  </si>
  <si>
    <t>B</t>
  </si>
  <si>
    <t>K</t>
  </si>
  <si>
    <t>M</t>
  </si>
  <si>
    <t>Q</t>
  </si>
  <si>
    <t>S</t>
  </si>
  <si>
    <t>OS Versie en patches</t>
  </si>
  <si>
    <t>MB Memory</t>
  </si>
  <si>
    <t>Aantal CPUs</t>
  </si>
  <si>
    <t>Aantal cores per CPU</t>
  </si>
  <si>
    <t>On storage tab</t>
  </si>
  <si>
    <t># Disks</t>
  </si>
  <si>
    <t>Storage (GB)</t>
  </si>
  <si>
    <t>Vlan</t>
  </si>
  <si>
    <t>Servicelevel</t>
  </si>
  <si>
    <t>Virtueel/Fysiek</t>
  </si>
  <si>
    <t>GF/NonGF/KERN</t>
  </si>
  <si>
    <t>DC</t>
  </si>
  <si>
    <t>UH1/VDC3</t>
  </si>
  <si>
    <t>Aixboms</t>
  </si>
  <si>
    <t>Poweb</t>
  </si>
  <si>
    <t>Power Recon</t>
  </si>
  <si>
    <t>Puppit</t>
  </si>
  <si>
    <t>Change Referentie
SOW of Project</t>
  </si>
  <si>
    <t>Front End IP-adres</t>
  </si>
  <si>
    <t>Has DNS</t>
  </si>
  <si>
    <t>Has Alias</t>
  </si>
  <si>
    <t>IP address</t>
  </si>
  <si>
    <t>Opmerkingen</t>
  </si>
  <si>
    <t>Phase out</t>
  </si>
  <si>
    <t xml:space="preserve"> </t>
  </si>
  <si>
    <t>AIXLP100</t>
  </si>
  <si>
    <t>Operationeel</t>
  </si>
  <si>
    <t>SAP Sol Man</t>
  </si>
  <si>
    <t>AIX 5.3 TL11</t>
  </si>
  <si>
    <t>Virtueel</t>
  </si>
  <si>
    <t>Apeldoorn</t>
  </si>
  <si>
    <t>UH1</t>
  </si>
  <si>
    <t>Project Rise</t>
  </si>
  <si>
    <t>10.8.18.80</t>
  </si>
  <si>
    <t>Operationeel per 01-12-2012</t>
  </si>
  <si>
    <t>AIXLP103</t>
  </si>
  <si>
    <t>SAP XI</t>
  </si>
  <si>
    <t xml:space="preserve">AIX 6.1 </t>
  </si>
  <si>
    <t>Amsterdam</t>
  </si>
  <si>
    <t>10.138.16.165</t>
  </si>
  <si>
    <t>10.8.18.81</t>
  </si>
  <si>
    <t>AIXLP111</t>
  </si>
  <si>
    <t xml:space="preserve">SAP XI/Sol Man </t>
  </si>
  <si>
    <t>VDC3</t>
  </si>
  <si>
    <t>10.8.18.72</t>
  </si>
  <si>
    <t>10.8.18.82</t>
  </si>
  <si>
    <t>AIXLP200</t>
  </si>
  <si>
    <t>Project Rise PIF</t>
  </si>
  <si>
    <t>10.8.18.74</t>
  </si>
  <si>
    <t>10.8.26.69</t>
  </si>
  <si>
    <t>Operationeel per 17-11-2012</t>
  </si>
  <si>
    <t>AIXLP203</t>
  </si>
  <si>
    <t xml:space="preserve">UH1 </t>
  </si>
  <si>
    <t>10.138.17.22</t>
  </si>
  <si>
    <t>10.8.26.70</t>
  </si>
  <si>
    <t>AIXLP211</t>
  </si>
  <si>
    <t>10.138.25.24</t>
  </si>
  <si>
    <t>10.8.26.71</t>
  </si>
  <si>
    <t>SAP + Output</t>
  </si>
  <si>
    <t>CI 901868</t>
  </si>
  <si>
    <t>HZDCHN1</t>
  </si>
  <si>
    <t>Dell</t>
  </si>
  <si>
    <t>ES1AP0010</t>
  </si>
  <si>
    <t>AP1-2414</t>
  </si>
  <si>
    <t>Google Search Appliance</t>
  </si>
  <si>
    <t>CENTOS</t>
  </si>
  <si>
    <t>Fysiek</t>
  </si>
  <si>
    <t>10.8.18.70</t>
  </si>
  <si>
    <t>Operationeel per 23-07-2012</t>
  </si>
  <si>
    <t>CI 1023942</t>
  </si>
  <si>
    <t>1VFLHN1</t>
  </si>
  <si>
    <t>ES1AP0011</t>
  </si>
  <si>
    <t>4G-23</t>
  </si>
  <si>
    <t>10.8.18.71</t>
  </si>
  <si>
    <t>Operationeel per 13-07-2012</t>
  </si>
  <si>
    <t>BIBA</t>
  </si>
  <si>
    <t>W2003EE R2 SP2</t>
  </si>
  <si>
    <t>10.8.18.76</t>
  </si>
  <si>
    <t>10.138.16.158</t>
  </si>
  <si>
    <t>Operationeel per 01-05-2012</t>
  </si>
  <si>
    <t>ES1VM0146</t>
  </si>
  <si>
    <t>10.138.17.25</t>
  </si>
  <si>
    <t xml:space="preserve">10.138.24.159 </t>
  </si>
  <si>
    <t>CI 1024089</t>
  </si>
  <si>
    <t>99A2939</t>
  </si>
  <si>
    <t>ES1VM0173</t>
  </si>
  <si>
    <t>4B-14</t>
  </si>
  <si>
    <t>QlikView</t>
  </si>
  <si>
    <t>W2003EE R2 x64 SP2</t>
  </si>
  <si>
    <t>Operationeel per 15-09-2012</t>
  </si>
  <si>
    <t>Tibco + Frontend</t>
  </si>
  <si>
    <t>ES1VM0259</t>
  </si>
  <si>
    <t>EDSN</t>
  </si>
  <si>
    <t>G</t>
  </si>
  <si>
    <t>10.8.25.10</t>
  </si>
  <si>
    <t>Ingericht Sept 2012
22-09-2012 operationeel</t>
  </si>
  <si>
    <t>ES1VM0260</t>
  </si>
  <si>
    <t>GF</t>
  </si>
  <si>
    <t xml:space="preserve">10.8.17.10 </t>
  </si>
  <si>
    <t>Ingericht Sept 2012
is op 28-10-2012 live</t>
  </si>
  <si>
    <t>TotalView</t>
  </si>
  <si>
    <t>W2008SE R2 x64 SP1</t>
  </si>
  <si>
    <t xml:space="preserve">10.8.18.67 </t>
  </si>
  <si>
    <t>Ingericht aug 2012
03-09-2012 Live gegaan</t>
  </si>
  <si>
    <t>W2008DE R2 x64 SP1</t>
  </si>
  <si>
    <t>10.8.18.68</t>
  </si>
  <si>
    <t>ES1VM0326</t>
  </si>
  <si>
    <t>10.8.26.67</t>
  </si>
  <si>
    <t>CI 1024096</t>
  </si>
  <si>
    <t>99P4365</t>
  </si>
  <si>
    <t>W2003EE SP2</t>
  </si>
  <si>
    <t>Ingericht Sept 2012
Gaat 06-10-2012 live</t>
  </si>
  <si>
    <t>M2</t>
  </si>
  <si>
    <t>4G-24</t>
  </si>
  <si>
    <t>CI 901844</t>
  </si>
  <si>
    <t>99A1889</t>
  </si>
  <si>
    <t>ES1WI1424</t>
  </si>
  <si>
    <t>AP1-0964</t>
  </si>
  <si>
    <t>W2003EE x64 SP2</t>
  </si>
  <si>
    <t>CI 1024090</t>
  </si>
  <si>
    <t>0645447</t>
  </si>
  <si>
    <t>X5</t>
  </si>
  <si>
    <t>W2008EE R2 x64 SP1</t>
  </si>
  <si>
    <t>CI 1024091</t>
  </si>
  <si>
    <t>0645649</t>
  </si>
  <si>
    <t>CI 1024098</t>
  </si>
  <si>
    <t xml:space="preserve"> KD95T6L</t>
  </si>
  <si>
    <t>M3</t>
  </si>
  <si>
    <t>CI 1015180</t>
  </si>
  <si>
    <t>KD95T7D</t>
  </si>
  <si>
    <t>ES1WI1471</t>
  </si>
  <si>
    <t>operationeel op 01-05-2012</t>
  </si>
  <si>
    <t>CI 901874</t>
  </si>
  <si>
    <t>066728P</t>
  </si>
  <si>
    <t>P750</t>
  </si>
  <si>
    <t>ESAPD001</t>
  </si>
  <si>
    <t>AP1-2918</t>
  </si>
  <si>
    <t xml:space="preserve">SAP XI/Sol.man. </t>
  </si>
  <si>
    <t>CI 2002226</t>
  </si>
  <si>
    <t>06671CP</t>
  </si>
  <si>
    <t>ESASD001</t>
  </si>
  <si>
    <t>4B-13</t>
  </si>
  <si>
    <t>Generic Essent</t>
  </si>
  <si>
    <t>S000A0087</t>
  </si>
  <si>
    <t>DNS/AD</t>
  </si>
  <si>
    <t>10.8.18.69</t>
  </si>
  <si>
    <t>Ingericht dec 2012
Was SWES-NLAMS1-047
Operationeel op 14-12-2012</t>
  </si>
  <si>
    <t>S000A0088</t>
  </si>
  <si>
    <t>10.8.18.83</t>
  </si>
  <si>
    <t>S000A0089</t>
  </si>
  <si>
    <t>10.8.26.73</t>
  </si>
  <si>
    <t>Ingericht dec 2012
Was SWES-NLAPE1-050
Operationeel op 14-12-2012</t>
  </si>
  <si>
    <t>S000A0099</t>
  </si>
  <si>
    <t>CHG152256</t>
  </si>
  <si>
    <t>10.8.26.66</t>
  </si>
  <si>
    <t>KPN</t>
  </si>
  <si>
    <t>CI 1023937</t>
  </si>
  <si>
    <t>0628171</t>
  </si>
  <si>
    <t>SEES-NLAMS1-012</t>
  </si>
  <si>
    <t>ESX</t>
  </si>
  <si>
    <t>Nieuwe M3 ESX server (dmz)
Is op 03-08-2012 live gegaan</t>
  </si>
  <si>
    <t>CI 1023938</t>
  </si>
  <si>
    <t>0628170</t>
  </si>
  <si>
    <t>SEES-NLAMS1-013</t>
  </si>
  <si>
    <t>CI 1023998</t>
  </si>
  <si>
    <t>06C9933</t>
  </si>
  <si>
    <t>SEES-NLAMS1-021</t>
  </si>
  <si>
    <t>Ingericht aug 2012
Live per 01-09-2012</t>
  </si>
  <si>
    <t>CI 1024000</t>
  </si>
  <si>
    <t>06C9989</t>
  </si>
  <si>
    <t>SEES-NLAMS1-022</t>
  </si>
  <si>
    <t>CI 901847</t>
  </si>
  <si>
    <t>99A1859</t>
  </si>
  <si>
    <t>SEES-NLAPE1-011</t>
  </si>
  <si>
    <t>AP1-2923</t>
  </si>
  <si>
    <t>CI 901848</t>
  </si>
  <si>
    <t>99A9211</t>
  </si>
  <si>
    <t>SEES-NLAPE1-012</t>
  </si>
  <si>
    <t>CI 901853</t>
  </si>
  <si>
    <t>06C9994</t>
  </si>
  <si>
    <t>SEES-NLAPE1-021</t>
  </si>
  <si>
    <t>AP1-2920</t>
  </si>
  <si>
    <t>CI 901854</t>
  </si>
  <si>
    <t>06C9934</t>
  </si>
  <si>
    <t>SEES-NLAPE1-022</t>
  </si>
  <si>
    <t>CI 213816</t>
  </si>
  <si>
    <t>99B5150</t>
  </si>
  <si>
    <t>M1</t>
  </si>
  <si>
    <t>SEESY032</t>
  </si>
  <si>
    <t>AP1-0420</t>
  </si>
  <si>
    <t>10.8.18.11</t>
  </si>
  <si>
    <t>Wordt vervangen door M2</t>
  </si>
  <si>
    <t>CI 213814</t>
  </si>
  <si>
    <t>99B4303</t>
  </si>
  <si>
    <t>SEESY033</t>
  </si>
  <si>
    <t>Z</t>
  </si>
  <si>
    <t>SOW voor fysiek maken Informatica P</t>
  </si>
  <si>
    <t>10.8.18.20</t>
  </si>
  <si>
    <t>CI 901698</t>
  </si>
  <si>
    <t>0617670</t>
  </si>
  <si>
    <t>SEESY040</t>
  </si>
  <si>
    <t>AP1-1909</t>
  </si>
  <si>
    <t>10.8.19.52</t>
  </si>
  <si>
    <t>Nieuwe M2 ESX server</t>
  </si>
  <si>
    <t>CI 901699</t>
  </si>
  <si>
    <t>0617673</t>
  </si>
  <si>
    <t>SEESY041</t>
  </si>
  <si>
    <t>AP1-1910</t>
  </si>
  <si>
    <t>10.8.19.53</t>
  </si>
  <si>
    <t>CI 901700</t>
  </si>
  <si>
    <t>0617674</t>
  </si>
  <si>
    <t>SEESY042</t>
  </si>
  <si>
    <t>AP1-1912</t>
  </si>
  <si>
    <t>10.8.27.53</t>
  </si>
  <si>
    <t>CI 901801</t>
  </si>
  <si>
    <t>99B8413</t>
  </si>
  <si>
    <t>SEESY043</t>
  </si>
  <si>
    <t>AP1-2410</t>
  </si>
  <si>
    <t>10.8.27.54</t>
  </si>
  <si>
    <t>Nieuwe X5 ESX server</t>
  </si>
  <si>
    <t>CI 901802</t>
  </si>
  <si>
    <t>99B8407</t>
  </si>
  <si>
    <t>SEESY044</t>
  </si>
  <si>
    <t>10.138.25.171</t>
  </si>
  <si>
    <t>CI 901800</t>
  </si>
  <si>
    <t>0650244</t>
  </si>
  <si>
    <t>SEESY045</t>
  </si>
  <si>
    <t>10.138.25.172</t>
  </si>
  <si>
    <t>CI 901885</t>
  </si>
  <si>
    <t>99B8412</t>
  </si>
  <si>
    <t>SEESY046</t>
  </si>
  <si>
    <t>10.138.25.21</t>
  </si>
  <si>
    <t xml:space="preserve">Nieuwe X5 ESX server
Geplaatst op 01-03-2013
Operationeel op 21-05-2013 </t>
  </si>
  <si>
    <t>CI 215300</t>
  </si>
  <si>
    <t>99B7222</t>
  </si>
  <si>
    <t>SEESZ032</t>
  </si>
  <si>
    <t>4B-28</t>
  </si>
  <si>
    <t>10.138.25.142</t>
  </si>
  <si>
    <t>CI 214407</t>
  </si>
  <si>
    <t>99C7511</t>
  </si>
  <si>
    <t>SEESZ033</t>
  </si>
  <si>
    <t>4B-26</t>
  </si>
  <si>
    <t>10.138.25.143</t>
  </si>
  <si>
    <t>CI 1015793</t>
  </si>
  <si>
    <t>0628172</t>
  </si>
  <si>
    <t>SEESZ039</t>
  </si>
  <si>
    <t>4H-31</t>
  </si>
  <si>
    <t>10.138.25.144</t>
  </si>
  <si>
    <t>CI 1015794</t>
  </si>
  <si>
    <t>0628174</t>
  </si>
  <si>
    <t>SEESZ040</t>
  </si>
  <si>
    <t>10.138.25.145</t>
  </si>
  <si>
    <t>CI 1015795</t>
  </si>
  <si>
    <t>0628173</t>
  </si>
  <si>
    <t>SEESZ041</t>
  </si>
  <si>
    <t>10.138.25.146</t>
  </si>
  <si>
    <t>CI 1018965</t>
  </si>
  <si>
    <t>99B8409</t>
  </si>
  <si>
    <t>SEESZ042</t>
  </si>
  <si>
    <t>4G-22</t>
  </si>
  <si>
    <t>10.138.25.147</t>
  </si>
  <si>
    <t>CI 1018966</t>
  </si>
  <si>
    <t>99B8414</t>
  </si>
  <si>
    <t>SEESZ043</t>
  </si>
  <si>
    <t>10.138.25.158</t>
  </si>
  <si>
    <t>CI 1018967</t>
  </si>
  <si>
    <t>0650456</t>
  </si>
  <si>
    <t>SEESZ044</t>
  </si>
  <si>
    <t>10.138.25.159</t>
  </si>
  <si>
    <t>CI 901829</t>
  </si>
  <si>
    <t>0650455</t>
  </si>
  <si>
    <t>Linux Redhat 5.6</t>
  </si>
  <si>
    <t>10.138.25.10</t>
  </si>
  <si>
    <t>Ingericht juni 2012
Operationeel per 01-07-2012</t>
  </si>
  <si>
    <t>SUES-NLAMS1-012</t>
  </si>
  <si>
    <t>Application proxy</t>
  </si>
  <si>
    <t>Linux Redhat 5.7</t>
  </si>
  <si>
    <t xml:space="preserve">10.8.17.15 </t>
  </si>
  <si>
    <t>Ingericht 27-11-2012
Live op 15-02-2013</t>
  </si>
  <si>
    <t>SUES-NLAMS1-013</t>
  </si>
  <si>
    <t>10.138.25.11</t>
  </si>
  <si>
    <t>10.8.17.16</t>
  </si>
  <si>
    <t>SUES-NLAMS1-014</t>
  </si>
  <si>
    <t>XML Gateway</t>
  </si>
  <si>
    <t>Linux Redhat 5.7 32b</t>
  </si>
  <si>
    <t>10.8.16.5</t>
  </si>
  <si>
    <t>Ingericht 22-06
Is appliance, beheer door Marviq
Is op 01-08-2012 live gegaan</t>
  </si>
  <si>
    <t>SUES-NLAMS1-015</t>
  </si>
  <si>
    <t>10.138.25.12</t>
  </si>
  <si>
    <t>10.8.16.6</t>
  </si>
  <si>
    <t>CI 2002261</t>
  </si>
  <si>
    <t>99L5422</t>
  </si>
  <si>
    <t>4B-15</t>
  </si>
  <si>
    <t>Geplaatst op 10-01-2013
Live op 26-02-2013</t>
  </si>
  <si>
    <t>SUES-NLAMS1-025</t>
  </si>
  <si>
    <t>Project</t>
  </si>
  <si>
    <t>Streamserve</t>
  </si>
  <si>
    <t>Linux SLES11-SP2</t>
  </si>
  <si>
    <t>10.233.2.160</t>
  </si>
  <si>
    <t>10.8.17.25</t>
  </si>
  <si>
    <t>Ingericht op 10-04-2013</t>
  </si>
  <si>
    <t>SUES-NLAMS1-026</t>
  </si>
  <si>
    <t>10.233.2.186</t>
  </si>
  <si>
    <t>10.8.18.26</t>
  </si>
  <si>
    <t>SUES-NLAMS1-027</t>
  </si>
  <si>
    <t>10.233.2.188</t>
  </si>
  <si>
    <t>10.8.18.27</t>
  </si>
  <si>
    <t>CI 1023999</t>
  </si>
  <si>
    <t>06C9931</t>
  </si>
  <si>
    <t>SUES-NLAMS1-051</t>
  </si>
  <si>
    <t>Oracle RAC VDC3 AMS</t>
  </si>
  <si>
    <t>10.234.2.144</t>
  </si>
  <si>
    <t>Ingericht Sept 2012
06-10-2012 Live met EDSN</t>
  </si>
  <si>
    <t>CI 1024001</t>
  </si>
  <si>
    <t>06D0004</t>
  </si>
  <si>
    <t>SUES-NLAMS1-052</t>
  </si>
  <si>
    <t>10.234.2.151</t>
  </si>
  <si>
    <t>SUES-NLAMS1-092</t>
  </si>
  <si>
    <t>SAProuter</t>
  </si>
  <si>
    <t>10.234.2.169</t>
  </si>
  <si>
    <t>10.8.18.84</t>
  </si>
  <si>
    <t>Op 20-02-2013 operationeel</t>
  </si>
  <si>
    <t>SUES-NLAPE1-011</t>
  </si>
  <si>
    <t>10.233.2.173</t>
  </si>
  <si>
    <t>10.8.25.18</t>
  </si>
  <si>
    <t>SUES-NLAPE1-012</t>
  </si>
  <si>
    <t>10.233.2.175</t>
  </si>
  <si>
    <t>10.8.25.19</t>
  </si>
  <si>
    <t>SUES-NLAPE1-013</t>
  </si>
  <si>
    <t>10.233.2.177</t>
  </si>
  <si>
    <t>10.8.24.5</t>
  </si>
  <si>
    <t>Ingericht 22-06
Is appliance, beheer door Marviq
Is per 01-08-2012 live</t>
  </si>
  <si>
    <t>SUES-NLAPE1-014</t>
  </si>
  <si>
    <t>10.234.2.185</t>
  </si>
  <si>
    <t>10.8.24.6</t>
  </si>
  <si>
    <t>SUES-NLAPE1-015</t>
  </si>
  <si>
    <t>10.234.2.175</t>
  </si>
  <si>
    <t>10.8.24.7</t>
  </si>
  <si>
    <t>SUES-NLAPE1-016</t>
  </si>
  <si>
    <t>10.234.2.246</t>
  </si>
  <si>
    <t>10.8.24.8</t>
  </si>
  <si>
    <t>SUES-NLAPE1-025</t>
  </si>
  <si>
    <t>Project SAP Upgrade</t>
  </si>
  <si>
    <t>10.233.2.178</t>
  </si>
  <si>
    <t>10.8.25.25</t>
  </si>
  <si>
    <t>Ingericht  03-04-2013</t>
  </si>
  <si>
    <t>SUES-NLAPE1-026</t>
  </si>
  <si>
    <t>10.233.2.97</t>
  </si>
  <si>
    <t>10.8.26.26</t>
  </si>
  <si>
    <t>Ingericht 03-04-2013</t>
  </si>
  <si>
    <t>SUES-NLAPE1-027</t>
  </si>
  <si>
    <t>10.233.2.171</t>
  </si>
  <si>
    <t>10.8.25.27</t>
  </si>
  <si>
    <t>Ingericht 10-04-2013</t>
  </si>
  <si>
    <t>SUES-NLAPE1-028</t>
  </si>
  <si>
    <t xml:space="preserve">10.233.2.83 </t>
  </si>
  <si>
    <t>10.8.26.28</t>
  </si>
  <si>
    <t>SUES-NLAPE1-029</t>
  </si>
  <si>
    <t xml:space="preserve">10.233.2.85 </t>
  </si>
  <si>
    <t>10.8.26.29</t>
  </si>
  <si>
    <t>CI 901855</t>
  </si>
  <si>
    <t>06C9998</t>
  </si>
  <si>
    <t>SUES-NLAPE1-055</t>
  </si>
  <si>
    <t>AP1-2922</t>
  </si>
  <si>
    <t>Oracle RAC VDC3 APE</t>
  </si>
  <si>
    <t>KERN</t>
  </si>
  <si>
    <t>10.138.31.11</t>
  </si>
  <si>
    <t>Ingericht Sept 2012
22-09-2012 Live met EDSN</t>
  </si>
  <si>
    <t>CI 901856</t>
  </si>
  <si>
    <t>06C9930</t>
  </si>
  <si>
    <t>SUES-NLAPE1-056</t>
  </si>
  <si>
    <t>10.138.31.14</t>
  </si>
  <si>
    <t>SUES-NLAPE1-065</t>
  </si>
  <si>
    <t>10.138.17.152</t>
  </si>
  <si>
    <t>10.8.25.15</t>
  </si>
  <si>
    <t>Wordt binnenkort ingericht</t>
  </si>
  <si>
    <t>SUES-NLAPE1-066</t>
  </si>
  <si>
    <t>10.138.17.153</t>
  </si>
  <si>
    <t>10.8.25.16</t>
  </si>
  <si>
    <t>SUES-NLAPE1-091</t>
  </si>
  <si>
    <t>10.233.2.93</t>
  </si>
  <si>
    <t>10.8.26.75</t>
  </si>
  <si>
    <t>SUESR007</t>
  </si>
  <si>
    <t>TIBCO NON GF</t>
  </si>
  <si>
    <t>Linux Redhat 5.5</t>
  </si>
  <si>
    <t>10.233.2.95</t>
  </si>
  <si>
    <t>10.138.17.154</t>
  </si>
  <si>
    <t>Op 01-06-2012 operationeel</t>
  </si>
  <si>
    <t>SUESR008</t>
  </si>
  <si>
    <t>10.233.2.154</t>
  </si>
  <si>
    <t>10.138.17.155</t>
  </si>
  <si>
    <t>SUESR012</t>
  </si>
  <si>
    <t>OMS Grid Control</t>
  </si>
  <si>
    <t>10.233.2.169</t>
  </si>
  <si>
    <t>10.138.17.19</t>
  </si>
  <si>
    <t>SUESR019</t>
  </si>
  <si>
    <t>10.233.2.180</t>
  </si>
  <si>
    <t>10.138.16.160</t>
  </si>
  <si>
    <t>Ingericht 22-06-2012
Is op 01-08-2012 live gegaan</t>
  </si>
  <si>
    <t>SUESR033</t>
  </si>
  <si>
    <t>10.233.2.132</t>
  </si>
  <si>
    <t>10.138.24.194</t>
  </si>
  <si>
    <t>SUESR034</t>
  </si>
  <si>
    <t>10.233.2.167</t>
  </si>
  <si>
    <t>10.138.24.195</t>
  </si>
  <si>
    <t>Ingericht 11-06-2012
Operationeel per 01-08-2012</t>
  </si>
  <si>
    <t>SUESR040</t>
  </si>
  <si>
    <t>TIBCO GF iDecisions</t>
  </si>
  <si>
    <t>10.233.2.140</t>
  </si>
  <si>
    <t>10.138.25.140</t>
  </si>
  <si>
    <t>SUESR041</t>
  </si>
  <si>
    <t>10.233.2.182</t>
  </si>
  <si>
    <t>10.138.25.141</t>
  </si>
  <si>
    <t>SUESR052</t>
  </si>
  <si>
    <t>10.233.2.144</t>
  </si>
  <si>
    <t>10.138.25.152</t>
  </si>
  <si>
    <t>SUESR053</t>
  </si>
  <si>
    <t>10.233.2.146</t>
  </si>
  <si>
    <t>10.138.25.153</t>
  </si>
  <si>
    <t>SUESR054</t>
  </si>
  <si>
    <t>TIBCO GF BW</t>
  </si>
  <si>
    <t>10.233.2.150</t>
  </si>
  <si>
    <t>10.138.25.154</t>
  </si>
  <si>
    <t>SUESR055</t>
  </si>
  <si>
    <t>10.233.2.148</t>
  </si>
  <si>
    <t>10.138.25.155</t>
  </si>
  <si>
    <t>SUESR056</t>
  </si>
  <si>
    <t>TIBCO GF iProcess</t>
  </si>
  <si>
    <t>10.234.2.145</t>
  </si>
  <si>
    <t>10.138.25.156</t>
  </si>
  <si>
    <t>SUESR057</t>
  </si>
  <si>
    <t>10.233.2.202</t>
  </si>
  <si>
    <t xml:space="preserve">10.138.25.157 </t>
  </si>
  <si>
    <t>SUESR060</t>
  </si>
  <si>
    <t>10.233.2.152</t>
  </si>
  <si>
    <t>10.138.25.160</t>
  </si>
  <si>
    <t>SUESR061</t>
  </si>
  <si>
    <t>10.233.2.210</t>
  </si>
  <si>
    <t xml:space="preserve">10.138.25.161 </t>
  </si>
  <si>
    <t>SUESR062</t>
  </si>
  <si>
    <t>10.233.2.212</t>
  </si>
  <si>
    <t>10.138.25.162</t>
  </si>
  <si>
    <t>SUESR063</t>
  </si>
  <si>
    <t>TIBCO GF EMS</t>
  </si>
  <si>
    <t>10.138.17.142</t>
  </si>
  <si>
    <t>10.138.25.163</t>
  </si>
  <si>
    <t>SUESR067</t>
  </si>
  <si>
    <t>10.138.17.143</t>
  </si>
  <si>
    <t>10.138.25.173</t>
  </si>
  <si>
    <t>SUESR068</t>
  </si>
  <si>
    <t>10.138.17.144</t>
  </si>
  <si>
    <t>10.138.25.174</t>
  </si>
  <si>
    <t>SUESR077</t>
  </si>
  <si>
    <t>WSUS beheer</t>
  </si>
  <si>
    <t>Linux SLES10-SP2</t>
  </si>
  <si>
    <t>10.138.17.145</t>
  </si>
  <si>
    <t>10.234.2.77</t>
  </si>
  <si>
    <t>Installatie en distributie server</t>
  </si>
  <si>
    <t>SUESR081</t>
  </si>
  <si>
    <t>10.138.17.146</t>
  </si>
  <si>
    <t>10.234.2.81</t>
  </si>
  <si>
    <t>SUESR115</t>
  </si>
  <si>
    <t>NFS</t>
  </si>
  <si>
    <t>Linux SLES10-SP1</t>
  </si>
  <si>
    <t>10.138.17.147</t>
  </si>
  <si>
    <t>10.234.2.131</t>
  </si>
  <si>
    <t>SUESR125</t>
  </si>
  <si>
    <t>10.138.17.10</t>
  </si>
  <si>
    <t>10.233.2.131</t>
  </si>
  <si>
    <t>SUESR129</t>
  </si>
  <si>
    <t>10.138.17.11</t>
  </si>
  <si>
    <t>10.234.2.138</t>
  </si>
  <si>
    <t>UNKNOWN</t>
  </si>
  <si>
    <t>SUESR132</t>
  </si>
  <si>
    <t>HISA</t>
  </si>
  <si>
    <t>10.138.17.12</t>
  </si>
  <si>
    <t>10.234.2.158</t>
  </si>
  <si>
    <t>SUESR139</t>
  </si>
  <si>
    <t>Backup IP-Storage</t>
  </si>
  <si>
    <t>NonGF</t>
  </si>
  <si>
    <t>Project Rise / CHG1222713 / SOW ZNL-4PS2143</t>
  </si>
  <si>
    <t>10.8.17.13</t>
  </si>
  <si>
    <t>10.233.2.79</t>
  </si>
  <si>
    <t>Backup server IP-Storage</t>
  </si>
  <si>
    <t>SUESR140</t>
  </si>
  <si>
    <t xml:space="preserve">Pandora </t>
  </si>
  <si>
    <t>Linux Redhat 6.2</t>
  </si>
  <si>
    <t>10.8.25.14</t>
  </si>
  <si>
    <t>10.138.17.185</t>
  </si>
  <si>
    <t>TIBCO Monitoring</t>
  </si>
  <si>
    <t>SUESR141</t>
  </si>
  <si>
    <t>10.234.2.152</t>
  </si>
  <si>
    <t>10.138.25.185</t>
  </si>
  <si>
    <t>SUESR144</t>
  </si>
  <si>
    <t>TIBCO GF Scripting</t>
  </si>
  <si>
    <t>10.234.2.156</t>
  </si>
  <si>
    <t xml:space="preserve">10.138.17.149 </t>
  </si>
  <si>
    <t>TIBCO Scripting P</t>
  </si>
  <si>
    <t>SUESR150</t>
  </si>
  <si>
    <t>10.233.2.218</t>
  </si>
  <si>
    <t>10.138.17.140</t>
  </si>
  <si>
    <t>SUESR151</t>
  </si>
  <si>
    <t>10.233.2.219</t>
  </si>
  <si>
    <t>10.138.17.141</t>
  </si>
  <si>
    <t>SUESR158</t>
  </si>
  <si>
    <t>10.8.18.75</t>
  </si>
  <si>
    <t>10.234.2.97</t>
  </si>
  <si>
    <t>SUESR161</t>
  </si>
  <si>
    <t>10.8.18.77</t>
  </si>
  <si>
    <t>10.138.24.196</t>
  </si>
  <si>
    <t>SUESR179</t>
  </si>
  <si>
    <t>10.138.25.25</t>
  </si>
  <si>
    <t>10.233.2.159</t>
  </si>
  <si>
    <t>SUESR188</t>
  </si>
  <si>
    <t>10.138.25.165</t>
  </si>
  <si>
    <t>TIBCO Scripting OTA</t>
  </si>
  <si>
    <t>SUESR203</t>
  </si>
  <si>
    <t>HI</t>
  </si>
  <si>
    <t>10.138.24.203</t>
  </si>
  <si>
    <t>Ingericht augustus 2012
Live op 04-01-2013</t>
  </si>
  <si>
    <t>SUESR204</t>
  </si>
  <si>
    <t>10.138.24.204</t>
  </si>
  <si>
    <t>SUESR205</t>
  </si>
  <si>
    <t>10.138.24.205</t>
  </si>
  <si>
    <t>Ingericht augustus 2012
Live in december 2012</t>
  </si>
  <si>
    <t>SUESR206</t>
  </si>
  <si>
    <t>10.138.24.206</t>
  </si>
  <si>
    <t>SUESR207</t>
  </si>
  <si>
    <t>10.138.24.207</t>
  </si>
  <si>
    <t>SUESR321</t>
  </si>
  <si>
    <t>DCTM GF</t>
  </si>
  <si>
    <t>10.138.18.11</t>
  </si>
  <si>
    <t>Zijn op 01-09-2012 live</t>
  </si>
  <si>
    <t>SUESR322</t>
  </si>
  <si>
    <t>10.138.18.12</t>
  </si>
  <si>
    <t>SUESR323</t>
  </si>
  <si>
    <t>Project Rise ESDN</t>
  </si>
  <si>
    <t>10.138.18.13</t>
  </si>
  <si>
    <t>SUESR324</t>
  </si>
  <si>
    <t>10.138.18.14</t>
  </si>
  <si>
    <t>SUESR325</t>
  </si>
  <si>
    <t>Nagios</t>
  </si>
  <si>
    <t>10.234.2.70</t>
  </si>
  <si>
    <t>SUESR366</t>
  </si>
  <si>
    <t>10.138.16.166</t>
  </si>
  <si>
    <t>Ingericht augustus 2012
Live op 17-01-2013</t>
  </si>
  <si>
    <t>SUESR367</t>
  </si>
  <si>
    <t>10.138.16.167</t>
  </si>
  <si>
    <t>SUESR481</t>
  </si>
  <si>
    <t>DCTM NON GF</t>
  </si>
  <si>
    <t>10.138.16.146</t>
  </si>
  <si>
    <t>Is per 15-08-2012 live</t>
  </si>
  <si>
    <t>SUESR482</t>
  </si>
  <si>
    <t>10.138.16.148</t>
  </si>
  <si>
    <t>SUESR483</t>
  </si>
  <si>
    <t>10.138.16.150</t>
  </si>
  <si>
    <t>SUESR484</t>
  </si>
  <si>
    <t>10.138.16.152</t>
  </si>
  <si>
    <t>SUESR485</t>
  </si>
  <si>
    <t>Project Rise Proxy</t>
  </si>
  <si>
    <t>10.138.16.153</t>
  </si>
  <si>
    <t>SUESR486</t>
  </si>
  <si>
    <t>10.138.16.154</t>
  </si>
  <si>
    <t>SUESR487</t>
  </si>
  <si>
    <t>10.138.16.155</t>
  </si>
  <si>
    <t>SUESR488</t>
  </si>
  <si>
    <t>10.138.16.156</t>
  </si>
  <si>
    <t>SUESR741</t>
  </si>
  <si>
    <t>Project Streamserve Upgrade</t>
  </si>
  <si>
    <t>10.138.24.160</t>
  </si>
  <si>
    <t>Is per 01-08-2012 operationeel</t>
  </si>
  <si>
    <t>SUESR742</t>
  </si>
  <si>
    <t>10.138.24.161</t>
  </si>
  <si>
    <t>SUESR743</t>
  </si>
  <si>
    <t>10.138.24.162</t>
  </si>
  <si>
    <t>SUESR744</t>
  </si>
  <si>
    <t>SOW S11526036158, call R98119</t>
  </si>
  <si>
    <t>10.138.24.163</t>
  </si>
  <si>
    <t>SUESR745</t>
  </si>
  <si>
    <t>10.138.24.164</t>
  </si>
  <si>
    <t>SUESR746</t>
  </si>
  <si>
    <t>10.138.24.165</t>
  </si>
  <si>
    <t>SUESR747</t>
  </si>
  <si>
    <t>10.138.24.166</t>
  </si>
  <si>
    <t>SUESR748</t>
  </si>
  <si>
    <t>10.138.24.167</t>
  </si>
  <si>
    <t>SUESR749</t>
  </si>
  <si>
    <t>10.138.24.168</t>
  </si>
  <si>
    <t>SUESR750</t>
  </si>
  <si>
    <t>10.138.24.170</t>
  </si>
  <si>
    <t>SUESR751</t>
  </si>
  <si>
    <t>Project Streamserve upgrade</t>
  </si>
  <si>
    <t>10.138.24.172</t>
  </si>
  <si>
    <t>SUESR752</t>
  </si>
  <si>
    <t>10.138.24.174</t>
  </si>
  <si>
    <t>SUESR753</t>
  </si>
  <si>
    <t>10.138.24.175</t>
  </si>
  <si>
    <t>SUESR754</t>
  </si>
  <si>
    <t>10.138.24.176</t>
  </si>
  <si>
    <t>SUESR755</t>
  </si>
  <si>
    <t>10.138.24.177</t>
  </si>
  <si>
    <t>SUESR756</t>
  </si>
  <si>
    <t>10.138.24.178</t>
  </si>
  <si>
    <t>SUESR757</t>
  </si>
  <si>
    <t>10.138.24.179</t>
  </si>
  <si>
    <t>SUESR758</t>
  </si>
  <si>
    <t>10.138.24.181</t>
  </si>
  <si>
    <t>SUESR759</t>
  </si>
  <si>
    <t>10.138.24.183</t>
  </si>
  <si>
    <t>SUESR760</t>
  </si>
  <si>
    <t>10.138.24.185</t>
  </si>
  <si>
    <t>SUESR761</t>
  </si>
  <si>
    <t>10.138.24.186</t>
  </si>
  <si>
    <t>SUESR762</t>
  </si>
  <si>
    <t>10.138.24.187</t>
  </si>
  <si>
    <t>SUESR763</t>
  </si>
  <si>
    <t>10.138.24.188</t>
  </si>
  <si>
    <t>SUESR764</t>
  </si>
  <si>
    <t>Project Informatica</t>
  </si>
  <si>
    <t>10.138.24.189</t>
  </si>
  <si>
    <t>SUESR765</t>
  </si>
  <si>
    <t>10.138.26.11</t>
  </si>
  <si>
    <t>Zijn per 01-09-2012 live</t>
  </si>
  <si>
    <t>SUESR766</t>
  </si>
  <si>
    <t>10.138.26.12</t>
  </si>
  <si>
    <t>SUESR767</t>
  </si>
  <si>
    <t>10.138.26.13</t>
  </si>
  <si>
    <t>SUESR768</t>
  </si>
  <si>
    <t>10.138.26.14</t>
  </si>
  <si>
    <t>SUESR769</t>
  </si>
  <si>
    <t>10.138.26.15</t>
  </si>
  <si>
    <t>SUESR770</t>
  </si>
  <si>
    <t>10.138.26.16</t>
  </si>
  <si>
    <t>SUESR771</t>
  </si>
  <si>
    <t>10.138.26.17</t>
  </si>
  <si>
    <t>SUESR772</t>
  </si>
  <si>
    <t>10.138.26.18</t>
  </si>
  <si>
    <t>SUESR773</t>
  </si>
  <si>
    <t>10.138.26.19</t>
  </si>
  <si>
    <t>SUESR774</t>
  </si>
  <si>
    <t>10.138.26.20</t>
  </si>
  <si>
    <t>SUESR776</t>
  </si>
  <si>
    <t>10.138.25.176</t>
  </si>
  <si>
    <t>Ingericht in oktober</t>
  </si>
  <si>
    <t>SUESR777</t>
  </si>
  <si>
    <t>10.138.25.177</t>
  </si>
  <si>
    <t>SUESR778</t>
  </si>
  <si>
    <t>10.138.25.178</t>
  </si>
  <si>
    <t>SUESR779</t>
  </si>
  <si>
    <t>10.138.25.179</t>
  </si>
  <si>
    <t>SUESR780</t>
  </si>
  <si>
    <t>10.138.25.180</t>
  </si>
  <si>
    <t>CI 901812</t>
  </si>
  <si>
    <t>KD95T5N</t>
  </si>
  <si>
    <t>SUESY009</t>
  </si>
  <si>
    <t>AP1-2412</t>
  </si>
  <si>
    <t>per 01-06-2012 in beheer</t>
  </si>
  <si>
    <t>CI 901813</t>
  </si>
  <si>
    <t>KD95T6K</t>
  </si>
  <si>
    <t>SUESY010</t>
  </si>
  <si>
    <t>AP1-2409</t>
  </si>
  <si>
    <t>CI 901828</t>
  </si>
  <si>
    <t>0650461</t>
  </si>
  <si>
    <t>SUESY039</t>
  </si>
  <si>
    <t>AP1-2415</t>
  </si>
  <si>
    <t>Memory uitgebreid tijdens issue 10-12-2012 iom Loek</t>
  </si>
  <si>
    <t>Operationeel vanaf januari 2012</t>
  </si>
  <si>
    <t>CI 901792</t>
  </si>
  <si>
    <t>KD95T5P</t>
  </si>
  <si>
    <t>SUESY042</t>
  </si>
  <si>
    <t>AP1-2407</t>
  </si>
  <si>
    <t>CI 901793</t>
  </si>
  <si>
    <t>KD95T7L</t>
  </si>
  <si>
    <t>SUESY043</t>
  </si>
  <si>
    <t>CI 901794</t>
  </si>
  <si>
    <t>KD95T6C</t>
  </si>
  <si>
    <t>SUESY044</t>
  </si>
  <si>
    <t>CI 901795</t>
  </si>
  <si>
    <t>KD95T5Y</t>
  </si>
  <si>
    <t>SUESY045</t>
  </si>
  <si>
    <t>Service Improvement Program</t>
  </si>
  <si>
    <t>CI 901796</t>
  </si>
  <si>
    <t>KD95T7H</t>
  </si>
  <si>
    <t>SUESY046</t>
  </si>
  <si>
    <t>CI 901797</t>
  </si>
  <si>
    <t>KD95T7C</t>
  </si>
  <si>
    <t>SUESY047</t>
  </si>
  <si>
    <t>CI 901798</t>
  </si>
  <si>
    <t>KD95T6N</t>
  </si>
  <si>
    <t>SUESY058</t>
  </si>
  <si>
    <t>CI 901799</t>
  </si>
  <si>
    <t>KD95T5R</t>
  </si>
  <si>
    <t>SUESY059</t>
  </si>
  <si>
    <t>CI 901782</t>
  </si>
  <si>
    <t>99B8411</t>
  </si>
  <si>
    <t>SUESY064</t>
  </si>
  <si>
    <t>Oracle RAC UH1 APE</t>
  </si>
  <si>
    <t>Oracle RAC servers</t>
  </si>
  <si>
    <t>CI 901783</t>
  </si>
  <si>
    <t>99B8410</t>
  </si>
  <si>
    <t>SUESY065</t>
  </si>
  <si>
    <t>CI 901784</t>
  </si>
  <si>
    <t>99B8408</t>
  </si>
  <si>
    <t>SUESY066</t>
  </si>
  <si>
    <t>CI 212528</t>
  </si>
  <si>
    <t>99B3265</t>
  </si>
  <si>
    <t>SUESY070</t>
  </si>
  <si>
    <t>AP1-0423</t>
  </si>
  <si>
    <r>
      <t>SAP</t>
    </r>
    <r>
      <rPr>
        <strike/>
        <sz val="10"/>
        <rFont val="Arial"/>
        <family val="2"/>
      </rPr>
      <t xml:space="preserve"> </t>
    </r>
    <r>
      <rPr>
        <sz val="12"/>
        <color theme="1"/>
        <rFont val="Lucida Sans"/>
        <family val="2"/>
      </rPr>
      <t>CRM/ISU / Cronacle</t>
    </r>
  </si>
  <si>
    <t>PI is uit productie</t>
  </si>
  <si>
    <t>CI 212531</t>
  </si>
  <si>
    <t>99A9745</t>
  </si>
  <si>
    <t>SUESY071</t>
  </si>
  <si>
    <t>CI 212532</t>
  </si>
  <si>
    <t>99A9746</t>
  </si>
  <si>
    <t>SUESY072</t>
  </si>
  <si>
    <t>CI 212535</t>
  </si>
  <si>
    <t>99B3269</t>
  </si>
  <si>
    <t>SUESY075</t>
  </si>
  <si>
    <t>AP1-0422</t>
  </si>
  <si>
    <t>CI 214224</t>
  </si>
  <si>
    <t>99C2961</t>
  </si>
  <si>
    <t>SUESY080</t>
  </si>
  <si>
    <t>CI 213815</t>
  </si>
  <si>
    <t>99B4299</t>
  </si>
  <si>
    <t>SUESY081</t>
  </si>
  <si>
    <t>Oracle RAC NON SAP APE</t>
  </si>
  <si>
    <t>CI 213803</t>
  </si>
  <si>
    <t>99B5156</t>
  </si>
  <si>
    <t>SUESY082</t>
  </si>
  <si>
    <t>CI 213804</t>
  </si>
  <si>
    <t>99B5143</t>
  </si>
  <si>
    <t>SUESY083</t>
  </si>
  <si>
    <t>CI 214408</t>
  </si>
  <si>
    <t>99C7503</t>
  </si>
  <si>
    <t>SUESY084</t>
  </si>
  <si>
    <t>AP1-0418</t>
  </si>
  <si>
    <t>CI 213813</t>
  </si>
  <si>
    <t>99B4312</t>
  </si>
  <si>
    <t>SUESY088</t>
  </si>
  <si>
    <t>CI 213802</t>
  </si>
  <si>
    <t>99B5140</t>
  </si>
  <si>
    <t>SUESY089</t>
  </si>
  <si>
    <t>Oracle RAC SAP APE BI</t>
  </si>
  <si>
    <t>Is ontmanteld en uitgebouwd</t>
  </si>
  <si>
    <t>CI 901695</t>
  </si>
  <si>
    <t>99B9654</t>
  </si>
  <si>
    <t>SUESY108</t>
  </si>
  <si>
    <t>AP1-0959</t>
  </si>
  <si>
    <t>CI 215283</t>
  </si>
  <si>
    <t>99B7228</t>
  </si>
  <si>
    <t>SUESY111</t>
  </si>
  <si>
    <t>Uit productie</t>
  </si>
  <si>
    <t>Oracle Dataguard SAP APE</t>
  </si>
  <si>
    <t>CI 215287</t>
  </si>
  <si>
    <t>99B7224</t>
  </si>
  <si>
    <t>SUESY123</t>
  </si>
  <si>
    <t>CI 212530</t>
  </si>
  <si>
    <t>99B3264</t>
  </si>
  <si>
    <t>SUESY126</t>
  </si>
  <si>
    <t>Oracle Dataguard NON SAP APE</t>
  </si>
  <si>
    <t>CI 901780</t>
  </si>
  <si>
    <t>99A1911</t>
  </si>
  <si>
    <t>SUESY162</t>
  </si>
  <si>
    <t>AP1-2970</t>
  </si>
  <si>
    <t>Oracle RAC SAP APE CRM/ISU</t>
  </si>
  <si>
    <t>M2 tbv Oracle RAC SAP
PI is uit productie
ISU en CRM zijn verplaatst
Per 10 juni uit productie
Is ontmanteld en uitgebouwd</t>
  </si>
  <si>
    <t>CI 901781</t>
  </si>
  <si>
    <t>99A1870</t>
  </si>
  <si>
    <t>SUESY163</t>
  </si>
  <si>
    <t>CI 1023523</t>
  </si>
  <si>
    <t>CZ21340MZG</t>
  </si>
  <si>
    <t>HP</t>
  </si>
  <si>
    <t>SUESY191</t>
  </si>
  <si>
    <t>AP1-5780</t>
  </si>
  <si>
    <t>Kern Archief</t>
  </si>
  <si>
    <t>Linux Redhat 4.6</t>
  </si>
  <si>
    <t>Operationeel op 01-05-2012</t>
  </si>
  <si>
    <t>CI 1023524</t>
  </si>
  <si>
    <t>CZ21340MZH</t>
  </si>
  <si>
    <t>SUESY192</t>
  </si>
  <si>
    <t>CI 1019025</t>
  </si>
  <si>
    <t>KD95T6W</t>
  </si>
  <si>
    <t>SUESZ009</t>
  </si>
  <si>
    <t>CI 1019024</t>
  </si>
  <si>
    <t>KD95T5W</t>
  </si>
  <si>
    <t>SUESZ010</t>
  </si>
  <si>
    <t>CI 1018896</t>
  </si>
  <si>
    <t>99A1913</t>
  </si>
  <si>
    <t>SUESZ068</t>
  </si>
  <si>
    <t>Oracle RAC SAP AMS CRM/ISU</t>
  </si>
  <si>
    <t>M2 tbv Oracle RAC SAP
PI is uit productie
ISU en CRM zijn verplaatst
Per 16 juni uit productie
Is ontmanteld en uitgebouwd</t>
  </si>
  <si>
    <t>CI 1018897</t>
  </si>
  <si>
    <t>99A9203</t>
  </si>
  <si>
    <t>SUESZ069</t>
  </si>
  <si>
    <t>CI 214402</t>
  </si>
  <si>
    <t>99C7484</t>
  </si>
  <si>
    <t>SUESZ076</t>
  </si>
  <si>
    <t xml:space="preserve">CI 214403 </t>
  </si>
  <si>
    <t>99C7512</t>
  </si>
  <si>
    <t>SUESZ078</t>
  </si>
  <si>
    <t>SAP CRM / Cronacle</t>
  </si>
  <si>
    <t>CI 215294</t>
  </si>
  <si>
    <t>99B7237</t>
  </si>
  <si>
    <t>SUESZ079</t>
  </si>
  <si>
    <t>4B-25</t>
  </si>
  <si>
    <t>CI 214404</t>
  </si>
  <si>
    <t>99C7485</t>
  </si>
  <si>
    <t>SUESZ080</t>
  </si>
  <si>
    <t>CI 215295</t>
  </si>
  <si>
    <t>99B7221</t>
  </si>
  <si>
    <t>SUESZ081</t>
  </si>
  <si>
    <t>SAP ISU / Cronacle</t>
  </si>
  <si>
    <t>CI 214225</t>
  </si>
  <si>
    <t>99C2964</t>
  </si>
  <si>
    <t>SUESZ082</t>
  </si>
  <si>
    <t>4B-27</t>
  </si>
  <si>
    <t>CI 214226</t>
  </si>
  <si>
    <t>99C2963</t>
  </si>
  <si>
    <t>SUESZ083</t>
  </si>
  <si>
    <t>CI 213828</t>
  </si>
  <si>
    <t>99B5122</t>
  </si>
  <si>
    <t>SUESZ086</t>
  </si>
  <si>
    <t>PI is uit productie
ISU en CRM zijn verplaatst
Per 16 juni uit productie
Is ontmanteld en uitgebouwd</t>
  </si>
  <si>
    <t>CI 213829</t>
  </si>
  <si>
    <t>99B5141</t>
  </si>
  <si>
    <t>SUESZ087</t>
  </si>
  <si>
    <t>CI 214228</t>
  </si>
  <si>
    <t>99B3271</t>
  </si>
  <si>
    <t>SUESZ091</t>
  </si>
  <si>
    <t>Oracle RAC NON SAP AMS</t>
  </si>
  <si>
    <t>CI 214229</t>
  </si>
  <si>
    <t>99B9057</t>
  </si>
  <si>
    <t>SUESZ092</t>
  </si>
  <si>
    <t>CI 215298</t>
  </si>
  <si>
    <t>99B7219</t>
  </si>
  <si>
    <t>SUESZ095</t>
  </si>
  <si>
    <t>CI1014693</t>
  </si>
  <si>
    <t>99B9651</t>
  </si>
  <si>
    <t>4J-31</t>
  </si>
  <si>
    <t>CI 215301</t>
  </si>
  <si>
    <t>99B7216</t>
  </si>
  <si>
    <t>SUESZ106</t>
  </si>
  <si>
    <t>CI 213812</t>
  </si>
  <si>
    <t>99B4307</t>
  </si>
  <si>
    <t>SUESZ132</t>
  </si>
  <si>
    <t>CI 213826</t>
  </si>
  <si>
    <t>99B5125</t>
  </si>
  <si>
    <t>SUESZ133</t>
  </si>
  <si>
    <t>CI 1018942</t>
  </si>
  <si>
    <t>KD95T6V</t>
  </si>
  <si>
    <t>SUESZ152</t>
  </si>
  <si>
    <t>CI 1018943</t>
  </si>
  <si>
    <t>KD95T6Y</t>
  </si>
  <si>
    <t>SUESZ153</t>
  </si>
  <si>
    <t>CI 1018944</t>
  </si>
  <si>
    <t>KD95T6G</t>
  </si>
  <si>
    <t>SUESZ154</t>
  </si>
  <si>
    <t>CI 1018945</t>
  </si>
  <si>
    <t>KD95T6D</t>
  </si>
  <si>
    <t>SUESZ155</t>
  </si>
  <si>
    <t>CI 1018946</t>
  </si>
  <si>
    <t>KD95T6F</t>
  </si>
  <si>
    <t>SUESZ156</t>
  </si>
  <si>
    <t>CI 1018947</t>
  </si>
  <si>
    <t>KD95T6X</t>
  </si>
  <si>
    <t>SUESZ157</t>
  </si>
  <si>
    <t>0650248</t>
  </si>
  <si>
    <t>Oracle RAC UH1 AMS</t>
  </si>
  <si>
    <t>Oracle RAC server</t>
  </si>
  <si>
    <t>0650465</t>
  </si>
  <si>
    <t>SWES-NLAMS1-021</t>
  </si>
  <si>
    <t>Virtual Center</t>
  </si>
  <si>
    <t>SWES-NLAMS1-048</t>
  </si>
  <si>
    <t>Steppingstone</t>
  </si>
  <si>
    <t>10.8.18.48</t>
  </si>
  <si>
    <t>Ingericht dec 2012</t>
  </si>
  <si>
    <t>SWES-NLAMS1-049</t>
  </si>
  <si>
    <t>10.8.18.49</t>
  </si>
  <si>
    <t>SWES-NLAMS1-050</t>
  </si>
  <si>
    <t>10.8.18.50</t>
  </si>
  <si>
    <t>SWES-NLAMS1-058</t>
  </si>
  <si>
    <t>Project TIBCO NON GF Test</t>
  </si>
  <si>
    <t>10.8.18.58</t>
  </si>
  <si>
    <t>Ingericht aug 2012
01-11-2012 live gegaan</t>
  </si>
  <si>
    <t>SWES-NLAMS1-059</t>
  </si>
  <si>
    <t>10.8.18.59</t>
  </si>
  <si>
    <t>SWES-NLAMS1-060</t>
  </si>
  <si>
    <t>10.8.18.60</t>
  </si>
  <si>
    <t>SWES-NLAMS1-061</t>
  </si>
  <si>
    <t>10.8.18.61</t>
  </si>
  <si>
    <t>SWES-NLAMS1-062</t>
  </si>
  <si>
    <t>10.8.18.62</t>
  </si>
  <si>
    <t>SWES-NLAMS1-063</t>
  </si>
  <si>
    <t>10.8.18.63</t>
  </si>
  <si>
    <t>SWES-NLAMS1-064</t>
  </si>
  <si>
    <t>10.8.18.64</t>
  </si>
  <si>
    <t>SWES-NLAMS1-065</t>
  </si>
  <si>
    <t>10.8.18.65</t>
  </si>
  <si>
    <t>SWES-NLAMS1-066</t>
  </si>
  <si>
    <t>10.8.18.66</t>
  </si>
  <si>
    <t>SWES-NLAMS1-067</t>
  </si>
  <si>
    <t>10.8.19.62</t>
  </si>
  <si>
    <t>W2008EE R2 x64</t>
  </si>
  <si>
    <t>10.8.18.73</t>
  </si>
  <si>
    <t>Ingericht okt 2012
22-10-2012 live gegaan</t>
  </si>
  <si>
    <t>SWES-NLAMS1-078</t>
  </si>
  <si>
    <t>SmallGUI</t>
  </si>
  <si>
    <t>10.8.17.11</t>
  </si>
  <si>
    <t>Op 29-10-2012 live gegaan</t>
  </si>
  <si>
    <t>DigiP Web</t>
  </si>
  <si>
    <t>10.8.17.12</t>
  </si>
  <si>
    <t>Ingericht nov 2012
26-11-2012 live gegaan</t>
  </si>
  <si>
    <t>CI1024095</t>
  </si>
  <si>
    <t>99B7192</t>
  </si>
  <si>
    <t>DigiP P-DB</t>
  </si>
  <si>
    <t>SWES-NLAMS1-081</t>
  </si>
  <si>
    <t>Buitendienst fileserver (GBU)</t>
  </si>
  <si>
    <t>10.8.18.78</t>
  </si>
  <si>
    <t>Ingericht okt 2012
Live op 01-02-2013</t>
  </si>
  <si>
    <t>RMS (SAS)</t>
  </si>
  <si>
    <t>10.8.18.79</t>
  </si>
  <si>
    <t>Ingericht nov 2012
T.b.v. Upgrade
Live op 20-06-2013</t>
  </si>
  <si>
    <t>SWES-NLAPE1-018</t>
  </si>
  <si>
    <t>Stopped</t>
  </si>
  <si>
    <t>Ingericht 22-06
Is per 01-08-2012 live
Wordt ontmanteld</t>
  </si>
  <si>
    <t>SWES-NLAPE1-021</t>
  </si>
  <si>
    <t>SWES-NLAPE1-057</t>
  </si>
  <si>
    <t>10.8.26.61</t>
  </si>
  <si>
    <t>SWES-NLAPE1-058</t>
  </si>
  <si>
    <t>10.8.26.62</t>
  </si>
  <si>
    <t>10.8.26.64</t>
  </si>
  <si>
    <t>SWES-NLAPE1-061</t>
  </si>
  <si>
    <t>10.8.26.65</t>
  </si>
  <si>
    <t>SWES-NLAPE1-062</t>
  </si>
  <si>
    <t>CHG114237 R95942</t>
  </si>
  <si>
    <t>10.8.27.63</t>
  </si>
  <si>
    <t>SWES-NLAPE1-078</t>
  </si>
  <si>
    <t>Onderdeel project RISE, SAS upgrade</t>
  </si>
  <si>
    <t>10.8.25.11</t>
  </si>
  <si>
    <t>SWES-NLAPE1-079</t>
  </si>
  <si>
    <t xml:space="preserve">GF </t>
  </si>
  <si>
    <t>10.8.25.12</t>
  </si>
  <si>
    <t>SWES-NLAPE1-080</t>
  </si>
  <si>
    <t>10.8.25.13</t>
  </si>
  <si>
    <t>Ingericht nov 2012
12-11-2012 live gegaan</t>
  </si>
  <si>
    <t>CI 901871</t>
  </si>
  <si>
    <t>99B7208</t>
  </si>
  <si>
    <t>SWES-NLAPE1-081</t>
  </si>
  <si>
    <t>DigiP A-DB</t>
  </si>
  <si>
    <t>SWES-NLAPE1-088</t>
  </si>
  <si>
    <t>Test</t>
  </si>
  <si>
    <t>Beheer Test</t>
  </si>
  <si>
    <t>10.8.26.72</t>
  </si>
  <si>
    <t>Test en monitor server TBV NON SAP applicaties</t>
  </si>
  <si>
    <t>SWES-NLAPE1-092</t>
  </si>
  <si>
    <t>Buitendienst fileserver</t>
  </si>
  <si>
    <t>10.8.26.92</t>
  </si>
  <si>
    <t>SWES-NLAPE1-182</t>
  </si>
  <si>
    <t>10.8.26.182</t>
  </si>
  <si>
    <t>SWESR027</t>
  </si>
  <si>
    <t>10.234.2.99</t>
  </si>
  <si>
    <t>ingericht 11-03-2012
Op 01-06-2012 operationeel</t>
  </si>
  <si>
    <t>SWESR028</t>
  </si>
  <si>
    <t>CHG165429 en R103503: geheugenuitbreiding VM SWES-NLAPE1-078 test</t>
  </si>
  <si>
    <t>10.234.2.100</t>
  </si>
  <si>
    <t>SWESR029</t>
  </si>
  <si>
    <t>10.234.2.101</t>
  </si>
  <si>
    <t>SWESR030</t>
  </si>
  <si>
    <t xml:space="preserve">Aprimo </t>
  </si>
  <si>
    <t>10.234.2.102</t>
  </si>
  <si>
    <t>AiA ITP</t>
  </si>
  <si>
    <t>10.138.25.22</t>
  </si>
  <si>
    <t>10-01-2012 ingericht voor 
AiA ITP</t>
  </si>
  <si>
    <t>SWESR103</t>
  </si>
  <si>
    <t>DCTM/NON GF Autovue</t>
  </si>
  <si>
    <t>10.234.2.212</t>
  </si>
  <si>
    <t>Per 01-04-2013 uit productie
Wordt ontmanteld</t>
  </si>
  <si>
    <t>SWESR106</t>
  </si>
  <si>
    <t>10.234.2.200</t>
  </si>
  <si>
    <t>SWESR107</t>
  </si>
  <si>
    <t>10.234.2.201</t>
  </si>
  <si>
    <t>SWESR108</t>
  </si>
  <si>
    <t>TIBCO GF CCBPM 'Dweilserver'</t>
  </si>
  <si>
    <t>10.138.17.157</t>
  </si>
  <si>
    <t>13-12-2011 ingezet voor GF TIBCO als TIBCO SCO server</t>
  </si>
  <si>
    <t>SWESR113</t>
  </si>
  <si>
    <t>10.231.64.113</t>
  </si>
  <si>
    <t>10.233.2.99</t>
  </si>
  <si>
    <t>10.233.2.100</t>
  </si>
  <si>
    <t>10.233.2.101</t>
  </si>
  <si>
    <t>SWESR129</t>
  </si>
  <si>
    <t>Autovue</t>
  </si>
  <si>
    <t>10.138.16.159</t>
  </si>
  <si>
    <t>15-03-2012 opgeleverd</t>
  </si>
  <si>
    <t>SWESR134</t>
  </si>
  <si>
    <t>Tekstbundel</t>
  </si>
  <si>
    <t>10.233.2.72</t>
  </si>
  <si>
    <t>SWESR147</t>
  </si>
  <si>
    <t>10.234.2.89</t>
  </si>
  <si>
    <t>SWESR152</t>
  </si>
  <si>
    <t>10.138.25.20</t>
  </si>
  <si>
    <t>20-12-2011 ingericht voor 
AiA ITP</t>
  </si>
  <si>
    <t>SWESR159</t>
  </si>
  <si>
    <t>TIBCO Tooling</t>
  </si>
  <si>
    <t>Nieuwe tooling server
Ingericht op 01-07-2013</t>
  </si>
  <si>
    <t>SWESR327</t>
  </si>
  <si>
    <t>MPR</t>
  </si>
  <si>
    <t xml:space="preserve">10.138.16.168  </t>
  </si>
  <si>
    <t>29-09 ingericht en operationeel na performance issues MPR 5.1</t>
  </si>
  <si>
    <t>SWESR370</t>
  </si>
  <si>
    <t>W2008SE R2 x64</t>
  </si>
  <si>
    <t>10.138.24.197</t>
  </si>
  <si>
    <t>Ingericht juli 2012
27-09-2012 operationeel</t>
  </si>
  <si>
    <t>SWESR371</t>
  </si>
  <si>
    <t>10.138.24.198</t>
  </si>
  <si>
    <t>SWESR372</t>
  </si>
  <si>
    <t>10.138.24.199</t>
  </si>
  <si>
    <t>SWESR373</t>
  </si>
  <si>
    <t>10.138.24.200</t>
  </si>
  <si>
    <t>SWESR374</t>
  </si>
  <si>
    <t>10.138.24.201</t>
  </si>
  <si>
    <t>SWESR430</t>
  </si>
  <si>
    <t>10.234.2.215</t>
  </si>
  <si>
    <t>Power Recon server</t>
  </si>
  <si>
    <t>SWESR445</t>
  </si>
  <si>
    <t>Project MPR versie 5</t>
  </si>
  <si>
    <t>10.138.16.163</t>
  </si>
  <si>
    <t>SWESR446</t>
  </si>
  <si>
    <t>10.138.16.164</t>
  </si>
  <si>
    <t>SWESR775</t>
  </si>
  <si>
    <t xml:space="preserve">10.138.24.210  </t>
  </si>
  <si>
    <t>SWESR998</t>
  </si>
  <si>
    <t>10.234.2.231</t>
  </si>
  <si>
    <t>Tijdelijke Autovue server
09-03-2012 opgeleverd</t>
  </si>
  <si>
    <t>SWESR999</t>
  </si>
  <si>
    <t>10.234.2.229</t>
  </si>
  <si>
    <t>CI 212529</t>
  </si>
  <si>
    <t>99A9744</t>
  </si>
  <si>
    <t>SWESY079</t>
  </si>
  <si>
    <t>SQL Cluster APE</t>
  </si>
  <si>
    <t>CI 214237</t>
  </si>
  <si>
    <t>99C3784</t>
  </si>
  <si>
    <t>SWESY118</t>
  </si>
  <si>
    <t>CI 214233</t>
  </si>
  <si>
    <t>99B9052</t>
  </si>
  <si>
    <t>SWESZ104</t>
  </si>
  <si>
    <t>SQL Cluster AMS</t>
  </si>
  <si>
    <t>CI 214234</t>
  </si>
  <si>
    <t>99B9072</t>
  </si>
  <si>
    <t>SWESZ105</t>
  </si>
  <si>
    <t>VIO_10</t>
  </si>
  <si>
    <t>VIO</t>
  </si>
  <si>
    <t>VIO_11</t>
  </si>
  <si>
    <t>VIO_20</t>
  </si>
  <si>
    <t>VIO_21</t>
  </si>
  <si>
    <t>W2K3-FOR01P</t>
  </si>
  <si>
    <t>10.8.26.68</t>
  </si>
  <si>
    <t>CI 1024097</t>
  </si>
  <si>
    <t>99NL676</t>
  </si>
  <si>
    <t>CI 1024099</t>
  </si>
  <si>
    <t>99NL690</t>
  </si>
  <si>
    <t>W2K3-FOR04P</t>
  </si>
  <si>
    <t>CI 901840</t>
  </si>
  <si>
    <t>99B7197</t>
  </si>
  <si>
    <t>W2K3-RMS01O</t>
  </si>
  <si>
    <t>RMS (Wasstraat)</t>
  </si>
  <si>
    <t>10.138.17.24</t>
  </si>
  <si>
    <t>W2KS SP4</t>
  </si>
  <si>
    <t>10.138.17.23</t>
  </si>
  <si>
    <t>SUES-NLAMS1-030</t>
  </si>
  <si>
    <t>SOLR (POC)</t>
  </si>
  <si>
    <t>10.8.18.30</t>
  </si>
  <si>
    <t>Ingericht op 12-09-2013</t>
  </si>
  <si>
    <t>SUES-NLAPE1-093</t>
  </si>
  <si>
    <t>10.8.26.93</t>
  </si>
  <si>
    <t>CMS-AIC-01</t>
  </si>
  <si>
    <t>Detail type</t>
  </si>
  <si>
    <t>Informix Database Connection</t>
  </si>
  <si>
    <t>OLEDB Database Connection</t>
  </si>
  <si>
    <t>Database Connection</t>
  </si>
  <si>
    <t>OLEDB Database connection</t>
  </si>
  <si>
    <t>Oracle Database connection</t>
  </si>
  <si>
    <t>JDBC Database connection</t>
  </si>
  <si>
    <t>FTP file connection</t>
  </si>
  <si>
    <t>GROUP.RWE.COM/DATA</t>
  </si>
  <si>
    <t>Fileshare connection</t>
  </si>
  <si>
    <t>Deliver call centre norm hours data, needed for payroll process</t>
  </si>
  <si>
    <t>ftp.auditbase.nl</t>
  </si>
  <si>
    <t xml:space="preserve">S031A0006.rwe.com </t>
  </si>
  <si>
    <t>https://teamatwork-sharepoint.rwe.com</t>
  </si>
  <si>
    <t>Filter</t>
  </si>
  <si>
    <t>x</t>
  </si>
  <si>
    <t>10.233.2.134</t>
  </si>
  <si>
    <t>r0682i1.rwe.com</t>
  </si>
  <si>
    <t>Human Inference</t>
  </si>
  <si>
    <t>HTTP Web service</t>
  </si>
  <si>
    <t>App-Server</t>
  </si>
  <si>
    <t>RWE ftp</t>
  </si>
  <si>
    <t>ftpservice.rwe.com</t>
  </si>
  <si>
    <t>FTP connection</t>
  </si>
  <si>
    <t>SMTP</t>
  </si>
  <si>
    <t>ODS</t>
  </si>
  <si>
    <t>ODS stores selected data from RMS on business partners included in campaigns, providing this information to frontend applications</t>
  </si>
  <si>
    <t>Tibco adapter</t>
  </si>
  <si>
    <t>HISA server connection</t>
  </si>
  <si>
    <t>Delivery of pre-processed files from RMS</t>
  </si>
  <si>
    <t>Deliver worklist to operation</t>
  </si>
  <si>
    <t>Deliver VDN information for analysis</t>
  </si>
  <si>
    <t xml:space="preserve">Data on payment behaviour and bad payer determination for telephone routing </t>
  </si>
  <si>
    <t>Deliver iProcess data for analysis</t>
  </si>
  <si>
    <t>Deliver productivity data for analysis</t>
  </si>
  <si>
    <t>Data for reports on productivity for coaches and teamleads</t>
  </si>
  <si>
    <t>Data on telephony, routing and for forecasting based on response analysis</t>
  </si>
  <si>
    <t>Data on callcenter users, work schedules and realised hours and calls</t>
  </si>
  <si>
    <t>Primary source of reporting (master) data</t>
  </si>
  <si>
    <t>Output control data for RAS</t>
  </si>
  <si>
    <t>Data for call routing</t>
  </si>
  <si>
    <t>Data for ad-hoc analysis</t>
  </si>
  <si>
    <t>Telephony data for analysis</t>
  </si>
  <si>
    <t>Customer data for further credit management analysis</t>
  </si>
  <si>
    <t>TEP</t>
  </si>
  <si>
    <t>Verification of output data</t>
  </si>
  <si>
    <t>31.222.183.64 (rackspace cloud)</t>
  </si>
  <si>
    <t>IP Storage</t>
  </si>
  <si>
    <t>TRFC</t>
  </si>
  <si>
    <t>IP Storage connection</t>
  </si>
  <si>
    <t>Transactional RFC</t>
  </si>
  <si>
    <t>sues-nlams1-051-vip</t>
  </si>
  <si>
    <t>Automount</t>
  </si>
  <si>
    <t>Automount fileshare for GBU</t>
  </si>
  <si>
    <t>swes-nlams1-081</t>
  </si>
  <si>
    <t>ODBC Connection</t>
  </si>
  <si>
    <t>TotalviewBPS DWH</t>
  </si>
  <si>
    <t>NOK</t>
  </si>
  <si>
    <t>Retrieve Output control data that XM2 collects from iProcess</t>
  </si>
  <si>
    <t>XML messages sent by reporting services for process reports</t>
  </si>
  <si>
    <t>Master data and financial data for many different reports</t>
  </si>
  <si>
    <t>Customer master data and contract data for various reports</t>
  </si>
  <si>
    <t>Load and data mapping of database layers</t>
  </si>
  <si>
    <t>EDSN messages for process and verification reports</t>
  </si>
  <si>
    <t>Consumption data for process and verification reports</t>
  </si>
  <si>
    <t>Financial data for HQ financial reports</t>
  </si>
  <si>
    <t>Input from iProcess (XML files and input files for compensatievergoeding report)</t>
  </si>
  <si>
    <t>Output for file based reports</t>
  </si>
  <si>
    <t>Data for several Qlikview reports</t>
  </si>
  <si>
    <t>Transfer of data during Vaultage load</t>
  </si>
  <si>
    <t xml:space="preserve">SMTP </t>
  </si>
  <si>
    <t>Monitoring of XM2</t>
  </si>
  <si>
    <t>Daily delivery of marketing related Greenfield data</t>
  </si>
  <si>
    <t>Daily delivery of payments and dunning related Greenfield data</t>
  </si>
  <si>
    <t>Several XM2 report tables and self-service Qlikview reports</t>
  </si>
  <si>
    <t>Large number of operational worklists</t>
  </si>
  <si>
    <t>Once-a-month data delivery for DTE reports</t>
  </si>
  <si>
    <t>List of business partners for email ‘pre announcement mail digital JAR’</t>
  </si>
  <si>
    <t>Output control data, event data</t>
  </si>
  <si>
    <t>Telephony data</t>
  </si>
  <si>
    <t>Contact logs from RMS naar XM2</t>
  </si>
  <si>
    <t>Business partners and attributes to define campaigns and target groups</t>
  </si>
  <si>
    <t>Campaign data, campaign results, customer data for analytics</t>
  </si>
  <si>
    <t>Automatic mails to fabRMS for process monitoring and to end users</t>
  </si>
  <si>
    <t>Marketing reporting information</t>
  </si>
  <si>
    <t>Deliver customer satisfaction and marketing data, campaign master data</t>
  </si>
  <si>
    <t>Contact log data</t>
  </si>
  <si>
    <t>Exported data to end-users, essent internal parties, third parties like call-centers</t>
  </si>
  <si>
    <t>Defined campaigns and target groups</t>
  </si>
  <si>
    <t>Incoming request for Apex pages</t>
  </si>
  <si>
    <t>Master data originating from SAP and uniforms</t>
  </si>
  <si>
    <t>Cleansed prospect data</t>
  </si>
  <si>
    <t>Customer intelligence information</t>
  </si>
  <si>
    <t>Agent data about call centre employees</t>
  </si>
  <si>
    <t>Dashboard, scorecard and Cubeviewer reporting data for Qlikview reports</t>
  </si>
  <si>
    <t>Blacklisted business partners for bailiff</t>
  </si>
  <si>
    <t>Requests to resend case data (resend adapter, PIF does request)</t>
  </si>
  <si>
    <t>Worklist workflow management contents</t>
  </si>
  <si>
    <t>Bailliff worklist data</t>
  </si>
  <si>
    <r>
      <rPr>
        <sz val="9.5"/>
        <color theme="1"/>
        <rFont val="Verdana"/>
      </rPr>
      <t>Worklist status updates</t>
    </r>
  </si>
  <si>
    <t>Event data from iProcess to derive process status</t>
  </si>
  <si>
    <t>Inbound and outbound call information</t>
  </si>
  <si>
    <t>Agent data</t>
  </si>
  <si>
    <t>Agent forecast data</t>
  </si>
  <si>
    <t>Automatic number identification data</t>
  </si>
  <si>
    <t>Agent data and worklists data for selfservice reports</t>
  </si>
  <si>
    <t>Dashboard, scorecard and reporting data for Qlikview reports</t>
  </si>
  <si>
    <t>Internal</t>
  </si>
  <si>
    <t>N</t>
  </si>
  <si>
    <t>Y</t>
  </si>
  <si>
    <t>oldRAM</t>
  </si>
  <si>
    <t>oldCores</t>
  </si>
  <si>
    <t>VM</t>
  </si>
  <si>
    <t>BM</t>
  </si>
  <si>
    <t>Shared</t>
  </si>
  <si>
    <t>OLD - Application Name</t>
  </si>
  <si>
    <t>NEW - Application Name</t>
  </si>
  <si>
    <t>OLD - Server name</t>
  </si>
  <si>
    <t>NEW - Server name</t>
  </si>
  <si>
    <t>OLD - Environment</t>
  </si>
  <si>
    <t>NEW - Environment</t>
  </si>
  <si>
    <t>OLD - Server model</t>
  </si>
  <si>
    <t>NEW - Server model</t>
  </si>
  <si>
    <t>OLD - Memory</t>
  </si>
  <si>
    <t>NEW - Memory</t>
  </si>
  <si>
    <t>OLD - CPUs</t>
  </si>
  <si>
    <t>NEW - CPUs</t>
  </si>
  <si>
    <t>OLD - Cores per CPU</t>
  </si>
  <si>
    <t>NEW - Cores per CPU</t>
  </si>
  <si>
    <t>OLD - Cores total</t>
  </si>
  <si>
    <t>NEW - Cores total</t>
  </si>
  <si>
    <t>OLD - Operating system</t>
  </si>
  <si>
    <t>NEW - Operating system</t>
  </si>
  <si>
    <t>OLD - Group</t>
  </si>
  <si>
    <t>NEW - Group</t>
  </si>
  <si>
    <t>OLD - Storage</t>
  </si>
  <si>
    <t>NEW - Storage</t>
  </si>
  <si>
    <t>OLD - DB Type</t>
  </si>
  <si>
    <t>NEW - DB Type</t>
  </si>
  <si>
    <t>OLD - DB Version</t>
  </si>
  <si>
    <t>NEW - DB Version</t>
  </si>
  <si>
    <t>Server contact</t>
  </si>
  <si>
    <t>Application contact</t>
  </si>
  <si>
    <t>Server SLA</t>
  </si>
  <si>
    <t>Application SLA</t>
  </si>
  <si>
    <t>Autorized signatory</t>
  </si>
  <si>
    <t>IIS</t>
  </si>
  <si>
    <t>Apache</t>
  </si>
  <si>
    <t>.net</t>
  </si>
  <si>
    <t>Oracle Client</t>
  </si>
  <si>
    <t>Multiple IP</t>
  </si>
  <si>
    <t>Special VLAN</t>
  </si>
  <si>
    <t>Multicast</t>
  </si>
  <si>
    <t>Special Protocol</t>
  </si>
  <si>
    <t>DHCP Reservation</t>
  </si>
  <si>
    <t>External access needed</t>
  </si>
  <si>
    <t>DNS Alias</t>
  </si>
  <si>
    <t>VPN Tunnel</t>
  </si>
  <si>
    <t>Firewall</t>
  </si>
  <si>
    <t>AIA ITP</t>
  </si>
  <si>
    <t>From EVA process</t>
  </si>
  <si>
    <t>PRODUCTION</t>
  </si>
  <si>
    <t>8.0</t>
  </si>
  <si>
    <t>2.0</t>
  </si>
  <si>
    <t>1.0</t>
  </si>
  <si>
    <t>2008 EE R2 x64</t>
  </si>
  <si>
    <t>Windows Server 2008 R2 SP1 Enterprise x64 Englisch</t>
  </si>
  <si>
    <t>110.0</t>
  </si>
  <si>
    <t>135.0</t>
  </si>
  <si>
    <t>None</t>
  </si>
  <si>
    <t>Loek  Geraerts</t>
  </si>
  <si>
    <t>Bas van Dijk</t>
  </si>
  <si>
    <t>High</t>
  </si>
  <si>
    <t>v7 +</t>
  </si>
  <si>
    <t>3.5 SP1</t>
  </si>
  <si>
    <t>ACCEPTANCE</t>
  </si>
  <si>
    <t>Low</t>
  </si>
  <si>
    <t>0.0</t>
  </si>
  <si>
    <t>32.0</t>
  </si>
  <si>
    <t>APRIMO</t>
  </si>
  <si>
    <t>4.0</t>
  </si>
  <si>
    <t>2008 EE R2 X64 SP1</t>
  </si>
  <si>
    <t>60.0</t>
  </si>
  <si>
    <t>85.0</t>
  </si>
  <si>
    <t>Konings, Arne, Koning,Corne de</t>
  </si>
  <si>
    <t>Summerfield, Anneke, Vos-van Gool, Maaike</t>
  </si>
  <si>
    <t>70.0</t>
  </si>
  <si>
    <t>95.0</t>
  </si>
  <si>
    <t>LOW</t>
  </si>
  <si>
    <t>TEST</t>
  </si>
  <si>
    <t>AVAYA</t>
  </si>
  <si>
    <t>BPS Data Warehouse</t>
  </si>
  <si>
    <t>Production</t>
  </si>
  <si>
    <t>Windows Server 2008 R2 Enterprise x64 Englisch</t>
  </si>
  <si>
    <t>554.0</t>
  </si>
  <si>
    <t>625.0</t>
  </si>
  <si>
    <t>MS-SQL</t>
  </si>
  <si>
    <t>SQL 2008</t>
  </si>
  <si>
    <t>2012.0</t>
  </si>
  <si>
    <t>Matthijssen, Kjell, Tulder, Erik van</t>
  </si>
  <si>
    <t>MEDIUM</t>
  </si>
  <si>
    <t>Tulder, Erik van, Matthijssen, Kjell</t>
  </si>
  <si>
    <t>CCM DIGIP</t>
  </si>
  <si>
    <t>2003 EE R2 X64 SP2</t>
  </si>
  <si>
    <t>270.0</t>
  </si>
  <si>
    <t>Wagt-Cevik, Ayla van der</t>
  </si>
  <si>
    <t xml:space="preserve">Langenberg, Diederik </t>
  </si>
  <si>
    <t>HIGH</t>
  </si>
  <si>
    <t>Wagt-Cevik, Ayla van de</t>
  </si>
  <si>
    <t>latest</t>
  </si>
  <si>
    <t>Physical</t>
  </si>
  <si>
    <t>2003 EE x64 SP2</t>
  </si>
  <si>
    <t>DB</t>
  </si>
  <si>
    <t>1218.5</t>
  </si>
  <si>
    <t>1235.0</t>
  </si>
  <si>
    <t>SQL database</t>
  </si>
  <si>
    <t>2005 SP4</t>
  </si>
  <si>
    <t>2008 R2</t>
  </si>
  <si>
    <t>Yes connection via Internet to Amazon</t>
  </si>
  <si>
    <t>268.0</t>
  </si>
  <si>
    <t>1213.0</t>
  </si>
  <si>
    <t>1228.0</t>
  </si>
  <si>
    <t>INFORMATICA POWERCENTER</t>
  </si>
  <si>
    <t>X3650</t>
  </si>
  <si>
    <t>64Gb</t>
  </si>
  <si>
    <t>6.0</t>
  </si>
  <si>
    <t>Linux Redhat 5.7 x64</t>
  </si>
  <si>
    <t>SUSE Linux Enterprise Server (SLES), Version 11, SP1</t>
  </si>
  <si>
    <t>544.3</t>
  </si>
  <si>
    <t>Meis, Kees</t>
  </si>
  <si>
    <t>Marco Spoel</t>
  </si>
  <si>
    <t>11g</t>
  </si>
  <si>
    <t>INFORMATICA POWERCENTER DATA QUALITY</t>
  </si>
  <si>
    <t>64.0</t>
  </si>
  <si>
    <t>69.9</t>
  </si>
  <si>
    <t>Acceptance</t>
  </si>
  <si>
    <t>70.4</t>
  </si>
  <si>
    <t>70.5</t>
  </si>
  <si>
    <t>Wagt-Cevik, Ayla van</t>
  </si>
  <si>
    <t>PRESTEREN IS FUN</t>
  </si>
  <si>
    <t>10Gb</t>
  </si>
  <si>
    <t>2003 EE SP2</t>
  </si>
  <si>
    <t>1564.0</t>
  </si>
  <si>
    <t>1599.0</t>
  </si>
  <si>
    <t>Diederick Langenberg</t>
  </si>
  <si>
    <t>Latest</t>
  </si>
  <si>
    <t>(S)FTP (out),Yes connection via Internet to Amazon/Azure</t>
  </si>
  <si>
    <t>24Gb</t>
  </si>
  <si>
    <t>12.0</t>
  </si>
  <si>
    <t>3566.0</t>
  </si>
  <si>
    <t>3581.0</t>
  </si>
  <si>
    <t>2008.0</t>
  </si>
  <si>
    <t>16Gb</t>
  </si>
  <si>
    <t>436.0</t>
  </si>
  <si>
    <t>467.0</t>
  </si>
  <si>
    <t>pif.essent.local</t>
  </si>
  <si>
    <t>16.0</t>
  </si>
  <si>
    <t>1286.0</t>
  </si>
  <si>
    <t>1316.0</t>
  </si>
  <si>
    <t>Dev/Test</t>
  </si>
  <si>
    <t>353.0</t>
  </si>
  <si>
    <t>388.0</t>
  </si>
  <si>
    <t>QLIKVIEW P Backend</t>
  </si>
  <si>
    <t>System x3850 X5 -[7145ZV2]-</t>
  </si>
  <si>
    <t>262.0</t>
  </si>
  <si>
    <t>128.0</t>
  </si>
  <si>
    <t>Windows 2008 (64 bit) Enterprise Server</t>
  </si>
  <si>
    <t>577Gb Total</t>
  </si>
  <si>
    <t>800.0</t>
  </si>
  <si>
    <t>Yes (see below)</t>
  </si>
  <si>
    <t>QLIKVIEW P Frontend</t>
  </si>
  <si>
    <t>System x3850 X5 -[7145ZV3]-</t>
  </si>
  <si>
    <t>524.0</t>
  </si>
  <si>
    <t>512.0</t>
  </si>
  <si>
    <t>1265Gb Total</t>
  </si>
  <si>
    <t>300.0</t>
  </si>
  <si>
    <t>QLIKVIEW OTA Backend</t>
  </si>
  <si>
    <t>IBM x3850-[8864Z1M]-</t>
  </si>
  <si>
    <t>168Gb Total</t>
  </si>
  <si>
    <t>?</t>
  </si>
  <si>
    <t>RMS S-V</t>
  </si>
  <si>
    <t>RMS DOS BATCHES PRD</t>
  </si>
  <si>
    <t>2003 EE R2 SP2</t>
  </si>
  <si>
    <t>81.0</t>
  </si>
  <si>
    <t>Windows Server 2003 R2 Enterprise SP2 x64 Englisch</t>
  </si>
  <si>
    <t>RMS DOS BATCHES ACC</t>
  </si>
  <si>
    <t>50.0</t>
  </si>
  <si>
    <t>RMS DOS Batches - TST</t>
  </si>
  <si>
    <t>2133.99</t>
  </si>
  <si>
    <t>125.0</t>
  </si>
  <si>
    <t>Oracle database</t>
  </si>
  <si>
    <t>10.1.0.4.0</t>
  </si>
  <si>
    <t>Funktioneel App beheer RMS</t>
  </si>
  <si>
    <t>1970.0</t>
  </si>
  <si>
    <t>2001.0</t>
  </si>
  <si>
    <t>TOTAL VIEW</t>
  </si>
  <si>
    <t>2008 SE R2 x64 SP1</t>
  </si>
  <si>
    <t>305.9</t>
  </si>
  <si>
    <t>316.0</t>
  </si>
  <si>
    <t>Kusters, Tom, Kuiper, Ron</t>
  </si>
  <si>
    <t>Kusters, Tom</t>
  </si>
  <si>
    <t>2008 DE R2 X64</t>
  </si>
  <si>
    <t>405.9</t>
  </si>
  <si>
    <t>421.0</t>
  </si>
  <si>
    <t>406.0</t>
  </si>
  <si>
    <t>KPN BRONZE</t>
  </si>
  <si>
    <t>newCores</t>
  </si>
  <si>
    <t>newRAM</t>
  </si>
  <si>
    <t>RAC</t>
  </si>
  <si>
    <t>Database/Application/Webserver</t>
  </si>
  <si>
    <t>oldServertype</t>
  </si>
  <si>
    <t>newServertype</t>
  </si>
  <si>
    <t>Tibco BW B2B</t>
  </si>
  <si>
    <t>SUESZ010*</t>
  </si>
  <si>
    <t>Deliver PDF invoices letters</t>
  </si>
  <si>
    <t>Send data for PDF creation on letters and invoices</t>
  </si>
  <si>
    <t>newSID</t>
  </si>
  <si>
    <t>newSLA</t>
  </si>
  <si>
    <t>APR1Q</t>
  </si>
  <si>
    <t>APR1P</t>
  </si>
  <si>
    <t>APR1T</t>
  </si>
  <si>
    <t>PMD1Q</t>
  </si>
  <si>
    <t>separate database</t>
  </si>
  <si>
    <t>PMD1D</t>
  </si>
  <si>
    <t>PMD1P</t>
  </si>
  <si>
    <t>Medium</t>
  </si>
  <si>
    <t>PMD1T</t>
  </si>
  <si>
    <t>ODS1P</t>
  </si>
  <si>
    <t>RMS1Q</t>
  </si>
  <si>
    <t>RMS1D</t>
  </si>
  <si>
    <t>RMS1P</t>
  </si>
  <si>
    <t>RMS1T</t>
  </si>
  <si>
    <t>XMBI01A</t>
  </si>
  <si>
    <t>XMB1D</t>
  </si>
  <si>
    <t>XMB1T</t>
  </si>
  <si>
    <t>GFR1Q</t>
  </si>
  <si>
    <t>GFR1D</t>
  </si>
  <si>
    <t>GFR1P</t>
  </si>
  <si>
    <t>Size (Gb)</t>
  </si>
  <si>
    <t>6 Gb database size, 19 Gb SAN</t>
  </si>
  <si>
    <t>newHostname</t>
  </si>
  <si>
    <t>Solution</t>
  </si>
  <si>
    <t>Old servername</t>
  </si>
  <si>
    <t>Order Priority</t>
  </si>
  <si>
    <t>New servername</t>
  </si>
  <si>
    <t>IP (if reserved)</t>
  </si>
  <si>
    <t>Migration method</t>
  </si>
  <si>
    <t>OS</t>
  </si>
  <si>
    <t>HW/VM</t>
  </si>
  <si>
    <t>Environment (Production/ Acceptance/ Dev-Test</t>
  </si>
  <si>
    <t xml:space="preserve">server SLA </t>
  </si>
  <si>
    <t>Storage complete (in GB)</t>
  </si>
  <si>
    <t>Memory</t>
  </si>
  <si>
    <t>CPUs (Cores)</t>
  </si>
  <si>
    <t>Status (Draft/Pre-final/Final/ Submitted to C&amp;P/ Change number)</t>
  </si>
  <si>
    <t>Server available (date)</t>
  </si>
  <si>
    <t>Handover date</t>
  </si>
  <si>
    <t>Comments</t>
  </si>
  <si>
    <t>S030A1968</t>
  </si>
  <si>
    <t>Re-Build</t>
  </si>
  <si>
    <t>C00098438</t>
  </si>
  <si>
    <t>S030A1969</t>
  </si>
  <si>
    <t>C00098440</t>
  </si>
  <si>
    <t>S060A0546</t>
  </si>
  <si>
    <t>C00101186</t>
  </si>
  <si>
    <t>SQL2008R2; Additional order</t>
  </si>
  <si>
    <t>S060A0547</t>
  </si>
  <si>
    <t>C00101199</t>
  </si>
  <si>
    <t>AIA Tekstbundel</t>
  </si>
  <si>
    <t>S060A0532</t>
  </si>
  <si>
    <t>C00099767</t>
  </si>
  <si>
    <t>SQL 2012</t>
  </si>
  <si>
    <t>S060A0533</t>
  </si>
  <si>
    <t>C00099769</t>
  </si>
  <si>
    <t>S030A1972</t>
  </si>
  <si>
    <t>C00098552</t>
  </si>
  <si>
    <t>S030A1982</t>
  </si>
  <si>
    <t>C00098727</t>
  </si>
  <si>
    <t>Hardware load balance with SWESR029</t>
  </si>
  <si>
    <t>S030A1983</t>
  </si>
  <si>
    <t>C00098728</t>
  </si>
  <si>
    <t>Hardware load balance with SWESR028</t>
  </si>
  <si>
    <t>S030A1973</t>
  </si>
  <si>
    <t>C00098555</t>
  </si>
  <si>
    <t>S030A1962</t>
  </si>
  <si>
    <t>C00098349</t>
  </si>
  <si>
    <t>S030A1964</t>
  </si>
  <si>
    <t>C00098392</t>
  </si>
  <si>
    <t>Hardware load balance with SWESR119</t>
  </si>
  <si>
    <t>S030A1965</t>
  </si>
  <si>
    <t>C00098398</t>
  </si>
  <si>
    <t>Hardware load balance with SWESR118</t>
  </si>
  <si>
    <t>S060A0526</t>
  </si>
  <si>
    <t>C00099562</t>
  </si>
  <si>
    <t>S030A1970</t>
  </si>
  <si>
    <t>C00098532</t>
  </si>
  <si>
    <t>S060A0527</t>
  </si>
  <si>
    <t>C00099567</t>
  </si>
  <si>
    <t>n/a</t>
  </si>
  <si>
    <t>Decommissioned due to Essent misinformation (missing instance names)</t>
  </si>
  <si>
    <t>S060A0543</t>
  </si>
  <si>
    <t>C00100863</t>
  </si>
  <si>
    <t>SQL Server 2008R2</t>
  </si>
  <si>
    <t>S030A1974</t>
  </si>
  <si>
    <t>C00098558</t>
  </si>
  <si>
    <t>S060A0528</t>
  </si>
  <si>
    <t>C00099568</t>
  </si>
  <si>
    <t>S060A0542</t>
  </si>
  <si>
    <t>C00100861</t>
  </si>
  <si>
    <t>S030A1957</t>
  </si>
  <si>
    <t>Windows Server 2008 R2</t>
  </si>
  <si>
    <t>C00098297</t>
  </si>
  <si>
    <t>Internet Access required; DHCP Reservierung</t>
  </si>
  <si>
    <t>S030A1966</t>
  </si>
  <si>
    <t>C00098401</t>
  </si>
  <si>
    <t>SWES-NLAPE1-067</t>
  </si>
  <si>
    <t>S030A1984</t>
  </si>
  <si>
    <t>C00098736</t>
  </si>
  <si>
    <t>S030L0223</t>
  </si>
  <si>
    <t>SUSE Linux Enterprise Server (SLES), Version 11, SP3</t>
  </si>
  <si>
    <t>C00098560</t>
  </si>
  <si>
    <t>S030L0224</t>
  </si>
  <si>
    <t>C00098583</t>
  </si>
  <si>
    <t>S030L0225</t>
  </si>
  <si>
    <t>C00098584</t>
  </si>
  <si>
    <t>S030L0226</t>
  </si>
  <si>
    <t>C00098605</t>
  </si>
  <si>
    <t>S030L0227</t>
  </si>
  <si>
    <t>Dev</t>
  </si>
  <si>
    <t>C00098613</t>
  </si>
  <si>
    <t>S030L0218</t>
  </si>
  <si>
    <t>C00098534</t>
  </si>
  <si>
    <t>S030L0219</t>
  </si>
  <si>
    <t>C00098536</t>
  </si>
  <si>
    <t>INFORMATICA Powercenter</t>
  </si>
  <si>
    <t>S030L0205</t>
  </si>
  <si>
    <t>C00098404</t>
  </si>
  <si>
    <t>DMZ? External access needed - Requires internet connection to Amazon Cloud</t>
  </si>
  <si>
    <t>s030L0241</t>
  </si>
  <si>
    <t>C00098740</t>
  </si>
  <si>
    <t>s030L0242</t>
  </si>
  <si>
    <t>C00098744</t>
  </si>
  <si>
    <t>Morphis</t>
  </si>
  <si>
    <t>S060A0522</t>
  </si>
  <si>
    <t>Windows Server 2008 R2 SP1</t>
  </si>
  <si>
    <t>C00098298</t>
  </si>
  <si>
    <t>S030A1980</t>
  </si>
  <si>
    <t>C00098623</t>
  </si>
  <si>
    <t>S030A1975</t>
  </si>
  <si>
    <t>C00098616</t>
  </si>
  <si>
    <t>S030A1976</t>
  </si>
  <si>
    <t>C00098617</t>
  </si>
  <si>
    <t>S030A1978</t>
  </si>
  <si>
    <t>C00098620</t>
  </si>
  <si>
    <t>Load balanced with SWESR374 using VIP on Cisco ACE</t>
  </si>
  <si>
    <t>S030A1979</t>
  </si>
  <si>
    <t>C00098621</t>
  </si>
  <si>
    <t>Load balanced with SWESR373 using VIP on Cisco ACE</t>
  </si>
  <si>
    <t>S030A1958</t>
  </si>
  <si>
    <t>C00098300</t>
  </si>
  <si>
    <t>Load balanced with SWESR446 using VIP on Cisco ACE
Different DC to SWESR446, OR Different ESX host.</t>
  </si>
  <si>
    <t>S030A1959</t>
  </si>
  <si>
    <t>C00098301</t>
  </si>
  <si>
    <t>Load balanced with SWESR445; Different DC to SWESR445, and Different ESX host.</t>
  </si>
  <si>
    <t>S060A0531</t>
  </si>
  <si>
    <t>C00099639</t>
  </si>
  <si>
    <t>SQL 2012; Database server shared with ACCEPTANCE DEVELOPMENT and TEST</t>
  </si>
  <si>
    <t>Presteren is FUN</t>
  </si>
  <si>
    <t>S030A1963</t>
  </si>
  <si>
    <t xml:space="preserve">Production </t>
  </si>
  <si>
    <t>C00098366</t>
  </si>
  <si>
    <t>Decommissioned</t>
  </si>
  <si>
    <t>S060A0536</t>
  </si>
  <si>
    <t>C00100286</t>
  </si>
  <si>
    <t>S060A0540</t>
  </si>
  <si>
    <t>C00100844</t>
  </si>
  <si>
    <t>SQL 2008 R2;IIS;Internet Access</t>
  </si>
  <si>
    <t>S060A0523</t>
  </si>
  <si>
    <t>C00098416</t>
  </si>
  <si>
    <t>S060A0545</t>
  </si>
  <si>
    <t>C00100905</t>
  </si>
  <si>
    <t>S060A0529</t>
  </si>
  <si>
    <t>C00099575</t>
  </si>
  <si>
    <t>SQL 2008; Internet Access</t>
  </si>
  <si>
    <t>S030A1967</t>
  </si>
  <si>
    <t>C00098409</t>
  </si>
  <si>
    <t>S060A0537</t>
  </si>
  <si>
    <t>C00100287</t>
  </si>
  <si>
    <t>S060A0539</t>
  </si>
  <si>
    <t>C00100843</t>
  </si>
  <si>
    <t>SQL 2008 R2;IIS; Internet Access</t>
  </si>
  <si>
    <t>S060A0530</t>
  </si>
  <si>
    <t>C00099581</t>
  </si>
  <si>
    <t>QLIKVIEW</t>
  </si>
  <si>
    <t>S030A1953</t>
  </si>
  <si>
    <t>C00098324</t>
  </si>
  <si>
    <t>NUMA DISABLED;Remote desktop connection = yes. Terminal server? At least 15 users simultaiously log on wit RDP
Prefere to stay VM if possible, for the backend would rather keep this CPU amount</t>
  </si>
  <si>
    <t>S030A1989</t>
  </si>
  <si>
    <t>C00099228</t>
  </si>
  <si>
    <t>NUMA DISABLED;Remote desktop connection = yes keep standard of 2
Prefere to stay VM if possible, for the backend would rather keep this CPU amount</t>
  </si>
  <si>
    <t>S030A1954</t>
  </si>
  <si>
    <t>C00098322</t>
  </si>
  <si>
    <t xml:space="preserve">NUMA DISABLED;Turbo Boost ACTIVATED;Remote desktop connection = yes keep standard of 2
CPU amount can be reduced </t>
  </si>
  <si>
    <t>S030A1960</t>
  </si>
  <si>
    <t>C00098312</t>
  </si>
  <si>
    <t>S030A1985</t>
  </si>
  <si>
    <t>C00098747</t>
  </si>
  <si>
    <t>If Linux - contact Rainer Laumanns</t>
  </si>
  <si>
    <t>S030A1986</t>
  </si>
  <si>
    <t>C00098749</t>
  </si>
  <si>
    <t>S030A1961</t>
  </si>
  <si>
    <t>C00098317</t>
  </si>
  <si>
    <t>Windows 2000</t>
  </si>
  <si>
    <t>Final</t>
  </si>
  <si>
    <t>V2V</t>
  </si>
  <si>
    <t>SAP CRM Greenfield</t>
  </si>
  <si>
    <t>S088L0110</t>
  </si>
  <si>
    <t>Premium</t>
  </si>
  <si>
    <t>C00098291</t>
  </si>
  <si>
    <t>S088L0120</t>
  </si>
  <si>
    <t>S030L0215</t>
  </si>
  <si>
    <t>C00098374</t>
  </si>
  <si>
    <t>s031L0040</t>
  </si>
  <si>
    <t>C00098783</t>
  </si>
  <si>
    <t>Acceptance and Development Server
ALSO SAP ISU GREENFIELD</t>
  </si>
  <si>
    <t>s031L0044</t>
  </si>
  <si>
    <t>DevTest</t>
  </si>
  <si>
    <t>C00098789</t>
  </si>
  <si>
    <t>s031L0046</t>
  </si>
  <si>
    <t>C00098798</t>
  </si>
  <si>
    <t>SAP ISU Greenfield</t>
  </si>
  <si>
    <t>S088L0210</t>
  </si>
  <si>
    <t>C00098293</t>
  </si>
  <si>
    <t>S088L0220</t>
  </si>
  <si>
    <t>S030L0210</t>
  </si>
  <si>
    <t>C00098363</t>
  </si>
  <si>
    <t>S030L0211</t>
  </si>
  <si>
    <t>C00098365</t>
  </si>
  <si>
    <t>S030L0212</t>
  </si>
  <si>
    <t>C00098367</t>
  </si>
  <si>
    <t>s031L0043</t>
  </si>
  <si>
    <t>C00098787</t>
  </si>
  <si>
    <t>Acceptance and Development Server
ALSO SAP CRM GREENFIELD</t>
  </si>
  <si>
    <t>s031L0042</t>
  </si>
  <si>
    <t>C00098786</t>
  </si>
  <si>
    <t>s031L0041</t>
  </si>
  <si>
    <t>C00098785</t>
  </si>
  <si>
    <t>s031L0045</t>
  </si>
  <si>
    <t>C00098792</t>
  </si>
  <si>
    <t>S030L0216</t>
  </si>
  <si>
    <t>C00098378</t>
  </si>
  <si>
    <t>SAP Solution Manager</t>
  </si>
  <si>
    <t>r0283</t>
  </si>
  <si>
    <t xml:space="preserve">AIX </t>
  </si>
  <si>
    <t>C00099474</t>
  </si>
  <si>
    <t>15000 SAPS</t>
  </si>
  <si>
    <t>V2V??? Data store with internal database.  Access to storage =&gt;400Mbs/sec
Prefer to V2V as a very complex installation process.</t>
  </si>
  <si>
    <t>STREAMSERVE</t>
  </si>
  <si>
    <t>S030L0220</t>
  </si>
  <si>
    <t>C00098540</t>
  </si>
  <si>
    <t>S030L0221</t>
  </si>
  <si>
    <t>C00098541</t>
  </si>
  <si>
    <t>S030L0222</t>
  </si>
  <si>
    <t>C00098545</t>
  </si>
  <si>
    <t>S030L0228</t>
  </si>
  <si>
    <t>C00098652</t>
  </si>
  <si>
    <t>S030L0229</t>
  </si>
  <si>
    <t>C00098653</t>
  </si>
  <si>
    <t>S030L0231</t>
  </si>
  <si>
    <t>C00098657</t>
  </si>
  <si>
    <t>S030L0232</t>
  </si>
  <si>
    <t>C00098660</t>
  </si>
  <si>
    <t>S030L0235</t>
  </si>
  <si>
    <t>C00098664</t>
  </si>
  <si>
    <t>TIBCO</t>
  </si>
  <si>
    <t>S030L0206</t>
  </si>
  <si>
    <t>C00098406</t>
  </si>
  <si>
    <t>DMZ</t>
  </si>
  <si>
    <t>S030L0217</t>
  </si>
  <si>
    <t>C00098408</t>
  </si>
  <si>
    <r>
      <rPr>
        <sz val="10"/>
        <rFont val="Arial"/>
        <family val="2"/>
      </rPr>
      <t>Server does not exist in KPN sheets, suspect typo? DO NOT ORDER -</t>
    </r>
    <r>
      <rPr>
        <sz val="10"/>
        <color rgb="FFFF0000"/>
        <rFont val="Arial"/>
        <family val="2"/>
      </rPr>
      <t xml:space="preserve"> </t>
    </r>
    <r>
      <rPr>
        <b/>
        <sz val="10"/>
        <color rgb="FFFF0000"/>
        <rFont val="Arial"/>
        <family val="2"/>
      </rPr>
      <t>J.T.</t>
    </r>
  </si>
  <si>
    <t>S030L0230</t>
  </si>
  <si>
    <t>C00098656</t>
  </si>
  <si>
    <t>S030L0233</t>
  </si>
  <si>
    <t>C00098662</t>
  </si>
  <si>
    <t>S030L0234</t>
  </si>
  <si>
    <t>C00098663</t>
  </si>
  <si>
    <t>S030L0237</t>
  </si>
  <si>
    <t>C00098668</t>
  </si>
  <si>
    <t>S030L0239</t>
  </si>
  <si>
    <t>C00098673</t>
  </si>
  <si>
    <t>s030L0245</t>
  </si>
  <si>
    <t>RedHat Enterprise Linux (RHEL), Version 6.5</t>
  </si>
  <si>
    <t>C00098804</t>
  </si>
  <si>
    <t>Investigations to be done; PoC planned</t>
  </si>
  <si>
    <t>s030L0243</t>
  </si>
  <si>
    <t>C00098751</t>
  </si>
  <si>
    <t>S030L0236</t>
  </si>
  <si>
    <t>C00098667</t>
  </si>
  <si>
    <t>S030L0198</t>
  </si>
  <si>
    <t>C00098294</t>
  </si>
  <si>
    <t>S030L0199</t>
  </si>
  <si>
    <t>C00098296</t>
  </si>
  <si>
    <t>S030L0238</t>
  </si>
  <si>
    <t>C00098671</t>
  </si>
  <si>
    <t>S030L0240</t>
  </si>
  <si>
    <t>C00098674</t>
  </si>
  <si>
    <t>S088L0510</t>
  </si>
  <si>
    <t>C00098307</t>
  </si>
  <si>
    <t>FAILOVER WILL BE BY APPLICATION WITH SUESY047 - NON STANDARD</t>
  </si>
  <si>
    <t>S088L0520</t>
  </si>
  <si>
    <t>C00098309</t>
  </si>
  <si>
    <t>FAILOVER WILL BE BY APPLICATION WITH SUESY046 - NON STANDARD</t>
  </si>
  <si>
    <t>S030L0207</t>
  </si>
  <si>
    <t>C00098310</t>
  </si>
  <si>
    <t>Investigations to be done; PoC planned;Failover by Application with SUESZ157; Loadbalancer required with 047</t>
  </si>
  <si>
    <t>S030L0208</t>
  </si>
  <si>
    <t>C00098311</t>
  </si>
  <si>
    <t>Failover by Application with SUESZ153</t>
  </si>
  <si>
    <t>S030L0209</t>
  </si>
  <si>
    <t>C00098313</t>
  </si>
  <si>
    <t>Failover by Application with SUESZ152</t>
  </si>
  <si>
    <t>S030L0213</t>
  </si>
  <si>
    <t>C00098371</t>
  </si>
  <si>
    <t>To be in different DC and on different ESX Cluster to SUESZ0155</t>
  </si>
  <si>
    <t>S030L0214</t>
  </si>
  <si>
    <t>C00098373</t>
  </si>
  <si>
    <t>To be in different DC and on different ESX Cluster to SUESZ0154</t>
  </si>
  <si>
    <t>S088L0310</t>
  </si>
  <si>
    <t>C00098314</t>
  </si>
  <si>
    <t>Investigations to be done; PoC planned;Failover by Application with SUESZ157; Loadbalancer required with 0157</t>
  </si>
  <si>
    <t>S088L0320</t>
  </si>
  <si>
    <t>Investigations to be done; PoC planned;Failover by Application with SUESZ156; Loadbalancer required with 0156</t>
  </si>
  <si>
    <t>S030A1981</t>
  </si>
  <si>
    <t>C00098678</t>
  </si>
  <si>
    <t>S030A1956</t>
  </si>
  <si>
    <t>C00098290</t>
  </si>
  <si>
    <t>S030A1971</t>
  </si>
  <si>
    <t>C00098549</t>
  </si>
  <si>
    <t>S060A0534</t>
  </si>
  <si>
    <t>C00099770</t>
  </si>
  <si>
    <t>SQL 2008 R2</t>
  </si>
  <si>
    <t>S060A0535</t>
  </si>
  <si>
    <t>C00099774</t>
  </si>
  <si>
    <t>ESSENT SID</t>
  </si>
  <si>
    <t>RWEIT SID</t>
  </si>
  <si>
    <t>Target Version</t>
  </si>
  <si>
    <t>Target Platform</t>
  </si>
  <si>
    <t>SLA</t>
  </si>
  <si>
    <t>Servername</t>
  </si>
  <si>
    <t>Changenummer</t>
  </si>
  <si>
    <t>Features / Options</t>
  </si>
  <si>
    <t>CPU / SAPS</t>
  </si>
  <si>
    <t>RAM / MB</t>
  </si>
  <si>
    <t>DB Size / GB</t>
  </si>
  <si>
    <t>Userdata / GB</t>
  </si>
  <si>
    <t>Available</t>
  </si>
  <si>
    <t>APRI01P2 (DG)</t>
  </si>
  <si>
    <t>11.2.0.4</t>
  </si>
  <si>
    <t>SLES 64-Bit</t>
  </si>
  <si>
    <t>S060L0158</t>
  </si>
  <si>
    <t>C00098908/C00099035</t>
  </si>
  <si>
    <t>APRI01A1</t>
  </si>
  <si>
    <t>SLES 64-Bit (shared)</t>
  </si>
  <si>
    <t>S060L0156</t>
  </si>
  <si>
    <t>C00099383</t>
  </si>
  <si>
    <t>APRI01T3</t>
  </si>
  <si>
    <t>C00099384</t>
  </si>
  <si>
    <t>CMPM01D1</t>
  </si>
  <si>
    <t>CMP1D</t>
  </si>
  <si>
    <t>C00098812</t>
  </si>
  <si>
    <t>CMPM01A1</t>
  </si>
  <si>
    <t>CMP1Q</t>
  </si>
  <si>
    <t>C00099386</t>
  </si>
  <si>
    <t>CMPM01T1</t>
  </si>
  <si>
    <t>CMP1T</t>
  </si>
  <si>
    <t>C00099387</t>
  </si>
  <si>
    <t>Cronacle</t>
  </si>
  <si>
    <t>CRON01P1 (DG)</t>
  </si>
  <si>
    <t>CRO1P</t>
  </si>
  <si>
    <t>S060L0159</t>
  </si>
  <si>
    <t>C00098910/C00099042</t>
  </si>
  <si>
    <t>CRON02A</t>
  </si>
  <si>
    <t>CRO1Q</t>
  </si>
  <si>
    <t>skipped</t>
  </si>
  <si>
    <t>C00099162</t>
  </si>
  <si>
    <t>edsn01p1 (DG)</t>
  </si>
  <si>
    <t>EDS0P/9P</t>
  </si>
  <si>
    <t>AIX DG</t>
  </si>
  <si>
    <t>R0198/R0199</t>
  </si>
  <si>
    <t>C00095394/C00095395/C00096827/C00096847</t>
  </si>
  <si>
    <t>PARTITIONING, XMLDB</t>
  </si>
  <si>
    <t>edsn01a1</t>
  </si>
  <si>
    <t>EDS1Q</t>
  </si>
  <si>
    <t>AIX (shared)</t>
  </si>
  <si>
    <t>R0186</t>
  </si>
  <si>
    <t>C00094733</t>
  </si>
  <si>
    <t>edsn01t1</t>
  </si>
  <si>
    <t>EDS1T</t>
  </si>
  <si>
    <t>C00094982</t>
  </si>
  <si>
    <t>GFREP01D</t>
  </si>
  <si>
    <t>C00098550</t>
  </si>
  <si>
    <t>GFREP01P</t>
  </si>
  <si>
    <t>AIX</t>
  </si>
  <si>
    <t>R0275</t>
  </si>
  <si>
    <t>C00098557</t>
  </si>
  <si>
    <t>GFREP01A</t>
  </si>
  <si>
    <t>R0274</t>
  </si>
  <si>
    <t>C00098556</t>
  </si>
  <si>
    <t>hiqs02d1</t>
  </si>
  <si>
    <t>HIQ1D</t>
  </si>
  <si>
    <t>C00099415</t>
  </si>
  <si>
    <t>hiqs02p1 (DG)</t>
  </si>
  <si>
    <t>HIQ1P</t>
  </si>
  <si>
    <t>S060L0160</t>
  </si>
  <si>
    <t>C00098911/C00099060</t>
  </si>
  <si>
    <t>hiqs02a1</t>
  </si>
  <si>
    <t>HIQ1Q</t>
  </si>
  <si>
    <t>C00099413</t>
  </si>
  <si>
    <t>hiqs02t1</t>
  </si>
  <si>
    <t>HIQ1T</t>
  </si>
  <si>
    <t>C00099416</t>
  </si>
  <si>
    <t>ODSP1 (DG)</t>
  </si>
  <si>
    <t>S060L0161</t>
  </si>
  <si>
    <t>C00098913 /C00099061</t>
  </si>
  <si>
    <t>XMLDB</t>
  </si>
  <si>
    <t>pcmd01z1</t>
  </si>
  <si>
    <t>S060L0157</t>
  </si>
  <si>
    <t>C00099182</t>
  </si>
  <si>
    <t>pcmd03p1</t>
  </si>
  <si>
    <t>C00099177</t>
  </si>
  <si>
    <t>pcmd01a1</t>
  </si>
  <si>
    <t>C00098817</t>
  </si>
  <si>
    <t>pcmd01t1</t>
  </si>
  <si>
    <t>C00099178</t>
  </si>
  <si>
    <t>pctm01z1</t>
  </si>
  <si>
    <t>PTM1D</t>
  </si>
  <si>
    <t>C00099180</t>
  </si>
  <si>
    <t xml:space="preserve">pctm03p1 </t>
  </si>
  <si>
    <t>PTM1P</t>
  </si>
  <si>
    <t>C00099181</t>
  </si>
  <si>
    <t>pctm01a1</t>
  </si>
  <si>
    <t>PTM1Q</t>
  </si>
  <si>
    <t>C00099179</t>
  </si>
  <si>
    <t>RMSO</t>
  </si>
  <si>
    <t>C00098542</t>
  </si>
  <si>
    <t>RMSP</t>
  </si>
  <si>
    <t>R0277</t>
  </si>
  <si>
    <t>C00098704/C0009903</t>
  </si>
  <si>
    <t>RMSA</t>
  </si>
  <si>
    <t>C00099667</t>
  </si>
  <si>
    <t>RMST</t>
  </si>
  <si>
    <t>C00098543</t>
  </si>
  <si>
    <t>ORCL</t>
  </si>
  <si>
    <t>RMS2P</t>
  </si>
  <si>
    <t>S060L0153</t>
  </si>
  <si>
    <t>C00098707</t>
  </si>
  <si>
    <t>STSV04P1 (DG)</t>
  </si>
  <si>
    <t>STS1P</t>
  </si>
  <si>
    <t>S060L0162</t>
  </si>
  <si>
    <t>C00099026/C00099112</t>
  </si>
  <si>
    <t>STSV02A</t>
  </si>
  <si>
    <t>STS1Q</t>
  </si>
  <si>
    <t>S060L0155</t>
  </si>
  <si>
    <t>C00099164</t>
  </si>
  <si>
    <t>STSV01T</t>
  </si>
  <si>
    <t>STS1T</t>
  </si>
  <si>
    <t>C00099165</t>
  </si>
  <si>
    <t>TIBCO GF</t>
  </si>
  <si>
    <t>tcar01p1</t>
  </si>
  <si>
    <t>TAR1P</t>
  </si>
  <si>
    <t>C00099706</t>
  </si>
  <si>
    <t>tcar01a1</t>
  </si>
  <si>
    <t>TAR1Q</t>
  </si>
  <si>
    <t>S060L0154</t>
  </si>
  <si>
    <t>C00099152</t>
  </si>
  <si>
    <t>tcbe01p1</t>
  </si>
  <si>
    <t>TBE1P</t>
  </si>
  <si>
    <t>SLES 64-Bit (dediziert)</t>
  </si>
  <si>
    <t>S060L0166</t>
  </si>
  <si>
    <t>C00099716/ C00099731</t>
  </si>
  <si>
    <t>tcbe01a1</t>
  </si>
  <si>
    <t>TBE1Q</t>
  </si>
  <si>
    <t>C00099148</t>
  </si>
  <si>
    <t>tcbw01p1 (DG)</t>
  </si>
  <si>
    <t>TBW0P/9P</t>
  </si>
  <si>
    <t>SLES 64-Bit DG (dediziert)</t>
  </si>
  <si>
    <t>S060L0151/ S060L0152</t>
  </si>
  <si>
    <t>C00098325</t>
  </si>
  <si>
    <t>tcbw01a1</t>
  </si>
  <si>
    <t>TBW1Q</t>
  </si>
  <si>
    <t>C00099144</t>
  </si>
  <si>
    <t>tcbc02p1</t>
  </si>
  <si>
    <t>TCA1P</t>
  </si>
  <si>
    <t>C00099708</t>
  </si>
  <si>
    <t>tcbc02a1</t>
  </si>
  <si>
    <t>TCA1Q</t>
  </si>
  <si>
    <t>C00099160</t>
  </si>
  <si>
    <t>tcbc01p1</t>
  </si>
  <si>
    <t>TCB1P</t>
  </si>
  <si>
    <t>C00099709</t>
  </si>
  <si>
    <t>tcbc01a1</t>
  </si>
  <si>
    <t>TCB1Q</t>
  </si>
  <si>
    <t>C00099161</t>
  </si>
  <si>
    <t>tcip01p1</t>
  </si>
  <si>
    <t>TPA0P/9P</t>
  </si>
  <si>
    <t>tcip01a1</t>
  </si>
  <si>
    <t>TPA1Q</t>
  </si>
  <si>
    <t>C00098806</t>
  </si>
  <si>
    <t>tcip02p1 (DG)</t>
  </si>
  <si>
    <t>TPB0P/9P</t>
  </si>
  <si>
    <t>tcip02d1</t>
  </si>
  <si>
    <t>TPB1D</t>
  </si>
  <si>
    <t>C00098809</t>
  </si>
  <si>
    <t>tcip02a1</t>
  </si>
  <si>
    <t>TPB1Q</t>
  </si>
  <si>
    <t>C00099127</t>
  </si>
  <si>
    <t>tcip02t1</t>
  </si>
  <si>
    <t>TPB1T</t>
  </si>
  <si>
    <t>C00099167</t>
  </si>
  <si>
    <t>tcip04p1 (DG)</t>
  </si>
  <si>
    <t>TPC1P</t>
  </si>
  <si>
    <t>S060L0167</t>
  </si>
  <si>
    <t>C00099732/ C00099715</t>
  </si>
  <si>
    <t>tcip04a1</t>
  </si>
  <si>
    <t>TPC1Q</t>
  </si>
  <si>
    <t>C00099155</t>
  </si>
  <si>
    <t>tcip04t1</t>
  </si>
  <si>
    <t>TPC1T</t>
  </si>
  <si>
    <t>C00099170</t>
  </si>
  <si>
    <t>tcip09d1</t>
  </si>
  <si>
    <t>TPD1D</t>
  </si>
  <si>
    <t>C00099171</t>
  </si>
  <si>
    <t>tcip09t1</t>
  </si>
  <si>
    <t>TPD1T</t>
  </si>
  <si>
    <t>C00099173</t>
  </si>
  <si>
    <t>XMBI01D</t>
  </si>
  <si>
    <t>C00098546</t>
  </si>
  <si>
    <t>XMB1Q</t>
  </si>
  <si>
    <t>R0273</t>
  </si>
  <si>
    <t>C00098554</t>
  </si>
  <si>
    <t>XMBI01T</t>
  </si>
  <si>
    <t>C00098548</t>
  </si>
  <si>
    <t>xmbi02p</t>
  </si>
  <si>
    <t>XMB2P</t>
  </si>
  <si>
    <t>R0272</t>
  </si>
  <si>
    <t>C00098553</t>
  </si>
  <si>
    <t>PTM1T</t>
  </si>
  <si>
    <t>Diederick: niet meer nodig?</t>
  </si>
  <si>
    <t>Tibco BW</t>
  </si>
  <si>
    <t>Contact logs (campagne antwoorden) naar RMS vanuit ODS</t>
  </si>
  <si>
    <t>Business partners, prospects, target groups and campaign data from RMS</t>
  </si>
  <si>
    <t>Business partners, prospects, target groups and campaign data to ODS</t>
  </si>
  <si>
    <t>Contact logs (campagne antwoorden) to RMS</t>
  </si>
  <si>
    <t>Campaign data for frontends</t>
  </si>
  <si>
    <t>Campaign responses from frontends</t>
  </si>
  <si>
    <t>File based input data for reports</t>
  </si>
  <si>
    <t>File based data on callcenter users</t>
  </si>
  <si>
    <t>File based data on EDSN messages and 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</si>
</sst>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Lucida Sans"/>
      <family val="2"/>
    </font>
    <font>
      <u/>
      <sz val="12"/>
      <color theme="10"/>
      <name val="Lucida Sans"/>
      <family val="2"/>
    </font>
    <font>
      <u/>
      <sz val="12"/>
      <color theme="11"/>
      <name val="Lucida Sans"/>
      <family val="2"/>
    </font>
    <font>
      <sz val="12"/>
      <color theme="1"/>
      <name val="Myriad Condensed Web"/>
    </font>
    <font>
      <sz val="12"/>
      <color rgb="FF000000"/>
      <name val="Myriad Condensed Web"/>
    </font>
    <font>
      <b/>
      <sz val="9"/>
      <color indexed="9"/>
      <name val="Arial"/>
      <family val="2"/>
    </font>
    <font>
      <b/>
      <sz val="9"/>
      <color theme="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trike/>
      <sz val="10"/>
      <name val="Arial"/>
      <family val="2"/>
    </font>
    <font>
      <strike/>
      <sz val="9"/>
      <name val="Arial"/>
      <family val="2"/>
    </font>
    <font>
      <sz val="9.5"/>
      <color theme="1"/>
      <name val="Verdana"/>
    </font>
    <font>
      <b/>
      <sz val="12"/>
      <color rgb="FF3F3F3F"/>
      <name val="Lucida Sans"/>
      <family val="2"/>
    </font>
    <font>
      <b/>
      <sz val="12"/>
      <color theme="1"/>
      <name val="Lucida Sans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89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3" fillId="9" borderId="3" applyNumberFormat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8">
    <xf numFmtId="0" fontId="0" fillId="0" borderId="0" xfId="0"/>
    <xf numFmtId="0" fontId="3" fillId="0" borderId="0" xfId="0" applyFont="1"/>
    <xf numFmtId="0" fontId="3" fillId="2" borderId="0" xfId="0" applyFont="1" applyFill="1"/>
    <xf numFmtId="0" fontId="3" fillId="4" borderId="0" xfId="0" applyFont="1" applyFill="1"/>
    <xf numFmtId="0" fontId="4" fillId="0" borderId="0" xfId="0" applyFont="1"/>
    <xf numFmtId="0" fontId="3" fillId="0" borderId="0" xfId="0" applyFont="1" applyAlignment="1">
      <alignment wrapText="1"/>
    </xf>
    <xf numFmtId="0" fontId="3" fillId="5" borderId="0" xfId="0" applyFont="1" applyFill="1"/>
    <xf numFmtId="0" fontId="3" fillId="2" borderId="1" xfId="0" applyFont="1" applyFill="1" applyBorder="1"/>
    <xf numFmtId="0" fontId="3" fillId="0" borderId="1" xfId="0" applyFont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wrapText="1"/>
    </xf>
    <xf numFmtId="0" fontId="4" fillId="3" borderId="1" xfId="0" applyFont="1" applyFill="1" applyBorder="1"/>
    <xf numFmtId="0" fontId="3" fillId="0" borderId="0" xfId="0" quotePrefix="1" applyFont="1"/>
    <xf numFmtId="0" fontId="3" fillId="3" borderId="1" xfId="0" quotePrefix="1" applyFont="1" applyFill="1" applyBorder="1"/>
    <xf numFmtId="0" fontId="3" fillId="0" borderId="1" xfId="0" quotePrefix="1" applyFont="1" applyBorder="1"/>
    <xf numFmtId="0" fontId="3" fillId="3" borderId="1" xfId="0" quotePrefix="1" applyNumberFormat="1" applyFont="1" applyFill="1" applyBorder="1"/>
    <xf numFmtId="0" fontId="3" fillId="0" borderId="1" xfId="0" quotePrefix="1" applyFont="1" applyFill="1" applyBorder="1"/>
    <xf numFmtId="0" fontId="3" fillId="0" borderId="1" xfId="0" applyFont="1" applyFill="1" applyBorder="1"/>
    <xf numFmtId="0" fontId="5" fillId="6" borderId="2" xfId="0" applyFont="1" applyFill="1" applyBorder="1" applyAlignment="1">
      <alignment horizontal="center" vertical="center" textRotation="90"/>
    </xf>
    <xf numFmtId="0" fontId="5" fillId="6" borderId="2" xfId="0" applyFont="1" applyFill="1" applyBorder="1" applyAlignment="1">
      <alignment vertical="center" textRotation="90"/>
    </xf>
    <xf numFmtId="0" fontId="5" fillId="6" borderId="2" xfId="0" applyFont="1" applyFill="1" applyBorder="1" applyAlignment="1">
      <alignment vertical="center"/>
    </xf>
    <xf numFmtId="1" fontId="5" fillId="6" borderId="2" xfId="0" applyNumberFormat="1" applyFont="1" applyFill="1" applyBorder="1" applyAlignment="1">
      <alignment horizontal="left" vertical="center" textRotation="90"/>
    </xf>
    <xf numFmtId="0" fontId="6" fillId="7" borderId="2" xfId="0" applyNumberFormat="1" applyFont="1" applyFill="1" applyBorder="1" applyAlignment="1">
      <alignment horizontal="center" vertical="center" textRotation="90"/>
    </xf>
    <xf numFmtId="1" fontId="5" fillId="6" borderId="2" xfId="0" applyNumberFormat="1" applyFont="1" applyFill="1" applyBorder="1" applyAlignment="1">
      <alignment horizontal="center" vertical="center" textRotation="90"/>
    </xf>
    <xf numFmtId="0" fontId="5" fillId="6" borderId="2" xfId="0" applyFont="1" applyFill="1" applyBorder="1" applyAlignment="1">
      <alignment horizontal="center" vertical="center" textRotation="90" wrapText="1"/>
    </xf>
    <xf numFmtId="0" fontId="7" fillId="0" borderId="2" xfId="0" applyFont="1" applyBorder="1" applyAlignment="1">
      <alignment vertical="center" textRotation="90"/>
    </xf>
    <xf numFmtId="0" fontId="8" fillId="0" borderId="2" xfId="0" applyFont="1" applyFill="1" applyBorder="1"/>
    <xf numFmtId="0" fontId="8" fillId="0" borderId="2" xfId="0" applyFont="1" applyFill="1" applyBorder="1" applyAlignment="1">
      <alignment horizontal="center"/>
    </xf>
    <xf numFmtId="0" fontId="9" fillId="0" borderId="2" xfId="0" applyFont="1" applyFill="1" applyBorder="1"/>
    <xf numFmtId="0" fontId="8" fillId="0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1" fontId="9" fillId="0" borderId="2" xfId="0" applyNumberFormat="1" applyFont="1" applyFill="1" applyBorder="1" applyAlignment="1">
      <alignment horizontal="left"/>
    </xf>
    <xf numFmtId="0" fontId="0" fillId="0" borderId="2" xfId="0" applyNumberFormat="1" applyFill="1" applyBorder="1" applyAlignment="1">
      <alignment horizontal="center"/>
    </xf>
    <xf numFmtId="1" fontId="9" fillId="0" borderId="2" xfId="0" applyNumberFormat="1" applyFont="1" applyFill="1" applyBorder="1"/>
    <xf numFmtId="0" fontId="9" fillId="0" borderId="2" xfId="0" applyFont="1" applyFill="1" applyBorder="1" applyAlignment="1">
      <alignment horizontal="center"/>
    </xf>
    <xf numFmtId="0" fontId="9" fillId="0" borderId="2" xfId="0" applyFont="1" applyFill="1" applyBorder="1" applyAlignment="1"/>
    <xf numFmtId="1" fontId="0" fillId="0" borderId="2" xfId="0" applyNumberFormat="1" applyFill="1" applyBorder="1" applyAlignment="1">
      <alignment horizontal="left"/>
    </xf>
    <xf numFmtId="0" fontId="0" fillId="0" borderId="2" xfId="0" applyFont="1" applyFill="1" applyBorder="1"/>
    <xf numFmtId="0" fontId="8" fillId="8" borderId="2" xfId="0" applyFont="1" applyFill="1" applyBorder="1"/>
    <xf numFmtId="0" fontId="8" fillId="8" borderId="2" xfId="0" applyFont="1" applyFill="1" applyBorder="1" applyAlignment="1">
      <alignment horizontal="center"/>
    </xf>
    <xf numFmtId="0" fontId="9" fillId="8" borderId="2" xfId="0" applyFont="1" applyFill="1" applyBorder="1"/>
    <xf numFmtId="0" fontId="8" fillId="8" borderId="2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1" fontId="8" fillId="8" borderId="2" xfId="0" applyNumberFormat="1" applyFont="1" applyFill="1" applyBorder="1" applyAlignment="1">
      <alignment horizontal="left"/>
    </xf>
    <xf numFmtId="0" fontId="9" fillId="8" borderId="2" xfId="0" applyNumberFormat="1" applyFont="1" applyFill="1" applyBorder="1" applyAlignment="1">
      <alignment horizontal="center"/>
    </xf>
    <xf numFmtId="1" fontId="9" fillId="8" borderId="2" xfId="0" applyNumberFormat="1" applyFont="1" applyFill="1" applyBorder="1"/>
    <xf numFmtId="0" fontId="9" fillId="8" borderId="2" xfId="0" applyFont="1" applyFill="1" applyBorder="1" applyAlignment="1">
      <alignment horizontal="center"/>
    </xf>
    <xf numFmtId="0" fontId="9" fillId="8" borderId="2" xfId="0" applyFont="1" applyFill="1" applyBorder="1" applyAlignment="1"/>
    <xf numFmtId="0" fontId="0" fillId="0" borderId="2" xfId="0" applyNumberFormat="1" applyBorder="1" applyAlignment="1">
      <alignment horizontal="left"/>
    </xf>
    <xf numFmtId="1" fontId="8" fillId="0" borderId="2" xfId="0" applyNumberFormat="1" applyFont="1" applyFill="1" applyBorder="1" applyAlignment="1">
      <alignment horizontal="left"/>
    </xf>
    <xf numFmtId="1" fontId="8" fillId="0" borderId="2" xfId="0" applyNumberFormat="1" applyFont="1" applyFill="1" applyBorder="1"/>
    <xf numFmtId="1" fontId="0" fillId="0" borderId="0" xfId="0" applyNumberFormat="1" applyFill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9" fillId="0" borderId="2" xfId="0" applyFont="1" applyFill="1" applyBorder="1" applyAlignment="1">
      <alignment wrapText="1"/>
    </xf>
    <xf numFmtId="0" fontId="11" fillId="0" borderId="2" xfId="0" applyFont="1" applyFill="1" applyBorder="1" applyAlignment="1">
      <alignment horizontal="center"/>
    </xf>
    <xf numFmtId="0" fontId="9" fillId="0" borderId="2" xfId="0" applyNumberFormat="1" applyFont="1" applyFill="1" applyBorder="1" applyAlignment="1">
      <alignment horizontal="center"/>
    </xf>
    <xf numFmtId="0" fontId="8" fillId="0" borderId="2" xfId="0" applyNumberFormat="1" applyFont="1" applyFill="1" applyBorder="1" applyAlignment="1">
      <alignment horizontal="center"/>
    </xf>
    <xf numFmtId="0" fontId="8" fillId="0" borderId="2" xfId="0" applyFont="1" applyFill="1" applyBorder="1" applyAlignment="1"/>
    <xf numFmtId="0" fontId="8" fillId="0" borderId="2" xfId="0" applyFont="1" applyBorder="1"/>
    <xf numFmtId="0" fontId="8" fillId="0" borderId="2" xfId="0" applyFont="1" applyBorder="1" applyAlignment="1">
      <alignment horizontal="center"/>
    </xf>
    <xf numFmtId="1" fontId="8" fillId="0" borderId="2" xfId="0" applyNumberFormat="1" applyFont="1" applyBorder="1" applyAlignment="1">
      <alignment horizontal="left"/>
    </xf>
    <xf numFmtId="0" fontId="8" fillId="0" borderId="2" xfId="0" applyNumberFormat="1" applyFont="1" applyBorder="1" applyAlignment="1">
      <alignment horizontal="center"/>
    </xf>
    <xf numFmtId="1" fontId="8" fillId="0" borderId="2" xfId="0" applyNumberFormat="1" applyFont="1" applyBorder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/>
    <xf numFmtId="0" fontId="14" fillId="2" borderId="1" xfId="0" applyFont="1" applyFill="1" applyBorder="1" applyAlignment="1">
      <alignment vertical="top" wrapText="1"/>
    </xf>
    <xf numFmtId="0" fontId="0" fillId="0" borderId="1" xfId="0" applyFont="1" applyBorder="1"/>
    <xf numFmtId="0" fontId="0" fillId="0" borderId="1" xfId="0" applyBorder="1"/>
    <xf numFmtId="16" fontId="0" fillId="10" borderId="1" xfId="0" applyNumberFormat="1" applyFill="1" applyBorder="1"/>
    <xf numFmtId="16" fontId="0" fillId="11" borderId="1" xfId="0" applyNumberFormat="1" applyFill="1" applyBorder="1"/>
    <xf numFmtId="0" fontId="15" fillId="0" borderId="1" xfId="0" applyFont="1" applyBorder="1"/>
    <xf numFmtId="0" fontId="0" fillId="12" borderId="1" xfId="0" applyFill="1" applyBorder="1"/>
    <xf numFmtId="16" fontId="0" fillId="0" borderId="1" xfId="0" applyNumberFormat="1" applyFill="1" applyBorder="1"/>
    <xf numFmtId="0" fontId="15" fillId="12" borderId="1" xfId="0" applyFont="1" applyFill="1" applyBorder="1"/>
    <xf numFmtId="0" fontId="15" fillId="0" borderId="1" xfId="0" applyFont="1" applyBorder="1" applyAlignment="1"/>
    <xf numFmtId="0" fontId="0" fillId="13" borderId="1" xfId="0" applyFill="1" applyBorder="1"/>
    <xf numFmtId="0" fontId="15" fillId="13" borderId="1" xfId="0" applyFont="1" applyFill="1" applyBorder="1"/>
    <xf numFmtId="0" fontId="0" fillId="0" borderId="1" xfId="0" applyFill="1" applyBorder="1"/>
    <xf numFmtId="0" fontId="15" fillId="0" borderId="1" xfId="0" applyFont="1" applyFill="1" applyBorder="1"/>
    <xf numFmtId="16" fontId="0" fillId="0" borderId="1" xfId="0" applyNumberFormat="1" applyBorder="1"/>
    <xf numFmtId="0" fontId="13" fillId="9" borderId="3" xfId="841"/>
    <xf numFmtId="0" fontId="13" fillId="9" borderId="4" xfId="841" applyBorder="1"/>
    <xf numFmtId="0" fontId="0" fillId="14" borderId="3" xfId="0" applyFill="1" applyBorder="1" applyAlignment="1"/>
    <xf numFmtId="0" fontId="0" fillId="15" borderId="3" xfId="0" applyFill="1" applyBorder="1" applyAlignment="1">
      <alignment horizontal="left" vertical="center"/>
    </xf>
    <xf numFmtId="16" fontId="0" fillId="0" borderId="0" xfId="0" applyNumberFormat="1" applyAlignment="1"/>
    <xf numFmtId="0" fontId="0" fillId="0" borderId="0" xfId="0" applyAlignment="1"/>
    <xf numFmtId="0" fontId="0" fillId="14" borderId="3" xfId="0" applyFill="1" applyBorder="1" applyAlignment="1">
      <alignment horizontal="left" vertical="center"/>
    </xf>
    <xf numFmtId="14" fontId="0" fillId="0" borderId="0" xfId="0" applyNumberFormat="1" applyAlignment="1"/>
    <xf numFmtId="0" fontId="0" fillId="0" borderId="0" xfId="0" applyFill="1" applyBorder="1" applyAlignment="1"/>
    <xf numFmtId="0" fontId="0" fillId="15" borderId="3" xfId="0" applyFill="1" applyBorder="1" applyAlignment="1">
      <alignment horizontal="left"/>
    </xf>
    <xf numFmtId="0" fontId="0" fillId="14" borderId="3" xfId="0" applyFill="1" applyBorder="1" applyAlignment="1">
      <alignment horizontal="left"/>
    </xf>
    <xf numFmtId="0" fontId="0" fillId="16" borderId="3" xfId="0" applyFill="1" applyBorder="1" applyAlignment="1"/>
    <xf numFmtId="0" fontId="0" fillId="16" borderId="3" xfId="0" applyFill="1" applyBorder="1" applyAlignment="1">
      <alignment horizontal="left" vertical="center"/>
    </xf>
    <xf numFmtId="0" fontId="0" fillId="12" borderId="3" xfId="0" applyFill="1" applyBorder="1" applyAlignment="1"/>
    <xf numFmtId="0" fontId="0" fillId="12" borderId="3" xfId="0" applyFill="1" applyBorder="1" applyAlignment="1">
      <alignment horizontal="left" vertical="center"/>
    </xf>
    <xf numFmtId="0" fontId="0" fillId="14" borderId="3" xfId="0" applyFill="1" applyBorder="1"/>
    <xf numFmtId="0" fontId="3" fillId="17" borderId="0" xfId="0" applyFont="1" applyFill="1"/>
  </cellXfs>
  <cellStyles count="89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2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Followed Hyperlink" xfId="790" builtinId="9" hidden="1"/>
    <cellStyle name="Followed Hyperlink" xfId="791" builtinId="9" hidden="1"/>
    <cellStyle name="Followed Hyperlink" xfId="792" builtinId="9" hidden="1"/>
    <cellStyle name="Followed Hyperlink" xfId="793" builtinId="9" hidden="1"/>
    <cellStyle name="Followed Hyperlink" xfId="794" builtinId="9" hidden="1"/>
    <cellStyle name="Followed Hyperlink" xfId="795" builtinId="9" hidden="1"/>
    <cellStyle name="Followed Hyperlink" xfId="796" builtinId="9" hidden="1"/>
    <cellStyle name="Followed Hyperlink" xfId="797" builtinId="9" hidden="1"/>
    <cellStyle name="Followed Hyperlink" xfId="798" builtinId="9" hidden="1"/>
    <cellStyle name="Followed Hyperlink" xfId="799" builtinId="9" hidden="1"/>
    <cellStyle name="Followed Hyperlink" xfId="800" builtinId="9" hidden="1"/>
    <cellStyle name="Followed Hyperlink" xfId="801" builtinId="9" hidden="1"/>
    <cellStyle name="Followed Hyperlink" xfId="802" builtinId="9" hidden="1"/>
    <cellStyle name="Followed Hyperlink" xfId="803" builtinId="9" hidden="1"/>
    <cellStyle name="Followed Hyperlink" xfId="804" builtinId="9" hidden="1"/>
    <cellStyle name="Followed Hyperlink" xfId="805" builtinId="9" hidden="1"/>
    <cellStyle name="Followed Hyperlink" xfId="806" builtinId="9" hidden="1"/>
    <cellStyle name="Followed Hyperlink" xfId="807" builtinId="9" hidden="1"/>
    <cellStyle name="Followed Hyperlink" xfId="808" builtinId="9" hidden="1"/>
    <cellStyle name="Followed Hyperlink" xfId="809" builtinId="9" hidden="1"/>
    <cellStyle name="Followed Hyperlink" xfId="810" builtinId="9" hidden="1"/>
    <cellStyle name="Followed Hyperlink" xfId="811" builtinId="9" hidden="1"/>
    <cellStyle name="Followed Hyperlink" xfId="812" builtinId="9" hidden="1"/>
    <cellStyle name="Followed Hyperlink" xfId="813" builtinId="9" hidden="1"/>
    <cellStyle name="Followed Hyperlink" xfId="814" builtinId="9" hidden="1"/>
    <cellStyle name="Followed Hyperlink" xfId="815" builtinId="9" hidden="1"/>
    <cellStyle name="Followed Hyperlink" xfId="816" builtinId="9" hidden="1"/>
    <cellStyle name="Followed Hyperlink" xfId="817" builtinId="9" hidden="1"/>
    <cellStyle name="Followed Hyperlink" xfId="818" builtinId="9" hidden="1"/>
    <cellStyle name="Followed Hyperlink" xfId="819" builtinId="9" hidden="1"/>
    <cellStyle name="Followed Hyperlink" xfId="820" builtinId="9" hidden="1"/>
    <cellStyle name="Followed Hyperlink" xfId="821" builtinId="9" hidden="1"/>
    <cellStyle name="Followed Hyperlink" xfId="822" builtinId="9" hidden="1"/>
    <cellStyle name="Followed Hyperlink" xfId="823" builtinId="9" hidden="1"/>
    <cellStyle name="Followed Hyperlink" xfId="824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Normal" xfId="0" builtinId="0"/>
    <cellStyle name="Output" xfId="841" builtinId="21"/>
  </cellStyles>
  <dxfs count="10">
    <dxf>
      <fill>
        <patternFill>
          <bgColor rgb="FFFFFF00"/>
        </patternFill>
      </fill>
    </dxf>
    <dxf>
      <fill>
        <patternFill>
          <bgColor rgb="FFFF9933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rgb="FF66FF99"/>
        </patternFill>
      </fill>
    </dxf>
    <dxf>
      <fill>
        <patternFill>
          <bgColor rgb="FF99CCFF"/>
        </patternFill>
      </fill>
    </dxf>
    <dxf>
      <fill>
        <patternFill>
          <bgColor rgb="FF0070C0"/>
        </patternFill>
      </fill>
    </dxf>
    <dxf>
      <fill>
        <patternFill>
          <bgColor rgb="FFFF6600"/>
        </patternFill>
      </fill>
    </dxf>
    <dxf>
      <fill>
        <patternFill>
          <bgColor rgb="FF00CC00"/>
        </patternFill>
      </fill>
    </dxf>
    <dxf>
      <font>
        <color rgb="FF9C0006"/>
      </font>
      <fill>
        <patternFill>
          <bgColor rgb="FFFFC7CE"/>
        </patternFill>
      </fill>
    </dxf>
    <dxf>
      <border>
        <bottom style="dotted">
          <color indexed="64"/>
        </bottom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AR45" totalsRowShown="0">
  <autoFilter ref="A1:AR45"/>
  <tableColumns count="44">
    <tableColumn id="1" name="OLD - Application Name"/>
    <tableColumn id="2" name="NEW - Application Name"/>
    <tableColumn id="3" name="OLD - Server name"/>
    <tableColumn id="4" name="NEW - Server name"/>
    <tableColumn id="5" name="OLD - Environment"/>
    <tableColumn id="6" name="NEW - Environment"/>
    <tableColumn id="7" name="OLD - Server model"/>
    <tableColumn id="8" name="NEW - Server model"/>
    <tableColumn id="9" name="OLD - Memory"/>
    <tableColumn id="10" name="NEW - Memory"/>
    <tableColumn id="11" name="OLD - CPUs"/>
    <tableColumn id="12" name="NEW - CPUs"/>
    <tableColumn id="13" name="OLD - Cores per CPU"/>
    <tableColumn id="14" name="NEW - Cores per CPU"/>
    <tableColumn id="15" name="OLD - Cores total"/>
    <tableColumn id="16" name="NEW - Cores total"/>
    <tableColumn id="17" name="OLD - Operating system"/>
    <tableColumn id="18" name="NEW - Operating system"/>
    <tableColumn id="19" name="OLD - Group"/>
    <tableColumn id="20" name="NEW - Group"/>
    <tableColumn id="21" name="OLD - Storage"/>
    <tableColumn id="22" name="NEW - Storage"/>
    <tableColumn id="23" name="OLD - DB Type"/>
    <tableColumn id="24" name="NEW - DB Type"/>
    <tableColumn id="25" name="OLD - DB Version"/>
    <tableColumn id="26" name="NEW - DB Version"/>
    <tableColumn id="27" name="Server contact"/>
    <tableColumn id="28" name="Application contact"/>
    <tableColumn id="29" name="Server SLA"/>
    <tableColumn id="30" name="Application SLA"/>
    <tableColumn id="31" name="Autorized signatory"/>
    <tableColumn id="32" name="IIS"/>
    <tableColumn id="33" name="Apache"/>
    <tableColumn id="34" name=".net"/>
    <tableColumn id="35" name="Oracle Client"/>
    <tableColumn id="36" name="Multiple IP"/>
    <tableColumn id="37" name="Special VLAN"/>
    <tableColumn id="38" name="Multicast"/>
    <tableColumn id="39" name="Special Protocol"/>
    <tableColumn id="40" name="DHCP Reservation"/>
    <tableColumn id="41" name="External access needed"/>
    <tableColumn id="42" name="DNS Alias"/>
    <tableColumn id="43" name="VPN Tunnel"/>
    <tableColumn id="44" name="Firewall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ftp://ftp.auditbase.nl" TargetMode="External"/><Relationship Id="rId2" Type="http://schemas.openxmlformats.org/officeDocument/2006/relationships/hyperlink" Target="ftp://ftp.tep.n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javascript:ccHL(5975606)" TargetMode="External"/><Relationship Id="rId2" Type="http://schemas.openxmlformats.org/officeDocument/2006/relationships/hyperlink" Target="javascript:ccHL(5975606)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7"/>
  <sheetViews>
    <sheetView workbookViewId="0">
      <selection activeCell="A37" sqref="A37"/>
    </sheetView>
  </sheetViews>
  <sheetFormatPr baseColWidth="10" defaultRowHeight="15" x14ac:dyDescent="0"/>
  <cols>
    <col min="1" max="1" width="2.375" style="8" bestFit="1" customWidth="1"/>
    <col min="2" max="2" width="4.25" style="8" bestFit="1" customWidth="1"/>
    <col min="3" max="3" width="11.875" style="8" bestFit="1" customWidth="1"/>
    <col min="4" max="4" width="7.5" style="8" bestFit="1" customWidth="1"/>
    <col min="5" max="5" width="5" style="8" bestFit="1" customWidth="1"/>
    <col min="6" max="6" width="5.5" style="8" bestFit="1" customWidth="1"/>
    <col min="7" max="7" width="7.75" style="8" bestFit="1" customWidth="1"/>
    <col min="8" max="8" width="1.75" style="8" bestFit="1" customWidth="1"/>
    <col min="9" max="9" width="1.625" style="8" bestFit="1" customWidth="1"/>
    <col min="10" max="10" width="1.75" style="8" bestFit="1" customWidth="1"/>
    <col min="11" max="11" width="1.625" style="8" bestFit="1" customWidth="1"/>
    <col min="12" max="12" width="6.75" style="8" bestFit="1" customWidth="1"/>
    <col min="13" max="13" width="3.875" style="8" bestFit="1" customWidth="1"/>
    <col min="14" max="14" width="5.125" style="8" bestFit="1" customWidth="1"/>
    <col min="15" max="15" width="10.875" style="8" customWidth="1"/>
    <col min="16" max="16" width="10.625" style="8"/>
    <col min="17" max="17" width="175.875" style="8" bestFit="1" customWidth="1"/>
    <col min="18" max="16384" width="10.625" style="8"/>
  </cols>
  <sheetData>
    <row r="1" spans="1:17">
      <c r="A1" s="7" t="s">
        <v>1</v>
      </c>
      <c r="B1" s="7" t="s">
        <v>15</v>
      </c>
      <c r="C1" s="7" t="s">
        <v>2</v>
      </c>
      <c r="D1" s="7" t="s">
        <v>8</v>
      </c>
      <c r="E1" s="7" t="s">
        <v>4</v>
      </c>
      <c r="F1" s="7" t="s">
        <v>6</v>
      </c>
      <c r="G1" s="7" t="s">
        <v>7</v>
      </c>
      <c r="H1" s="7" t="s">
        <v>124</v>
      </c>
      <c r="I1" s="7" t="s">
        <v>73</v>
      </c>
      <c r="J1" s="7" t="s">
        <v>74</v>
      </c>
      <c r="K1" s="7" t="s">
        <v>75</v>
      </c>
      <c r="L1" s="7" t="s">
        <v>11</v>
      </c>
      <c r="M1" s="7" t="s">
        <v>14</v>
      </c>
      <c r="N1" s="7" t="s">
        <v>0</v>
      </c>
      <c r="O1" s="7" t="s">
        <v>57</v>
      </c>
      <c r="P1" s="7" t="s">
        <v>39</v>
      </c>
      <c r="Q1" s="7" t="s">
        <v>12</v>
      </c>
    </row>
    <row r="2" spans="1:17" s="9" customFormat="1">
      <c r="A2" s="15">
        <v>1</v>
      </c>
      <c r="B2" s="9" t="s">
        <v>9</v>
      </c>
      <c r="C2" s="9" t="s">
        <v>3</v>
      </c>
      <c r="D2" s="9" t="s">
        <v>9</v>
      </c>
      <c r="E2" s="9" t="s">
        <v>5</v>
      </c>
      <c r="F2" s="9" t="s">
        <v>3</v>
      </c>
      <c r="G2" s="9" t="s">
        <v>10</v>
      </c>
      <c r="I2" s="9" t="s">
        <v>77</v>
      </c>
      <c r="J2" s="9" t="s">
        <v>77</v>
      </c>
      <c r="K2" s="9" t="s">
        <v>77</v>
      </c>
      <c r="L2" s="9" t="s">
        <v>25</v>
      </c>
      <c r="M2" s="9">
        <v>10</v>
      </c>
      <c r="N2" s="9" t="s">
        <v>25</v>
      </c>
      <c r="O2" s="9" t="s">
        <v>58</v>
      </c>
      <c r="Q2" s="9" t="s">
        <v>13</v>
      </c>
    </row>
    <row r="3" spans="1:17" s="9" customFormat="1" ht="30">
      <c r="A3" s="13">
        <v>2</v>
      </c>
      <c r="B3" s="9" t="s">
        <v>9</v>
      </c>
      <c r="C3" s="9" t="s">
        <v>16</v>
      </c>
      <c r="D3" s="9" t="s">
        <v>10</v>
      </c>
      <c r="E3" s="9" t="s">
        <v>25</v>
      </c>
      <c r="F3" s="9" t="s">
        <v>25</v>
      </c>
      <c r="G3" s="9" t="s">
        <v>9</v>
      </c>
      <c r="H3" s="9" t="s">
        <v>77</v>
      </c>
      <c r="I3" s="9" t="s">
        <v>77</v>
      </c>
      <c r="J3" s="9" t="s">
        <v>77</v>
      </c>
      <c r="K3" s="9" t="s">
        <v>77</v>
      </c>
      <c r="L3" s="9" t="s">
        <v>25</v>
      </c>
      <c r="M3" s="9">
        <v>140</v>
      </c>
      <c r="N3" s="9">
        <v>8000</v>
      </c>
      <c r="O3" s="9" t="s">
        <v>65</v>
      </c>
      <c r="Q3" s="10" t="s">
        <v>17</v>
      </c>
    </row>
    <row r="4" spans="1:17" s="9" customFormat="1">
      <c r="A4" s="13">
        <v>3</v>
      </c>
      <c r="B4" s="9" t="s">
        <v>9</v>
      </c>
      <c r="C4" s="9" t="s">
        <v>18</v>
      </c>
      <c r="D4" s="9" t="s">
        <v>10</v>
      </c>
      <c r="E4" s="9" t="s">
        <v>25</v>
      </c>
      <c r="F4" s="9" t="s">
        <v>25</v>
      </c>
      <c r="G4" s="9" t="s">
        <v>9</v>
      </c>
      <c r="H4" s="9" t="s">
        <v>77</v>
      </c>
      <c r="J4" s="9" t="s">
        <v>77</v>
      </c>
      <c r="K4" s="9" t="s">
        <v>77</v>
      </c>
      <c r="L4" s="9" t="s">
        <v>25</v>
      </c>
      <c r="M4" s="9">
        <v>30</v>
      </c>
      <c r="N4" s="9">
        <v>4650</v>
      </c>
      <c r="O4" s="9" t="s">
        <v>60</v>
      </c>
      <c r="P4" s="9" t="s">
        <v>51</v>
      </c>
      <c r="Q4" s="10" t="s">
        <v>126</v>
      </c>
    </row>
    <row r="5" spans="1:17" s="9" customFormat="1">
      <c r="A5" s="13">
        <v>4</v>
      </c>
      <c r="B5" s="9" t="s">
        <v>9</v>
      </c>
      <c r="C5" s="9" t="s">
        <v>19</v>
      </c>
      <c r="D5" s="9" t="s">
        <v>25</v>
      </c>
      <c r="E5" s="9" t="s">
        <v>25</v>
      </c>
      <c r="F5" s="9" t="s">
        <v>25</v>
      </c>
      <c r="G5" s="9" t="s">
        <v>9</v>
      </c>
      <c r="J5" s="9" t="s">
        <v>77</v>
      </c>
      <c r="K5" s="9" t="s">
        <v>77</v>
      </c>
      <c r="L5" s="9" t="s">
        <v>49</v>
      </c>
      <c r="M5" s="9">
        <v>500</v>
      </c>
      <c r="N5" s="9">
        <v>5000</v>
      </c>
      <c r="O5" s="9" t="s">
        <v>58</v>
      </c>
      <c r="Q5" s="9" t="s">
        <v>127</v>
      </c>
    </row>
    <row r="6" spans="1:17">
      <c r="A6" s="14">
        <v>5</v>
      </c>
      <c r="B6" s="8" t="s">
        <v>10</v>
      </c>
      <c r="C6" s="8" t="s">
        <v>20</v>
      </c>
      <c r="O6" s="8" t="s">
        <v>59</v>
      </c>
    </row>
    <row r="7" spans="1:17" s="9" customFormat="1">
      <c r="A7" s="13">
        <v>6</v>
      </c>
      <c r="B7" s="9" t="s">
        <v>9</v>
      </c>
      <c r="C7" s="9" t="s">
        <v>21</v>
      </c>
      <c r="D7" s="9" t="s">
        <v>9</v>
      </c>
      <c r="E7" s="9" t="s">
        <v>25</v>
      </c>
      <c r="F7" s="9" t="s">
        <v>21</v>
      </c>
      <c r="G7" s="9" t="s">
        <v>25</v>
      </c>
      <c r="J7" s="9" t="s">
        <v>77</v>
      </c>
      <c r="K7" s="9" t="s">
        <v>77</v>
      </c>
      <c r="L7" s="9" t="s">
        <v>25</v>
      </c>
      <c r="M7" s="9">
        <v>1200</v>
      </c>
      <c r="N7" s="9">
        <v>2000</v>
      </c>
      <c r="O7" s="9" t="s">
        <v>59</v>
      </c>
      <c r="Q7" s="9" t="s">
        <v>131</v>
      </c>
    </row>
    <row r="8" spans="1:17">
      <c r="A8" s="14">
        <v>7</v>
      </c>
      <c r="B8" s="8" t="s">
        <v>10</v>
      </c>
      <c r="C8" s="8" t="s">
        <v>22</v>
      </c>
      <c r="O8" s="8" t="s">
        <v>26</v>
      </c>
    </row>
    <row r="9" spans="1:17">
      <c r="A9" s="14">
        <v>8</v>
      </c>
      <c r="B9" s="8" t="s">
        <v>10</v>
      </c>
      <c r="C9" s="8" t="s">
        <v>23</v>
      </c>
      <c r="O9" s="8" t="s">
        <v>26</v>
      </c>
    </row>
    <row r="10" spans="1:17">
      <c r="A10" s="14">
        <v>9</v>
      </c>
      <c r="B10" s="8" t="s">
        <v>10</v>
      </c>
      <c r="C10" s="8" t="s">
        <v>24</v>
      </c>
      <c r="O10" s="8" t="s">
        <v>26</v>
      </c>
    </row>
    <row r="11" spans="1:17" s="9" customFormat="1">
      <c r="A11" s="13">
        <v>10</v>
      </c>
      <c r="B11" s="9" t="s">
        <v>9</v>
      </c>
      <c r="C11" s="9" t="s">
        <v>30</v>
      </c>
      <c r="D11" s="9" t="s">
        <v>9</v>
      </c>
      <c r="E11" s="9" t="s">
        <v>25</v>
      </c>
      <c r="F11" s="9" t="s">
        <v>30</v>
      </c>
      <c r="G11" s="9" t="s">
        <v>25</v>
      </c>
      <c r="H11" s="9" t="s">
        <v>77</v>
      </c>
      <c r="I11" s="9" t="s">
        <v>77</v>
      </c>
      <c r="J11" s="9" t="s">
        <v>77</v>
      </c>
      <c r="K11" s="9" t="s">
        <v>77</v>
      </c>
      <c r="L11" s="9" t="s">
        <v>25</v>
      </c>
      <c r="M11" s="9" t="s">
        <v>25</v>
      </c>
      <c r="N11" s="9">
        <v>1000</v>
      </c>
      <c r="O11" s="9" t="s">
        <v>60</v>
      </c>
      <c r="P11" s="9" t="s">
        <v>53</v>
      </c>
      <c r="Q11" s="9" t="s">
        <v>129</v>
      </c>
    </row>
    <row r="12" spans="1:17" s="9" customFormat="1">
      <c r="A12" s="13">
        <v>11</v>
      </c>
      <c r="B12" s="9" t="s">
        <v>9</v>
      </c>
      <c r="C12" s="9" t="s">
        <v>31</v>
      </c>
      <c r="D12" s="9" t="s">
        <v>10</v>
      </c>
      <c r="E12" s="9" t="s">
        <v>25</v>
      </c>
      <c r="F12" s="9" t="s">
        <v>25</v>
      </c>
      <c r="G12" s="9" t="s">
        <v>9</v>
      </c>
      <c r="H12" s="9" t="s">
        <v>77</v>
      </c>
      <c r="I12" s="9" t="s">
        <v>77</v>
      </c>
      <c r="J12" s="9" t="s">
        <v>77</v>
      </c>
      <c r="K12" s="9" t="s">
        <v>77</v>
      </c>
      <c r="L12" s="9" t="s">
        <v>25</v>
      </c>
      <c r="M12" s="9" t="s">
        <v>25</v>
      </c>
      <c r="N12" s="9">
        <v>41000</v>
      </c>
      <c r="O12" s="11" t="s">
        <v>65</v>
      </c>
      <c r="P12" s="9" t="s">
        <v>52</v>
      </c>
      <c r="Q12" s="9" t="s">
        <v>130</v>
      </c>
    </row>
    <row r="13" spans="1:17">
      <c r="A13" s="14">
        <v>12</v>
      </c>
      <c r="B13" s="8" t="s">
        <v>10</v>
      </c>
      <c r="C13" s="8" t="s">
        <v>32</v>
      </c>
      <c r="O13" s="8" t="s">
        <v>26</v>
      </c>
    </row>
    <row r="14" spans="1:17" s="9" customFormat="1">
      <c r="A14" s="13">
        <v>13</v>
      </c>
      <c r="B14" s="9" t="s">
        <v>9</v>
      </c>
      <c r="C14" s="9" t="s">
        <v>33</v>
      </c>
      <c r="D14" s="9" t="s">
        <v>9</v>
      </c>
      <c r="E14" s="9" t="s">
        <v>25</v>
      </c>
      <c r="F14" s="9" t="s">
        <v>66</v>
      </c>
      <c r="G14" s="9" t="s">
        <v>10</v>
      </c>
      <c r="I14" s="9" t="s">
        <v>77</v>
      </c>
      <c r="K14" s="9" t="s">
        <v>77</v>
      </c>
      <c r="L14" s="9" t="s">
        <v>25</v>
      </c>
      <c r="M14" s="9" t="s">
        <v>25</v>
      </c>
      <c r="N14" s="9">
        <v>500</v>
      </c>
      <c r="O14" s="9" t="s">
        <v>58</v>
      </c>
      <c r="Q14" s="9" t="s">
        <v>125</v>
      </c>
    </row>
    <row r="15" spans="1:17" s="9" customFormat="1">
      <c r="A15" s="13">
        <v>14</v>
      </c>
      <c r="B15" s="9" t="s">
        <v>9</v>
      </c>
      <c r="C15" s="9" t="s">
        <v>34</v>
      </c>
      <c r="D15" s="9" t="s">
        <v>10</v>
      </c>
      <c r="E15" s="9" t="s">
        <v>25</v>
      </c>
      <c r="F15" s="9" t="s">
        <v>25</v>
      </c>
      <c r="G15" s="9" t="s">
        <v>9</v>
      </c>
      <c r="I15" s="9" t="s">
        <v>77</v>
      </c>
      <c r="J15" s="9" t="s">
        <v>77</v>
      </c>
      <c r="K15" s="9" t="s">
        <v>77</v>
      </c>
      <c r="L15" s="9" t="s">
        <v>41</v>
      </c>
      <c r="M15" s="9">
        <v>1200</v>
      </c>
      <c r="N15" s="9">
        <v>8000</v>
      </c>
      <c r="O15" s="9" t="s">
        <v>58</v>
      </c>
      <c r="P15" s="9" t="s">
        <v>56</v>
      </c>
      <c r="Q15" s="9" t="s">
        <v>128</v>
      </c>
    </row>
    <row r="16" spans="1:17" s="9" customFormat="1">
      <c r="A16" s="13">
        <v>15</v>
      </c>
      <c r="B16" s="9" t="s">
        <v>9</v>
      </c>
      <c r="C16" s="9" t="s">
        <v>35</v>
      </c>
      <c r="D16" s="9" t="s">
        <v>25</v>
      </c>
      <c r="E16" s="9" t="s">
        <v>25</v>
      </c>
      <c r="F16" s="9" t="s">
        <v>25</v>
      </c>
      <c r="G16" s="9" t="s">
        <v>25</v>
      </c>
      <c r="K16" s="9" t="s">
        <v>77</v>
      </c>
      <c r="L16" s="9" t="s">
        <v>25</v>
      </c>
      <c r="M16" s="9" t="s">
        <v>25</v>
      </c>
      <c r="N16" s="9">
        <v>1400</v>
      </c>
      <c r="O16" s="9" t="s">
        <v>58</v>
      </c>
      <c r="Q16" s="9" t="s">
        <v>134</v>
      </c>
    </row>
    <row r="17" spans="1:17">
      <c r="A17" s="14">
        <v>16</v>
      </c>
      <c r="B17" s="8" t="s">
        <v>10</v>
      </c>
      <c r="C17" s="8" t="s">
        <v>36</v>
      </c>
      <c r="O17" s="8" t="s">
        <v>59</v>
      </c>
    </row>
    <row r="18" spans="1:17" s="17" customFormat="1">
      <c r="A18" s="16">
        <v>17</v>
      </c>
      <c r="B18" s="17" t="s">
        <v>10</v>
      </c>
      <c r="C18" s="17" t="s">
        <v>37</v>
      </c>
      <c r="O18" s="17" t="s">
        <v>26</v>
      </c>
    </row>
    <row r="19" spans="1:17" s="17" customFormat="1">
      <c r="A19" s="16">
        <v>18</v>
      </c>
      <c r="B19" s="17" t="s">
        <v>10</v>
      </c>
      <c r="C19" s="17" t="s">
        <v>42</v>
      </c>
      <c r="O19" s="17" t="s">
        <v>58</v>
      </c>
    </row>
    <row r="20" spans="1:17">
      <c r="A20" s="14">
        <v>19</v>
      </c>
      <c r="B20" s="8" t="s">
        <v>10</v>
      </c>
      <c r="C20" s="8" t="s">
        <v>44</v>
      </c>
      <c r="O20" s="8" t="s">
        <v>26</v>
      </c>
    </row>
    <row r="21" spans="1:17" s="9" customFormat="1">
      <c r="A21" s="13">
        <v>20</v>
      </c>
      <c r="B21" s="9" t="s">
        <v>9</v>
      </c>
      <c r="C21" s="9" t="s">
        <v>61</v>
      </c>
      <c r="K21" s="9" t="s">
        <v>77</v>
      </c>
      <c r="O21" s="11" t="s">
        <v>65</v>
      </c>
      <c r="Q21" s="9" t="s">
        <v>137</v>
      </c>
    </row>
    <row r="22" spans="1:17">
      <c r="A22" s="14">
        <v>21</v>
      </c>
      <c r="B22" s="8" t="s">
        <v>10</v>
      </c>
      <c r="C22" s="8" t="s">
        <v>46</v>
      </c>
      <c r="O22" s="8" t="s">
        <v>26</v>
      </c>
    </row>
    <row r="23" spans="1:17">
      <c r="A23" s="14">
        <v>22</v>
      </c>
      <c r="B23" s="8" t="s">
        <v>10</v>
      </c>
      <c r="C23" s="8" t="s">
        <v>48</v>
      </c>
      <c r="O23" s="8" t="s">
        <v>26</v>
      </c>
    </row>
    <row r="24" spans="1:17">
      <c r="A24" s="14">
        <v>23</v>
      </c>
      <c r="B24" s="8" t="s">
        <v>10</v>
      </c>
      <c r="C24" s="8" t="s">
        <v>50</v>
      </c>
      <c r="O24" s="8" t="s">
        <v>26</v>
      </c>
    </row>
    <row r="25" spans="1:17">
      <c r="A25" s="16">
        <v>24</v>
      </c>
      <c r="B25" s="8" t="s">
        <v>10</v>
      </c>
      <c r="C25" s="8" t="s">
        <v>54</v>
      </c>
      <c r="O25" s="8" t="s">
        <v>26</v>
      </c>
    </row>
    <row r="26" spans="1:17" s="9" customFormat="1">
      <c r="A26" s="13">
        <v>25</v>
      </c>
      <c r="B26" s="9" t="s">
        <v>9</v>
      </c>
      <c r="C26" s="9" t="s">
        <v>55</v>
      </c>
      <c r="D26" s="9" t="s">
        <v>9</v>
      </c>
      <c r="E26" s="9" t="s">
        <v>25</v>
      </c>
      <c r="F26" s="9" t="s">
        <v>139</v>
      </c>
      <c r="G26" s="9" t="s">
        <v>10</v>
      </c>
      <c r="K26" s="9" t="s">
        <v>77</v>
      </c>
      <c r="L26" s="9" t="s">
        <v>25</v>
      </c>
      <c r="M26" s="9" t="s">
        <v>25</v>
      </c>
      <c r="N26" s="9" t="s">
        <v>25</v>
      </c>
      <c r="O26" s="9" t="s">
        <v>58</v>
      </c>
      <c r="Q26" s="9" t="s">
        <v>135</v>
      </c>
    </row>
    <row r="27" spans="1:17" s="9" customFormat="1">
      <c r="A27" s="13">
        <v>26</v>
      </c>
      <c r="B27" s="9" t="s">
        <v>9</v>
      </c>
      <c r="C27" s="9" t="s">
        <v>63</v>
      </c>
      <c r="D27" s="9" t="s">
        <v>9</v>
      </c>
      <c r="E27" s="9" t="s">
        <v>25</v>
      </c>
      <c r="F27" s="9" t="s">
        <v>138</v>
      </c>
      <c r="G27" s="9" t="s">
        <v>10</v>
      </c>
      <c r="K27" s="9" t="s">
        <v>77</v>
      </c>
      <c r="L27" s="9" t="s">
        <v>25</v>
      </c>
      <c r="M27" s="9" t="s">
        <v>25</v>
      </c>
      <c r="N27" s="9" t="s">
        <v>25</v>
      </c>
      <c r="O27" s="9" t="s">
        <v>59</v>
      </c>
      <c r="Q27" s="10" t="s">
        <v>133</v>
      </c>
    </row>
    <row r="28" spans="1:17">
      <c r="A28" s="16">
        <v>27</v>
      </c>
      <c r="B28" s="8" t="s">
        <v>10</v>
      </c>
      <c r="C28" s="8" t="s">
        <v>64</v>
      </c>
      <c r="O28" s="8" t="s">
        <v>59</v>
      </c>
    </row>
    <row r="29" spans="1:17">
      <c r="A29" s="14">
        <v>28</v>
      </c>
      <c r="B29" s="8" t="s">
        <v>9</v>
      </c>
      <c r="C29" s="8" t="s">
        <v>67</v>
      </c>
      <c r="K29" s="8" t="s">
        <v>77</v>
      </c>
      <c r="O29" s="8" t="s">
        <v>59</v>
      </c>
      <c r="Q29" s="8" t="s">
        <v>136</v>
      </c>
    </row>
    <row r="30" spans="1:17" s="9" customFormat="1">
      <c r="A30" s="13">
        <v>29</v>
      </c>
      <c r="B30" s="9" t="s">
        <v>9</v>
      </c>
      <c r="C30" s="9" t="s">
        <v>68</v>
      </c>
      <c r="K30" s="9" t="s">
        <v>77</v>
      </c>
      <c r="O30" s="9" t="s">
        <v>58</v>
      </c>
      <c r="Q30" s="9" t="s">
        <v>132</v>
      </c>
    </row>
    <row r="31" spans="1:17">
      <c r="A31" s="8">
        <v>31</v>
      </c>
      <c r="B31" s="8" t="s">
        <v>10</v>
      </c>
      <c r="C31" s="8" t="s">
        <v>1256</v>
      </c>
      <c r="K31" s="8" t="s">
        <v>77</v>
      </c>
      <c r="O31" s="8" t="s">
        <v>59</v>
      </c>
    </row>
    <row r="32" spans="1:17" s="9" customFormat="1">
      <c r="A32" s="13">
        <v>32</v>
      </c>
      <c r="B32" s="9" t="s">
        <v>9</v>
      </c>
      <c r="C32" s="9" t="s">
        <v>1260</v>
      </c>
      <c r="D32" s="9" t="s">
        <v>10</v>
      </c>
      <c r="F32" s="9" t="s">
        <v>138</v>
      </c>
      <c r="G32" s="9" t="s">
        <v>9</v>
      </c>
      <c r="I32" s="9" t="s">
        <v>77</v>
      </c>
      <c r="J32" s="9" t="s">
        <v>77</v>
      </c>
      <c r="K32" s="9" t="s">
        <v>77</v>
      </c>
      <c r="O32" s="9" t="s">
        <v>65</v>
      </c>
      <c r="Q32" s="9" t="s">
        <v>1261</v>
      </c>
    </row>
    <row r="33" spans="1:35">
      <c r="A33" s="8">
        <v>33</v>
      </c>
      <c r="B33" s="8" t="s">
        <v>10</v>
      </c>
      <c r="C33" s="8" t="s">
        <v>1279</v>
      </c>
      <c r="K33" s="8" t="s">
        <v>77</v>
      </c>
      <c r="O33" s="8" t="s">
        <v>58</v>
      </c>
    </row>
    <row r="34" spans="1:35">
      <c r="A34" s="8">
        <v>34</v>
      </c>
      <c r="B34" s="8" t="s">
        <v>10</v>
      </c>
      <c r="C34" s="8" t="s">
        <v>1287</v>
      </c>
      <c r="K34" s="8" t="s">
        <v>77</v>
      </c>
      <c r="O34" s="8" t="s">
        <v>59</v>
      </c>
      <c r="Q34" s="8" t="s">
        <v>1288</v>
      </c>
    </row>
    <row r="35" spans="1:35">
      <c r="A35" s="8">
        <v>35</v>
      </c>
      <c r="B35" s="8" t="s">
        <v>10</v>
      </c>
      <c r="C35" s="8" t="s">
        <v>1282</v>
      </c>
      <c r="K35" s="8" t="s">
        <v>77</v>
      </c>
      <c r="O35" s="8" t="s">
        <v>59</v>
      </c>
      <c r="Q35" s="4">
        <v>61</v>
      </c>
      <c r="R35" s="4">
        <v>13</v>
      </c>
      <c r="S35" s="4">
        <v>17</v>
      </c>
      <c r="T35" s="4" t="s">
        <v>33</v>
      </c>
      <c r="U35" s="4" t="s">
        <v>111</v>
      </c>
      <c r="V35" s="4">
        <v>20</v>
      </c>
      <c r="W35" s="4">
        <v>22</v>
      </c>
      <c r="X35" s="4" t="s">
        <v>61</v>
      </c>
      <c r="Y35" s="4" t="s">
        <v>117</v>
      </c>
      <c r="Z35" s="4" t="s">
        <v>10</v>
      </c>
      <c r="AA35" s="4" t="s">
        <v>47</v>
      </c>
      <c r="AB35" s="4"/>
      <c r="AC35" s="4"/>
      <c r="AD35" s="4" t="s">
        <v>1244</v>
      </c>
      <c r="AE35" s="4" t="s">
        <v>45</v>
      </c>
      <c r="AF35" s="4" t="s">
        <v>1272</v>
      </c>
      <c r="AG35" s="4"/>
      <c r="AH35" s="4" t="s">
        <v>1291</v>
      </c>
      <c r="AI35" s="4" t="s">
        <v>1292</v>
      </c>
    </row>
    <row r="36" spans="1:35">
      <c r="A36" s="8">
        <v>36</v>
      </c>
      <c r="B36" s="8" t="s">
        <v>10</v>
      </c>
      <c r="C36" s="8" t="s">
        <v>1547</v>
      </c>
      <c r="K36" s="8" t="s">
        <v>77</v>
      </c>
      <c r="O36" s="8" t="s">
        <v>58</v>
      </c>
    </row>
    <row r="37" spans="1:35">
      <c r="A37" s="8">
        <v>37</v>
      </c>
      <c r="B37" s="8" t="s">
        <v>10</v>
      </c>
      <c r="C37" s="8" t="s">
        <v>2084</v>
      </c>
      <c r="K37" s="8" t="s">
        <v>77</v>
      </c>
      <c r="O37" s="8" t="s">
        <v>58</v>
      </c>
    </row>
  </sheetData>
  <sortState ref="A2:U30">
    <sortCondition ref="A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3"/>
  <sheetViews>
    <sheetView workbookViewId="0">
      <selection activeCell="R24" sqref="R24"/>
    </sheetView>
  </sheetViews>
  <sheetFormatPr baseColWidth="10" defaultRowHeight="15" x14ac:dyDescent="0"/>
  <cols>
    <col min="1" max="2" width="6.625" style="1" customWidth="1"/>
    <col min="3" max="3" width="11.875" style="1" bestFit="1" customWidth="1"/>
    <col min="4" max="4" width="11.875" style="1" customWidth="1"/>
    <col min="5" max="5" width="7.5" style="1" bestFit="1" customWidth="1"/>
    <col min="6" max="6" width="7.5" style="1" customWidth="1"/>
    <col min="7" max="7" width="5.375" style="1" bestFit="1" customWidth="1"/>
    <col min="8" max="8" width="7.5" style="1" bestFit="1" customWidth="1"/>
    <col min="9" max="9" width="7.5" style="1" customWidth="1"/>
    <col min="10" max="10" width="5.875" style="1" bestFit="1" customWidth="1"/>
    <col min="11" max="11" width="5.875" style="1" customWidth="1"/>
    <col min="12" max="12" width="1.75" style="1" bestFit="1" customWidth="1"/>
    <col min="13" max="13" width="1.625" style="1" bestFit="1" customWidth="1"/>
    <col min="14" max="14" width="1.75" style="1" bestFit="1" customWidth="1"/>
    <col min="15" max="15" width="1.625" style="1" bestFit="1" customWidth="1"/>
    <col min="16" max="16" width="15.25" style="1" bestFit="1" customWidth="1"/>
    <col min="17" max="19" width="15.25" style="1" customWidth="1"/>
    <col min="20" max="20" width="18.25" style="1" bestFit="1" customWidth="1"/>
    <col min="21" max="21" width="3.125" style="1" bestFit="1" customWidth="1"/>
    <col min="22" max="22" width="3.875" style="1" bestFit="1" customWidth="1"/>
    <col min="23" max="23" width="3.875" style="1" customWidth="1"/>
    <col min="24" max="24" width="7.75" style="1" customWidth="1"/>
    <col min="25" max="16384" width="10.625" style="1"/>
  </cols>
  <sheetData>
    <row r="1" spans="1:25">
      <c r="A1" s="6" t="s">
        <v>70</v>
      </c>
      <c r="B1" s="6" t="s">
        <v>69</v>
      </c>
      <c r="C1" s="6" t="s">
        <v>71</v>
      </c>
      <c r="D1" s="6" t="s">
        <v>15</v>
      </c>
      <c r="E1" s="2" t="s">
        <v>1545</v>
      </c>
      <c r="F1" s="2" t="s">
        <v>1346</v>
      </c>
      <c r="G1" s="2" t="s">
        <v>1345</v>
      </c>
      <c r="H1" s="2" t="s">
        <v>1546</v>
      </c>
      <c r="I1" s="2" t="s">
        <v>1541</v>
      </c>
      <c r="J1" s="2" t="s">
        <v>1542</v>
      </c>
      <c r="K1" s="2" t="s">
        <v>1573</v>
      </c>
      <c r="L1" s="2" t="s">
        <v>76</v>
      </c>
      <c r="M1" s="2" t="s">
        <v>73</v>
      </c>
      <c r="N1" s="2" t="s">
        <v>74</v>
      </c>
      <c r="O1" s="6" t="s">
        <v>75</v>
      </c>
      <c r="P1" s="6" t="s">
        <v>81</v>
      </c>
      <c r="Q1" s="6" t="s">
        <v>1551</v>
      </c>
      <c r="R1" s="6" t="s">
        <v>1575</v>
      </c>
      <c r="S1" s="6" t="s">
        <v>1552</v>
      </c>
      <c r="T1" s="6" t="s">
        <v>82</v>
      </c>
      <c r="U1" s="2" t="s">
        <v>1250</v>
      </c>
      <c r="V1" s="2" t="s">
        <v>1250</v>
      </c>
      <c r="W1" s="2" t="s">
        <v>1250</v>
      </c>
      <c r="X1" s="2" t="s">
        <v>92</v>
      </c>
      <c r="Y1" s="2" t="s">
        <v>1255</v>
      </c>
    </row>
    <row r="2" spans="1:25">
      <c r="A2" s="12">
        <v>1</v>
      </c>
      <c r="B2" s="1">
        <v>1</v>
      </c>
      <c r="C2" s="1" t="str">
        <f>VLOOKUP(B2,Applications!A:C,3,0)</f>
        <v>Aprimo</v>
      </c>
      <c r="D2" s="1" t="s">
        <v>9</v>
      </c>
      <c r="E2" s="1" t="s">
        <v>1347</v>
      </c>
      <c r="F2" s="1" t="str">
        <f>IF(H2&lt;&gt;"Shared",VLOOKUP(P2,DiscoSheet!C:P,13,0),VLOOKUP(P2,KPN_input!F:W,17,0)*VLOOKUP(P2,KPN_input!F:W,18,0))</f>
        <v>2.0</v>
      </c>
      <c r="G2" s="1" t="str">
        <f>IF(H2&lt;&gt;"Shared",VLOOKUP(P2,DiscoSheet!C:I,7,0),ROUND(VLOOKUP(P2,KPN_input!F:U,16,0)/1024,0))</f>
        <v>4.0</v>
      </c>
      <c r="H2" s="1" t="s">
        <v>1347</v>
      </c>
      <c r="I2" s="1" t="str">
        <f>IF(NOT(H2="Shared"),VLOOKUP(P2,DiscoSheet!C:P,14,0),"")</f>
        <v>2.0</v>
      </c>
      <c r="J2" s="1" t="str">
        <f>IF(NOT(H2="Shared"),VLOOKUP(P2,DiscoSheet!C:J,8,0),"")</f>
        <v>4.0</v>
      </c>
      <c r="O2" s="1" t="s">
        <v>77</v>
      </c>
      <c r="P2" s="1" t="s">
        <v>78</v>
      </c>
      <c r="R2" s="1" t="str">
        <f>IF(ISERROR(VLOOKUP(P2,RWEservers!B:D,3,0)),"",(VLOOKUP(P2,RWEservers!B:D,3,0)))</f>
        <v>S030A1962</v>
      </c>
      <c r="S2" s="1" t="str">
        <f>IF(ISERROR(VLOOKUP(R2,RWEservers!D:J,7,0)),VLOOKUP(Q2,RWEoracle!C:G,5,0),VLOOKUP(R2,RWEservers!D:J,7,0))</f>
        <v>High</v>
      </c>
      <c r="T2" s="1" t="s">
        <v>83</v>
      </c>
      <c r="Y2" s="1" t="str">
        <f t="shared" ref="Y2:Y36" si="0">B2&amp;"-"&amp;A2</f>
        <v>1-1</v>
      </c>
    </row>
    <row r="3" spans="1:25">
      <c r="A3" s="12">
        <v>2</v>
      </c>
      <c r="B3" s="1">
        <v>1</v>
      </c>
      <c r="C3" s="1" t="str">
        <f>VLOOKUP(B3,Applications!A:C,3,0)</f>
        <v>Aprimo</v>
      </c>
      <c r="D3" s="1" t="s">
        <v>9</v>
      </c>
      <c r="E3" s="1" t="s">
        <v>1347</v>
      </c>
      <c r="F3" s="1" t="str">
        <f>IF(H3&lt;&gt;"Shared",VLOOKUP(P3,DiscoSheet!C:P,13,0),VLOOKUP(P3,KPN_input!F:W,17,0)*VLOOKUP(P3,KPN_input!F:W,18,0))</f>
        <v>2.0</v>
      </c>
      <c r="G3" s="1" t="str">
        <f>IF(H3&lt;&gt;"Shared",VLOOKUP(P3,DiscoSheet!C:I,7,0),ROUND(VLOOKUP(P3,KPN_input!F:U,16,0)/1024,0))</f>
        <v>4.0</v>
      </c>
      <c r="H3" s="1" t="s">
        <v>1347</v>
      </c>
      <c r="I3" s="1" t="str">
        <f>IF(NOT(H3="Shared"),VLOOKUP(P3,DiscoSheet!C:P,14,0),"")</f>
        <v>2.0</v>
      </c>
      <c r="J3" s="1" t="str">
        <f>IF(NOT(H3="Shared"),VLOOKUP(P3,DiscoSheet!C:J,8,0),"")</f>
        <v>4.0</v>
      </c>
      <c r="O3" s="1" t="s">
        <v>77</v>
      </c>
      <c r="P3" s="1" t="s">
        <v>79</v>
      </c>
      <c r="R3" s="1" t="str">
        <f>IF(ISERROR(VLOOKUP(P3,RWEservers!B:D,3,0)),"",(VLOOKUP(P3,RWEservers!B:D,3,0)))</f>
        <v>S030A1964</v>
      </c>
      <c r="S3" s="1" t="str">
        <f>IF(ISERROR(VLOOKUP(R3,RWEservers!D:J,7,0)),VLOOKUP(Q3,RWEoracle!C:G,5,0),VLOOKUP(R3,RWEservers!D:J,7,0))</f>
        <v>High</v>
      </c>
      <c r="T3" s="1" t="s">
        <v>83</v>
      </c>
      <c r="Y3" s="1" t="str">
        <f t="shared" si="0"/>
        <v>1-2</v>
      </c>
    </row>
    <row r="4" spans="1:25">
      <c r="A4" s="12">
        <v>3</v>
      </c>
      <c r="B4" s="1">
        <v>1</v>
      </c>
      <c r="C4" s="1" t="str">
        <f>VLOOKUP(B4,Applications!A:C,3,0)</f>
        <v>Aprimo</v>
      </c>
      <c r="D4" s="1" t="s">
        <v>9</v>
      </c>
      <c r="E4" s="1" t="s">
        <v>1347</v>
      </c>
      <c r="F4" s="1" t="str">
        <f>IF(H4&lt;&gt;"Shared",VLOOKUP(P4,DiscoSheet!C:P,13,0),VLOOKUP(P4,KPN_input!F:W,17,0)*VLOOKUP(P4,KPN_input!F:W,18,0))</f>
        <v>2.0</v>
      </c>
      <c r="G4" s="1" t="str">
        <f>IF(H4&lt;&gt;"Shared",VLOOKUP(P4,DiscoSheet!C:I,7,0),ROUND(VLOOKUP(P4,KPN_input!F:U,16,0)/1024,0))</f>
        <v>4.0</v>
      </c>
      <c r="H4" s="1" t="s">
        <v>1347</v>
      </c>
      <c r="I4" s="1" t="str">
        <f>IF(NOT(H4="Shared"),VLOOKUP(P4,DiscoSheet!C:P,14,0),"")</f>
        <v>2.0</v>
      </c>
      <c r="J4" s="1" t="str">
        <f>IF(NOT(H4="Shared"),VLOOKUP(P4,DiscoSheet!C:J,8,0),"")</f>
        <v>4.0</v>
      </c>
      <c r="O4" s="1" t="s">
        <v>77</v>
      </c>
      <c r="P4" s="1" t="s">
        <v>80</v>
      </c>
      <c r="R4" s="1" t="str">
        <f>IF(ISERROR(VLOOKUP(P4,RWEservers!B:D,3,0)),"",(VLOOKUP(P4,RWEservers!B:D,3,0)))</f>
        <v>S030A1965</v>
      </c>
      <c r="S4" s="1" t="str">
        <f>IF(ISERROR(VLOOKUP(R4,RWEservers!D:J,7,0)),VLOOKUP(Q4,RWEoracle!C:G,5,0),VLOOKUP(R4,RWEservers!D:J,7,0))</f>
        <v>High</v>
      </c>
      <c r="T4" s="1" t="s">
        <v>58</v>
      </c>
      <c r="Y4" s="1" t="str">
        <f t="shared" si="0"/>
        <v>1-3</v>
      </c>
    </row>
    <row r="5" spans="1:25">
      <c r="A5" s="12">
        <v>4</v>
      </c>
      <c r="B5" s="1">
        <v>1</v>
      </c>
      <c r="C5" s="1" t="str">
        <f>VLOOKUP(B5,Applications!A:C,3,0)</f>
        <v>Aprimo</v>
      </c>
      <c r="D5" s="1" t="s">
        <v>9</v>
      </c>
      <c r="E5" s="1" t="s">
        <v>1543</v>
      </c>
      <c r="F5" s="1">
        <f>IF(H5&lt;&gt;"Shared",VLOOKUP(P5,DiscoSheet!C:P,13,0),VLOOKUP(P5,KPN_input!F:W,17,0)*VLOOKUP(P5,KPN_input!F:W,18,0))</f>
        <v>24</v>
      </c>
      <c r="G5" s="1">
        <f>IF(H5&lt;&gt;"Shared",VLOOKUP(P5,DiscoSheet!C:I,7,0),ROUND(VLOOKUP(P5,KPN_input!F:U,16,0)/1024,0))</f>
        <v>252</v>
      </c>
      <c r="H5" s="1" t="s">
        <v>1349</v>
      </c>
      <c r="I5" s="1" t="str">
        <f>IF(NOT(H5="Shared"),VLOOKUP(P5,DiscoSheet!C:P,14,0),"")</f>
        <v/>
      </c>
      <c r="J5" s="1" t="str">
        <f>IF(NOT(H5="Shared"),VLOOKUP(P5,DiscoSheet!C:J,8,0),"")</f>
        <v/>
      </c>
      <c r="K5" s="1">
        <v>6</v>
      </c>
      <c r="O5" s="1" t="s">
        <v>77</v>
      </c>
      <c r="P5" s="1" t="s">
        <v>85</v>
      </c>
      <c r="Q5" s="1" t="s">
        <v>1554</v>
      </c>
      <c r="R5" s="1" t="str">
        <f>IF(ISERROR(VLOOKUP(P5,RWEservers!B:D,3,0)),"",(VLOOKUP(P5,RWEservers!B:D,3,0)))</f>
        <v/>
      </c>
      <c r="S5" s="1" t="str">
        <f>IF(ISERROR(VLOOKUP(R5,RWEservers!D:J,7,0)),VLOOKUP(Q5,RWEoracle!C:G,5,0),VLOOKUP(R5,RWEservers!D:J,7,0))</f>
        <v>High</v>
      </c>
      <c r="T5" s="1" t="s">
        <v>84</v>
      </c>
      <c r="U5" s="1" t="s">
        <v>1574</v>
      </c>
      <c r="Y5" s="1" t="str">
        <f t="shared" si="0"/>
        <v>1-4</v>
      </c>
    </row>
    <row r="6" spans="1:25">
      <c r="A6" s="12">
        <v>5</v>
      </c>
      <c r="B6" s="1">
        <v>1</v>
      </c>
      <c r="C6" s="1" t="str">
        <f>VLOOKUP(B6,Applications!A:C,3,0)</f>
        <v>Aprimo</v>
      </c>
      <c r="D6" s="1" t="s">
        <v>9</v>
      </c>
      <c r="E6" s="1" t="s">
        <v>1543</v>
      </c>
      <c r="F6" s="1">
        <f>IF(H6&lt;&gt;"Shared",VLOOKUP(P6,DiscoSheet!C:P,13,0),VLOOKUP(P6,KPN_input!F:W,17,0)*VLOOKUP(P6,KPN_input!F:W,18,0))</f>
        <v>24</v>
      </c>
      <c r="G6" s="1">
        <f>IF(H6&lt;&gt;"Shared",VLOOKUP(P6,DiscoSheet!C:I,7,0),ROUND(VLOOKUP(P6,KPN_input!F:U,16,0)/1024,0))</f>
        <v>252</v>
      </c>
      <c r="H6" s="1" t="s">
        <v>1349</v>
      </c>
      <c r="I6" s="1" t="str">
        <f>IF(NOT(H6="Shared"),VLOOKUP(P6,DiscoSheet!C:P,14,0),"")</f>
        <v/>
      </c>
      <c r="J6" s="1" t="str">
        <f>IF(NOT(H6="Shared"),VLOOKUP(P6,DiscoSheet!C:J,8,0),"")</f>
        <v/>
      </c>
      <c r="O6" s="1" t="s">
        <v>77</v>
      </c>
      <c r="P6" s="1" t="s">
        <v>86</v>
      </c>
      <c r="Q6" s="1" t="s">
        <v>1554</v>
      </c>
      <c r="R6" s="1" t="str">
        <f>IF(ISERROR(VLOOKUP(P6,RWEservers!B:D,3,0)),"",(VLOOKUP(P6,RWEservers!B:D,3,0)))</f>
        <v/>
      </c>
      <c r="S6" s="1" t="str">
        <f>IF(ISERROR(VLOOKUP(R6,RWEservers!D:J,7,0)),VLOOKUP(Q6,RWEoracle!C:G,5,0),VLOOKUP(R6,RWEservers!D:J,7,0))</f>
        <v>High</v>
      </c>
      <c r="T6" s="1" t="s">
        <v>84</v>
      </c>
      <c r="Y6" s="1" t="str">
        <f t="shared" si="0"/>
        <v>1-5</v>
      </c>
    </row>
    <row r="7" spans="1:25">
      <c r="A7" s="12">
        <v>6</v>
      </c>
      <c r="B7" s="1">
        <v>1</v>
      </c>
      <c r="C7" s="1" t="str">
        <f>VLOOKUP(B7,Applications!A:C,3,0)</f>
        <v>Aprimo</v>
      </c>
      <c r="D7" s="1" t="s">
        <v>9</v>
      </c>
      <c r="E7" s="1" t="s">
        <v>1543</v>
      </c>
      <c r="F7" s="1">
        <f>IF(H7&lt;&gt;"Shared",VLOOKUP(P7,DiscoSheet!C:P,13,0),VLOOKUP(P7,KPN_input!F:W,17,0)*VLOOKUP(P7,KPN_input!F:W,18,0))</f>
        <v>24</v>
      </c>
      <c r="G7" s="1">
        <f>IF(H7&lt;&gt;"Shared",VLOOKUP(P7,DiscoSheet!C:I,7,0),ROUND(VLOOKUP(P7,KPN_input!F:U,16,0)/1024,0))</f>
        <v>252</v>
      </c>
      <c r="H7" s="1" t="s">
        <v>1349</v>
      </c>
      <c r="I7" s="1" t="str">
        <f>IF(NOT(H7="Shared"),VLOOKUP(P7,DiscoSheet!C:P,14,0),"")</f>
        <v/>
      </c>
      <c r="J7" s="1" t="str">
        <f>IF(NOT(H7="Shared"),VLOOKUP(P7,DiscoSheet!C:J,8,0),"")</f>
        <v/>
      </c>
      <c r="O7" s="1" t="s">
        <v>77</v>
      </c>
      <c r="P7" s="1" t="s">
        <v>87</v>
      </c>
      <c r="Q7" s="1" t="s">
        <v>1554</v>
      </c>
      <c r="R7" s="1" t="str">
        <f>IF(ISERROR(VLOOKUP(P7,RWEservers!B:D,3,0)),"",(VLOOKUP(P7,RWEservers!B:D,3,0)))</f>
        <v/>
      </c>
      <c r="S7" s="1" t="str">
        <f>IF(ISERROR(VLOOKUP(R7,RWEservers!D:J,7,0)),VLOOKUP(Q7,RWEoracle!C:G,5,0),VLOOKUP(R7,RWEservers!D:J,7,0))</f>
        <v>High</v>
      </c>
      <c r="T7" s="1" t="s">
        <v>84</v>
      </c>
      <c r="Y7" s="1" t="str">
        <f t="shared" si="0"/>
        <v>1-6</v>
      </c>
    </row>
    <row r="8" spans="1:25">
      <c r="A8" s="12">
        <v>7</v>
      </c>
      <c r="B8" s="1">
        <v>2</v>
      </c>
      <c r="C8" s="1" t="str">
        <f>VLOOKUP(B8,Applications!A:C,3,0)</f>
        <v>RMS</v>
      </c>
      <c r="D8" s="1" t="s">
        <v>9</v>
      </c>
      <c r="E8" s="1" t="s">
        <v>1348</v>
      </c>
      <c r="F8" s="1">
        <f>IF(H8&lt;&gt;"Shared",VLOOKUP(P8,DiscoSheet!C:P,13,0),VLOOKUP(P8,KPN_input!F:W,17,0)*VLOOKUP(P8,KPN_input!F:W,18,0))</f>
        <v>16</v>
      </c>
      <c r="G8" s="1">
        <f>IF(H8&lt;&gt;"Shared",VLOOKUP(P8,DiscoSheet!C:I,7,0),ROUND(VLOOKUP(P8,KPN_input!F:U,16,0)/1024,0))</f>
        <v>32</v>
      </c>
      <c r="H8" s="1" t="s">
        <v>1349</v>
      </c>
      <c r="I8" s="1" t="str">
        <f>IF(NOT(H8="Shared"),VLOOKUP(P8,DiscoSheet!C:P,14,0),"")</f>
        <v/>
      </c>
      <c r="J8" s="1" t="str">
        <f>IF(NOT(H8="Shared"),VLOOKUP(P8,DiscoSheet!C:J,8,0),"")</f>
        <v/>
      </c>
      <c r="K8" s="1">
        <v>6000</v>
      </c>
      <c r="O8" s="1" t="s">
        <v>77</v>
      </c>
      <c r="P8" s="1" t="s">
        <v>97</v>
      </c>
      <c r="Q8" s="1" t="s">
        <v>1565</v>
      </c>
      <c r="R8" s="1" t="str">
        <f>IF(ISERROR(VLOOKUP(P8,RWEservers!B:D,3,0)),"",(VLOOKUP(P8,RWEservers!B:D,3,0)))</f>
        <v/>
      </c>
      <c r="S8" s="1" t="str">
        <f>IF(ISERROR(VLOOKUP(R8,RWEservers!D:J,7,0)),VLOOKUP(Q8,RWEoracle!C:G,5,0),VLOOKUP(R8,RWEservers!D:J,7,0))</f>
        <v>High</v>
      </c>
      <c r="T8" s="1" t="s">
        <v>29</v>
      </c>
      <c r="Y8" s="1" t="str">
        <f t="shared" si="0"/>
        <v>2-7</v>
      </c>
    </row>
    <row r="9" spans="1:25">
      <c r="A9" s="12">
        <v>8</v>
      </c>
      <c r="B9" s="1">
        <v>2</v>
      </c>
      <c r="C9" s="1" t="str">
        <f>VLOOKUP(B9,Applications!A:C,3,0)</f>
        <v>RMS</v>
      </c>
      <c r="D9" s="1" t="s">
        <v>9</v>
      </c>
      <c r="E9" s="1" t="s">
        <v>1347</v>
      </c>
      <c r="F9" s="1" t="str">
        <f>IF(H9&lt;&gt;"Shared",VLOOKUP(P9,DiscoSheet!C:P,13,0),VLOOKUP(P9,KPN_input!F:W,17,0)*VLOOKUP(P9,KPN_input!F:W,18,0))</f>
        <v>1.0</v>
      </c>
      <c r="G9" s="1" t="str">
        <f>IF(H9&lt;&gt;"Shared",VLOOKUP(P9,DiscoSheet!C:I,7,0),ROUND(VLOOKUP(P9,KPN_input!F:U,16,0)/1024,0))</f>
        <v>1.0</v>
      </c>
      <c r="H9" s="1" t="s">
        <v>1347</v>
      </c>
      <c r="I9" s="1" t="str">
        <f>IF(NOT(H9="Shared"),VLOOKUP(P9,DiscoSheet!C:P,14,0),"")</f>
        <v>1.0</v>
      </c>
      <c r="J9" s="1" t="str">
        <f>IF(NOT(H9="Shared"),VLOOKUP(P9,DiscoSheet!C:J,8,0),"")</f>
        <v>2.0</v>
      </c>
      <c r="O9" s="1" t="s">
        <v>77</v>
      </c>
      <c r="P9" s="1" t="s">
        <v>100</v>
      </c>
      <c r="R9" s="1" t="str">
        <f>IF(ISERROR(VLOOKUP(P9,RWEservers!B:D,3,0)),"",(VLOOKUP(P9,RWEservers!B:D,3,0)))</f>
        <v>S030A1960</v>
      </c>
      <c r="S9" s="1" t="str">
        <f>IF(ISERROR(VLOOKUP(R9,RWEservers!D:J,7,0)),VLOOKUP(Q9,RWEoracle!C:G,5,0),VLOOKUP(R9,RWEservers!D:J,7,0))</f>
        <v>High</v>
      </c>
      <c r="T9" s="1" t="s">
        <v>58</v>
      </c>
      <c r="Y9" s="1" t="str">
        <f t="shared" si="0"/>
        <v>2-8</v>
      </c>
    </row>
    <row r="10" spans="1:25">
      <c r="A10" s="12">
        <v>9</v>
      </c>
      <c r="B10" s="1">
        <v>3</v>
      </c>
      <c r="C10" s="1" t="str">
        <f>VLOOKUP(B10,Applications!A:C,3,0)</f>
        <v>XM2</v>
      </c>
      <c r="D10" s="1" t="s">
        <v>9</v>
      </c>
      <c r="E10" s="1" t="s">
        <v>1348</v>
      </c>
      <c r="F10" s="1">
        <f>IF(H10&lt;&gt;"Shared",VLOOKUP(P10,DiscoSheet!C:P,13,0),VLOOKUP(P10,KPN_input!F:W,17,0)*VLOOKUP(P10,KPN_input!F:W,18,0))</f>
        <v>16</v>
      </c>
      <c r="G10" s="1">
        <f>IF(H10&lt;&gt;"Shared",VLOOKUP(P10,DiscoSheet!C:I,7,0),ROUND(VLOOKUP(P10,KPN_input!F:U,16,0)/1024,0))</f>
        <v>126</v>
      </c>
      <c r="H10" s="1" t="s">
        <v>1349</v>
      </c>
      <c r="I10" s="1" t="str">
        <f>IF(NOT(H10="Shared"),VLOOKUP(P10,DiscoSheet!C:P,14,0),"")</f>
        <v/>
      </c>
      <c r="J10" s="1" t="str">
        <f>IF(NOT(H10="Shared"),VLOOKUP(P10,DiscoSheet!C:J,8,0),"")</f>
        <v/>
      </c>
      <c r="K10" s="1">
        <v>2000</v>
      </c>
      <c r="O10" s="1" t="s">
        <v>77</v>
      </c>
      <c r="P10" s="1" t="s">
        <v>101</v>
      </c>
      <c r="Q10" s="1" t="s">
        <v>1572</v>
      </c>
      <c r="R10" s="1" t="str">
        <f>IF(ISERROR(VLOOKUP(P10,RWEservers!B:D,3,0)),"",(VLOOKUP(P10,RWEservers!B:D,3,0)))</f>
        <v/>
      </c>
      <c r="S10" s="1" t="str">
        <f>IF(ISERROR(VLOOKUP(R10,RWEservers!D:J,7,0)),VLOOKUP(Q10,RWEoracle!C:G,5,0),VLOOKUP(R10,RWEservers!D:J,7,0))</f>
        <v>Medium</v>
      </c>
      <c r="T10" s="1" t="s">
        <v>29</v>
      </c>
      <c r="Y10" s="1" t="str">
        <f t="shared" si="0"/>
        <v>3-9</v>
      </c>
    </row>
    <row r="11" spans="1:25">
      <c r="A11" s="12">
        <v>10</v>
      </c>
      <c r="B11" s="1">
        <v>4</v>
      </c>
      <c r="C11" s="1" t="str">
        <f>VLOOKUP(B11,Applications!A:C,3,0)</f>
        <v>Digip</v>
      </c>
      <c r="D11" s="1" t="s">
        <v>9</v>
      </c>
      <c r="E11" s="1" t="s">
        <v>1347</v>
      </c>
      <c r="F11" s="1" t="str">
        <f>IF(H11&lt;&gt;"Shared",VLOOKUP(P11,DiscoSheet!C:P,13,0),VLOOKUP(P11,KPN_input!F:W,17,0)*VLOOKUP(P11,KPN_input!F:W,18,0))</f>
        <v>2.0</v>
      </c>
      <c r="G11" s="1" t="str">
        <f>IF(H11&lt;&gt;"Shared",VLOOKUP(P11,DiscoSheet!C:I,7,0),ROUND(VLOOKUP(P11,KPN_input!F:U,16,0)/1024,0))</f>
        <v>4.0</v>
      </c>
      <c r="H11" s="1" t="s">
        <v>1347</v>
      </c>
      <c r="I11" s="1" t="str">
        <f>IF(NOT(H11="Shared"),VLOOKUP(P11,DiscoSheet!C:P,14,0),"")</f>
        <v>2.0</v>
      </c>
      <c r="J11" s="1" t="str">
        <f>IF(NOT(H11="Shared"),VLOOKUP(P11,DiscoSheet!C:J,8,0),"")</f>
        <v>4.0</v>
      </c>
      <c r="O11" s="1" t="s">
        <v>77</v>
      </c>
      <c r="P11" s="5" t="s">
        <v>103</v>
      </c>
      <c r="Q11" s="5"/>
      <c r="R11" s="1" t="str">
        <f>IF(ISERROR(VLOOKUP(P11,RWEservers!B:D,3,0)),"",(VLOOKUP(P11,RWEservers!B:D,3,0)))</f>
        <v>S030A1970</v>
      </c>
      <c r="S11" s="1" t="str">
        <f>IF(ISERROR(VLOOKUP(R11,RWEservers!D:J,7,0)),VLOOKUP(Q11,RWEoracle!C:G,5,0),VLOOKUP(R11,RWEservers!D:J,7,0))</f>
        <v>High</v>
      </c>
      <c r="T11" s="1" t="s">
        <v>83</v>
      </c>
      <c r="Y11" s="1" t="str">
        <f t="shared" si="0"/>
        <v>4-10</v>
      </c>
    </row>
    <row r="12" spans="1:25">
      <c r="A12" s="12">
        <v>11</v>
      </c>
      <c r="B12" s="1">
        <v>4</v>
      </c>
      <c r="C12" s="1" t="str">
        <f>VLOOKUP(B12,Applications!A:C,3,0)</f>
        <v>Digip</v>
      </c>
      <c r="D12" s="1" t="s">
        <v>9</v>
      </c>
      <c r="E12" s="1" t="s">
        <v>1348</v>
      </c>
      <c r="F12" s="1" t="str">
        <f>IF(H12&lt;&gt;"Shared",VLOOKUP(P12,DiscoSheet!C:P,13,0),VLOOKUP(P12,KPN_input!F:W,17,0)*VLOOKUP(P12,KPN_input!F:W,18,0))</f>
        <v>8.0</v>
      </c>
      <c r="G12" s="1" t="str">
        <f>IF(H12&lt;&gt;"Shared",VLOOKUP(P12,DiscoSheet!C:I,7,0),ROUND(VLOOKUP(P12,KPN_input!F:U,16,0)/1024,0))</f>
        <v>32.0</v>
      </c>
      <c r="H12" s="1" t="s">
        <v>1347</v>
      </c>
      <c r="I12" s="1" t="str">
        <f>IF(NOT(H12="Shared"),VLOOKUP(P12,DiscoSheet!C:P,14,0),"")</f>
        <v>8.0</v>
      </c>
      <c r="J12" s="1" t="str">
        <f>IF(NOT(H12="Shared"),VLOOKUP(P12,DiscoSheet!C:J,8,0),"")</f>
        <v>32.0</v>
      </c>
      <c r="K12" s="1">
        <v>900</v>
      </c>
      <c r="O12" s="1" t="s">
        <v>77</v>
      </c>
      <c r="P12" s="1" t="s">
        <v>102</v>
      </c>
      <c r="R12" s="1" t="str">
        <f>IF(ISERROR(VLOOKUP(P12,RWEservers!B:D,3,0)),"",(VLOOKUP(P12,RWEservers!B:D,3,0)))</f>
        <v>S060A0543</v>
      </c>
      <c r="S12" s="1" t="str">
        <f>IF(ISERROR(VLOOKUP(R12,RWEservers!D:J,7,0)),VLOOKUP(Q12,RWEoracle!C:G,5,0),VLOOKUP(R12,RWEservers!D:J,7,0))</f>
        <v>High</v>
      </c>
      <c r="T12" s="1" t="s">
        <v>29</v>
      </c>
      <c r="Y12" s="1" t="str">
        <f t="shared" si="0"/>
        <v>4-11</v>
      </c>
    </row>
    <row r="13" spans="1:25">
      <c r="A13" s="12">
        <v>12</v>
      </c>
      <c r="B13" s="1">
        <v>6</v>
      </c>
      <c r="C13" s="1" t="str">
        <f>VLOOKUP(B13,Applications!A:C,3,0)</f>
        <v>Qlikview</v>
      </c>
      <c r="D13" s="1" t="s">
        <v>9</v>
      </c>
      <c r="E13" s="1" t="s">
        <v>1348</v>
      </c>
      <c r="F13" s="1" t="str">
        <f>IF(H13&lt;&gt;"Shared",VLOOKUP(P13,DiscoSheet!C:P,13,0),VLOOKUP(P13,KPN_input!F:W,17,0)*VLOOKUP(P13,KPN_input!F:W,18,0))</f>
        <v>32.0</v>
      </c>
      <c r="G13" s="1" t="str">
        <f>IF(H13&lt;&gt;"Shared",VLOOKUP(P13,DiscoSheet!C:I,7,0),ROUND(VLOOKUP(P13,KPN_input!F:U,16,0)/1024,0))</f>
        <v>262.0</v>
      </c>
      <c r="H13" s="1" t="s">
        <v>1347</v>
      </c>
      <c r="I13" s="1" t="str">
        <f>IF(NOT(H13="Shared"),VLOOKUP(P13,DiscoSheet!C:P,14,0),"")</f>
        <v>32.0</v>
      </c>
      <c r="J13" s="1" t="str">
        <f>IF(NOT(H13="Shared"),VLOOKUP(P13,DiscoSheet!C:J,8,0),"")</f>
        <v>128.0</v>
      </c>
      <c r="O13" s="1" t="s">
        <v>77</v>
      </c>
      <c r="P13" s="1" t="s">
        <v>104</v>
      </c>
      <c r="R13" s="1" t="str">
        <f>IF(ISERROR(VLOOKUP(P13,RWEservers!B:D,3,0)),"",(VLOOKUP(P13,RWEservers!B:D,3,0)))</f>
        <v>S030A1989</v>
      </c>
      <c r="S13" s="1" t="str">
        <f>IF(ISERROR(VLOOKUP(R13,RWEservers!D:J,7,0)),VLOOKUP(Q13,RWEoracle!C:G,5,0),VLOOKUP(R13,RWEservers!D:J,7,0))</f>
        <v>Medium</v>
      </c>
      <c r="T13" s="1" t="s">
        <v>106</v>
      </c>
      <c r="Y13" s="1" t="str">
        <f t="shared" si="0"/>
        <v>6-12</v>
      </c>
    </row>
    <row r="14" spans="1:25">
      <c r="A14" s="12">
        <v>13</v>
      </c>
      <c r="B14" s="1">
        <v>6</v>
      </c>
      <c r="C14" s="1" t="str">
        <f>VLOOKUP(B14,Applications!A:C,3,0)</f>
        <v>Qlikview</v>
      </c>
      <c r="D14" s="1" t="s">
        <v>9</v>
      </c>
      <c r="E14" s="1" t="s">
        <v>1348</v>
      </c>
      <c r="F14" s="1" t="str">
        <f>IF(H14&lt;&gt;"Shared",VLOOKUP(P14,DiscoSheet!C:P,13,0),VLOOKUP(P14,KPN_input!F:W,17,0)*VLOOKUP(P14,KPN_input!F:W,18,0))</f>
        <v>32.0</v>
      </c>
      <c r="G14" s="1" t="str">
        <f>IF(H14&lt;&gt;"Shared",VLOOKUP(P14,DiscoSheet!C:I,7,0),ROUND(VLOOKUP(P14,KPN_input!F:U,16,0)/1024,0))</f>
        <v>524.0</v>
      </c>
      <c r="H14" s="1" t="s">
        <v>1348</v>
      </c>
      <c r="I14" s="1" t="str">
        <f>IF(NOT(H14="Shared"),VLOOKUP(P14,DiscoSheet!C:P,14,0),"")</f>
        <v>32.0</v>
      </c>
      <c r="J14" s="1" t="str">
        <f>IF(NOT(H14="Shared"),VLOOKUP(P14,DiscoSheet!C:J,8,0),"")</f>
        <v>512.0</v>
      </c>
      <c r="O14" s="1" t="s">
        <v>77</v>
      </c>
      <c r="P14" s="1" t="s">
        <v>105</v>
      </c>
      <c r="R14" s="1" t="str">
        <f>IF(ISERROR(VLOOKUP(P14,RWEservers!B:D,3,0)),"",(VLOOKUP(P14,RWEservers!B:D,3,0)))</f>
        <v>S030A1954</v>
      </c>
      <c r="S14" s="1" t="str">
        <f>IF(ISERROR(VLOOKUP(R14,RWEservers!D:J,7,0)),VLOOKUP(Q14,RWEoracle!C:G,5,0),VLOOKUP(R14,RWEservers!D:J,7,0))</f>
        <v>Medium</v>
      </c>
      <c r="T14" s="1" t="s">
        <v>107</v>
      </c>
      <c r="Y14" s="1" t="str">
        <f t="shared" si="0"/>
        <v>6-13</v>
      </c>
    </row>
    <row r="15" spans="1:25">
      <c r="A15" s="12">
        <v>14</v>
      </c>
      <c r="B15" s="1">
        <v>10</v>
      </c>
      <c r="C15" s="1" t="str">
        <f>VLOOKUP(B15,Applications!A:C,3,0)</f>
        <v>Informatica</v>
      </c>
      <c r="D15" s="1" t="s">
        <v>9</v>
      </c>
      <c r="E15" s="1" t="s">
        <v>1348</v>
      </c>
      <c r="F15" s="1" t="str">
        <f>IF(H15&lt;&gt;"Shared",VLOOKUP(P15,DiscoSheet!C:P,13,0),VLOOKUP(P15,KPN_input!F:W,17,0)*VLOOKUP(P15,KPN_input!F:W,18,0))</f>
        <v>6.0</v>
      </c>
      <c r="G15" s="1" t="str">
        <f>IF(H15&lt;&gt;"Shared",VLOOKUP(P15,DiscoSheet!C:I,7,0),ROUND(VLOOKUP(P15,KPN_input!F:U,16,0)/1024,0))</f>
        <v>64Gb</v>
      </c>
      <c r="H15" s="1" t="s">
        <v>1347</v>
      </c>
      <c r="I15" s="1" t="str">
        <f>IF(NOT(H15="Shared"),VLOOKUP(P15,DiscoSheet!C:P,14,0),"")</f>
        <v>6.0</v>
      </c>
      <c r="J15" s="1" t="str">
        <f>IF(NOT(H15="Shared"),VLOOKUP(P15,DiscoSheet!C:J,8,0),"")</f>
        <v>64Gb</v>
      </c>
      <c r="O15" s="1" t="s">
        <v>77</v>
      </c>
      <c r="P15" s="1" t="s">
        <v>108</v>
      </c>
      <c r="R15" s="1" t="str">
        <f>IF(ISERROR(VLOOKUP(P15,RWEservers!B:D,3,0)),"",(VLOOKUP(P15,RWEservers!B:D,3,0)))</f>
        <v>S030L0205</v>
      </c>
      <c r="S15" s="1" t="str">
        <f>IF(ISERROR(VLOOKUP(R15,RWEservers!D:J,7,0)),VLOOKUP(Q15,RWEoracle!C:G,5,0),VLOOKUP(R15,RWEservers!D:J,7,0))</f>
        <v>Medium</v>
      </c>
      <c r="T15" s="1" t="s">
        <v>60</v>
      </c>
      <c r="Y15" s="1" t="str">
        <f t="shared" si="0"/>
        <v>10-14</v>
      </c>
    </row>
    <row r="16" spans="1:25">
      <c r="A16" s="12">
        <v>55</v>
      </c>
      <c r="B16" s="1">
        <v>10</v>
      </c>
      <c r="C16" s="1" t="str">
        <f>VLOOKUP(B16,Applications!A:C,3,0)</f>
        <v>Informatica</v>
      </c>
      <c r="D16" s="1" t="s">
        <v>9</v>
      </c>
      <c r="H16" s="1" t="s">
        <v>1349</v>
      </c>
      <c r="I16" s="1" t="str">
        <f>IF(NOT(H16="Shared"),VLOOKUP(P16,DiscoSheet!C:P,14,0),"")</f>
        <v/>
      </c>
      <c r="J16" s="1" t="str">
        <f>IF(NOT(H16="Shared"),VLOOKUP(P16,DiscoSheet!C:J,8,0),"")</f>
        <v/>
      </c>
      <c r="K16" s="1">
        <v>26</v>
      </c>
      <c r="O16" s="1" t="s">
        <v>77</v>
      </c>
      <c r="P16" s="1" t="s">
        <v>1557</v>
      </c>
      <c r="Q16" s="1" t="s">
        <v>1559</v>
      </c>
      <c r="R16" s="1" t="str">
        <f>IF(ISERROR(VLOOKUP(P16,RWEservers!B:D,3,0)),"",(VLOOKUP(P16,RWEservers!B:D,3,0)))</f>
        <v/>
      </c>
      <c r="S16" s="1" t="str">
        <f>IF(ISERROR(VLOOKUP(R16,RWEservers!D:J,7,0)),VLOOKUP(Q16,RWEoracle!C:G,5,0),VLOOKUP(R16,RWEservers!D:J,7,0))</f>
        <v>Medium</v>
      </c>
      <c r="T16" s="1" t="s">
        <v>29</v>
      </c>
      <c r="Y16" s="1" t="str">
        <f t="shared" ref="Y16" si="1">B16&amp;"-"&amp;A16</f>
        <v>10-55</v>
      </c>
    </row>
    <row r="17" spans="1:25">
      <c r="A17" s="12">
        <v>56</v>
      </c>
      <c r="B17" s="1">
        <v>10</v>
      </c>
      <c r="C17" s="1" t="str">
        <f>VLOOKUP(B17,Applications!A:C,3,0)</f>
        <v>Informatica</v>
      </c>
      <c r="D17" s="1" t="s">
        <v>9</v>
      </c>
      <c r="H17" s="1" t="s">
        <v>1349</v>
      </c>
      <c r="I17" s="1" t="str">
        <f>IF(NOT(H17="Shared"),VLOOKUP(P17,DiscoSheet!C:P,14,0),"")</f>
        <v/>
      </c>
      <c r="J17" s="1" t="str">
        <f>IF(NOT(H17="Shared"),VLOOKUP(P17,DiscoSheet!C:J,8,0),"")</f>
        <v/>
      </c>
      <c r="K17" s="1">
        <v>26</v>
      </c>
      <c r="O17" s="1" t="s">
        <v>77</v>
      </c>
      <c r="P17" s="1" t="s">
        <v>1557</v>
      </c>
      <c r="Q17" s="1" t="s">
        <v>1974</v>
      </c>
      <c r="R17" s="1" t="str">
        <f>IF(ISERROR(VLOOKUP(P17,RWEservers!B:D,3,0)),"",(VLOOKUP(P17,RWEservers!B:D,3,0)))</f>
        <v/>
      </c>
      <c r="S17" s="1" t="str">
        <f>IF(ISERROR(VLOOKUP(R17,RWEservers!D:J,7,0)),VLOOKUP(Q17,RWEoracle!C:G,5,0),VLOOKUP(R17,RWEservers!D:J,7,0))</f>
        <v>Medium</v>
      </c>
      <c r="T17" s="1" t="s">
        <v>29</v>
      </c>
      <c r="Y17" s="1" t="str">
        <f t="shared" ref="Y17" si="2">B17&amp;"-"&amp;A17</f>
        <v>10-56</v>
      </c>
    </row>
    <row r="18" spans="1:25">
      <c r="A18" s="12">
        <v>15</v>
      </c>
      <c r="B18" s="1">
        <v>11</v>
      </c>
      <c r="C18" s="1" t="str">
        <f>VLOOKUP(B18,Applications!A:C,3,0)</f>
        <v>Vaultage</v>
      </c>
      <c r="D18" s="1" t="s">
        <v>9</v>
      </c>
      <c r="E18" s="1" t="s">
        <v>1348</v>
      </c>
      <c r="F18" s="1">
        <f>IF(H18&lt;&gt;"Shared",VLOOKUP(P18,DiscoSheet!C:P,13,0),VLOOKUP(P18,KPN_input!F:W,17,0)*VLOOKUP(P18,KPN_input!F:W,18,0))</f>
        <v>24</v>
      </c>
      <c r="G18" s="1">
        <f>IF(H18&lt;&gt;"Shared",VLOOKUP(P18,DiscoSheet!C:I,7,0),ROUND(VLOOKUP(P18,KPN_input!F:U,16,0)/1024,0))</f>
        <v>252</v>
      </c>
      <c r="H18" s="1" t="s">
        <v>1349</v>
      </c>
      <c r="I18" s="1" t="str">
        <f>IF(NOT(H18="Shared"),VLOOKUP(P18,DiscoSheet!C:P,14,0),"")</f>
        <v/>
      </c>
      <c r="J18" s="1" t="str">
        <f>IF(NOT(H18="Shared"),VLOOKUP(P18,DiscoSheet!C:J,8,0),"")</f>
        <v/>
      </c>
      <c r="K18" s="1">
        <v>8000</v>
      </c>
      <c r="O18" s="1" t="s">
        <v>77</v>
      </c>
      <c r="P18" s="1" t="s">
        <v>109</v>
      </c>
      <c r="Q18" s="1" t="s">
        <v>2079</v>
      </c>
      <c r="R18" s="1" t="str">
        <f>IF(ISERROR(VLOOKUP(P18,RWEservers!B:D,3,0)),"",(VLOOKUP(P18,RWEservers!B:D,3,0)))</f>
        <v/>
      </c>
      <c r="S18" s="1" t="str">
        <f>IF(ISERROR(VLOOKUP(R18,RWEservers!D:J,7,0)),VLOOKUP(Q18,RWEoracle!C:G,5,0),VLOOKUP(R18,RWEservers!D:J,7,0))</f>
        <v>Medium</v>
      </c>
      <c r="T18" s="1" t="s">
        <v>65</v>
      </c>
      <c r="Y18" s="1" t="str">
        <f t="shared" si="0"/>
        <v>11-15</v>
      </c>
    </row>
    <row r="19" spans="1:25">
      <c r="A19" s="12">
        <v>16</v>
      </c>
      <c r="B19" s="1">
        <v>13</v>
      </c>
      <c r="C19" s="1" t="str">
        <f>VLOOKUP(B19,Applications!A:C,3,0)</f>
        <v>Totalview</v>
      </c>
      <c r="D19" s="1" t="s">
        <v>9</v>
      </c>
      <c r="E19" s="1" t="s">
        <v>1347</v>
      </c>
      <c r="F19" s="1" t="str">
        <f>IF(H19&lt;&gt;"Shared",VLOOKUP(P19,DiscoSheet!C:P,13,0),VLOOKUP(P19,KPN_input!F:W,17,0)*VLOOKUP(P19,KPN_input!F:W,18,0))</f>
        <v>4.0</v>
      </c>
      <c r="G19" s="1" t="str">
        <f>IF(H19&lt;&gt;"Shared",VLOOKUP(P19,DiscoSheet!C:I,7,0),ROUND(VLOOKUP(P19,KPN_input!F:U,16,0)/1024,0))</f>
        <v>16.0</v>
      </c>
      <c r="H19" s="1" t="s">
        <v>1347</v>
      </c>
      <c r="I19" s="1" t="str">
        <f>IF(NOT(H19="Shared"),VLOOKUP(P19,DiscoSheet!C:P,14,0),"")</f>
        <v>4.0</v>
      </c>
      <c r="J19" s="1" t="str">
        <f>IF(NOT(H19="Shared"),VLOOKUP(P19,DiscoSheet!C:J,8,0),"")</f>
        <v>16.0</v>
      </c>
      <c r="O19" s="1" t="s">
        <v>77</v>
      </c>
      <c r="P19" s="1" t="s">
        <v>110</v>
      </c>
      <c r="R19" s="1" t="str">
        <f>IF(ISERROR(VLOOKUP(P19,RWEservers!B:D,3,0)),"",(VLOOKUP(P19,RWEservers!B:D,3,0)))</f>
        <v>S030A1971</v>
      </c>
      <c r="S19" s="1" t="str">
        <f>IF(ISERROR(VLOOKUP(R19,RWEservers!D:J,7,0)),VLOOKUP(Q19,RWEoracle!C:G,5,0),VLOOKUP(R19,RWEservers!D:J,7,0))</f>
        <v>High</v>
      </c>
      <c r="T19" s="1" t="s">
        <v>119</v>
      </c>
      <c r="Y19" s="1" t="str">
        <f t="shared" si="0"/>
        <v>13-16</v>
      </c>
    </row>
    <row r="20" spans="1:25">
      <c r="A20" s="12">
        <v>17</v>
      </c>
      <c r="B20" s="1">
        <v>13</v>
      </c>
      <c r="C20" s="1" t="str">
        <f>VLOOKUP(B20,Applications!A:C,3,0)</f>
        <v>Totalview</v>
      </c>
      <c r="D20" s="1" t="s">
        <v>9</v>
      </c>
      <c r="E20" s="1" t="s">
        <v>1347</v>
      </c>
      <c r="F20" s="1" t="str">
        <f>IF(H20&lt;&gt;"Shared",VLOOKUP(P20,DiscoSheet!C:P,13,0),VLOOKUP(P20,KPN_input!F:W,17,0)*VLOOKUP(P20,KPN_input!F:W,18,0))</f>
        <v>4.0</v>
      </c>
      <c r="G20" s="1" t="str">
        <f>IF(H20&lt;&gt;"Shared",VLOOKUP(P20,DiscoSheet!C:I,7,0),ROUND(VLOOKUP(P20,KPN_input!F:U,16,0)/1024,0))</f>
        <v>16.0</v>
      </c>
      <c r="H20" s="1" t="s">
        <v>1347</v>
      </c>
      <c r="I20" s="1" t="str">
        <f>IF(NOT(H20="Shared"),VLOOKUP(P20,DiscoSheet!C:P,14,0),"")</f>
        <v>4.0</v>
      </c>
      <c r="J20" s="1" t="str">
        <f>IF(NOT(H20="Shared"),VLOOKUP(P20,DiscoSheet!C:J,8,0),"")</f>
        <v>16.0</v>
      </c>
      <c r="K20" s="1">
        <v>40</v>
      </c>
      <c r="O20" s="1" t="s">
        <v>77</v>
      </c>
      <c r="P20" s="1" t="s">
        <v>111</v>
      </c>
      <c r="R20" s="1" t="str">
        <f>IF(ISERROR(VLOOKUP(P20,RWEservers!B:D,3,0)),"",(VLOOKUP(P20,RWEservers!B:D,3,0)))</f>
        <v>S060A0534</v>
      </c>
      <c r="S20" s="1" t="str">
        <f>IF(ISERROR(VLOOKUP(R20,RWEservers!D:J,7,0)),VLOOKUP(Q20,RWEoracle!C:G,5,0),VLOOKUP(R20,RWEservers!D:J,7,0))</f>
        <v>High</v>
      </c>
      <c r="T20" s="1" t="s">
        <v>29</v>
      </c>
      <c r="Y20" s="1" t="str">
        <f t="shared" si="0"/>
        <v>13-17</v>
      </c>
    </row>
    <row r="21" spans="1:25">
      <c r="A21" s="12">
        <v>18</v>
      </c>
      <c r="B21" s="1">
        <v>14</v>
      </c>
      <c r="C21" s="1" t="str">
        <f>VLOOKUP(B21,Applications!A:C,3,0)</f>
        <v>PIF</v>
      </c>
      <c r="D21" s="1" t="s">
        <v>9</v>
      </c>
      <c r="E21" s="1" t="s">
        <v>1348</v>
      </c>
      <c r="F21" s="1" t="str">
        <f>IF(H21&lt;&gt;"Shared",VLOOKUP(P21,DiscoSheet!C:P,13,0),VLOOKUP(P21,KPN_input!F:W,17,0)*VLOOKUP(P21,KPN_input!F:W,18,0))</f>
        <v>8.0</v>
      </c>
      <c r="G21" s="1" t="str">
        <f>IF(H21&lt;&gt;"Shared",VLOOKUP(P21,DiscoSheet!C:I,7,0),ROUND(VLOOKUP(P21,KPN_input!F:U,16,0)/1024,0))</f>
        <v>10Gb</v>
      </c>
      <c r="H21" s="1" t="s">
        <v>1347</v>
      </c>
      <c r="I21" s="1" t="str">
        <f>IF(NOT(H21="Shared"),VLOOKUP(P21,DiscoSheet!C:P,14,0),"")</f>
        <v>8.0</v>
      </c>
      <c r="J21" s="1" t="str">
        <f>IF(NOT(H21="Shared"),VLOOKUP(P21,DiscoSheet!C:J,8,0),"")</f>
        <v>10Gb</v>
      </c>
      <c r="O21" s="1" t="s">
        <v>77</v>
      </c>
      <c r="P21" s="1" t="s">
        <v>112</v>
      </c>
      <c r="R21" s="1" t="str">
        <f>IF(ISERROR(VLOOKUP(P21,RWEservers!B:D,3,0)),"",(VLOOKUP(P21,RWEservers!B:D,3,0)))</f>
        <v>S060A0540</v>
      </c>
      <c r="S21" s="1" t="str">
        <f>IF(ISERROR(VLOOKUP(R21,RWEservers!D:J,7,0)),VLOOKUP(Q21,RWEoracle!C:G,5,0),VLOOKUP(R21,RWEservers!D:J,7,0))</f>
        <v>High</v>
      </c>
      <c r="T21" s="1" t="s">
        <v>113</v>
      </c>
      <c r="Y21" s="1" t="str">
        <f t="shared" si="0"/>
        <v>14-18</v>
      </c>
    </row>
    <row r="22" spans="1:25">
      <c r="A22" s="12">
        <v>19</v>
      </c>
      <c r="B22" s="1">
        <v>14</v>
      </c>
      <c r="C22" s="1" t="str">
        <f>VLOOKUP(B22,Applications!A:C,3,0)</f>
        <v>PIF</v>
      </c>
      <c r="D22" s="1" t="s">
        <v>9</v>
      </c>
      <c r="E22" s="1" t="s">
        <v>1348</v>
      </c>
      <c r="F22" s="1" t="str">
        <f>IF(H22&lt;&gt;"Shared",VLOOKUP(P22,DiscoSheet!C:P,13,0),VLOOKUP(P22,KPN_input!F:W,17,0)*VLOOKUP(P22,KPN_input!F:W,18,0))</f>
        <v>12.0</v>
      </c>
      <c r="G22" s="1" t="str">
        <f>IF(H22&lt;&gt;"Shared",VLOOKUP(P22,DiscoSheet!C:I,7,0),ROUND(VLOOKUP(P22,KPN_input!F:U,16,0)/1024,0))</f>
        <v>24Gb</v>
      </c>
      <c r="H22" s="1" t="s">
        <v>1347</v>
      </c>
      <c r="I22" s="1" t="str">
        <f>IF(NOT(H22="Shared"),VLOOKUP(P22,DiscoSheet!C:P,14,0),"")</f>
        <v>12.0</v>
      </c>
      <c r="J22" s="1" t="str">
        <f>IF(NOT(H22="Shared"),VLOOKUP(P22,DiscoSheet!C:J,8,0),"")</f>
        <v>24Gb</v>
      </c>
      <c r="K22" s="1" t="s">
        <v>1514</v>
      </c>
      <c r="O22" s="1" t="s">
        <v>77</v>
      </c>
      <c r="P22" s="1" t="s">
        <v>114</v>
      </c>
      <c r="R22" s="1" t="str">
        <f>IF(ISERROR(VLOOKUP(P22,RWEservers!B:D,3,0)),"",(VLOOKUP(P22,RWEservers!B:D,3,0)))</f>
        <v>S060A0545</v>
      </c>
      <c r="S22" s="1" t="str">
        <f>IF(ISERROR(VLOOKUP(R22,RWEservers!D:J,7,0)),VLOOKUP(Q22,RWEoracle!C:G,5,0),VLOOKUP(R22,RWEservers!D:J,7,0))</f>
        <v>High</v>
      </c>
      <c r="T22" s="1" t="s">
        <v>29</v>
      </c>
      <c r="Y22" s="1" t="str">
        <f t="shared" si="0"/>
        <v>14-19</v>
      </c>
    </row>
    <row r="23" spans="1:25">
      <c r="A23" s="12">
        <v>20</v>
      </c>
      <c r="B23" s="1">
        <v>14</v>
      </c>
      <c r="C23" s="1" t="str">
        <f>VLOOKUP(B23,Applications!A:C,3,0)</f>
        <v>PIF</v>
      </c>
      <c r="D23" s="1" t="s">
        <v>9</v>
      </c>
      <c r="E23" s="1" t="s">
        <v>1347</v>
      </c>
      <c r="F23" s="1" t="str">
        <f>IF(H23&lt;&gt;"Shared",VLOOKUP(P23,DiscoSheet!C:P,13,0),VLOOKUP(P23,KPN_input!F:W,17,0)*VLOOKUP(P23,KPN_input!F:W,18,0))</f>
        <v>2.0</v>
      </c>
      <c r="G23" s="1" t="str">
        <f>IF(H23&lt;&gt;"Shared",VLOOKUP(P23,DiscoSheet!C:I,7,0),ROUND(VLOOKUP(P23,KPN_input!F:U,16,0)/1024,0))</f>
        <v>16Gb</v>
      </c>
      <c r="H23" s="1" t="s">
        <v>1347</v>
      </c>
      <c r="I23" s="1" t="str">
        <f>IF(NOT(H23="Shared"),VLOOKUP(P23,DiscoSheet!C:P,14,0),"")</f>
        <v>2.0</v>
      </c>
      <c r="J23" s="1" t="str">
        <f>IF(NOT(H23="Shared"),VLOOKUP(P23,DiscoSheet!C:J,8,0),"")</f>
        <v>16Gb</v>
      </c>
      <c r="N23" s="1" t="s">
        <v>77</v>
      </c>
      <c r="O23" s="1" t="s">
        <v>77</v>
      </c>
      <c r="P23" s="1" t="s">
        <v>115</v>
      </c>
      <c r="R23" s="1" t="str">
        <f>IF(ISERROR(VLOOKUP(P23,RWEservers!B:D,3,0)),"",(VLOOKUP(P23,RWEservers!B:D,3,0)))</f>
        <v>S060A0539</v>
      </c>
      <c r="S23" s="1" t="str">
        <f>IF(ISERROR(VLOOKUP(R23,RWEservers!D:J,7,0)),VLOOKUP(Q23,RWEoracle!C:G,5,0),VLOOKUP(R23,RWEservers!D:J,7,0))</f>
        <v>High</v>
      </c>
      <c r="T23" s="1" t="s">
        <v>58</v>
      </c>
      <c r="Y23" s="1" t="str">
        <f t="shared" si="0"/>
        <v>14-20</v>
      </c>
    </row>
    <row r="24" spans="1:25">
      <c r="A24" s="12">
        <v>21</v>
      </c>
      <c r="B24" s="1">
        <v>15</v>
      </c>
      <c r="C24" s="1" t="str">
        <f>VLOOKUP(B24,Applications!A:C,3,0)</f>
        <v>SAS</v>
      </c>
      <c r="D24" s="1" t="s">
        <v>9</v>
      </c>
      <c r="E24" s="1" t="s">
        <v>1347</v>
      </c>
      <c r="F24" s="1" t="str">
        <f>IF(H24&lt;&gt;"Shared",VLOOKUP(P24,DiscoSheet!C:P,13,0),VLOOKUP(P24,KPN_input!F:W,17,0)*VLOOKUP(P24,KPN_input!F:W,18,0))</f>
        <v>2.0</v>
      </c>
      <c r="G24" s="1" t="str">
        <f>IF(H24&lt;&gt;"Shared",VLOOKUP(P24,DiscoSheet!C:I,7,0),ROUND(VLOOKUP(P24,KPN_input!F:U,16,0)/1024,0))</f>
        <v>8.0</v>
      </c>
      <c r="H24" s="1" t="s">
        <v>1347</v>
      </c>
      <c r="I24" s="1" t="str">
        <f>IF(NOT(H24="Shared"),VLOOKUP(P24,DiscoSheet!C:P,14,0),"")</f>
        <v>4.0</v>
      </c>
      <c r="J24" s="1" t="str">
        <f>IF(NOT(H24="Shared"),VLOOKUP(P24,DiscoSheet!C:J,8,0),"")</f>
        <v>16.0</v>
      </c>
      <c r="K24" s="1">
        <v>2000</v>
      </c>
      <c r="O24" s="1" t="s">
        <v>77</v>
      </c>
      <c r="P24" s="1" t="s">
        <v>116</v>
      </c>
      <c r="R24" s="1" t="str">
        <f>IF(ISERROR(VLOOKUP(P24,RWEservers!B:D,3,0)),"",(VLOOKUP(P24,RWEservers!B:D,3,0)))</f>
        <v>From EVA process</v>
      </c>
      <c r="S24" s="1" t="str">
        <f>IF(ISERROR(VLOOKUP(R24,RWEservers!D:J,7,0)),VLOOKUP(Q24,RWEoracle!C:G,5,0),VLOOKUP(R24,RWEservers!D:J,7,0))</f>
        <v>High</v>
      </c>
      <c r="T24" s="1" t="s">
        <v>143</v>
      </c>
      <c r="Y24" s="1" t="str">
        <f t="shared" si="0"/>
        <v>15-21</v>
      </c>
    </row>
    <row r="25" spans="1:25">
      <c r="A25" s="12">
        <v>22</v>
      </c>
      <c r="B25" s="1">
        <v>20</v>
      </c>
      <c r="C25" s="1" t="str">
        <f>VLOOKUP(B25,Applications!A:C,3,0)</f>
        <v>BPS DWH</v>
      </c>
      <c r="D25" s="1" t="s">
        <v>9</v>
      </c>
      <c r="E25" s="1" t="s">
        <v>1347</v>
      </c>
      <c r="F25" s="1" t="str">
        <f>IF(H25&lt;&gt;"Shared",VLOOKUP(P25,DiscoSheet!C:P,13,0),VLOOKUP(P25,KPN_input!F:W,17,0)*VLOOKUP(P25,KPN_input!F:W,18,0))</f>
        <v>2.0</v>
      </c>
      <c r="G25" s="1" t="str">
        <f>IF(H25&lt;&gt;"Shared",VLOOKUP(P25,DiscoSheet!C:I,7,0),ROUND(VLOOKUP(P25,KPN_input!F:U,16,0)/1024,0))</f>
        <v>4.0</v>
      </c>
      <c r="H25" s="1" t="s">
        <v>1347</v>
      </c>
      <c r="I25" s="1" t="str">
        <f>IF(NOT(H25="Shared"),VLOOKUP(P25,DiscoSheet!C:P,14,0),"")</f>
        <v>2.0</v>
      </c>
      <c r="J25" s="1" t="str">
        <f>IF(NOT(H25="Shared"),VLOOKUP(P25,DiscoSheet!C:J,8,0),"")</f>
        <v>4.0</v>
      </c>
      <c r="K25" s="1">
        <v>600</v>
      </c>
      <c r="O25" s="1" t="s">
        <v>77</v>
      </c>
      <c r="P25" s="1" t="s">
        <v>117</v>
      </c>
      <c r="R25" s="1" t="str">
        <f>IF(ISERROR(VLOOKUP(P25,RWEservers!B:D,3,0)),"",(VLOOKUP(P25,RWEservers!B:D,3,0)))</f>
        <v>S060A0526</v>
      </c>
      <c r="S25" s="1" t="str">
        <f>IF(ISERROR(VLOOKUP(R25,RWEservers!D:J,7,0)),VLOOKUP(Q25,RWEoracle!C:G,5,0),VLOOKUP(R25,RWEservers!D:J,7,0))</f>
        <v>Medium</v>
      </c>
      <c r="T25" s="1" t="s">
        <v>29</v>
      </c>
      <c r="Y25" s="1" t="str">
        <f t="shared" si="0"/>
        <v>20-22</v>
      </c>
    </row>
    <row r="26" spans="1:25">
      <c r="A26" s="12">
        <v>23</v>
      </c>
      <c r="B26" s="1">
        <v>25</v>
      </c>
      <c r="C26" s="1" t="str">
        <f>VLOOKUP(B26,Applications!A:C,3,0)</f>
        <v>Wasstraat</v>
      </c>
      <c r="D26" s="1" t="s">
        <v>9</v>
      </c>
      <c r="E26" s="1" t="s">
        <v>1347</v>
      </c>
      <c r="F26" s="1" t="e">
        <f>IF(H26&lt;&gt;"Shared",VLOOKUP(P26,DiscoSheet!C:P,13,0),VLOOKUP(P26,KPN_input!F:W,17,0)*VLOOKUP(P26,KPN_input!F:W,18,0))</f>
        <v>#N/A</v>
      </c>
      <c r="G26" s="1" t="e">
        <f>IF(H26&lt;&gt;"Shared",VLOOKUP(P26,DiscoSheet!C:I,7,0),ROUND(VLOOKUP(P26,KPN_input!F:U,16,0)/1024,0))</f>
        <v>#N/A</v>
      </c>
      <c r="H26" s="1" t="s">
        <v>1347</v>
      </c>
      <c r="I26" s="1" t="e">
        <f>IF(NOT(H26="Shared"),VLOOKUP(P26,DiscoSheet!C:P,14,0),"")</f>
        <v>#N/A</v>
      </c>
      <c r="J26" s="1" t="e">
        <f>IF(NOT(H26="Shared"),VLOOKUP(P26,DiscoSheet!C:J,8,0),"")</f>
        <v>#N/A</v>
      </c>
      <c r="K26" s="1">
        <v>400</v>
      </c>
      <c r="O26" s="1" t="s">
        <v>77</v>
      </c>
      <c r="P26" s="1" t="s">
        <v>118</v>
      </c>
      <c r="R26" s="1" t="str">
        <f>IF(ISERROR(VLOOKUP(P26,RWEservers!B:D,3,0)),"",(VLOOKUP(P26,RWEservers!B:D,3,0)))</f>
        <v>From EVA process</v>
      </c>
      <c r="S26" s="1" t="str">
        <f>IF(ISERROR(VLOOKUP(R26,RWEservers!D:J,7,0)),VLOOKUP(Q26,RWEoracle!C:G,5,0),VLOOKUP(R26,RWEservers!D:J,7,0))</f>
        <v>High</v>
      </c>
      <c r="T26" s="1" t="s">
        <v>143</v>
      </c>
      <c r="Y26" s="1" t="str">
        <f t="shared" si="0"/>
        <v>25-23</v>
      </c>
    </row>
    <row r="27" spans="1:25">
      <c r="A27" s="12">
        <v>24</v>
      </c>
      <c r="B27" s="1">
        <v>26</v>
      </c>
      <c r="C27" s="1" t="str">
        <f>VLOOKUP(B27,Applications!A:C,3,0)</f>
        <v>RMS Portal</v>
      </c>
      <c r="D27" s="1" t="s">
        <v>9</v>
      </c>
      <c r="E27" s="1" t="s">
        <v>1347</v>
      </c>
      <c r="F27" s="1" t="str">
        <f>IF(H27&lt;&gt;"Shared",VLOOKUP(P27,DiscoSheet!C:P,13,0),VLOOKUP(P27,KPN_input!F:W,17,0)*VLOOKUP(P27,KPN_input!F:W,18,0))</f>
        <v>2.0</v>
      </c>
      <c r="G27" s="1" t="str">
        <f>IF(H27&lt;&gt;"Shared",VLOOKUP(P27,DiscoSheet!C:I,7,0),ROUND(VLOOKUP(P27,KPN_input!F:U,16,0)/1024,0))</f>
        <v>4.0</v>
      </c>
      <c r="H27" s="1" t="s">
        <v>1347</v>
      </c>
      <c r="I27" s="1" t="str">
        <f>IF(NOT(H27="Shared"),VLOOKUP(P27,DiscoSheet!C:P,14,0),"")</f>
        <v>2.0</v>
      </c>
      <c r="J27" s="1" t="str">
        <f>IF(NOT(H27="Shared"),VLOOKUP(P27,DiscoSheet!C:J,8,0),"")</f>
        <v>4.0</v>
      </c>
      <c r="L27" s="1" t="s">
        <v>77</v>
      </c>
      <c r="M27" s="1" t="s">
        <v>77</v>
      </c>
      <c r="N27" s="1" t="s">
        <v>77</v>
      </c>
      <c r="O27" s="1" t="s">
        <v>77</v>
      </c>
      <c r="P27" s="1" t="s">
        <v>120</v>
      </c>
      <c r="R27" s="1" t="str">
        <f>IF(ISERROR(VLOOKUP(P27,RWEservers!B:D,3,0)),"",(VLOOKUP(P27,RWEservers!B:D,3,0)))</f>
        <v>S030A1961</v>
      </c>
      <c r="S27" s="1" t="str">
        <f>IF(ISERROR(VLOOKUP(R27,RWEservers!D:J,7,0)),VLOOKUP(Q27,RWEoracle!C:G,5,0),VLOOKUP(R27,RWEservers!D:J,7,0))</f>
        <v>High</v>
      </c>
      <c r="T27" s="1" t="s">
        <v>121</v>
      </c>
      <c r="Y27" s="1" t="str">
        <f t="shared" si="0"/>
        <v>26-24</v>
      </c>
    </row>
    <row r="28" spans="1:25">
      <c r="A28" s="12">
        <v>55</v>
      </c>
      <c r="B28" s="1">
        <v>26</v>
      </c>
      <c r="C28" s="1" t="str">
        <f>VLOOKUP(B28,Applications!A:C,3,0)</f>
        <v>RMS Portal</v>
      </c>
      <c r="D28" s="1" t="s">
        <v>9</v>
      </c>
      <c r="H28" s="1" t="s">
        <v>1349</v>
      </c>
      <c r="I28" s="1" t="str">
        <f>IF(NOT(H28="Shared"),VLOOKUP(P28,DiscoSheet!C:P,14,0),"")</f>
        <v/>
      </c>
      <c r="J28" s="1" t="str">
        <f>IF(NOT(H28="Shared"),VLOOKUP(P28,DiscoSheet!C:J,8,0),"")</f>
        <v/>
      </c>
      <c r="K28" s="1">
        <v>2</v>
      </c>
      <c r="L28" s="1" t="s">
        <v>77</v>
      </c>
      <c r="M28" s="1" t="s">
        <v>77</v>
      </c>
      <c r="N28" s="1" t="s">
        <v>77</v>
      </c>
      <c r="O28" s="1" t="s">
        <v>77</v>
      </c>
      <c r="P28" s="1" t="s">
        <v>1557</v>
      </c>
      <c r="Q28" s="1" t="s">
        <v>1989</v>
      </c>
      <c r="R28" s="1" t="str">
        <f>IF(ISERROR(VLOOKUP(P28,RWEservers!B:D,3,0)),"",(VLOOKUP(P28,RWEservers!B:D,3,0)))</f>
        <v/>
      </c>
      <c r="S28" s="1" t="str">
        <f>IF(ISERROR(VLOOKUP(R28,RWEservers!D:J,7,0)),VLOOKUP(Q28,RWEoracle!C:G,5,0),VLOOKUP(R28,RWEservers!D:J,7,0))</f>
        <v>High</v>
      </c>
      <c r="T28" s="1" t="s">
        <v>29</v>
      </c>
      <c r="Y28" s="1" t="str">
        <f t="shared" ref="Y28" si="3">B28&amp;"-"&amp;A28</f>
        <v>26-55</v>
      </c>
    </row>
    <row r="29" spans="1:25">
      <c r="A29" s="12">
        <v>25</v>
      </c>
      <c r="B29" s="1">
        <v>28</v>
      </c>
      <c r="C29" s="1" t="str">
        <f>VLOOKUP(B29,Applications!A:C,3,0)</f>
        <v>SPSS</v>
      </c>
      <c r="D29" s="1" t="s">
        <v>9</v>
      </c>
      <c r="E29" s="1" t="s">
        <v>1347</v>
      </c>
      <c r="F29" s="1" t="e">
        <f>IF(H29&lt;&gt;"Shared",VLOOKUP(P29,DiscoSheet!C:P,13,0),VLOOKUP(P29,KPN_input!F:W,17,0)*VLOOKUP(P29,KPN_input!F:W,18,0))</f>
        <v>#N/A</v>
      </c>
      <c r="G29" s="1" t="e">
        <f>IF(H29&lt;&gt;"Shared",VLOOKUP(P29,DiscoSheet!C:I,7,0),ROUND(VLOOKUP(P29,KPN_input!F:U,16,0)/1024,0))</f>
        <v>#N/A</v>
      </c>
      <c r="H29" s="1" t="s">
        <v>1347</v>
      </c>
      <c r="I29" s="1" t="e">
        <f>IF(NOT(H29="Shared"),VLOOKUP(P29,DiscoSheet!C:P,14,0),"")</f>
        <v>#N/A</v>
      </c>
      <c r="J29" s="1" t="e">
        <f>IF(NOT(H29="Shared"),VLOOKUP(P29,DiscoSheet!C:J,8,0),"")</f>
        <v>#N/A</v>
      </c>
      <c r="O29" s="1" t="s">
        <v>77</v>
      </c>
      <c r="P29" s="1" t="s">
        <v>122</v>
      </c>
      <c r="R29" s="1" t="str">
        <f>IF(ISERROR(VLOOKUP(P29,RWEservers!B:D,3,0)),"",(VLOOKUP(P29,RWEservers!B:D,3,0)))</f>
        <v/>
      </c>
      <c r="S29" s="1" t="e">
        <f>IF(ISERROR(VLOOKUP(R29,RWEservers!D:J,7,0)),VLOOKUP(Q29,RWEoracle!C:G,5,0),VLOOKUP(R29,RWEservers!D:J,7,0))</f>
        <v>#N/A</v>
      </c>
      <c r="T29" s="1" t="s">
        <v>58</v>
      </c>
      <c r="Y29" s="1" t="str">
        <f t="shared" si="0"/>
        <v>28-25</v>
      </c>
    </row>
    <row r="30" spans="1:25">
      <c r="A30" s="12">
        <v>26</v>
      </c>
      <c r="B30" s="1">
        <v>29</v>
      </c>
      <c r="C30" s="1" t="str">
        <f>VLOOKUP(B30,Applications!A:C,3,0)</f>
        <v>AIA ITP B2B</v>
      </c>
      <c r="D30" s="1" t="s">
        <v>9</v>
      </c>
      <c r="E30" s="1" t="s">
        <v>1347</v>
      </c>
      <c r="F30" s="1" t="str">
        <f>IF(H30&lt;&gt;"Shared",VLOOKUP(P30,DiscoSheet!C:P,13,0),VLOOKUP(P30,KPN_input!F:W,17,0)*VLOOKUP(P30,KPN_input!F:W,18,0))</f>
        <v>2.0</v>
      </c>
      <c r="G30" s="1" t="str">
        <f>IF(H30&lt;&gt;"Shared",VLOOKUP(P30,DiscoSheet!C:I,7,0),ROUND(VLOOKUP(P30,KPN_input!F:U,16,0)/1024,0))</f>
        <v>8.0</v>
      </c>
      <c r="H30" s="1" t="s">
        <v>1347</v>
      </c>
      <c r="I30" s="1" t="str">
        <f>IF(NOT(H30="Shared"),VLOOKUP(P30,DiscoSheet!C:P,14,0),"")</f>
        <v>2.0</v>
      </c>
      <c r="J30" s="1" t="str">
        <f>IF(NOT(H30="Shared"),VLOOKUP(P30,DiscoSheet!C:J,8,0),"")</f>
        <v>8.0</v>
      </c>
      <c r="O30" s="1" t="s">
        <v>77</v>
      </c>
      <c r="P30" s="1" t="s">
        <v>123</v>
      </c>
      <c r="R30" s="1" t="str">
        <f>IF(ISERROR(VLOOKUP(P30,RWEservers!B:D,3,0)),"",(VLOOKUP(P30,RWEservers!B:D,3,0)))</f>
        <v>S030A1968</v>
      </c>
      <c r="S30" s="1" t="str">
        <f>IF(ISERROR(VLOOKUP(R30,RWEservers!D:J,7,0)),VLOOKUP(Q30,RWEoracle!C:G,5,0),VLOOKUP(R30,RWEservers!D:J,7,0))</f>
        <v>High</v>
      </c>
      <c r="T30" s="1" t="s">
        <v>58</v>
      </c>
      <c r="Y30" s="1" t="str">
        <f t="shared" si="0"/>
        <v>29-26</v>
      </c>
    </row>
    <row r="31" spans="1:25">
      <c r="A31" s="12">
        <v>27</v>
      </c>
      <c r="B31" s="1">
        <v>12</v>
      </c>
      <c r="C31" s="1" t="str">
        <f>VLOOKUP(B31,Applications!A:C,3,0)</f>
        <v>Avaya</v>
      </c>
      <c r="D31" s="1" t="s">
        <v>10</v>
      </c>
      <c r="F31" s="1" t="e">
        <f>IF(H31&lt;&gt;"Shared",VLOOKUP(P31,DiscoSheet!C:P,13,0),VLOOKUP(P31,KPN_input!F:W,17,0)*VLOOKUP(P31,KPN_input!F:W,18,0))</f>
        <v>#N/A</v>
      </c>
      <c r="G31" s="1" t="e">
        <f>IF(H31&lt;&gt;"Shared",VLOOKUP(P31,DiscoSheet!C:I,7,0),ROUND(VLOOKUP(P31,KPN_input!F:U,16,0)/1024,0))</f>
        <v>#N/A</v>
      </c>
      <c r="I31" s="1" t="e">
        <f>IF(NOT(H31="Shared"),VLOOKUP(P31,DiscoSheet!C:P,14,0),"")</f>
        <v>#N/A</v>
      </c>
      <c r="J31" s="1" t="e">
        <f>IF(NOT(H31="Shared"),VLOOKUP(P31,DiscoSheet!C:J,8,0),"")</f>
        <v>#N/A</v>
      </c>
      <c r="O31" s="1" t="s">
        <v>77</v>
      </c>
      <c r="P31" s="1" t="s">
        <v>1234</v>
      </c>
      <c r="R31" s="1" t="str">
        <f>IF(ISERROR(VLOOKUP(P31,RWEservers!B:D,3,0)),"",(VLOOKUP(P31,RWEservers!B:D,3,0)))</f>
        <v/>
      </c>
      <c r="S31" s="1" t="e">
        <f>IF(ISERROR(VLOOKUP(R31,RWEservers!D:J,7,0)),VLOOKUP(Q31,RWEoracle!C:G,5,0),VLOOKUP(R31,RWEservers!D:J,7,0))</f>
        <v>#N/A</v>
      </c>
      <c r="Y31" s="1" t="str">
        <f t="shared" si="0"/>
        <v>12-27</v>
      </c>
    </row>
    <row r="32" spans="1:25">
      <c r="A32" s="12">
        <v>28</v>
      </c>
      <c r="B32" s="1">
        <v>19</v>
      </c>
      <c r="C32" s="1" t="str">
        <f>VLOOKUP(B32,Applications!A:C,3,0)</f>
        <v>Thinconnect</v>
      </c>
      <c r="D32" s="1" t="s">
        <v>10</v>
      </c>
      <c r="F32" s="1" t="e">
        <f>IF(H32&lt;&gt;"Shared",VLOOKUP(P32,DiscoSheet!C:P,13,0),VLOOKUP(P32,KPN_input!F:W,17,0)*VLOOKUP(P32,KPN_input!F:W,18,0))</f>
        <v>#N/A</v>
      </c>
      <c r="G32" s="1" t="e">
        <f>IF(H32&lt;&gt;"Shared",VLOOKUP(P32,DiscoSheet!C:I,7,0),ROUND(VLOOKUP(P32,KPN_input!F:U,16,0)/1024,0))</f>
        <v>#N/A</v>
      </c>
      <c r="I32" s="1" t="e">
        <f>IF(NOT(H32="Shared"),VLOOKUP(P32,DiscoSheet!C:P,14,0),"")</f>
        <v>#N/A</v>
      </c>
      <c r="J32" s="1" t="e">
        <f>IF(NOT(H32="Shared"),VLOOKUP(P32,DiscoSheet!C:J,8,0),"")</f>
        <v>#N/A</v>
      </c>
      <c r="O32" s="1" t="s">
        <v>77</v>
      </c>
      <c r="P32" s="1" t="s">
        <v>1059</v>
      </c>
      <c r="R32" s="1" t="str">
        <f>IF(ISERROR(VLOOKUP(P32,RWEservers!B:D,3,0)),"",(VLOOKUP(P32,RWEservers!B:D,3,0)))</f>
        <v/>
      </c>
      <c r="S32" s="1" t="e">
        <f>IF(ISERROR(VLOOKUP(R32,RWEservers!D:J,7,0)),VLOOKUP(Q32,RWEoracle!C:G,5,0),VLOOKUP(R32,RWEservers!D:J,7,0))</f>
        <v>#N/A</v>
      </c>
      <c r="T32" s="1" t="s">
        <v>182</v>
      </c>
      <c r="Y32" s="1" t="str">
        <f t="shared" si="0"/>
        <v>19-28</v>
      </c>
    </row>
    <row r="33" spans="1:25">
      <c r="A33" s="12">
        <v>29</v>
      </c>
      <c r="B33" s="1">
        <v>7</v>
      </c>
      <c r="C33" s="1" t="str">
        <f>VLOOKUP(B33,Applications!A:C,3,0)</f>
        <v>iProcess</v>
      </c>
      <c r="D33" s="1" t="s">
        <v>10</v>
      </c>
      <c r="F33" s="1" t="e">
        <f>IF(H33&lt;&gt;"Shared",VLOOKUP(P33,DiscoSheet!C:P,13,0),VLOOKUP(P33,KPN_input!F:W,17,0)*VLOOKUP(P33,KPN_input!F:W,18,0))</f>
        <v>#N/A</v>
      </c>
      <c r="G33" s="1" t="e">
        <f>IF(H33&lt;&gt;"Shared",VLOOKUP(P33,DiscoSheet!C:I,7,0),ROUND(VLOOKUP(P33,KPN_input!F:U,16,0)/1024,0))</f>
        <v>#N/A</v>
      </c>
      <c r="I33" s="1" t="e">
        <f>IF(NOT(H33="Shared"),VLOOKUP(P33,DiscoSheet!C:P,14,0),"")</f>
        <v>#N/A</v>
      </c>
      <c r="J33" s="1" t="e">
        <f>IF(NOT(H33="Shared"),VLOOKUP(P33,DiscoSheet!C:J,8,0),"")</f>
        <v>#N/A</v>
      </c>
      <c r="O33" s="1" t="s">
        <v>77</v>
      </c>
      <c r="P33" s="1" t="s">
        <v>1009</v>
      </c>
      <c r="R33" s="1" t="str">
        <f>IF(ISERROR(VLOOKUP(P33,RWEservers!B:D,3,0)),"",(VLOOKUP(P33,RWEservers!B:D,3,0)))</f>
        <v>S030L0208</v>
      </c>
      <c r="S33" s="1" t="str">
        <f>IF(ISERROR(VLOOKUP(R33,RWEservers!D:J,7,0)),VLOOKUP(Q33,RWEoracle!C:G,5,0),VLOOKUP(R33,RWEservers!D:J,7,0))</f>
        <v>Premium</v>
      </c>
      <c r="X33" s="4"/>
      <c r="Y33" s="1" t="str">
        <f t="shared" si="0"/>
        <v>7-29</v>
      </c>
    </row>
    <row r="34" spans="1:25">
      <c r="A34" s="12">
        <v>30</v>
      </c>
      <c r="B34" s="1">
        <v>21</v>
      </c>
      <c r="C34" s="1" t="str">
        <f>VLOOKUP(B34,Applications!A:C,3,0)</f>
        <v>RWE AD servers</v>
      </c>
      <c r="D34" s="1" t="s">
        <v>10</v>
      </c>
      <c r="F34" s="1" t="e">
        <f>IF(H34&lt;&gt;"Shared",VLOOKUP(P34,DiscoSheet!C:P,13,0),VLOOKUP(P34,KPN_input!F:W,17,0)*VLOOKUP(P34,KPN_input!F:W,18,0))</f>
        <v>#N/A</v>
      </c>
      <c r="G34" s="1" t="e">
        <f>IF(H34&lt;&gt;"Shared",VLOOKUP(P34,DiscoSheet!C:I,7,0),ROUND(VLOOKUP(P34,KPN_input!F:U,16,0)/1024,0))</f>
        <v>#N/A</v>
      </c>
      <c r="I34" s="1" t="e">
        <f>IF(NOT(H34="Shared"),VLOOKUP(P34,DiscoSheet!C:P,14,0),"")</f>
        <v>#N/A</v>
      </c>
      <c r="J34" s="1" t="e">
        <f>IF(NOT(H34="Shared"),VLOOKUP(P34,DiscoSheet!C:J,8,0),"")</f>
        <v>#N/A</v>
      </c>
      <c r="O34" s="1" t="s">
        <v>77</v>
      </c>
      <c r="P34" s="1" t="s">
        <v>1243</v>
      </c>
      <c r="R34" s="1" t="str">
        <f>IF(ISERROR(VLOOKUP(P34,RWEservers!B:D,3,0)),"",(VLOOKUP(P34,RWEservers!B:D,3,0)))</f>
        <v/>
      </c>
      <c r="S34" s="1" t="e">
        <f>IF(ISERROR(VLOOKUP(R34,RWEservers!D:J,7,0)),VLOOKUP(Q34,RWEoracle!C:G,5,0),VLOOKUP(R34,RWEservers!D:J,7,0))</f>
        <v>#N/A</v>
      </c>
      <c r="Y34" s="1" t="str">
        <f t="shared" si="0"/>
        <v>21-30</v>
      </c>
    </row>
    <row r="35" spans="1:25">
      <c r="A35" s="12">
        <v>31</v>
      </c>
      <c r="B35" s="1">
        <v>18</v>
      </c>
      <c r="C35" s="1" t="str">
        <f>VLOOKUP(B35,Applications!A:C,3,0)</f>
        <v>Audit Base</v>
      </c>
      <c r="D35" s="1" t="s">
        <v>10</v>
      </c>
      <c r="F35" s="1" t="e">
        <f>IF(H35&lt;&gt;"Shared",VLOOKUP(P35,DiscoSheet!C:P,13,0),VLOOKUP(P35,KPN_input!F:W,17,0)*VLOOKUP(P35,KPN_input!F:W,18,0))</f>
        <v>#N/A</v>
      </c>
      <c r="G35" s="1" t="e">
        <f>IF(H35&lt;&gt;"Shared",VLOOKUP(P35,DiscoSheet!C:I,7,0),ROUND(VLOOKUP(P35,KPN_input!F:U,16,0)/1024,0))</f>
        <v>#N/A</v>
      </c>
      <c r="I35" s="1" t="e">
        <f>IF(NOT(H35="Shared"),VLOOKUP(P35,DiscoSheet!C:P,14,0),"")</f>
        <v>#N/A</v>
      </c>
      <c r="J35" s="1" t="e">
        <f>IF(NOT(H35="Shared"),VLOOKUP(P35,DiscoSheet!C:J,8,0),"")</f>
        <v>#N/A</v>
      </c>
      <c r="O35" s="1" t="s">
        <v>77</v>
      </c>
      <c r="P35" s="1" t="s">
        <v>1246</v>
      </c>
      <c r="R35" s="1" t="str">
        <f>IF(ISERROR(VLOOKUP(P35,RWEservers!B:D,3,0)),"",(VLOOKUP(P35,RWEservers!B:D,3,0)))</f>
        <v/>
      </c>
      <c r="S35" s="1" t="e">
        <f>IF(ISERROR(VLOOKUP(R35,RWEservers!D:J,7,0)),VLOOKUP(Q35,RWEoracle!C:G,5,0),VLOOKUP(R35,RWEservers!D:J,7,0))</f>
        <v>#N/A</v>
      </c>
      <c r="Y35" s="1" t="str">
        <f t="shared" si="0"/>
        <v>18-31</v>
      </c>
    </row>
    <row r="36" spans="1:25">
      <c r="A36" s="1">
        <v>32</v>
      </c>
      <c r="B36" s="1">
        <v>22</v>
      </c>
      <c r="C36" s="1" t="str">
        <f>VLOOKUP(B36,Applications!A:C,3,0)</f>
        <v>TIJSS</v>
      </c>
      <c r="D36" s="1" t="s">
        <v>10</v>
      </c>
      <c r="F36" s="1" t="e">
        <f>IF(H36&lt;&gt;"Shared",VLOOKUP(P36,DiscoSheet!C:P,13,0),VLOOKUP(P36,KPN_input!F:W,17,0)*VLOOKUP(P36,KPN_input!F:W,18,0))</f>
        <v>#N/A</v>
      </c>
      <c r="G36" s="1" t="e">
        <f>IF(H36&lt;&gt;"Shared",VLOOKUP(P36,DiscoSheet!C:I,7,0),ROUND(VLOOKUP(P36,KPN_input!F:U,16,0)/1024,0))</f>
        <v>#N/A</v>
      </c>
      <c r="I36" s="1" t="e">
        <f>IF(NOT(H36="Shared"),VLOOKUP(P36,DiscoSheet!C:P,14,0),"")</f>
        <v>#N/A</v>
      </c>
      <c r="J36" s="1" t="e">
        <f>IF(NOT(H36="Shared"),VLOOKUP(P36,DiscoSheet!C:J,8,0),"")</f>
        <v>#N/A</v>
      </c>
      <c r="O36" s="1" t="s">
        <v>77</v>
      </c>
      <c r="P36" s="1" t="s">
        <v>1247</v>
      </c>
      <c r="R36" s="1" t="str">
        <f>IF(ISERROR(VLOOKUP(P36,RWEservers!B:D,3,0)),"",(VLOOKUP(P36,RWEservers!B:D,3,0)))</f>
        <v/>
      </c>
      <c r="S36" s="1" t="e">
        <f>IF(ISERROR(VLOOKUP(R36,RWEservers!D:J,7,0)),VLOOKUP(Q36,RWEoracle!C:G,5,0),VLOOKUP(R36,RWEservers!D:J,7,0))</f>
        <v>#N/A</v>
      </c>
      <c r="T36" s="1" t="s">
        <v>47</v>
      </c>
      <c r="Y36" s="1" t="str">
        <f t="shared" si="0"/>
        <v>22-32</v>
      </c>
    </row>
    <row r="37" spans="1:25">
      <c r="A37" s="1">
        <v>33</v>
      </c>
      <c r="B37" s="1">
        <v>5</v>
      </c>
      <c r="C37" s="1" t="str">
        <f>VLOOKUP(B37,Applications!A:C,3,0)</f>
        <v>Sharepoint</v>
      </c>
      <c r="D37" s="1" t="s">
        <v>10</v>
      </c>
      <c r="F37" s="1" t="e">
        <f>IF(H37&lt;&gt;"Shared",VLOOKUP(P37,DiscoSheet!C:P,13,0),VLOOKUP(P37,KPN_input!F:W,17,0)*VLOOKUP(P37,KPN_input!F:W,18,0))</f>
        <v>#N/A</v>
      </c>
      <c r="G37" s="1" t="e">
        <f>IF(H37&lt;&gt;"Shared",VLOOKUP(P37,DiscoSheet!C:I,7,0),ROUND(VLOOKUP(P37,KPN_input!F:U,16,0)/1024,0))</f>
        <v>#N/A</v>
      </c>
      <c r="I37" s="1" t="e">
        <f>IF(NOT(H37="Shared"),VLOOKUP(P37,DiscoSheet!C:P,14,0),"")</f>
        <v>#N/A</v>
      </c>
      <c r="J37" s="1" t="e">
        <f>IF(NOT(H37="Shared"),VLOOKUP(P37,DiscoSheet!C:J,8,0),"")</f>
        <v>#N/A</v>
      </c>
      <c r="O37" s="1" t="s">
        <v>77</v>
      </c>
      <c r="P37" s="1" t="s">
        <v>1248</v>
      </c>
      <c r="R37" s="1" t="str">
        <f>IF(ISERROR(VLOOKUP(P37,RWEservers!B:D,3,0)),"",(VLOOKUP(P37,RWEservers!B:D,3,0)))</f>
        <v/>
      </c>
      <c r="S37" s="1" t="e">
        <f>IF(ISERROR(VLOOKUP(R37,RWEservers!D:J,7,0)),VLOOKUP(Q37,RWEoracle!C:G,5,0),VLOOKUP(R37,RWEservers!D:J,7,0))</f>
        <v>#N/A</v>
      </c>
      <c r="Y37" s="1" t="str">
        <f t="shared" ref="Y37:Y58" si="4">B37&amp;"-"&amp;A37</f>
        <v>5-33</v>
      </c>
    </row>
    <row r="38" spans="1:25">
      <c r="A38" s="1">
        <v>34</v>
      </c>
      <c r="B38" s="1">
        <v>30</v>
      </c>
      <c r="C38" s="1" t="e">
        <f>VLOOKUP(B38,Applications!A:C,3,0)</f>
        <v>#N/A</v>
      </c>
      <c r="D38" s="1" t="s">
        <v>10</v>
      </c>
      <c r="F38" s="1" t="e">
        <f>IF(H38&lt;&gt;"Shared",VLOOKUP(P38,DiscoSheet!C:P,13,0),VLOOKUP(P38,KPN_input!F:W,17,0)*VLOOKUP(P38,KPN_input!F:W,18,0))</f>
        <v>#N/A</v>
      </c>
      <c r="G38" s="1" t="e">
        <f>IF(H38&lt;&gt;"Shared",VLOOKUP(P38,DiscoSheet!C:I,7,0),ROUND(VLOOKUP(P38,KPN_input!F:U,16,0)/1024,0))</f>
        <v>#N/A</v>
      </c>
      <c r="I38" s="1" t="e">
        <f>IF(NOT(H38="Shared"),VLOOKUP(P38,DiscoSheet!C:P,14,0),"")</f>
        <v>#N/A</v>
      </c>
      <c r="J38" s="1" t="e">
        <f>IF(NOT(H38="Shared"),VLOOKUP(P38,DiscoSheet!C:J,8,0),"")</f>
        <v>#N/A</v>
      </c>
      <c r="O38" s="1" t="s">
        <v>77</v>
      </c>
      <c r="P38" s="1" t="s">
        <v>631</v>
      </c>
      <c r="R38" s="1" t="str">
        <f>IF(ISERROR(VLOOKUP(P38,RWEservers!B:D,3,0)),"",(VLOOKUP(P38,RWEservers!B:D,3,0)))</f>
        <v/>
      </c>
      <c r="S38" s="1" t="e">
        <f>IF(ISERROR(VLOOKUP(R38,RWEservers!D:J,7,0)),VLOOKUP(Q38,RWEoracle!C:G,5,0),VLOOKUP(R38,RWEservers!D:J,7,0))</f>
        <v>#N/A</v>
      </c>
      <c r="Y38" s="1" t="str">
        <f t="shared" si="4"/>
        <v>30-34</v>
      </c>
    </row>
    <row r="39" spans="1:25">
      <c r="A39" s="1">
        <v>35</v>
      </c>
      <c r="B39" s="1">
        <v>7</v>
      </c>
      <c r="C39" s="1" t="str">
        <f>VLOOKUP(B39,Applications!A:C,3,0)</f>
        <v>iProcess</v>
      </c>
      <c r="D39" s="1" t="s">
        <v>10</v>
      </c>
      <c r="F39" s="1" t="e">
        <f>IF(H39&lt;&gt;"Shared",VLOOKUP(P39,DiscoSheet!C:P,13,0),VLOOKUP(P39,KPN_input!F:W,17,0)*VLOOKUP(P39,KPN_input!F:W,18,0))</f>
        <v>#N/A</v>
      </c>
      <c r="G39" s="1" t="e">
        <f>IF(H39&lt;&gt;"Shared",VLOOKUP(P39,DiscoSheet!C:I,7,0),ROUND(VLOOKUP(P39,KPN_input!F:U,16,0)/1024,0))</f>
        <v>#N/A</v>
      </c>
      <c r="I39" s="1" t="e">
        <f>IF(NOT(H39="Shared"),VLOOKUP(P39,DiscoSheet!C:P,14,0),"")</f>
        <v>#N/A</v>
      </c>
      <c r="J39" s="1" t="e">
        <f>IF(NOT(H39="Shared"),VLOOKUP(P39,DiscoSheet!C:J,8,0),"")</f>
        <v>#N/A</v>
      </c>
      <c r="O39" s="1" t="s">
        <v>77</v>
      </c>
      <c r="P39" s="1" t="s">
        <v>86</v>
      </c>
      <c r="R39" s="1" t="str">
        <f>IF(ISERROR(VLOOKUP(P39,RWEservers!B:D,3,0)),"",(VLOOKUP(P39,RWEservers!B:D,3,0)))</f>
        <v/>
      </c>
      <c r="S39" s="1" t="e">
        <f>IF(ISERROR(VLOOKUP(R39,RWEservers!D:J,7,0)),VLOOKUP(Q39,RWEoracle!C:G,5,0),VLOOKUP(R39,RWEservers!D:J,7,0))</f>
        <v>#N/A</v>
      </c>
      <c r="Y39" s="1" t="str">
        <f t="shared" si="4"/>
        <v>7-35</v>
      </c>
    </row>
    <row r="40" spans="1:25">
      <c r="A40" s="1">
        <v>36</v>
      </c>
      <c r="B40" s="1">
        <v>7</v>
      </c>
      <c r="C40" s="1" t="str">
        <f>VLOOKUP(B40,Applications!A:C,3,0)</f>
        <v>iProcess</v>
      </c>
      <c r="D40" s="1" t="s">
        <v>10</v>
      </c>
      <c r="F40" s="1" t="e">
        <f>IF(H40&lt;&gt;"Shared",VLOOKUP(P40,DiscoSheet!C:P,13,0),VLOOKUP(P40,KPN_input!F:W,17,0)*VLOOKUP(P40,KPN_input!F:W,18,0))</f>
        <v>#N/A</v>
      </c>
      <c r="G40" s="1" t="e">
        <f>IF(H40&lt;&gt;"Shared",VLOOKUP(P40,DiscoSheet!C:I,7,0),ROUND(VLOOKUP(P40,KPN_input!F:U,16,0)/1024,0))</f>
        <v>#N/A</v>
      </c>
      <c r="I40" s="1" t="e">
        <f>IF(NOT(H40="Shared"),VLOOKUP(P40,DiscoSheet!C:P,14,0),"")</f>
        <v>#N/A</v>
      </c>
      <c r="J40" s="1" t="e">
        <f>IF(NOT(H40="Shared"),VLOOKUP(P40,DiscoSheet!C:J,8,0),"")</f>
        <v>#N/A</v>
      </c>
      <c r="O40" s="1" t="s">
        <v>77</v>
      </c>
      <c r="P40" s="1" t="s">
        <v>87</v>
      </c>
      <c r="R40" s="1" t="str">
        <f>IF(ISERROR(VLOOKUP(P40,RWEservers!B:D,3,0)),"",(VLOOKUP(P40,RWEservers!B:D,3,0)))</f>
        <v/>
      </c>
      <c r="S40" s="1" t="e">
        <f>IF(ISERROR(VLOOKUP(R40,RWEservers!D:J,7,0)),VLOOKUP(Q40,RWEoracle!C:G,5,0),VLOOKUP(R40,RWEservers!D:J,7,0))</f>
        <v>#N/A</v>
      </c>
      <c r="Y40" s="1" t="str">
        <f t="shared" si="4"/>
        <v>7-36</v>
      </c>
    </row>
    <row r="41" spans="1:25">
      <c r="A41" s="1">
        <v>37</v>
      </c>
      <c r="B41" s="1">
        <v>9</v>
      </c>
      <c r="C41" s="1" t="str">
        <f>VLOOKUP(B41,Applications!A:C,3,0)</f>
        <v>SAP CRM</v>
      </c>
      <c r="D41" s="1" t="s">
        <v>10</v>
      </c>
      <c r="F41" s="1" t="e">
        <f>IF(H41&lt;&gt;"Shared",VLOOKUP(P41,DiscoSheet!C:P,13,0),VLOOKUP(P41,KPN_input!F:W,17,0)*VLOOKUP(P41,KPN_input!F:W,18,0))</f>
        <v>#N/A</v>
      </c>
      <c r="G41" s="1" t="e">
        <f>IF(H41&lt;&gt;"Shared",VLOOKUP(P41,DiscoSheet!C:I,7,0),ROUND(VLOOKUP(P41,KPN_input!F:U,16,0)/1024,0))</f>
        <v>#N/A</v>
      </c>
      <c r="I41" s="1" t="e">
        <f>IF(NOT(H41="Shared"),VLOOKUP(P41,DiscoSheet!C:P,14,0),"")</f>
        <v>#N/A</v>
      </c>
      <c r="J41" s="1" t="e">
        <f>IF(NOT(H41="Shared"),VLOOKUP(P41,DiscoSheet!C:J,8,0),"")</f>
        <v>#N/A</v>
      </c>
      <c r="O41" s="1" t="s">
        <v>77</v>
      </c>
      <c r="P41" s="1" t="s">
        <v>958</v>
      </c>
      <c r="R41" s="1" t="str">
        <f>IF(ISERROR(VLOOKUP(P41,RWEservers!B:D,3,0)),"",(VLOOKUP(P41,RWEservers!B:D,3,0)))</f>
        <v/>
      </c>
      <c r="S41" s="1" t="e">
        <f>IF(ISERROR(VLOOKUP(R41,RWEservers!D:J,7,0)),VLOOKUP(Q41,RWEoracle!C:G,5,0),VLOOKUP(R41,RWEservers!D:J,7,0))</f>
        <v>#N/A</v>
      </c>
      <c r="Y41" s="1" t="str">
        <f t="shared" si="4"/>
        <v>9-37</v>
      </c>
    </row>
    <row r="42" spans="1:25">
      <c r="A42" s="1">
        <v>38</v>
      </c>
      <c r="B42" s="1">
        <v>9</v>
      </c>
      <c r="C42" s="1" t="str">
        <f>VLOOKUP(B42,Applications!A:C,3,0)</f>
        <v>SAP CRM</v>
      </c>
      <c r="D42" s="1" t="s">
        <v>10</v>
      </c>
      <c r="F42" s="1" t="e">
        <f>IF(H42&lt;&gt;"Shared",VLOOKUP(P42,DiscoSheet!C:P,13,0),VLOOKUP(P42,KPN_input!F:W,17,0)*VLOOKUP(P42,KPN_input!F:W,18,0))</f>
        <v>#N/A</v>
      </c>
      <c r="G42" s="1" t="e">
        <f>IF(H42&lt;&gt;"Shared",VLOOKUP(P42,DiscoSheet!C:I,7,0),ROUND(VLOOKUP(P42,KPN_input!F:U,16,0)/1024,0))</f>
        <v>#N/A</v>
      </c>
      <c r="I42" s="1" t="e">
        <f>IF(NOT(H42="Shared"),VLOOKUP(P42,DiscoSheet!C:P,14,0),"")</f>
        <v>#N/A</v>
      </c>
      <c r="J42" s="1" t="e">
        <f>IF(NOT(H42="Shared"),VLOOKUP(P42,DiscoSheet!C:J,8,0),"")</f>
        <v>#N/A</v>
      </c>
      <c r="O42" s="1" t="s">
        <v>77</v>
      </c>
      <c r="P42" s="1" t="s">
        <v>962</v>
      </c>
      <c r="R42" s="1" t="str">
        <f>IF(ISERROR(VLOOKUP(P42,RWEservers!B:D,3,0)),"",(VLOOKUP(P42,RWEservers!B:D,3,0)))</f>
        <v/>
      </c>
      <c r="S42" s="1" t="e">
        <f>IF(ISERROR(VLOOKUP(R42,RWEservers!D:J,7,0)),VLOOKUP(Q42,RWEoracle!C:G,5,0),VLOOKUP(R42,RWEservers!D:J,7,0))</f>
        <v>#N/A</v>
      </c>
      <c r="Y42" s="1" t="str">
        <f t="shared" si="4"/>
        <v>9-38</v>
      </c>
    </row>
    <row r="43" spans="1:25">
      <c r="A43" s="1">
        <v>39</v>
      </c>
      <c r="B43" s="1">
        <v>9</v>
      </c>
      <c r="C43" s="1" t="str">
        <f>VLOOKUP(B43,Applications!A:C,3,0)</f>
        <v>SAP CRM</v>
      </c>
      <c r="D43" s="1" t="s">
        <v>10</v>
      </c>
      <c r="F43" s="1" t="e">
        <f>IF(H43&lt;&gt;"Shared",VLOOKUP(P43,DiscoSheet!C:P,13,0),VLOOKUP(P43,KPN_input!F:W,17,0)*VLOOKUP(P43,KPN_input!F:W,18,0))</f>
        <v>#N/A</v>
      </c>
      <c r="G43" s="1" t="e">
        <f>IF(H43&lt;&gt;"Shared",VLOOKUP(P43,DiscoSheet!C:I,7,0),ROUND(VLOOKUP(P43,KPN_input!F:U,16,0)/1024,0))</f>
        <v>#N/A</v>
      </c>
      <c r="I43" s="1" t="e">
        <f>IF(NOT(H43="Shared"),VLOOKUP(P43,DiscoSheet!C:P,14,0),"")</f>
        <v>#N/A</v>
      </c>
      <c r="J43" s="1" t="e">
        <f>IF(NOT(H43="Shared"),VLOOKUP(P43,DiscoSheet!C:J,8,0),"")</f>
        <v>#N/A</v>
      </c>
      <c r="O43" s="1" t="s">
        <v>77</v>
      </c>
      <c r="P43" s="1" t="s">
        <v>966</v>
      </c>
      <c r="R43" s="1" t="str">
        <f>IF(ISERROR(VLOOKUP(P43,RWEservers!B:D,3,0)),"",(VLOOKUP(P43,RWEservers!B:D,3,0)))</f>
        <v/>
      </c>
      <c r="S43" s="1" t="e">
        <f>IF(ISERROR(VLOOKUP(R43,RWEservers!D:J,7,0)),VLOOKUP(Q43,RWEoracle!C:G,5,0),VLOOKUP(R43,RWEservers!D:J,7,0))</f>
        <v>#N/A</v>
      </c>
      <c r="Y43" s="1" t="str">
        <f t="shared" si="4"/>
        <v>9-39</v>
      </c>
    </row>
    <row r="44" spans="1:25">
      <c r="A44" s="1">
        <v>40</v>
      </c>
      <c r="B44" s="1">
        <v>8</v>
      </c>
      <c r="C44" s="1" t="str">
        <f>VLOOKUP(B44,Applications!A:C,3,0)</f>
        <v>SAP ISU</v>
      </c>
      <c r="D44" s="1" t="s">
        <v>10</v>
      </c>
      <c r="F44" s="1" t="e">
        <f>IF(H44&lt;&gt;"Shared",VLOOKUP(P44,DiscoSheet!C:P,13,0),VLOOKUP(P44,KPN_input!F:W,17,0)*VLOOKUP(P44,KPN_input!F:W,18,0))</f>
        <v>#N/A</v>
      </c>
      <c r="G44" s="1" t="e">
        <f>IF(H44&lt;&gt;"Shared",VLOOKUP(P44,DiscoSheet!C:I,7,0),ROUND(VLOOKUP(P44,KPN_input!F:U,16,0)/1024,0))</f>
        <v>#N/A</v>
      </c>
      <c r="I44" s="1" t="e">
        <f>IF(NOT(H44="Shared"),VLOOKUP(P44,DiscoSheet!C:P,14,0),"")</f>
        <v>#N/A</v>
      </c>
      <c r="J44" s="1" t="e">
        <f>IF(NOT(H44="Shared"),VLOOKUP(P44,DiscoSheet!C:J,8,0),"")</f>
        <v>#N/A</v>
      </c>
      <c r="O44" s="1" t="s">
        <v>77</v>
      </c>
      <c r="P44" s="1" t="s">
        <v>969</v>
      </c>
      <c r="R44" s="1" t="str">
        <f>IF(ISERROR(VLOOKUP(P44,RWEservers!B:D,3,0)),"",(VLOOKUP(P44,RWEservers!B:D,3,0)))</f>
        <v/>
      </c>
      <c r="S44" s="1" t="e">
        <f>IF(ISERROR(VLOOKUP(R44,RWEservers!D:J,7,0)),VLOOKUP(Q44,RWEoracle!C:G,5,0),VLOOKUP(R44,RWEservers!D:J,7,0))</f>
        <v>#N/A</v>
      </c>
      <c r="Y44" s="1" t="str">
        <f t="shared" si="4"/>
        <v>8-40</v>
      </c>
    </row>
    <row r="45" spans="1:25">
      <c r="A45" s="1">
        <v>41</v>
      </c>
      <c r="B45" s="1">
        <v>8</v>
      </c>
      <c r="C45" s="1" t="str">
        <f>VLOOKUP(B45,Applications!A:C,3,0)</f>
        <v>SAP ISU</v>
      </c>
      <c r="D45" s="1" t="s">
        <v>10</v>
      </c>
      <c r="F45" s="1" t="e">
        <f>IF(H45&lt;&gt;"Shared",VLOOKUP(P45,DiscoSheet!C:P,13,0),VLOOKUP(P45,KPN_input!F:W,17,0)*VLOOKUP(P45,KPN_input!F:W,18,0))</f>
        <v>#N/A</v>
      </c>
      <c r="G45" s="1" t="e">
        <f>IF(H45&lt;&gt;"Shared",VLOOKUP(P45,DiscoSheet!C:I,7,0),ROUND(VLOOKUP(P45,KPN_input!F:U,16,0)/1024,0))</f>
        <v>#N/A</v>
      </c>
      <c r="I45" s="1" t="e">
        <f>IF(NOT(H45="Shared"),VLOOKUP(P45,DiscoSheet!C:P,14,0),"")</f>
        <v>#N/A</v>
      </c>
      <c r="J45" s="1" t="e">
        <f>IF(NOT(H45="Shared"),VLOOKUP(P45,DiscoSheet!C:J,8,0),"")</f>
        <v>#N/A</v>
      </c>
      <c r="O45" s="1" t="s">
        <v>77</v>
      </c>
      <c r="P45" s="1" t="s">
        <v>973</v>
      </c>
      <c r="R45" s="1" t="str">
        <f>IF(ISERROR(VLOOKUP(P45,RWEservers!B:D,3,0)),"",(VLOOKUP(P45,RWEservers!B:D,3,0)))</f>
        <v/>
      </c>
      <c r="S45" s="1" t="e">
        <f>IF(ISERROR(VLOOKUP(R45,RWEservers!D:J,7,0)),VLOOKUP(Q45,RWEoracle!C:G,5,0),VLOOKUP(R45,RWEservers!D:J,7,0))</f>
        <v>#N/A</v>
      </c>
      <c r="Y45" s="1" t="str">
        <f t="shared" si="4"/>
        <v>8-41</v>
      </c>
    </row>
    <row r="46" spans="1:25">
      <c r="A46" s="1">
        <v>42</v>
      </c>
      <c r="B46" s="1">
        <v>8</v>
      </c>
      <c r="C46" s="1" t="str">
        <f>VLOOKUP(B46,Applications!A:C,3,0)</f>
        <v>SAP ISU</v>
      </c>
      <c r="D46" s="1" t="s">
        <v>10</v>
      </c>
      <c r="F46" s="1" t="e">
        <f>IF(H46&lt;&gt;"Shared",VLOOKUP(P46,DiscoSheet!C:P,13,0),VLOOKUP(P46,KPN_input!F:W,17,0)*VLOOKUP(P46,KPN_input!F:W,18,0))</f>
        <v>#N/A</v>
      </c>
      <c r="G46" s="1" t="e">
        <f>IF(H46&lt;&gt;"Shared",VLOOKUP(P46,DiscoSheet!C:I,7,0),ROUND(VLOOKUP(P46,KPN_input!F:U,16,0)/1024,0))</f>
        <v>#N/A</v>
      </c>
      <c r="I46" s="1" t="e">
        <f>IF(NOT(H46="Shared"),VLOOKUP(P46,DiscoSheet!C:P,14,0),"")</f>
        <v>#N/A</v>
      </c>
      <c r="J46" s="1" t="e">
        <f>IF(NOT(H46="Shared"),VLOOKUP(P46,DiscoSheet!C:J,8,0),"")</f>
        <v>#N/A</v>
      </c>
      <c r="O46" s="1" t="s">
        <v>77</v>
      </c>
      <c r="P46" s="1" t="s">
        <v>977</v>
      </c>
      <c r="R46" s="1" t="str">
        <f>IF(ISERROR(VLOOKUP(P46,RWEservers!B:D,3,0)),"",(VLOOKUP(P46,RWEservers!B:D,3,0)))</f>
        <v/>
      </c>
      <c r="S46" s="1" t="e">
        <f>IF(ISERROR(VLOOKUP(R46,RWEservers!D:J,7,0)),VLOOKUP(Q46,RWEoracle!C:G,5,0),VLOOKUP(R46,RWEservers!D:J,7,0))</f>
        <v>#N/A</v>
      </c>
      <c r="Y46" s="1" t="str">
        <f t="shared" si="4"/>
        <v>8-42</v>
      </c>
    </row>
    <row r="47" spans="1:25">
      <c r="A47" s="1">
        <v>43</v>
      </c>
      <c r="B47" s="1">
        <v>24</v>
      </c>
      <c r="C47" s="1" t="str">
        <f>VLOOKUP(B47,Applications!A:C,3,0)</f>
        <v>All4One</v>
      </c>
      <c r="D47" s="1" t="s">
        <v>10</v>
      </c>
      <c r="F47" s="1" t="e">
        <f>IF(H47&lt;&gt;"Shared",VLOOKUP(P47,DiscoSheet!C:P,13,0),VLOOKUP(P47,KPN_input!F:W,17,0)*VLOOKUP(P47,KPN_input!F:W,18,0))</f>
        <v>#N/A</v>
      </c>
      <c r="G47" s="1" t="e">
        <f>IF(H47&lt;&gt;"Shared",VLOOKUP(P47,DiscoSheet!C:I,7,0),ROUND(VLOOKUP(P47,KPN_input!F:U,16,0)/1024,0))</f>
        <v>#N/A</v>
      </c>
      <c r="I47" s="1" t="e">
        <f>IF(NOT(H47="Shared"),VLOOKUP(P47,DiscoSheet!C:P,14,0),"")</f>
        <v>#N/A</v>
      </c>
      <c r="J47" s="1" t="e">
        <f>IF(NOT(H47="Shared"),VLOOKUP(P47,DiscoSheet!C:J,8,0),"")</f>
        <v>#N/A</v>
      </c>
      <c r="O47" s="1" t="s">
        <v>77</v>
      </c>
      <c r="P47" s="1" t="s">
        <v>1252</v>
      </c>
      <c r="R47" s="1" t="str">
        <f>IF(ISERROR(VLOOKUP(P47,RWEservers!B:D,3,0)),"",(VLOOKUP(P47,RWEservers!B:D,3,0)))</f>
        <v/>
      </c>
      <c r="S47" s="1" t="e">
        <f>IF(ISERROR(VLOOKUP(R47,RWEservers!D:J,7,0)),VLOOKUP(Q47,RWEoracle!C:G,5,0),VLOOKUP(R47,RWEservers!D:J,7,0))</f>
        <v>#N/A</v>
      </c>
      <c r="Y47" s="1" t="str">
        <f t="shared" si="4"/>
        <v>24-43</v>
      </c>
    </row>
    <row r="48" spans="1:25">
      <c r="A48" s="1">
        <v>44</v>
      </c>
      <c r="B48" s="1">
        <v>23</v>
      </c>
      <c r="C48" s="1" t="str">
        <f>VLOOKUP(B48,Applications!A:C,3,0)</f>
        <v>TPM</v>
      </c>
      <c r="D48" s="1" t="s">
        <v>10</v>
      </c>
      <c r="F48" s="1" t="e">
        <f>IF(H48&lt;&gt;"Shared",VLOOKUP(P48,DiscoSheet!C:P,13,0),VLOOKUP(P48,KPN_input!F:W,17,0)*VLOOKUP(P48,KPN_input!F:W,18,0))</f>
        <v>#N/A</v>
      </c>
      <c r="G48" s="1" t="e">
        <f>IF(H48&lt;&gt;"Shared",VLOOKUP(P48,DiscoSheet!C:I,7,0),ROUND(VLOOKUP(P48,KPN_input!F:U,16,0)/1024,0))</f>
        <v>#N/A</v>
      </c>
      <c r="I48" s="1" t="e">
        <f>IF(NOT(H48="Shared"),VLOOKUP(P48,DiscoSheet!C:P,14,0),"")</f>
        <v>#N/A</v>
      </c>
      <c r="J48" s="1" t="e">
        <f>IF(NOT(H48="Shared"),VLOOKUP(P48,DiscoSheet!C:J,8,0),"")</f>
        <v>#N/A</v>
      </c>
      <c r="O48" s="1" t="s">
        <v>77</v>
      </c>
      <c r="P48" s="1" t="s">
        <v>85</v>
      </c>
      <c r="R48" s="1" t="str">
        <f>IF(ISERROR(VLOOKUP(P48,RWEservers!B:D,3,0)),"",(VLOOKUP(P48,RWEservers!B:D,3,0)))</f>
        <v/>
      </c>
      <c r="S48" s="1" t="e">
        <f>IF(ISERROR(VLOOKUP(R48,RWEservers!D:J,7,0)),VLOOKUP(Q48,RWEoracle!C:G,5,0),VLOOKUP(R48,RWEservers!D:J,7,0))</f>
        <v>#N/A</v>
      </c>
      <c r="Y48" s="1" t="str">
        <f t="shared" si="4"/>
        <v>23-44</v>
      </c>
    </row>
    <row r="49" spans="1:25">
      <c r="A49" s="1">
        <v>45</v>
      </c>
      <c r="B49" s="1">
        <v>31</v>
      </c>
      <c r="C49" s="1" t="str">
        <f>VLOOKUP(B49,Applications!A:C,3,0)</f>
        <v>RWE ftp</v>
      </c>
      <c r="D49" s="1" t="s">
        <v>10</v>
      </c>
      <c r="F49" s="1" t="e">
        <f>IF(H49&lt;&gt;"Shared",VLOOKUP(P49,DiscoSheet!C:P,13,0),VLOOKUP(P49,KPN_input!F:W,17,0)*VLOOKUP(P49,KPN_input!F:W,18,0))</f>
        <v>#N/A</v>
      </c>
      <c r="G49" s="1" t="e">
        <f>IF(H49&lt;&gt;"Shared",VLOOKUP(P49,DiscoSheet!C:I,7,0),ROUND(VLOOKUP(P49,KPN_input!F:U,16,0)/1024,0))</f>
        <v>#N/A</v>
      </c>
      <c r="I49" s="1" t="e">
        <f>IF(NOT(H49="Shared"),VLOOKUP(P49,DiscoSheet!C:P,14,0),"")</f>
        <v>#N/A</v>
      </c>
      <c r="J49" s="1" t="e">
        <f>IF(NOT(H49="Shared"),VLOOKUP(P49,DiscoSheet!C:J,8,0),"")</f>
        <v>#N/A</v>
      </c>
      <c r="O49" s="1" t="s">
        <v>77</v>
      </c>
      <c r="P49" s="1" t="s">
        <v>1257</v>
      </c>
      <c r="R49" s="1" t="str">
        <f>IF(ISERROR(VLOOKUP(P49,RWEservers!B:D,3,0)),"",(VLOOKUP(P49,RWEservers!B:D,3,0)))</f>
        <v/>
      </c>
      <c r="S49" s="1" t="e">
        <f>IF(ISERROR(VLOOKUP(R49,RWEservers!D:J,7,0)),VLOOKUP(Q49,RWEoracle!C:G,5,0),VLOOKUP(R49,RWEservers!D:J,7,0))</f>
        <v>#N/A</v>
      </c>
      <c r="Y49" s="1" t="str">
        <f t="shared" si="4"/>
        <v>31-45</v>
      </c>
    </row>
    <row r="50" spans="1:25">
      <c r="A50" s="1">
        <v>46</v>
      </c>
      <c r="B50" s="1">
        <v>27</v>
      </c>
      <c r="C50" s="1" t="str">
        <f>VLOOKUP(B50,Applications!A:C,3,0)</f>
        <v>mail.essent.nl</v>
      </c>
      <c r="D50" s="1" t="s">
        <v>10</v>
      </c>
      <c r="F50" s="1" t="e">
        <f>IF(H50&lt;&gt;"Shared",VLOOKUP(P50,DiscoSheet!C:P,13,0),VLOOKUP(P50,KPN_input!F:W,17,0)*VLOOKUP(P50,KPN_input!F:W,18,0))</f>
        <v>#N/A</v>
      </c>
      <c r="G50" s="1" t="e">
        <f>IF(H50&lt;&gt;"Shared",VLOOKUP(P50,DiscoSheet!C:I,7,0),ROUND(VLOOKUP(P50,KPN_input!F:U,16,0)/1024,0))</f>
        <v>#N/A</v>
      </c>
      <c r="I50" s="1" t="e">
        <f>IF(NOT(H50="Shared"),VLOOKUP(P50,DiscoSheet!C:P,14,0),"")</f>
        <v>#N/A</v>
      </c>
      <c r="J50" s="1" t="e">
        <f>IF(NOT(H50="Shared"),VLOOKUP(P50,DiscoSheet!C:J,8,0),"")</f>
        <v>#N/A</v>
      </c>
      <c r="O50" s="1" t="s">
        <v>77</v>
      </c>
      <c r="P50" s="1" t="s">
        <v>64</v>
      </c>
      <c r="R50" s="1" t="str">
        <f>IF(ISERROR(VLOOKUP(P50,RWEservers!B:D,3,0)),"",(VLOOKUP(P50,RWEservers!B:D,3,0)))</f>
        <v/>
      </c>
      <c r="S50" s="1" t="e">
        <f>IF(ISERROR(VLOOKUP(R50,RWEservers!D:J,7,0)),VLOOKUP(Q50,RWEoracle!C:G,5,0),VLOOKUP(R50,RWEservers!D:J,7,0))</f>
        <v>#N/A</v>
      </c>
      <c r="Y50" s="1" t="str">
        <f t="shared" si="4"/>
        <v>27-46</v>
      </c>
    </row>
    <row r="51" spans="1:25">
      <c r="A51" s="1">
        <v>47</v>
      </c>
      <c r="B51" s="1">
        <v>32</v>
      </c>
      <c r="C51" s="1" t="str">
        <f>VLOOKUP(B51,Applications!A:C,3,0)</f>
        <v>ODS</v>
      </c>
      <c r="D51" s="1" t="s">
        <v>9</v>
      </c>
      <c r="E51" s="1" t="s">
        <v>1348</v>
      </c>
      <c r="F51" s="1">
        <f>IF(H51&lt;&gt;"Shared",VLOOKUP(P51,DiscoSheet!C:P,13,0),VLOOKUP(P51,KPN_input!F:W,17,0)*VLOOKUP(P51,KPN_input!F:W,18,0))</f>
        <v>8</v>
      </c>
      <c r="G51" s="1">
        <f>IF(H51&lt;&gt;"Shared",VLOOKUP(P51,DiscoSheet!C:I,7,0),ROUND(VLOOKUP(P51,KPN_input!F:U,16,0)/1024,0))</f>
        <v>31</v>
      </c>
      <c r="H51" s="1" t="s">
        <v>1349</v>
      </c>
      <c r="I51" s="1" t="str">
        <f>IF(NOT(H51="Shared"),VLOOKUP(P51,DiscoSheet!C:P,14,0),"")</f>
        <v/>
      </c>
      <c r="J51" s="1" t="str">
        <f>IF(NOT(H51="Shared"),VLOOKUP(P51,DiscoSheet!C:J,8,0),"")</f>
        <v/>
      </c>
      <c r="K51" s="1">
        <v>40</v>
      </c>
      <c r="O51" s="1" t="s">
        <v>77</v>
      </c>
      <c r="P51" s="1" t="s">
        <v>987</v>
      </c>
      <c r="Q51" s="1" t="s">
        <v>1562</v>
      </c>
      <c r="R51" s="1" t="str">
        <f>IF(ISERROR(VLOOKUP(P51,RWEservers!B:D,3,0)),"",(VLOOKUP(P51,RWEservers!B:D,3,0)))</f>
        <v/>
      </c>
      <c r="S51" s="1" t="str">
        <f>IF(ISERROR(VLOOKUP(R51,RWEservers!D:J,7,0)),VLOOKUP(Q51,RWEoracle!C:G,5,0),VLOOKUP(R51,RWEservers!D:J,7,0))</f>
        <v>High</v>
      </c>
      <c r="T51" s="1" t="s">
        <v>29</v>
      </c>
      <c r="Y51" s="1" t="str">
        <f t="shared" si="4"/>
        <v>32-47</v>
      </c>
    </row>
    <row r="52" spans="1:25">
      <c r="A52" s="1">
        <v>48</v>
      </c>
      <c r="B52" s="1">
        <v>33</v>
      </c>
      <c r="C52" s="1" t="str">
        <f>VLOOKUP(B52,Applications!A:C,3,0)</f>
        <v>TEP</v>
      </c>
      <c r="D52" s="1" t="s">
        <v>10</v>
      </c>
      <c r="F52" s="1" t="e">
        <f>IF(H52&lt;&gt;"Shared",VLOOKUP(P52,DiscoSheet!C:P,13,0),VLOOKUP(P52,KPN_input!F:W,17,0)*VLOOKUP(P52,KPN_input!F:W,18,0))</f>
        <v>#N/A</v>
      </c>
      <c r="G52" s="1" t="e">
        <f>IF(H52&lt;&gt;"Shared",VLOOKUP(P52,DiscoSheet!C:I,7,0),ROUND(VLOOKUP(P52,KPN_input!F:U,16,0)/1024,0))</f>
        <v>#N/A</v>
      </c>
      <c r="I52" s="1" t="e">
        <f>IF(NOT(H52="Shared"),VLOOKUP(P52,DiscoSheet!C:P,14,0),"")</f>
        <v>#N/A</v>
      </c>
      <c r="J52" s="1" t="e">
        <f>IF(NOT(H52="Shared"),VLOOKUP(P52,DiscoSheet!C:J,8,0),"")</f>
        <v>#N/A</v>
      </c>
      <c r="O52" s="1" t="s">
        <v>77</v>
      </c>
      <c r="P52" s="1" t="s">
        <v>1281</v>
      </c>
      <c r="R52" s="1" t="str">
        <f>IF(ISERROR(VLOOKUP(P52,RWEservers!B:D,3,0)),"",(VLOOKUP(P52,RWEservers!B:D,3,0)))</f>
        <v/>
      </c>
      <c r="S52" s="1" t="e">
        <f>IF(ISERROR(VLOOKUP(R52,RWEservers!D:J,7,0)),VLOOKUP(Q52,RWEoracle!C:G,5,0),VLOOKUP(R52,RWEservers!D:J,7,0))</f>
        <v>#N/A</v>
      </c>
      <c r="Y52" s="1" t="str">
        <f t="shared" si="4"/>
        <v>33-48</v>
      </c>
    </row>
    <row r="53" spans="1:25">
      <c r="A53" s="1">
        <v>49</v>
      </c>
      <c r="B53" s="1">
        <v>17</v>
      </c>
      <c r="C53" s="1" t="str">
        <f>VLOOKUP(B53,Applications!A:C,3,0)</f>
        <v>EDSN Gateway</v>
      </c>
      <c r="D53" s="1" t="s">
        <v>10</v>
      </c>
      <c r="F53" s="1" t="e">
        <f>IF(H53&lt;&gt;"Shared",VLOOKUP(P53,DiscoSheet!C:P,13,0),VLOOKUP(P53,KPN_input!F:W,17,0)*VLOOKUP(P53,KPN_input!F:W,18,0))</f>
        <v>#N/A</v>
      </c>
      <c r="G53" s="1" t="e">
        <f>IF(H53&lt;&gt;"Shared",VLOOKUP(P53,DiscoSheet!C:I,7,0),ROUND(VLOOKUP(P53,KPN_input!F:U,16,0)/1024,0))</f>
        <v>#N/A</v>
      </c>
      <c r="I53" s="1" t="e">
        <f>IF(NOT(H53="Shared"),VLOOKUP(P53,DiscoSheet!C:P,14,0),"")</f>
        <v>#N/A</v>
      </c>
      <c r="J53" s="1" t="e">
        <f>IF(NOT(H53="Shared"),VLOOKUP(P53,DiscoSheet!C:J,8,0),"")</f>
        <v>#N/A</v>
      </c>
      <c r="O53" s="1" t="s">
        <v>77</v>
      </c>
      <c r="P53" s="1" t="s">
        <v>1286</v>
      </c>
      <c r="R53" s="1" t="str">
        <f>IF(ISERROR(VLOOKUP(P53,RWEservers!B:D,3,0)),"",(VLOOKUP(P53,RWEservers!B:D,3,0)))</f>
        <v/>
      </c>
      <c r="S53" s="1" t="e">
        <f>IF(ISERROR(VLOOKUP(R53,RWEservers!D:J,7,0)),VLOOKUP(Q53,RWEoracle!C:G,5,0),VLOOKUP(R53,RWEservers!D:J,7,0))</f>
        <v>#N/A</v>
      </c>
      <c r="Y53" s="1" t="str">
        <f t="shared" si="4"/>
        <v>17-49</v>
      </c>
    </row>
    <row r="54" spans="1:25">
      <c r="A54" s="1">
        <v>50</v>
      </c>
      <c r="B54" s="1">
        <v>34</v>
      </c>
      <c r="C54" s="1" t="str">
        <f>VLOOKUP(B54,Applications!A:C,3,0)</f>
        <v>Automount</v>
      </c>
      <c r="D54" s="1" t="s">
        <v>10</v>
      </c>
      <c r="F54" s="1" t="e">
        <f>IF(H54&lt;&gt;"Shared",VLOOKUP(P54,DiscoSheet!C:P,13,0),VLOOKUP(P54,KPN_input!F:W,17,0)*VLOOKUP(P54,KPN_input!F:W,18,0))</f>
        <v>#N/A</v>
      </c>
      <c r="G54" s="1" t="e">
        <f>IF(H54&lt;&gt;"Shared",VLOOKUP(P54,DiscoSheet!C:I,7,0),ROUND(VLOOKUP(P54,KPN_input!F:U,16,0)/1024,0))</f>
        <v>#N/A</v>
      </c>
      <c r="I54" s="1" t="e">
        <f>IF(NOT(H54="Shared"),VLOOKUP(P54,DiscoSheet!C:P,14,0),"")</f>
        <v>#N/A</v>
      </c>
      <c r="J54" s="1" t="e">
        <f>IF(NOT(H54="Shared"),VLOOKUP(P54,DiscoSheet!C:J,8,0),"")</f>
        <v>#N/A</v>
      </c>
      <c r="O54" s="1" t="s">
        <v>77</v>
      </c>
      <c r="P54" s="1" t="s">
        <v>1289</v>
      </c>
      <c r="R54" s="1" t="str">
        <f>IF(ISERROR(VLOOKUP(P54,RWEservers!B:D,3,0)),"",(VLOOKUP(P54,RWEservers!B:D,3,0)))</f>
        <v/>
      </c>
      <c r="S54" s="1" t="e">
        <f>IF(ISERROR(VLOOKUP(R54,RWEservers!D:J,7,0)),VLOOKUP(Q54,RWEoracle!C:G,5,0),VLOOKUP(R54,RWEservers!D:J,7,0))</f>
        <v>#N/A</v>
      </c>
      <c r="Y54" s="1" t="str">
        <f t="shared" si="4"/>
        <v>34-50</v>
      </c>
    </row>
    <row r="55" spans="1:25">
      <c r="A55" s="1">
        <v>51</v>
      </c>
      <c r="B55" s="1">
        <v>35</v>
      </c>
      <c r="C55" s="1" t="str">
        <f>VLOOKUP(B55,Applications!A:C,3,0)</f>
        <v>IP Storage</v>
      </c>
      <c r="D55" s="1" t="s">
        <v>10</v>
      </c>
      <c r="F55" s="1" t="e">
        <f>IF(H55&lt;&gt;"Shared",VLOOKUP(P55,DiscoSheet!C:P,13,0),VLOOKUP(P55,KPN_input!F:W,17,0)*VLOOKUP(P55,KPN_input!F:W,18,0))</f>
        <v>#N/A</v>
      </c>
      <c r="G55" s="1" t="e">
        <f>IF(H55&lt;&gt;"Shared",VLOOKUP(P55,DiscoSheet!C:I,7,0),ROUND(VLOOKUP(P55,KPN_input!F:U,16,0)/1024,0))</f>
        <v>#N/A</v>
      </c>
      <c r="I55" s="1" t="e">
        <f>IF(NOT(H55="Shared"),VLOOKUP(P55,DiscoSheet!C:P,14,0),"")</f>
        <v>#N/A</v>
      </c>
      <c r="J55" s="1" t="e">
        <f>IF(NOT(H55="Shared"),VLOOKUP(P55,DiscoSheet!C:J,8,0),"")</f>
        <v>#N/A</v>
      </c>
      <c r="O55" s="1" t="s">
        <v>77</v>
      </c>
      <c r="P55" s="5" t="s">
        <v>1251</v>
      </c>
      <c r="Q55" s="5"/>
      <c r="R55" s="1" t="str">
        <f>IF(ISERROR(VLOOKUP(P55,RWEservers!B:D,3,0)),"",(VLOOKUP(P55,RWEservers!B:D,3,0)))</f>
        <v/>
      </c>
      <c r="S55" s="1" t="e">
        <f>IF(ISERROR(VLOOKUP(R55,RWEservers!D:J,7,0)),VLOOKUP(Q55,RWEoracle!C:G,5,0),VLOOKUP(R55,RWEservers!D:J,7,0))</f>
        <v>#N/A</v>
      </c>
      <c r="Y55" s="1" t="str">
        <f t="shared" si="4"/>
        <v>35-51</v>
      </c>
    </row>
    <row r="56" spans="1:25">
      <c r="A56" s="1">
        <v>52</v>
      </c>
      <c r="B56" s="1">
        <v>16</v>
      </c>
      <c r="C56" s="1" t="str">
        <f>VLOOKUP(B56,Applications!A:C,3,0)</f>
        <v>ACL</v>
      </c>
      <c r="D56" s="1" t="s">
        <v>10</v>
      </c>
      <c r="F56" s="1" t="e">
        <f>IF(H56&lt;&gt;"Shared",VLOOKUP(P56,DiscoSheet!C:P,13,0),VLOOKUP(P56,KPN_input!F:W,17,0)*VLOOKUP(P56,KPN_input!F:W,18,0))</f>
        <v>#N/A</v>
      </c>
      <c r="G56" s="1" t="e">
        <f>IF(H56&lt;&gt;"Shared",VLOOKUP(P56,DiscoSheet!C:I,7,0),ROUND(VLOOKUP(P56,KPN_input!F:U,16,0)/1024,0))</f>
        <v>#N/A</v>
      </c>
      <c r="I56" s="1" t="e">
        <f>IF(NOT(H56="Shared"),VLOOKUP(P56,DiscoSheet!C:P,14,0),"")</f>
        <v>#N/A</v>
      </c>
      <c r="J56" s="1" t="e">
        <f>IF(NOT(H56="Shared"),VLOOKUP(P56,DiscoSheet!C:J,8,0),"")</f>
        <v>#N/A</v>
      </c>
      <c r="O56" s="1" t="s">
        <v>77</v>
      </c>
      <c r="P56" s="5"/>
      <c r="Q56" s="5"/>
      <c r="R56" s="1" t="str">
        <f>IF(ISERROR(VLOOKUP(P56,RWEservers!B:D,3,0)),"",(VLOOKUP(P56,RWEservers!B:D,3,0)))</f>
        <v/>
      </c>
      <c r="S56" s="1" t="e">
        <f>IF(ISERROR(VLOOKUP(R56,RWEservers!D:J,7,0)),VLOOKUP(Q56,RWEoracle!C:G,5,0),VLOOKUP(R56,RWEservers!D:J,7,0))</f>
        <v>#N/A</v>
      </c>
      <c r="Y56" s="1" t="str">
        <f t="shared" si="4"/>
        <v>16-52</v>
      </c>
    </row>
    <row r="57" spans="1:25">
      <c r="A57" s="1">
        <v>53</v>
      </c>
      <c r="B57" s="1">
        <v>7</v>
      </c>
      <c r="C57" s="1" t="str">
        <f>VLOOKUP(B57,Applications!A:C,3,0)</f>
        <v>iProcess</v>
      </c>
      <c r="D57" s="1" t="s">
        <v>10</v>
      </c>
      <c r="F57" s="1" t="e">
        <f>IF(H57&lt;&gt;"Shared",VLOOKUP(P57,DiscoSheet!C:P,13,0),VLOOKUP(P57,KPN_input!F:W,17,0)*VLOOKUP(P57,KPN_input!F:W,18,0))</f>
        <v>#N/A</v>
      </c>
      <c r="G57" s="1" t="e">
        <f>IF(H57&lt;&gt;"Shared",VLOOKUP(P57,DiscoSheet!C:I,7,0),ROUND(VLOOKUP(P57,KPN_input!F:U,16,0)/1024,0))</f>
        <v>#N/A</v>
      </c>
      <c r="I57" s="1" t="e">
        <f>IF(NOT(H57="Shared"),VLOOKUP(P57,DiscoSheet!C:P,14,0),"")</f>
        <v>#N/A</v>
      </c>
      <c r="J57" s="1" t="e">
        <f>IF(NOT(H57="Shared"),VLOOKUP(P57,DiscoSheet!C:J,8,0),"")</f>
        <v>#N/A</v>
      </c>
      <c r="O57" s="1" t="s">
        <v>77</v>
      </c>
      <c r="P57" s="5"/>
      <c r="Q57" s="5"/>
      <c r="R57" s="1" t="str">
        <f>IF(ISERROR(VLOOKUP(P57,RWEservers!B:D,3,0)),"",(VLOOKUP(P57,RWEservers!B:D,3,0)))</f>
        <v/>
      </c>
      <c r="S57" s="1" t="e">
        <f>IF(ISERROR(VLOOKUP(R57,RWEservers!D:J,7,0)),VLOOKUP(Q57,RWEoracle!C:G,5,0),VLOOKUP(R57,RWEservers!D:J,7,0))</f>
        <v>#N/A</v>
      </c>
      <c r="Y57" s="1" t="str">
        <f t="shared" si="4"/>
        <v>7-53</v>
      </c>
    </row>
    <row r="58" spans="1:25">
      <c r="A58" s="1">
        <v>54</v>
      </c>
      <c r="B58" s="1">
        <v>36</v>
      </c>
      <c r="C58" s="1" t="str">
        <f>VLOOKUP(B58,Applications!A:C,3,0)</f>
        <v>Tibco BW B2B</v>
      </c>
      <c r="D58" s="1" t="s">
        <v>10</v>
      </c>
      <c r="F58" s="1" t="e">
        <f>IF(H58&lt;&gt;"Shared",VLOOKUP(P58,DiscoSheet!C:P,13,0),VLOOKUP(P58,KPN_input!F:W,17,0)*VLOOKUP(P58,KPN_input!F:W,18,0))</f>
        <v>#N/A</v>
      </c>
      <c r="G58" s="1" t="e">
        <f>IF(H58&lt;&gt;"Shared",VLOOKUP(P58,DiscoSheet!C:I,7,0),ROUND(VLOOKUP(P58,KPN_input!F:U,16,0)/1024,0))</f>
        <v>#N/A</v>
      </c>
      <c r="I58" s="1" t="e">
        <f>IF(NOT(H58="Shared"),VLOOKUP(P58,DiscoSheet!C:P,14,0),"")</f>
        <v>#N/A</v>
      </c>
      <c r="J58" s="1" t="e">
        <f>IF(NOT(H58="Shared"),VLOOKUP(P58,DiscoSheet!C:J,8,0),"")</f>
        <v>#N/A</v>
      </c>
      <c r="O58" s="1" t="s">
        <v>77</v>
      </c>
      <c r="P58" s="5" t="s">
        <v>1548</v>
      </c>
      <c r="Q58" s="5"/>
      <c r="R58" s="1" t="str">
        <f>IF(ISERROR(VLOOKUP(P58,RWEservers!B:D,3,0)),"",(VLOOKUP(P58,RWEservers!B:D,3,0)))</f>
        <v/>
      </c>
      <c r="S58" s="1" t="e">
        <f>IF(ISERROR(VLOOKUP(R58,RWEservers!D:J,7,0)),VLOOKUP(Q58,RWEoracle!C:G,5,0),VLOOKUP(R58,RWEservers!D:J,7,0))</f>
        <v>#N/A</v>
      </c>
      <c r="Y58" s="1" t="str">
        <f t="shared" si="4"/>
        <v>36-54</v>
      </c>
    </row>
    <row r="59" spans="1:25">
      <c r="A59" s="1">
        <v>57</v>
      </c>
      <c r="B59" s="1">
        <v>37</v>
      </c>
      <c r="C59" s="1" t="str">
        <f>VLOOKUP(B59,Applications!A:C,3,0)</f>
        <v>Tibco BW</v>
      </c>
      <c r="D59" s="1" t="s">
        <v>10</v>
      </c>
      <c r="F59" s="1" t="e">
        <f>IF(H59&lt;&gt;"Shared",VLOOKUP(P59,DiscoSheet!C:P,13,0),VLOOKUP(P59,KPN_input!F:W,17,0)*VLOOKUP(P59,KPN_input!F:W,18,0))</f>
        <v>#N/A</v>
      </c>
      <c r="G59" s="1" t="e">
        <f>IF(H59&lt;&gt;"Shared",VLOOKUP(P59,DiscoSheet!C:I,7,0),ROUND(VLOOKUP(P59,KPN_input!F:U,16,0)/1024,0))</f>
        <v>#N/A</v>
      </c>
      <c r="I59" s="1" t="e">
        <f>IF(NOT(H59="Shared"),VLOOKUP(P59,DiscoSheet!C:P,14,0),"")</f>
        <v>#N/A</v>
      </c>
      <c r="J59" s="1" t="e">
        <f>IF(NOT(H59="Shared"),VLOOKUP(P59,DiscoSheet!C:J,8,0),"")</f>
        <v>#N/A</v>
      </c>
      <c r="O59" s="1" t="s">
        <v>77</v>
      </c>
      <c r="P59" s="5" t="s">
        <v>1009</v>
      </c>
      <c r="Q59" s="5"/>
      <c r="R59" s="1" t="str">
        <f>IF(ISERROR(VLOOKUP(P59,RWEservers!B:D,3,0)),"",(VLOOKUP(P59,RWEservers!B:D,3,0)))</f>
        <v>S030L0208</v>
      </c>
      <c r="S59" s="1" t="str">
        <f>IF(ISERROR(VLOOKUP(R59,RWEservers!D:J,7,0)),VLOOKUP(Q59,RWEoracle!C:G,5,0),VLOOKUP(R59,RWEservers!D:J,7,0))</f>
        <v>Premium</v>
      </c>
      <c r="Y59" s="1" t="str">
        <f t="shared" ref="Y59" si="5">B59&amp;"-"&amp;A59</f>
        <v>37-57</v>
      </c>
    </row>
    <row r="60" spans="1:25">
      <c r="A60" s="12">
        <v>100</v>
      </c>
      <c r="B60" s="1">
        <v>1</v>
      </c>
      <c r="C60" s="1" t="str">
        <f>VLOOKUP(B60,Applications!A:C,3,0)</f>
        <v>Aprimo</v>
      </c>
      <c r="D60" s="1" t="s">
        <v>9</v>
      </c>
      <c r="E60" s="1" t="s">
        <v>1347</v>
      </c>
      <c r="F60" s="1" t="str">
        <f>IF(H60&lt;&gt;"Shared",VLOOKUP(P60,DiscoSheet!C:P,13,0),VLOOKUP(P60,KPN_input!F:W,17,0)*VLOOKUP(P60,KPN_input!F:W,18,0))</f>
        <v>2.0</v>
      </c>
      <c r="G60" s="1" t="str">
        <f>IF(H60&lt;&gt;"Shared",VLOOKUP(P60,DiscoSheet!C:I,7,0),ROUND(VLOOKUP(P60,KPN_input!F:U,16,0)/1024,0))</f>
        <v>4.0</v>
      </c>
      <c r="H60" s="1" t="s">
        <v>1347</v>
      </c>
      <c r="I60" s="1" t="str">
        <f>IF(NOT(H60="Shared"),VLOOKUP(P60,DiscoSheet!C:P,14,0),"")</f>
        <v>2.0</v>
      </c>
      <c r="J60" s="1" t="str">
        <f>IF(NOT(H60="Shared"),VLOOKUP(P60,DiscoSheet!C:J,8,0),"")</f>
        <v>4.0</v>
      </c>
      <c r="N60" s="1" t="s">
        <v>77</v>
      </c>
      <c r="P60" s="1" t="s">
        <v>1118</v>
      </c>
      <c r="R60" s="1" t="str">
        <f>IF(ISERROR(VLOOKUP(P60,RWEservers!B:D,3,0)),"",(VLOOKUP(P60,RWEservers!B:D,3,0)))</f>
        <v>S030A1972</v>
      </c>
      <c r="S60" s="1" t="str">
        <f>IF(ISERROR(VLOOKUP(R60,RWEservers!D:J,7,0)),VLOOKUP(Q60,RWEoracle!C:G,5,0),VLOOKUP(R60,RWEservers!D:J,7,0))</f>
        <v>Low</v>
      </c>
      <c r="T60" s="1" t="s">
        <v>83</v>
      </c>
    </row>
    <row r="61" spans="1:25">
      <c r="A61" s="12">
        <v>101</v>
      </c>
      <c r="B61" s="1">
        <v>1</v>
      </c>
      <c r="C61" s="1" t="str">
        <f>VLOOKUP(B61,Applications!A:C,3,0)</f>
        <v>Aprimo</v>
      </c>
      <c r="D61" s="1" t="s">
        <v>9</v>
      </c>
      <c r="E61" s="1" t="s">
        <v>1347</v>
      </c>
      <c r="F61" s="1" t="str">
        <f>IF(H61&lt;&gt;"Shared",VLOOKUP(P61,DiscoSheet!C:P,13,0),VLOOKUP(P61,KPN_input!F:W,17,0)*VLOOKUP(P61,KPN_input!F:W,18,0))</f>
        <v>2.0</v>
      </c>
      <c r="G61" s="1" t="str">
        <f>IF(H61&lt;&gt;"Shared",VLOOKUP(P61,DiscoSheet!C:I,7,0),ROUND(VLOOKUP(P61,KPN_input!F:U,16,0)/1024,0))</f>
        <v>4.0</v>
      </c>
      <c r="H61" s="1" t="s">
        <v>1347</v>
      </c>
      <c r="I61" s="1" t="str">
        <f>IF(NOT(H61="Shared"),VLOOKUP(P61,DiscoSheet!C:P,14,0),"")</f>
        <v>2.0</v>
      </c>
      <c r="J61" s="1" t="str">
        <f>IF(NOT(H61="Shared"),VLOOKUP(P61,DiscoSheet!C:J,8,0),"")</f>
        <v>4.0</v>
      </c>
      <c r="N61" s="1" t="s">
        <v>77</v>
      </c>
      <c r="P61" s="1" t="s">
        <v>1121</v>
      </c>
      <c r="R61" s="1" t="str">
        <f>IF(ISERROR(VLOOKUP(P61,RWEservers!B:D,3,0)),"",(VLOOKUP(P61,RWEservers!B:D,3,0)))</f>
        <v>S030A1982</v>
      </c>
      <c r="S61" s="1" t="str">
        <f>IF(ISERROR(VLOOKUP(R61,RWEservers!D:J,7,0)),VLOOKUP(Q61,RWEoracle!C:G,5,0),VLOOKUP(R61,RWEservers!D:J,7,0))</f>
        <v>Low</v>
      </c>
      <c r="T61" s="1" t="s">
        <v>83</v>
      </c>
    </row>
    <row r="62" spans="1:25">
      <c r="A62" s="12">
        <v>102</v>
      </c>
      <c r="B62" s="1">
        <v>1</v>
      </c>
      <c r="C62" s="1" t="str">
        <f>VLOOKUP(B62,Applications!A:C,3,0)</f>
        <v>Aprimo</v>
      </c>
      <c r="D62" s="1" t="s">
        <v>9</v>
      </c>
      <c r="E62" s="1" t="s">
        <v>1347</v>
      </c>
      <c r="F62" s="1" t="str">
        <f>IF(H62&lt;&gt;"Shared",VLOOKUP(P62,DiscoSheet!C:P,13,0),VLOOKUP(P62,KPN_input!F:W,17,0)*VLOOKUP(P62,KPN_input!F:W,18,0))</f>
        <v>2.0</v>
      </c>
      <c r="G62" s="1" t="str">
        <f>IF(H62&lt;&gt;"Shared",VLOOKUP(P62,DiscoSheet!C:I,7,0),ROUND(VLOOKUP(P62,KPN_input!F:U,16,0)/1024,0))</f>
        <v>4.0</v>
      </c>
      <c r="H62" s="1" t="s">
        <v>1347</v>
      </c>
      <c r="I62" s="1" t="str">
        <f>IF(NOT(H62="Shared"),VLOOKUP(P62,DiscoSheet!C:P,14,0),"")</f>
        <v>2.0</v>
      </c>
      <c r="J62" s="1" t="str">
        <f>IF(NOT(H62="Shared"),VLOOKUP(P62,DiscoSheet!C:J,8,0),"")</f>
        <v>4.0</v>
      </c>
      <c r="N62" s="1" t="s">
        <v>77</v>
      </c>
      <c r="P62" s="1" t="s">
        <v>1124</v>
      </c>
      <c r="R62" s="1" t="str">
        <f>IF(ISERROR(VLOOKUP(P62,RWEservers!B:D,3,0)),"",(VLOOKUP(P62,RWEservers!B:D,3,0)))</f>
        <v>S030A1983</v>
      </c>
      <c r="S62" s="1" t="str">
        <f>IF(ISERROR(VLOOKUP(R62,RWEservers!D:J,7,0)),VLOOKUP(Q62,RWEoracle!C:G,5,0),VLOOKUP(R62,RWEservers!D:J,7,0))</f>
        <v>Low</v>
      </c>
      <c r="T62" s="1" t="s">
        <v>58</v>
      </c>
    </row>
    <row r="63" spans="1:25">
      <c r="A63" s="12">
        <v>103</v>
      </c>
      <c r="B63" s="1">
        <v>1</v>
      </c>
      <c r="C63" s="1" t="str">
        <f>VLOOKUP(B63,Applications!A:C,3,0)</f>
        <v>Aprimo</v>
      </c>
      <c r="D63" s="1" t="s">
        <v>9</v>
      </c>
      <c r="E63" s="1" t="s">
        <v>1543</v>
      </c>
      <c r="F63" s="1">
        <f>IF(H63&lt;&gt;"Shared",VLOOKUP(P63,DiscoSheet!C:P,13,0),VLOOKUP(P63,KPN_input!F:W,17,0)*VLOOKUP(P63,KPN_input!F:W,18,0))</f>
        <v>24</v>
      </c>
      <c r="G63" s="1">
        <f>IF(H63&lt;&gt;"Shared",VLOOKUP(P63,DiscoSheet!C:I,7,0),ROUND(VLOOKUP(P63,KPN_input!F:U,16,0)/1024,0))</f>
        <v>252</v>
      </c>
      <c r="H63" s="1" t="s">
        <v>1349</v>
      </c>
      <c r="M63" s="1" t="s">
        <v>77</v>
      </c>
      <c r="N63" s="1" t="s">
        <v>77</v>
      </c>
      <c r="P63" s="1" t="s">
        <v>853</v>
      </c>
      <c r="Q63" s="1" t="s">
        <v>1553</v>
      </c>
      <c r="R63" s="1" t="str">
        <f>IF(ISERROR(VLOOKUP(P63,RWEservers!B:D,3,0)),"",(VLOOKUP(P63,RWEservers!B:D,3,0)))</f>
        <v/>
      </c>
      <c r="S63" s="1" t="str">
        <f>IF(ISERROR(VLOOKUP(R63,RWEservers!D:J,7,0)),VLOOKUP(Q63,RWEoracle!C:G,5,0),VLOOKUP(R63,RWEservers!D:J,7,0))</f>
        <v>Low</v>
      </c>
      <c r="T63" s="1" t="s">
        <v>84</v>
      </c>
    </row>
    <row r="64" spans="1:25">
      <c r="A64" s="12">
        <v>104</v>
      </c>
      <c r="B64" s="1">
        <v>1</v>
      </c>
      <c r="C64" s="1" t="str">
        <f>VLOOKUP(B64,Applications!A:C,3,0)</f>
        <v>Aprimo</v>
      </c>
      <c r="D64" s="1" t="s">
        <v>9</v>
      </c>
      <c r="E64" s="1" t="s">
        <v>1543</v>
      </c>
      <c r="F64" s="1">
        <f>IF(H64&lt;&gt;"Shared",VLOOKUP(P64,DiscoSheet!C:P,13,0),VLOOKUP(P64,KPN_input!F:W,17,0)*VLOOKUP(P64,KPN_input!F:W,18,0))</f>
        <v>24</v>
      </c>
      <c r="G64" s="1">
        <f>IF(H64&lt;&gt;"Shared",VLOOKUP(P64,DiscoSheet!C:I,7,0),ROUND(VLOOKUP(P64,KPN_input!F:U,16,0)/1024,0))</f>
        <v>252</v>
      </c>
      <c r="H64" s="1" t="s">
        <v>1349</v>
      </c>
      <c r="M64" s="1" t="s">
        <v>77</v>
      </c>
      <c r="N64" s="1" t="s">
        <v>77</v>
      </c>
      <c r="P64" s="1" t="s">
        <v>858</v>
      </c>
      <c r="Q64" s="1" t="s">
        <v>1553</v>
      </c>
      <c r="R64" s="1" t="str">
        <f>IF(ISERROR(VLOOKUP(P64,RWEservers!B:D,3,0)),"",(VLOOKUP(P64,RWEservers!B:D,3,0)))</f>
        <v/>
      </c>
      <c r="S64" s="1" t="str">
        <f>IF(ISERROR(VLOOKUP(R64,RWEservers!D:J,7,0)),VLOOKUP(Q64,RWEoracle!C:G,5,0),VLOOKUP(R64,RWEservers!D:J,7,0))</f>
        <v>Low</v>
      </c>
      <c r="T64" s="1" t="s">
        <v>84</v>
      </c>
    </row>
    <row r="65" spans="1:25">
      <c r="A65" s="12">
        <v>105</v>
      </c>
      <c r="B65" s="1">
        <v>1</v>
      </c>
      <c r="C65" s="1" t="str">
        <f>VLOOKUP(B65,Applications!A:C,3,0)</f>
        <v>Aprimo</v>
      </c>
      <c r="D65" s="1" t="s">
        <v>9</v>
      </c>
      <c r="E65" s="1" t="s">
        <v>1543</v>
      </c>
      <c r="F65" s="1">
        <f>IF(H65&lt;&gt;"Shared",VLOOKUP(P65,DiscoSheet!C:P,13,0),VLOOKUP(P65,KPN_input!F:W,17,0)*VLOOKUP(P65,KPN_input!F:W,18,0))</f>
        <v>24</v>
      </c>
      <c r="G65" s="1">
        <f>IF(H65&lt;&gt;"Shared",VLOOKUP(P65,DiscoSheet!C:I,7,0),ROUND(VLOOKUP(P65,KPN_input!F:U,16,0)/1024,0))</f>
        <v>252</v>
      </c>
      <c r="H65" s="1" t="s">
        <v>1349</v>
      </c>
      <c r="M65" s="1" t="s">
        <v>77</v>
      </c>
      <c r="N65" s="1" t="s">
        <v>77</v>
      </c>
      <c r="P65" s="1" t="s">
        <v>861</v>
      </c>
      <c r="Q65" s="1" t="s">
        <v>1553</v>
      </c>
      <c r="R65" s="1" t="str">
        <f>IF(ISERROR(VLOOKUP(P65,RWEservers!B:D,3,0)),"",(VLOOKUP(P65,RWEservers!B:D,3,0)))</f>
        <v/>
      </c>
      <c r="S65" s="1" t="str">
        <f>IF(ISERROR(VLOOKUP(R65,RWEservers!D:J,7,0)),VLOOKUP(Q65,RWEoracle!C:G,5,0),VLOOKUP(R65,RWEservers!D:J,7,0))</f>
        <v>Low</v>
      </c>
      <c r="T65" s="1" t="s">
        <v>84</v>
      </c>
    </row>
    <row r="66" spans="1:25">
      <c r="A66" s="12">
        <v>106</v>
      </c>
      <c r="B66" s="1">
        <v>2</v>
      </c>
      <c r="C66" s="1" t="str">
        <f>VLOOKUP(B66,Applications!A:C,3,0)</f>
        <v>RMS</v>
      </c>
      <c r="D66" s="1" t="s">
        <v>9</v>
      </c>
      <c r="E66" s="1" t="s">
        <v>1348</v>
      </c>
      <c r="F66" s="1">
        <f>IF(H66&lt;&gt;"Shared",VLOOKUP(P66,DiscoSheet!C:P,13,0),VLOOKUP(P66,KPN_input!F:W,17,0)*VLOOKUP(P66,KPN_input!F:W,18,0))</f>
        <v>16</v>
      </c>
      <c r="G66" s="1">
        <f>IF(H66&lt;&gt;"Shared",VLOOKUP(P66,DiscoSheet!C:I,7,0),ROUND(VLOOKUP(P66,KPN_input!F:U,16,0)/1024,0))</f>
        <v>32</v>
      </c>
      <c r="H66" s="1" t="s">
        <v>1349</v>
      </c>
      <c r="N66" s="1" t="s">
        <v>77</v>
      </c>
      <c r="P66" s="1" t="s">
        <v>274</v>
      </c>
      <c r="Q66" s="1" t="s">
        <v>1563</v>
      </c>
      <c r="R66" s="1" t="str">
        <f>IF(ISERROR(VLOOKUP(P66,RWEservers!B:D,3,0)),"",(VLOOKUP(P66,RWEservers!B:D,3,0)))</f>
        <v/>
      </c>
      <c r="S66" s="1" t="str">
        <f>IF(ISERROR(VLOOKUP(R66,RWEservers!D:J,7,0)),VLOOKUP(Q66,RWEoracle!C:G,5,0),VLOOKUP(R66,RWEservers!D:J,7,0))</f>
        <v>High</v>
      </c>
      <c r="T66" s="1" t="s">
        <v>29</v>
      </c>
    </row>
    <row r="67" spans="1:25">
      <c r="A67" s="12">
        <v>107</v>
      </c>
      <c r="B67" s="1">
        <v>2</v>
      </c>
      <c r="C67" s="1" t="str">
        <f>VLOOKUP(B67,Applications!A:C,3,0)</f>
        <v>RMS</v>
      </c>
      <c r="D67" s="1" t="s">
        <v>9</v>
      </c>
      <c r="E67" s="1" t="s">
        <v>1347</v>
      </c>
      <c r="F67" s="1" t="str">
        <f>IF(H67&lt;&gt;"Shared",VLOOKUP(P67,DiscoSheet!C:P,13,0),VLOOKUP(P67,KPN_input!F:W,17,0)*VLOOKUP(P67,KPN_input!F:W,18,0))</f>
        <v>1.0</v>
      </c>
      <c r="G67" s="1" t="str">
        <f>IF(H67&lt;&gt;"Shared",VLOOKUP(P67,DiscoSheet!C:I,7,0),ROUND(VLOOKUP(P67,KPN_input!F:U,16,0)/1024,0))</f>
        <v>1.0</v>
      </c>
      <c r="H67" s="1" t="s">
        <v>1347</v>
      </c>
      <c r="I67" s="1" t="str">
        <f>IF(NOT(H67="Shared"),VLOOKUP(P67,DiscoSheet!C:P,14,0),"")</f>
        <v>1.0</v>
      </c>
      <c r="J67" s="1" t="str">
        <f>IF(NOT(H67="Shared"),VLOOKUP(P67,DiscoSheet!C:J,8,0),"")</f>
        <v>2.0</v>
      </c>
      <c r="N67" s="1" t="s">
        <v>77</v>
      </c>
      <c r="P67" s="1" t="s">
        <v>238</v>
      </c>
      <c r="R67" s="1" t="str">
        <f>IF(ISERROR(VLOOKUP(P67,RWEservers!B:D,3,0)),"",(VLOOKUP(P67,RWEservers!B:D,3,0)))</f>
        <v>S030A1985</v>
      </c>
      <c r="S67" s="1" t="str">
        <f>IF(ISERROR(VLOOKUP(R67,RWEservers!D:J,7,0)),VLOOKUP(Q67,RWEoracle!C:G,5,0),VLOOKUP(R67,RWEservers!D:J,7,0))</f>
        <v>Low</v>
      </c>
      <c r="T67" s="1" t="s">
        <v>58</v>
      </c>
    </row>
    <row r="68" spans="1:25">
      <c r="A68" s="12">
        <v>108</v>
      </c>
      <c r="B68" s="1">
        <v>3</v>
      </c>
      <c r="C68" s="1" t="str">
        <f>VLOOKUP(B68,Applications!A:C,3,0)</f>
        <v>XM2</v>
      </c>
      <c r="D68" s="1" t="s">
        <v>9</v>
      </c>
      <c r="E68" s="1" t="s">
        <v>1348</v>
      </c>
      <c r="F68" s="1">
        <f>IF(H68&lt;&gt;"Shared",VLOOKUP(P68,DiscoSheet!C:P,13,0),VLOOKUP(P68,KPN_input!F:W,17,0)*VLOOKUP(P68,KPN_input!F:W,18,0))</f>
        <v>16</v>
      </c>
      <c r="G68" s="1">
        <f>IF(H68&lt;&gt;"Shared",VLOOKUP(P68,DiscoSheet!C:I,7,0),ROUND(VLOOKUP(P68,KPN_input!F:U,16,0)/1024,0))</f>
        <v>126</v>
      </c>
      <c r="H68" s="1" t="s">
        <v>1349</v>
      </c>
      <c r="I68" s="1" t="str">
        <f>IF(NOT(H68="Shared"),VLOOKUP(P68,DiscoSheet!C:P,14,0),"")</f>
        <v/>
      </c>
      <c r="J68" s="1" t="str">
        <f>IF(NOT(H68="Shared"),VLOOKUP(P68,DiscoSheet!C:J,8,0),"")</f>
        <v/>
      </c>
      <c r="N68" s="1" t="s">
        <v>77</v>
      </c>
      <c r="P68" s="1" t="s">
        <v>905</v>
      </c>
      <c r="Q68" s="1" t="s">
        <v>1570</v>
      </c>
      <c r="R68" s="1" t="str">
        <f>IF(ISERROR(VLOOKUP(P68,RWEservers!B:D,3,0)),"",(VLOOKUP(P68,RWEservers!B:D,3,0)))</f>
        <v/>
      </c>
      <c r="S68" s="1" t="str">
        <f>IF(ISERROR(VLOOKUP(R68,RWEservers!D:J,7,0)),VLOOKUP(Q68,RWEoracle!C:G,5,0),VLOOKUP(R68,RWEservers!D:J,7,0))</f>
        <v>Low</v>
      </c>
      <c r="T68" s="1" t="s">
        <v>29</v>
      </c>
    </row>
    <row r="69" spans="1:25">
      <c r="A69" s="12">
        <v>109</v>
      </c>
      <c r="B69" s="1">
        <v>4</v>
      </c>
      <c r="C69" s="1" t="str">
        <f>VLOOKUP(B69,Applications!A:C,3,0)</f>
        <v>Digip</v>
      </c>
      <c r="D69" s="1" t="s">
        <v>9</v>
      </c>
      <c r="E69" s="1" t="s">
        <v>1348</v>
      </c>
      <c r="F69" s="1" t="str">
        <f>IF(H69&lt;&gt;"Shared",VLOOKUP(P69,DiscoSheet!C:P,13,0),VLOOKUP(P69,KPN_input!F:W,17,0)*VLOOKUP(P69,KPN_input!F:W,18,0))</f>
        <v>2.0</v>
      </c>
      <c r="G69" s="1" t="str">
        <f>IF(H69&lt;&gt;"Shared",VLOOKUP(P69,DiscoSheet!C:I,7,0),ROUND(VLOOKUP(P69,KPN_input!F:U,16,0)/1024,0))</f>
        <v>4.0</v>
      </c>
      <c r="H69" s="1" t="s">
        <v>1347</v>
      </c>
      <c r="I69" s="1" t="str">
        <f>IF(NOT(H69="Shared"),VLOOKUP(P69,DiscoSheet!C:P,14,0),"")</f>
        <v>2.0</v>
      </c>
      <c r="J69" s="1" t="str">
        <f>IF(NOT(H69="Shared"),VLOOKUP(P69,DiscoSheet!C:J,8,0),"")</f>
        <v>4.0</v>
      </c>
      <c r="N69" s="1" t="s">
        <v>77</v>
      </c>
      <c r="P69" s="1" t="s">
        <v>1101</v>
      </c>
      <c r="R69" s="1" t="str">
        <f>IF(ISERROR(VLOOKUP(P69,RWEservers!B:D,3,0)),"",(VLOOKUP(P69,RWEservers!B:D,3,0)))</f>
        <v>S030A1974</v>
      </c>
      <c r="S69" s="1" t="str">
        <f>IF(ISERROR(VLOOKUP(R69,RWEservers!D:J,7,0)),VLOOKUP(Q69,RWEoracle!C:G,5,0),VLOOKUP(R69,RWEservers!D:J,7,0))</f>
        <v>Low</v>
      </c>
      <c r="T69" s="1" t="s">
        <v>83</v>
      </c>
    </row>
    <row r="70" spans="1:25">
      <c r="A70" s="12">
        <v>110</v>
      </c>
      <c r="B70" s="1">
        <v>4</v>
      </c>
      <c r="C70" s="1" t="str">
        <f>VLOOKUP(B70,Applications!A:C,3,0)</f>
        <v>Digip</v>
      </c>
      <c r="D70" s="1" t="s">
        <v>9</v>
      </c>
      <c r="E70" s="1" t="s">
        <v>1348</v>
      </c>
      <c r="F70" s="1" t="str">
        <f>IF(H70&lt;&gt;"Shared",VLOOKUP(P70,DiscoSheet!C:P,13,0),VLOOKUP(P70,KPN_input!F:W,17,0)*VLOOKUP(P70,KPN_input!F:W,18,0))</f>
        <v>4.0</v>
      </c>
      <c r="G70" s="1" t="str">
        <f>IF(H70&lt;&gt;"Shared",VLOOKUP(P70,DiscoSheet!C:I,7,0),ROUND(VLOOKUP(P70,KPN_input!F:U,16,0)/1024,0))</f>
        <v>32.0</v>
      </c>
      <c r="H70" s="1" t="s">
        <v>1347</v>
      </c>
      <c r="I70" s="1" t="str">
        <f>IF(NOT(H70="Shared"),VLOOKUP(P70,DiscoSheet!C:P,14,0),"")</f>
        <v>4.0</v>
      </c>
      <c r="J70" s="1" t="str">
        <f>IF(NOT(H70="Shared"),VLOOKUP(P70,DiscoSheet!C:J,8,0),"")</f>
        <v>32.0</v>
      </c>
      <c r="N70" s="1" t="s">
        <v>77</v>
      </c>
      <c r="P70" s="1" t="s">
        <v>1106</v>
      </c>
      <c r="R70" s="1" t="str">
        <f>IF(ISERROR(VLOOKUP(P70,RWEservers!B:D,3,0)),"",(VLOOKUP(P70,RWEservers!B:D,3,0)))</f>
        <v>S060A0542</v>
      </c>
      <c r="S70" s="1" t="str">
        <f>IF(ISERROR(VLOOKUP(R70,RWEservers!D:J,7,0)),VLOOKUP(Q70,RWEoracle!C:G,5,0),VLOOKUP(R70,RWEservers!D:J,7,0))</f>
        <v>Low</v>
      </c>
      <c r="T70" s="1" t="s">
        <v>29</v>
      </c>
    </row>
    <row r="71" spans="1:25">
      <c r="A71" s="12">
        <v>111</v>
      </c>
      <c r="B71" s="1">
        <v>6</v>
      </c>
      <c r="C71" s="1" t="str">
        <f>VLOOKUP(B71,Applications!A:C,3,0)</f>
        <v>Qlikview</v>
      </c>
      <c r="D71" s="1" t="s">
        <v>9</v>
      </c>
      <c r="E71" s="1" t="s">
        <v>1348</v>
      </c>
      <c r="F71" s="1" t="str">
        <f>IF(H71&lt;&gt;"Shared",VLOOKUP(P71,DiscoSheet!C:P,13,0),VLOOKUP(P71,KPN_input!F:W,17,0)*VLOOKUP(P71,KPN_input!F:W,18,0))</f>
        <v>8.0</v>
      </c>
      <c r="G71" s="1" t="str">
        <f>IF(H71&lt;&gt;"Shared",VLOOKUP(P71,DiscoSheet!C:I,7,0),ROUND(VLOOKUP(P71,KPN_input!F:U,16,0)/1024,0))</f>
        <v>32.0</v>
      </c>
      <c r="H71" s="1" t="s">
        <v>1347</v>
      </c>
      <c r="I71" s="1" t="str">
        <f>IF(NOT(H71="Shared"),VLOOKUP(P71,DiscoSheet!C:P,14,0),"")</f>
        <v>32.0</v>
      </c>
      <c r="J71" s="1" t="str">
        <f>IF(NOT(H71="Shared"),VLOOKUP(P71,DiscoSheet!C:J,8,0),"")</f>
        <v>128.0</v>
      </c>
      <c r="N71" s="1" t="s">
        <v>77</v>
      </c>
      <c r="P71" s="1" t="s">
        <v>243</v>
      </c>
      <c r="R71" s="1" t="str">
        <f>IF(ISERROR(VLOOKUP(P71,RWEservers!B:D,3,0)),"",(VLOOKUP(P71,RWEservers!B:D,3,0)))</f>
        <v>S030A1953</v>
      </c>
      <c r="S71" s="1" t="str">
        <f>IF(ISERROR(VLOOKUP(R71,RWEservers!D:J,7,0)),VLOOKUP(Q71,RWEoracle!C:G,5,0),VLOOKUP(R71,RWEservers!D:J,7,0))</f>
        <v>Low</v>
      </c>
      <c r="T71" s="1" t="s">
        <v>106</v>
      </c>
    </row>
    <row r="72" spans="1:25">
      <c r="A72" s="12">
        <v>113</v>
      </c>
      <c r="B72" s="1">
        <v>10</v>
      </c>
      <c r="C72" s="1" t="str">
        <f>VLOOKUP(B72,Applications!A:C,3,0)</f>
        <v>Informatica</v>
      </c>
      <c r="D72" s="1" t="s">
        <v>9</v>
      </c>
      <c r="E72" s="1" t="s">
        <v>1348</v>
      </c>
      <c r="F72" s="1" t="str">
        <f>IF(H72&lt;&gt;"Shared",VLOOKUP(P72,DiscoSheet!C:P,13,0),VLOOKUP(P72,KPN_input!F:W,17,0)*VLOOKUP(P72,KPN_input!F:W,18,0))</f>
        <v>4.0</v>
      </c>
      <c r="G72" s="1" t="str">
        <f>IF(H72&lt;&gt;"Shared",VLOOKUP(P72,DiscoSheet!C:I,7,0),ROUND(VLOOKUP(P72,KPN_input!F:U,16,0)/1024,0))</f>
        <v>8.0</v>
      </c>
      <c r="H72" s="1" t="s">
        <v>1347</v>
      </c>
      <c r="I72" s="1" t="str">
        <f>IF(NOT(H72="Shared"),VLOOKUP(P72,DiscoSheet!C:P,14,0),"")</f>
        <v>6.0</v>
      </c>
      <c r="J72" s="1" t="str">
        <f>IF(NOT(H72="Shared"),VLOOKUP(P72,DiscoSheet!C:J,8,0),"")</f>
        <v>64.0</v>
      </c>
      <c r="N72" s="1" t="s">
        <v>77</v>
      </c>
      <c r="P72" s="1" t="s">
        <v>665</v>
      </c>
      <c r="R72" s="1" t="str">
        <f>IF(ISERROR(VLOOKUP(P72,RWEservers!B:D,3,0)),"",(VLOOKUP(P72,RWEservers!B:D,3,0)))</f>
        <v>s030L0242</v>
      </c>
      <c r="S72" s="1" t="str">
        <f>IF(ISERROR(VLOOKUP(R72,RWEservers!D:J,7,0)),VLOOKUP(Q72,RWEoracle!C:G,5,0),VLOOKUP(R72,RWEservers!D:J,7,0))</f>
        <v>Medium</v>
      </c>
      <c r="T72" s="1" t="s">
        <v>60</v>
      </c>
    </row>
    <row r="73" spans="1:25">
      <c r="A73" s="12">
        <v>120</v>
      </c>
      <c r="B73" s="1">
        <v>10</v>
      </c>
      <c r="C73" s="1" t="str">
        <f>VLOOKUP(B73,Applications!A:C,3,0)</f>
        <v>Informatica</v>
      </c>
      <c r="D73" s="1" t="s">
        <v>9</v>
      </c>
      <c r="H73" s="1" t="s">
        <v>1349</v>
      </c>
      <c r="I73" s="1" t="str">
        <f>IF(NOT(H73="Shared"),VLOOKUP(P73,DiscoSheet!C:P,14,0),"")</f>
        <v/>
      </c>
      <c r="J73" s="1" t="str">
        <f>IF(NOT(H73="Shared"),VLOOKUP(P73,DiscoSheet!C:J,8,0),"")</f>
        <v/>
      </c>
      <c r="N73" s="1" t="s">
        <v>77</v>
      </c>
      <c r="P73" s="1" t="s">
        <v>1557</v>
      </c>
      <c r="Q73" s="1" t="s">
        <v>1556</v>
      </c>
      <c r="R73" s="1" t="str">
        <f>IF(ISERROR(VLOOKUP(P73,RWEservers!B:D,3,0)),"",(VLOOKUP(P73,RWEservers!B:D,3,0)))</f>
        <v/>
      </c>
      <c r="S73" s="1" t="str">
        <f>IF(ISERROR(VLOOKUP(R73,RWEservers!D:J,7,0)),VLOOKUP(Q73,RWEoracle!C:G,5,0),VLOOKUP(R73,RWEservers!D:J,7,0))</f>
        <v>Low</v>
      </c>
      <c r="T73" s="1" t="s">
        <v>29</v>
      </c>
    </row>
    <row r="74" spans="1:25">
      <c r="A74" s="12">
        <v>121</v>
      </c>
      <c r="B74" s="1">
        <v>10</v>
      </c>
      <c r="C74" s="1" t="str">
        <f>VLOOKUP(B74,Applications!A:C,3,0)</f>
        <v>Informatica</v>
      </c>
      <c r="D74" s="1" t="s">
        <v>9</v>
      </c>
      <c r="H74" s="1" t="s">
        <v>1349</v>
      </c>
      <c r="I74" s="1" t="str">
        <f>IF(NOT(H74="Shared"),VLOOKUP(P74,DiscoSheet!C:P,14,0),"")</f>
        <v/>
      </c>
      <c r="J74" s="1" t="str">
        <f>IF(NOT(H74="Shared"),VLOOKUP(P74,DiscoSheet!C:J,8,0),"")</f>
        <v/>
      </c>
      <c r="N74" s="1" t="s">
        <v>77</v>
      </c>
      <c r="P74" s="1" t="s">
        <v>1557</v>
      </c>
      <c r="Q74" s="1" t="s">
        <v>1977</v>
      </c>
      <c r="R74" s="1" t="str">
        <f>IF(ISERROR(VLOOKUP(P74,RWEservers!B:D,3,0)),"",(VLOOKUP(P74,RWEservers!B:D,3,0)))</f>
        <v/>
      </c>
      <c r="S74" s="1" t="str">
        <f>IF(ISERROR(VLOOKUP(R74,RWEservers!D:J,7,0)),VLOOKUP(Q74,RWEoracle!C:G,5,0),VLOOKUP(R74,RWEservers!D:J,7,0))</f>
        <v>Low</v>
      </c>
      <c r="T74" s="1" t="s">
        <v>29</v>
      </c>
    </row>
    <row r="75" spans="1:25">
      <c r="A75" s="12">
        <v>114</v>
      </c>
      <c r="B75" s="1">
        <v>11</v>
      </c>
      <c r="C75" s="1" t="str">
        <f>VLOOKUP(B75,Applications!A:C,3,0)</f>
        <v>Vaultage</v>
      </c>
      <c r="D75" s="1" t="s">
        <v>9</v>
      </c>
      <c r="E75" s="1" t="s">
        <v>1348</v>
      </c>
      <c r="F75" s="1">
        <f>IF(H75&lt;&gt;"Shared",VLOOKUP(P75,DiscoSheet!C:P,13,0),VLOOKUP(P75,KPN_input!F:W,17,0)*VLOOKUP(P75,KPN_input!F:W,18,0))</f>
        <v>24</v>
      </c>
      <c r="G75" s="1">
        <f>IF(H75&lt;&gt;"Shared",VLOOKUP(P75,DiscoSheet!C:I,7,0),ROUND(VLOOKUP(P75,KPN_input!F:U,16,0)/1024,0))</f>
        <v>252</v>
      </c>
      <c r="H75" s="1" t="s">
        <v>1349</v>
      </c>
      <c r="I75" s="1" t="str">
        <f>IF(NOT(H75="Shared"),VLOOKUP(P75,DiscoSheet!C:P,14,0),"")</f>
        <v/>
      </c>
      <c r="J75" s="1" t="str">
        <f>IF(NOT(H75="Shared"),VLOOKUP(P75,DiscoSheet!C:J,8,0),"")</f>
        <v/>
      </c>
      <c r="N75" s="1" t="s">
        <v>77</v>
      </c>
      <c r="P75" s="1" t="s">
        <v>821</v>
      </c>
      <c r="Q75" s="1" t="s">
        <v>1567</v>
      </c>
      <c r="R75" s="1" t="str">
        <f>IF(ISERROR(VLOOKUP(P75,RWEservers!B:D,3,0)),"",(VLOOKUP(P75,RWEservers!B:D,3,0)))</f>
        <v/>
      </c>
      <c r="S75" s="1" t="e">
        <f>IF(ISERROR(VLOOKUP(R75,RWEservers!D:J,7,0)),VLOOKUP(Q75,RWEoracle!C:G,5,0),VLOOKUP(R75,RWEservers!D:J,7,0))</f>
        <v>#N/A</v>
      </c>
      <c r="T75" s="1" t="s">
        <v>65</v>
      </c>
    </row>
    <row r="76" spans="1:25">
      <c r="A76" s="12">
        <v>115</v>
      </c>
      <c r="B76" s="1">
        <v>13</v>
      </c>
      <c r="C76" s="1" t="str">
        <f>VLOOKUP(B76,Applications!A:C,3,0)</f>
        <v>Totalview</v>
      </c>
      <c r="D76" s="1" t="s">
        <v>9</v>
      </c>
      <c r="E76" s="1" t="s">
        <v>1347</v>
      </c>
      <c r="F76" s="1" t="str">
        <f>IF(H76&lt;&gt;"Shared",VLOOKUP(P76,DiscoSheet!C:P,13,0),VLOOKUP(P76,KPN_input!F:W,17,0)*VLOOKUP(P76,KPN_input!F:W,18,0))</f>
        <v>4.0</v>
      </c>
      <c r="G76" s="1" t="str">
        <f>IF(H76&lt;&gt;"Shared",VLOOKUP(P76,DiscoSheet!C:I,7,0),ROUND(VLOOKUP(P76,KPN_input!F:U,16,0)/1024,0))</f>
        <v>16.0</v>
      </c>
      <c r="H76" s="1" t="s">
        <v>1347</v>
      </c>
      <c r="I76" s="1" t="str">
        <f>IF(NOT(H76="Shared"),VLOOKUP(P76,DiscoSheet!C:P,14,0),"")</f>
        <v>4.0</v>
      </c>
      <c r="J76" s="1" t="str">
        <f>IF(NOT(H76="Shared"),VLOOKUP(P76,DiscoSheet!C:J,8,0),"")</f>
        <v>16.0</v>
      </c>
      <c r="M76" s="1" t="s">
        <v>77</v>
      </c>
      <c r="N76" s="1" t="s">
        <v>77</v>
      </c>
      <c r="P76" s="1" t="s">
        <v>264</v>
      </c>
      <c r="R76" s="1" t="str">
        <f>IF(ISERROR(VLOOKUP(P76,RWEservers!B:D,3,0)),"",(VLOOKUP(P76,RWEservers!B:D,3,0)))</f>
        <v>S060A0535</v>
      </c>
      <c r="S76" s="1" t="str">
        <f>IF(ISERROR(VLOOKUP(R76,RWEservers!D:J,7,0)),VLOOKUP(Q76,RWEoracle!C:G,5,0),VLOOKUP(R76,RWEservers!D:J,7,0))</f>
        <v>Low</v>
      </c>
      <c r="T76" s="1" t="s">
        <v>1544</v>
      </c>
    </row>
    <row r="77" spans="1:25">
      <c r="A77" s="12">
        <v>116</v>
      </c>
      <c r="B77" s="1">
        <v>14</v>
      </c>
      <c r="C77" s="1" t="str">
        <f>VLOOKUP(B77,Applications!A:C,3,0)</f>
        <v>PIF</v>
      </c>
      <c r="D77" s="1" t="s">
        <v>9</v>
      </c>
      <c r="E77" s="1" t="s">
        <v>1347</v>
      </c>
      <c r="F77" s="1" t="str">
        <f>IF(H77&lt;&gt;"Shared",VLOOKUP(P77,DiscoSheet!C:P,13,0),VLOOKUP(P77,KPN_input!F:W,17,0)*VLOOKUP(P77,KPN_input!F:W,18,0))</f>
        <v>2.0</v>
      </c>
      <c r="G77" s="1" t="str">
        <f>IF(H77&lt;&gt;"Shared",VLOOKUP(P77,DiscoSheet!C:I,7,0),ROUND(VLOOKUP(P77,KPN_input!F:U,16,0)/1024,0))</f>
        <v>16.0</v>
      </c>
      <c r="H77" s="1" t="s">
        <v>1347</v>
      </c>
      <c r="I77" s="1" t="str">
        <f>IF(NOT(H77="Shared"),VLOOKUP(P77,DiscoSheet!C:P,14,0),"")</f>
        <v>2.0</v>
      </c>
      <c r="J77" s="1" t="str">
        <f>IF(NOT(H77="Shared"),VLOOKUP(P77,DiscoSheet!C:J,8,0),"")</f>
        <v>16.0</v>
      </c>
      <c r="N77" s="1" t="s">
        <v>77</v>
      </c>
      <c r="P77" s="1" t="s">
        <v>1220</v>
      </c>
      <c r="R77" s="1" t="str">
        <f>IF(ISERROR(VLOOKUP(P77,RWEservers!B:D,3,0)),"",(VLOOKUP(P77,RWEservers!B:D,3,0)))</f>
        <v>S060A0530</v>
      </c>
      <c r="S77" s="1" t="str">
        <f>IF(ISERROR(VLOOKUP(R77,RWEservers!D:J,7,0)),VLOOKUP(Q77,RWEoracle!C:G,5,0),VLOOKUP(R77,RWEservers!D:J,7,0))</f>
        <v>Low</v>
      </c>
      <c r="T77" s="1" t="s">
        <v>29</v>
      </c>
      <c r="Y77" s="1" t="str">
        <f>B77&amp;"-"&amp;A77</f>
        <v>14-116</v>
      </c>
    </row>
    <row r="78" spans="1:25">
      <c r="A78" s="12">
        <v>117</v>
      </c>
      <c r="B78" s="1">
        <v>29</v>
      </c>
      <c r="C78" s="1" t="str">
        <f>VLOOKUP(B78,Applications!A:C,3,0)</f>
        <v>AIA ITP B2B</v>
      </c>
      <c r="D78" s="1" t="s">
        <v>9</v>
      </c>
      <c r="E78" s="1" t="s">
        <v>1347</v>
      </c>
      <c r="F78" s="1" t="str">
        <f>IF(H78&lt;&gt;"Shared",VLOOKUP(P78,DiscoSheet!C:P,13,0),VLOOKUP(P78,KPN_input!F:W,17,0)*VLOOKUP(P78,KPN_input!F:W,18,0))</f>
        <v>2.0</v>
      </c>
      <c r="G78" s="1" t="str">
        <f>IF(H78&lt;&gt;"Shared",VLOOKUP(P78,DiscoSheet!C:I,7,0),ROUND(VLOOKUP(P78,KPN_input!F:U,16,0)/1024,0))</f>
        <v>8.0</v>
      </c>
      <c r="H78" s="1" t="s">
        <v>1347</v>
      </c>
      <c r="I78" s="1" t="str">
        <f>IF(NOT(H78="Shared"),VLOOKUP(P78,DiscoSheet!C:P,14,0),"")</f>
        <v>2.0</v>
      </c>
      <c r="J78" s="1" t="str">
        <f>IF(NOT(H78="Shared"),VLOOKUP(P78,DiscoSheet!C:J,8,0),"")</f>
        <v>8.0</v>
      </c>
      <c r="N78" s="1" t="s">
        <v>77</v>
      </c>
      <c r="P78" s="1" t="s">
        <v>1158</v>
      </c>
      <c r="R78" s="1" t="str">
        <f>IF(ISERROR(VLOOKUP(P78,RWEservers!B:D,3,0)),"",(VLOOKUP(P78,RWEservers!B:D,3,0)))</f>
        <v>S030A1969</v>
      </c>
      <c r="S78" s="1" t="str">
        <f>IF(ISERROR(VLOOKUP(R78,RWEservers!D:J,7,0)),VLOOKUP(Q78,RWEoracle!C:G,5,0),VLOOKUP(R78,RWEservers!D:J,7,0))</f>
        <v>Low</v>
      </c>
      <c r="T78" s="1" t="s">
        <v>58</v>
      </c>
      <c r="Y78" s="1" t="str">
        <f>B78&amp;"-"&amp;A78</f>
        <v>29-117</v>
      </c>
    </row>
    <row r="79" spans="1:25">
      <c r="A79" s="1">
        <v>118</v>
      </c>
      <c r="B79" s="1">
        <v>32</v>
      </c>
      <c r="C79" s="1" t="str">
        <f>VLOOKUP(B79,Applications!A:C,3,0)</f>
        <v>ODS</v>
      </c>
      <c r="D79" s="1" t="s">
        <v>9</v>
      </c>
      <c r="E79" s="1" t="s">
        <v>1348</v>
      </c>
      <c r="F79" s="1">
        <f>IF(H79&lt;&gt;"Shared",VLOOKUP(P79,DiscoSheet!C:P,13,0),VLOOKUP(P79,KPN_input!F:W,17,0)*VLOOKUP(P79,KPN_input!F:W,18,0))</f>
        <v>8</v>
      </c>
      <c r="G79" s="1">
        <f>IF(H79&lt;&gt;"Shared",VLOOKUP(P79,DiscoSheet!C:I,7,0),ROUND(VLOOKUP(P79,KPN_input!F:U,16,0)/1024,0))</f>
        <v>27</v>
      </c>
      <c r="H79" s="1" t="s">
        <v>1349</v>
      </c>
      <c r="I79" s="1" t="str">
        <f>IF(NOT(H79="Shared"),VLOOKUP(P79,DiscoSheet!C:P,14,0),"")</f>
        <v/>
      </c>
      <c r="J79" s="1" t="str">
        <f>IF(NOT(H79="Shared"),VLOOKUP(P79,DiscoSheet!C:J,8,0),"")</f>
        <v/>
      </c>
      <c r="M79" s="1" t="s">
        <v>77</v>
      </c>
      <c r="N79" s="1" t="s">
        <v>77</v>
      </c>
      <c r="P79" s="1" t="s">
        <v>887</v>
      </c>
      <c r="Q79" s="1" t="s">
        <v>1907</v>
      </c>
      <c r="R79" s="1" t="str">
        <f>IF(ISERROR(VLOOKUP(P79,RWEservers!B:D,3,0)),"",(VLOOKUP(P79,RWEservers!B:D,3,0)))</f>
        <v/>
      </c>
      <c r="S79" s="1" t="str">
        <f>IF(ISERROR(VLOOKUP(R79,RWEservers!D:J,7,0)),VLOOKUP(Q79,RWEoracle!C:G,5,0),VLOOKUP(R79,RWEservers!D:J,7,0))</f>
        <v>Low</v>
      </c>
      <c r="T79" s="1" t="s">
        <v>29</v>
      </c>
      <c r="Y79" s="1" t="str">
        <f>B79&amp;"-"&amp;A79</f>
        <v>32-118</v>
      </c>
    </row>
    <row r="80" spans="1:25">
      <c r="A80" s="1">
        <v>119</v>
      </c>
      <c r="B80" s="1">
        <v>32</v>
      </c>
      <c r="C80" s="1" t="str">
        <f>VLOOKUP(B80,Applications!A:C,3,0)</f>
        <v>ODS</v>
      </c>
      <c r="D80" s="1" t="s">
        <v>9</v>
      </c>
      <c r="E80" s="1" t="s">
        <v>1348</v>
      </c>
      <c r="F80" s="1">
        <f>IF(H80&lt;&gt;"Shared",VLOOKUP(P80,DiscoSheet!C:P,13,0),VLOOKUP(P80,KPN_input!F:W,17,0)*VLOOKUP(P80,KPN_input!F:W,18,0))</f>
        <v>8</v>
      </c>
      <c r="G80" s="1">
        <f>IF(H80&lt;&gt;"Shared",VLOOKUP(P80,DiscoSheet!C:I,7,0),ROUND(VLOOKUP(P80,KPN_input!F:U,16,0)/1024,0))</f>
        <v>31</v>
      </c>
      <c r="H80" s="1" t="s">
        <v>1349</v>
      </c>
      <c r="I80" s="1" t="str">
        <f>IF(NOT(H80="Shared"),VLOOKUP(P80,DiscoSheet!C:P,14,0),"")</f>
        <v/>
      </c>
      <c r="J80" s="1" t="str">
        <f>IF(NOT(H80="Shared"),VLOOKUP(P80,DiscoSheet!C:J,8,0),"")</f>
        <v/>
      </c>
      <c r="M80" s="1" t="s">
        <v>77</v>
      </c>
      <c r="N80" s="1" t="s">
        <v>77</v>
      </c>
      <c r="P80" s="1" t="s">
        <v>890</v>
      </c>
      <c r="Q80" s="1" t="s">
        <v>1910</v>
      </c>
      <c r="R80" s="1" t="str">
        <f>IF(ISERROR(VLOOKUP(P80,RWEservers!B:D,3,0)),"",(VLOOKUP(P80,RWEservers!B:D,3,0)))</f>
        <v/>
      </c>
      <c r="S80" s="1" t="str">
        <f>IF(ISERROR(VLOOKUP(R80,RWEservers!D:J,7,0)),VLOOKUP(Q80,RWEoracle!C:G,5,0),VLOOKUP(R80,RWEservers!D:J,7,0))</f>
        <v>Low</v>
      </c>
      <c r="T80" s="1" t="s">
        <v>29</v>
      </c>
      <c r="Y80" s="1" t="str">
        <f>B80&amp;"-"&amp;A80</f>
        <v>32-119</v>
      </c>
    </row>
    <row r="81" spans="1:25">
      <c r="A81" s="12">
        <v>200</v>
      </c>
      <c r="B81" s="1">
        <v>1</v>
      </c>
      <c r="C81" s="1" t="str">
        <f>VLOOKUP(B81,Applications!A:C,3,0)</f>
        <v>Aprimo</v>
      </c>
      <c r="D81" s="1" t="s">
        <v>9</v>
      </c>
      <c r="E81" s="1" t="s">
        <v>1347</v>
      </c>
      <c r="F81" s="1" t="str">
        <f>IF(H81&lt;&gt;"Shared",VLOOKUP(P81,DiscoSheet!C:P,13,0),VLOOKUP(P81,KPN_input!F:W,17,0)*VLOOKUP(P81,KPN_input!F:W,18,0))</f>
        <v>2.0</v>
      </c>
      <c r="G81" s="1" t="str">
        <f>IF(H81&lt;&gt;"Shared",VLOOKUP(P81,DiscoSheet!C:I,7,0),ROUND(VLOOKUP(P81,KPN_input!F:U,16,0)/1024,0))</f>
        <v>4.0</v>
      </c>
      <c r="H81" s="1" t="s">
        <v>1347</v>
      </c>
      <c r="I81" s="1" t="str">
        <f>IF(NOT(H81="Shared"),VLOOKUP(P81,DiscoSheet!C:P,14,0),"")</f>
        <v>2.0</v>
      </c>
      <c r="J81" s="1" t="str">
        <f>IF(NOT(H81="Shared"),VLOOKUP(P81,DiscoSheet!C:J,8,0),"")</f>
        <v>4.0</v>
      </c>
      <c r="M81" s="1" t="s">
        <v>77</v>
      </c>
      <c r="P81" s="1" t="s">
        <v>1126</v>
      </c>
      <c r="R81" s="1" t="str">
        <f>IF(ISERROR(VLOOKUP(P81,RWEservers!B:D,3,0)),"",(VLOOKUP(P81,RWEservers!B:D,3,0)))</f>
        <v>S030A1973</v>
      </c>
      <c r="S81" s="1" t="str">
        <f>IF(ISERROR(VLOOKUP(R81,RWEservers!D:J,7,0)),VLOOKUP(Q81,RWEoracle!C:G,5,0),VLOOKUP(R81,RWEservers!D:J,7,0))</f>
        <v>Low</v>
      </c>
      <c r="T81" s="1" t="s">
        <v>119</v>
      </c>
    </row>
    <row r="82" spans="1:25">
      <c r="A82" s="12">
        <v>201</v>
      </c>
      <c r="B82" s="1">
        <v>2</v>
      </c>
      <c r="C82" s="1" t="str">
        <f>VLOOKUP(B82,Applications!A:C,3,0)</f>
        <v>RMS</v>
      </c>
      <c r="D82" s="1" t="s">
        <v>9</v>
      </c>
      <c r="E82" s="1" t="s">
        <v>1348</v>
      </c>
      <c r="F82" s="1">
        <f>IF(H82&lt;&gt;"Shared",VLOOKUP(P82,DiscoSheet!C:P,13,0),VLOOKUP(P82,KPN_input!F:W,17,0)*VLOOKUP(P82,KPN_input!F:W,18,0))</f>
        <v>4</v>
      </c>
      <c r="G82" s="1">
        <f>IF(H82&lt;&gt;"Shared",VLOOKUP(P82,DiscoSheet!C:I,7,0),ROUND(VLOOKUP(P82,KPN_input!F:U,16,0)/1024,0))</f>
        <v>16</v>
      </c>
      <c r="H82" s="1" t="s">
        <v>1349</v>
      </c>
      <c r="M82" s="1" t="s">
        <v>77</v>
      </c>
      <c r="P82" s="1" t="s">
        <v>1223</v>
      </c>
      <c r="Q82" s="1" t="s">
        <v>1564</v>
      </c>
      <c r="R82" s="1" t="str">
        <f>IF(ISERROR(VLOOKUP(P82,RWEservers!B:D,3,0)),"",(VLOOKUP(P82,RWEservers!B:D,3,0)))</f>
        <v>S030A1986</v>
      </c>
      <c r="S82" s="1" t="str">
        <f>IF(ISERROR(VLOOKUP(R82,RWEservers!D:J,7,0)),VLOOKUP(Q82,RWEoracle!C:G,5,0),VLOOKUP(R82,RWEservers!D:J,7,0))</f>
        <v>Low</v>
      </c>
      <c r="T82" s="1" t="s">
        <v>29</v>
      </c>
    </row>
    <row r="83" spans="1:25">
      <c r="A83" s="12">
        <v>202</v>
      </c>
      <c r="B83" s="1">
        <v>10</v>
      </c>
      <c r="C83" s="1" t="str">
        <f>VLOOKUP(B83,Applications!A:C,3,0)</f>
        <v>Informatica</v>
      </c>
      <c r="D83" s="1" t="s">
        <v>9</v>
      </c>
      <c r="E83" s="1" t="s">
        <v>1348</v>
      </c>
      <c r="F83" s="1" t="str">
        <f>IF(H83&lt;&gt;"Shared",VLOOKUP(P83,DiscoSheet!C:P,13,0),VLOOKUP(P83,KPN_input!F:W,17,0)*VLOOKUP(P83,KPN_input!F:W,18,0))</f>
        <v>4.0</v>
      </c>
      <c r="G83" s="1" t="str">
        <f>IF(H83&lt;&gt;"Shared",VLOOKUP(P83,DiscoSheet!C:I,7,0),ROUND(VLOOKUP(P83,KPN_input!F:U,16,0)/1024,0))</f>
        <v>8.0</v>
      </c>
      <c r="H83" s="1" t="s">
        <v>1347</v>
      </c>
      <c r="I83" s="1" t="str">
        <f>IF(NOT(H83="Shared"),VLOOKUP(P83,DiscoSheet!C:P,14,0),"")</f>
        <v>4.0</v>
      </c>
      <c r="J83" s="1" t="str">
        <f>IF(NOT(H83="Shared"),VLOOKUP(P83,DiscoSheet!C:J,8,0),"")</f>
        <v>8.0</v>
      </c>
      <c r="L83" s="1" t="s">
        <v>77</v>
      </c>
      <c r="M83" s="1" t="s">
        <v>77</v>
      </c>
      <c r="P83" s="1" t="s">
        <v>560</v>
      </c>
      <c r="R83" s="1" t="str">
        <f>IF(ISERROR(VLOOKUP(P83,RWEservers!B:D,3,0)),"",(VLOOKUP(P83,RWEservers!B:D,3,0)))</f>
        <v>s030L0241</v>
      </c>
      <c r="S83" s="1" t="str">
        <f>IF(ISERROR(VLOOKUP(R83,RWEservers!D:J,7,0)),VLOOKUP(Q83,RWEoracle!C:G,5,0),VLOOKUP(R83,RWEservers!D:J,7,0))</f>
        <v>Low</v>
      </c>
      <c r="T83" s="1" t="s">
        <v>60</v>
      </c>
    </row>
    <row r="84" spans="1:25">
      <c r="A84" s="12">
        <v>203</v>
      </c>
      <c r="B84" s="1">
        <v>14</v>
      </c>
      <c r="C84" s="1" t="str">
        <f>VLOOKUP(B84,Applications!A:C,3,0)</f>
        <v>PIF</v>
      </c>
      <c r="D84" s="1" t="s">
        <v>9</v>
      </c>
      <c r="E84" s="1" t="s">
        <v>1347</v>
      </c>
      <c r="F84" s="1" t="str">
        <f>IF(H84&lt;&gt;"Shared",VLOOKUP(P84,DiscoSheet!C:P,13,0),VLOOKUP(P84,KPN_input!F:W,17,0)*VLOOKUP(P84,KPN_input!F:W,18,0))</f>
        <v>4.0</v>
      </c>
      <c r="G84" s="1" t="str">
        <f>IF(H84&lt;&gt;"Shared",VLOOKUP(P84,DiscoSheet!C:I,7,0),ROUND(VLOOKUP(P84,KPN_input!F:U,16,0)/1024,0))</f>
        <v>2.0</v>
      </c>
      <c r="H84" s="1" t="s">
        <v>1347</v>
      </c>
      <c r="I84" s="1" t="str">
        <f>IF(NOT(H84="Shared"),VLOOKUP(P84,DiscoSheet!C:P,14,0),"")</f>
        <v>4.0</v>
      </c>
      <c r="J84" s="1" t="str">
        <f>IF(NOT(H84="Shared"),VLOOKUP(P84,DiscoSheet!C:J,8,0),"")</f>
        <v>2.0</v>
      </c>
      <c r="M84" s="1" t="s">
        <v>77</v>
      </c>
      <c r="P84" s="1" t="s">
        <v>1214</v>
      </c>
      <c r="R84" s="1" t="str">
        <f>IF(ISERROR(VLOOKUP(P84,RWEservers!B:D,3,0)),"",(VLOOKUP(P84,RWEservers!B:D,3,0)))</f>
        <v>S060A0529</v>
      </c>
      <c r="S84" s="1" t="str">
        <f>IF(ISERROR(VLOOKUP(R84,RWEservers!D:J,7,0)),VLOOKUP(Q84,RWEoracle!C:G,5,0),VLOOKUP(R84,RWEservers!D:J,7,0))</f>
        <v>Low</v>
      </c>
      <c r="T84" s="1" t="s">
        <v>143</v>
      </c>
      <c r="Y84" s="1" t="str">
        <f>B84&amp;"-"&amp;A84</f>
        <v>14-203</v>
      </c>
    </row>
    <row r="85" spans="1:25">
      <c r="A85" s="12">
        <v>204</v>
      </c>
      <c r="B85" s="1">
        <v>1</v>
      </c>
      <c r="C85" s="1" t="str">
        <f>VLOOKUP(B85,Applications!A:C,3,0)</f>
        <v>Aprimo</v>
      </c>
      <c r="D85" s="1" t="s">
        <v>9</v>
      </c>
      <c r="H85" s="1" t="s">
        <v>1349</v>
      </c>
      <c r="I85" s="1" t="str">
        <f>IF(NOT(H85="Shared"),VLOOKUP(P85,DiscoSheet!C:P,14,0),"")</f>
        <v/>
      </c>
      <c r="J85" s="1" t="str">
        <f>IF(NOT(H85="Shared"),VLOOKUP(P85,DiscoSheet!C:J,8,0),"")</f>
        <v/>
      </c>
      <c r="M85" s="1" t="s">
        <v>77</v>
      </c>
      <c r="P85" s="1" t="s">
        <v>1557</v>
      </c>
      <c r="Q85" s="1" t="s">
        <v>1555</v>
      </c>
      <c r="R85" s="1" t="str">
        <f>IF(ISERROR(VLOOKUP(P85,RWEservers!B:D,3,0)),"",(VLOOKUP(P85,RWEservers!B:D,3,0)))</f>
        <v/>
      </c>
      <c r="S85" s="1" t="str">
        <f>IF(ISERROR(VLOOKUP(R85,RWEservers!D:J,7,0)),VLOOKUP(Q85,RWEoracle!C:G,5,0),VLOOKUP(R85,RWEservers!D:J,7,0))</f>
        <v>Low</v>
      </c>
      <c r="T85" s="1" t="s">
        <v>29</v>
      </c>
    </row>
    <row r="86" spans="1:25">
      <c r="A86" s="12">
        <v>205</v>
      </c>
      <c r="B86" s="1">
        <v>10</v>
      </c>
      <c r="C86" s="1" t="str">
        <f>VLOOKUP(B86,Applications!A:C,3,0)</f>
        <v>Informatica</v>
      </c>
      <c r="D86" s="1" t="s">
        <v>9</v>
      </c>
      <c r="H86" s="1" t="s">
        <v>1349</v>
      </c>
      <c r="I86" s="1" t="str">
        <f>IF(NOT(H86="Shared"),VLOOKUP(P86,DiscoSheet!C:P,14,0),"")</f>
        <v/>
      </c>
      <c r="J86" s="1" t="str">
        <f>IF(NOT(H86="Shared"),VLOOKUP(P86,DiscoSheet!C:J,8,0),"")</f>
        <v/>
      </c>
      <c r="L86" s="1" t="s">
        <v>77</v>
      </c>
      <c r="P86" s="1" t="s">
        <v>1557</v>
      </c>
      <c r="Q86" s="1" t="s">
        <v>1558</v>
      </c>
      <c r="R86" s="1" t="str">
        <f>IF(ISERROR(VLOOKUP(P86,RWEservers!B:D,3,0)),"",(VLOOKUP(P86,RWEservers!B:D,3,0)))</f>
        <v/>
      </c>
      <c r="S86" s="1" t="str">
        <f>IF(ISERROR(VLOOKUP(R86,RWEservers!D:J,7,0)),VLOOKUP(Q86,RWEoracle!C:G,5,0),VLOOKUP(R86,RWEservers!D:J,7,0))</f>
        <v>Low</v>
      </c>
      <c r="T86" s="1" t="s">
        <v>29</v>
      </c>
    </row>
    <row r="87" spans="1:25">
      <c r="A87" s="12">
        <v>206</v>
      </c>
      <c r="B87" s="1">
        <v>10</v>
      </c>
      <c r="C87" s="1" t="str">
        <f>VLOOKUP(B87,Applications!A:C,3,0)</f>
        <v>Informatica</v>
      </c>
      <c r="D87" s="1" t="s">
        <v>9</v>
      </c>
      <c r="H87" s="1" t="s">
        <v>1349</v>
      </c>
      <c r="I87" s="1" t="str">
        <f>IF(NOT(H87="Shared"),VLOOKUP(P87,DiscoSheet!C:P,14,0),"")</f>
        <v/>
      </c>
      <c r="J87" s="1" t="str">
        <f>IF(NOT(H87="Shared"),VLOOKUP(P87,DiscoSheet!C:J,8,0),"")</f>
        <v/>
      </c>
      <c r="M87" s="1" t="s">
        <v>77</v>
      </c>
      <c r="P87" s="1" t="s">
        <v>1557</v>
      </c>
      <c r="Q87" s="1" t="s">
        <v>1561</v>
      </c>
      <c r="R87" s="1" t="str">
        <f>IF(ISERROR(VLOOKUP(P87,RWEservers!B:D,3,0)),"",(VLOOKUP(P87,RWEservers!B:D,3,0)))</f>
        <v/>
      </c>
      <c r="S87" s="1" t="str">
        <f>IF(ISERROR(VLOOKUP(R87,RWEservers!D:J,7,0)),VLOOKUP(Q87,RWEoracle!C:G,5,0),VLOOKUP(R87,RWEservers!D:J,7,0))</f>
        <v>Low</v>
      </c>
      <c r="T87" s="1" t="s">
        <v>29</v>
      </c>
    </row>
    <row r="88" spans="1:25">
      <c r="A88" s="12">
        <v>212</v>
      </c>
      <c r="B88" s="1">
        <v>10</v>
      </c>
      <c r="C88" s="1" t="str">
        <f>VLOOKUP(B88,Applications!A:C,3,0)</f>
        <v>Informatica</v>
      </c>
      <c r="D88" s="1" t="s">
        <v>9</v>
      </c>
      <c r="H88" s="1" t="s">
        <v>1349</v>
      </c>
      <c r="I88" s="1" t="str">
        <f>IF(NOT(H88="Shared"),VLOOKUP(P88,DiscoSheet!C:P,14,0),"")</f>
        <v/>
      </c>
      <c r="J88" s="1" t="str">
        <f>IF(NOT(H88="Shared"),VLOOKUP(P88,DiscoSheet!C:J,8,0),"")</f>
        <v/>
      </c>
      <c r="L88" s="1" t="s">
        <v>77</v>
      </c>
      <c r="P88" s="1" t="s">
        <v>1557</v>
      </c>
      <c r="Q88" s="1" t="s">
        <v>1971</v>
      </c>
      <c r="R88" s="1" t="str">
        <f>IF(ISERROR(VLOOKUP(P88,RWEservers!B:D,3,0)),"",(VLOOKUP(P88,RWEservers!B:D,3,0)))</f>
        <v/>
      </c>
      <c r="S88" s="1" t="str">
        <f>IF(ISERROR(VLOOKUP(R88,RWEservers!D:J,7,0)),VLOOKUP(Q88,RWEoracle!C:G,5,0),VLOOKUP(R88,RWEservers!D:J,7,0))</f>
        <v>Low</v>
      </c>
      <c r="T88" s="1" t="s">
        <v>29</v>
      </c>
    </row>
    <row r="89" spans="1:25">
      <c r="A89" s="12">
        <v>213</v>
      </c>
      <c r="B89" s="1">
        <v>10</v>
      </c>
      <c r="C89" s="1" t="str">
        <f>VLOOKUP(B89,Applications!A:C,3,0)</f>
        <v>Informatica</v>
      </c>
      <c r="D89" s="1" t="s">
        <v>9</v>
      </c>
      <c r="H89" s="1" t="s">
        <v>1349</v>
      </c>
      <c r="I89" s="1" t="str">
        <f>IF(NOT(H89="Shared"),VLOOKUP(P89,DiscoSheet!C:P,14,0),"")</f>
        <v/>
      </c>
      <c r="J89" s="1" t="str">
        <f>IF(NOT(H89="Shared"),VLOOKUP(P89,DiscoSheet!C:J,8,0),"")</f>
        <v/>
      </c>
      <c r="M89" s="1" t="s">
        <v>77</v>
      </c>
      <c r="P89" s="1" t="s">
        <v>1557</v>
      </c>
      <c r="Q89" s="1" t="s">
        <v>2082</v>
      </c>
      <c r="R89" s="1" t="str">
        <f>IF(ISERROR(VLOOKUP(P89,RWEservers!B:D,3,0)),"",(VLOOKUP(P89,RWEservers!B:D,3,0)))</f>
        <v/>
      </c>
      <c r="S89" s="1" t="e">
        <f>IF(ISERROR(VLOOKUP(R89,RWEservers!D:J,7,0)),VLOOKUP(Q89,RWEoracle!C:G,5,0),VLOOKUP(R89,RWEservers!D:J,7,0))</f>
        <v>#N/A</v>
      </c>
      <c r="T89" s="1" t="s">
        <v>29</v>
      </c>
    </row>
    <row r="90" spans="1:25">
      <c r="A90" s="12">
        <v>207</v>
      </c>
      <c r="B90" s="1">
        <v>2</v>
      </c>
      <c r="C90" s="1" t="str">
        <f>VLOOKUP(B90,Applications!A:C,3,0)</f>
        <v>RMS</v>
      </c>
      <c r="D90" s="1" t="s">
        <v>9</v>
      </c>
      <c r="H90" s="1" t="s">
        <v>1349</v>
      </c>
      <c r="L90" s="1" t="s">
        <v>77</v>
      </c>
      <c r="P90" s="1" t="s">
        <v>1557</v>
      </c>
      <c r="Q90" s="1" t="s">
        <v>1566</v>
      </c>
      <c r="R90" s="1" t="str">
        <f>IF(ISERROR(VLOOKUP(P90,RWEservers!B:D,3,0)),"",(VLOOKUP(P90,RWEservers!B:D,3,0)))</f>
        <v/>
      </c>
      <c r="S90" s="1" t="str">
        <f>IF(ISERROR(VLOOKUP(R90,RWEservers!D:J,7,0)),VLOOKUP(Q90,RWEoracle!C:G,5,0),VLOOKUP(R90,RWEservers!D:J,7,0))</f>
        <v>Low</v>
      </c>
      <c r="T90" s="1" t="s">
        <v>29</v>
      </c>
    </row>
    <row r="91" spans="1:25">
      <c r="A91" s="12">
        <v>208</v>
      </c>
      <c r="B91" s="1">
        <v>11</v>
      </c>
      <c r="C91" s="1" t="str">
        <f>VLOOKUP(B91,Applications!A:C,3,0)</f>
        <v>Vaultage</v>
      </c>
      <c r="D91" s="1" t="s">
        <v>9</v>
      </c>
      <c r="H91" s="1" t="s">
        <v>1349</v>
      </c>
      <c r="I91" s="1" t="str">
        <f>IF(NOT(H91="Shared"),VLOOKUP(P91,DiscoSheet!C:P,14,0),"")</f>
        <v/>
      </c>
      <c r="J91" s="1" t="str">
        <f>IF(NOT(H91="Shared"),VLOOKUP(P91,DiscoSheet!C:J,8,0),"")</f>
        <v/>
      </c>
      <c r="M91" s="1" t="s">
        <v>77</v>
      </c>
      <c r="P91" s="1" t="s">
        <v>1557</v>
      </c>
      <c r="Q91" s="1" t="s">
        <v>1569</v>
      </c>
      <c r="R91" s="1" t="str">
        <f>IF(ISERROR(VLOOKUP(P91,RWEservers!B:D,3,0)),"",(VLOOKUP(P91,RWEservers!B:D,3,0)))</f>
        <v/>
      </c>
      <c r="S91" s="1" t="str">
        <f>IF(ISERROR(VLOOKUP(R91,RWEservers!D:J,7,0)),VLOOKUP(Q91,RWEoracle!C:G,5,0),VLOOKUP(R91,RWEservers!D:J,7,0))</f>
        <v>Low</v>
      </c>
      <c r="T91" s="1" t="s">
        <v>65</v>
      </c>
    </row>
    <row r="92" spans="1:25">
      <c r="A92" s="12">
        <v>209</v>
      </c>
      <c r="B92" s="1">
        <v>11</v>
      </c>
      <c r="C92" s="1" t="str">
        <f>VLOOKUP(B92,Applications!A:C,3,0)</f>
        <v>Vaultage</v>
      </c>
      <c r="D92" s="1" t="s">
        <v>9</v>
      </c>
      <c r="H92" s="1" t="s">
        <v>1349</v>
      </c>
      <c r="I92" s="1" t="str">
        <f>IF(NOT(H92="Shared"),VLOOKUP(P92,DiscoSheet!C:P,14,0),"")</f>
        <v/>
      </c>
      <c r="J92" s="1" t="str">
        <f>IF(NOT(H92="Shared"),VLOOKUP(P92,DiscoSheet!C:J,8,0),"")</f>
        <v/>
      </c>
      <c r="L92" s="1" t="s">
        <v>77</v>
      </c>
      <c r="P92" s="1" t="s">
        <v>1557</v>
      </c>
      <c r="Q92" s="1" t="s">
        <v>1568</v>
      </c>
      <c r="R92" s="1" t="str">
        <f>IF(ISERROR(VLOOKUP(P92,RWEservers!B:D,3,0)),"",(VLOOKUP(P92,RWEservers!B:D,3,0)))</f>
        <v/>
      </c>
      <c r="S92" s="1" t="str">
        <f>IF(ISERROR(VLOOKUP(R92,RWEservers!D:J,7,0)),VLOOKUP(Q92,RWEoracle!C:G,5,0),VLOOKUP(R92,RWEservers!D:J,7,0))</f>
        <v>Low</v>
      </c>
      <c r="T92" s="1" t="s">
        <v>65</v>
      </c>
    </row>
    <row r="93" spans="1:25">
      <c r="A93" s="12">
        <v>211</v>
      </c>
      <c r="B93" s="1">
        <v>3</v>
      </c>
      <c r="C93" s="1" t="str">
        <f>VLOOKUP(B93,Applications!A:C,3,0)</f>
        <v>XM2</v>
      </c>
      <c r="D93" s="1" t="s">
        <v>9</v>
      </c>
      <c r="H93" s="1" t="s">
        <v>1349</v>
      </c>
      <c r="I93" s="1" t="str">
        <f>IF(NOT(H93="Shared"),VLOOKUP(P93,DiscoSheet!C:P,14,0),"")</f>
        <v/>
      </c>
      <c r="J93" s="1" t="str">
        <f>IF(NOT(H93="Shared"),VLOOKUP(P93,DiscoSheet!C:J,8,0),"")</f>
        <v/>
      </c>
      <c r="L93" s="1" t="s">
        <v>77</v>
      </c>
      <c r="P93" s="1" t="s">
        <v>1557</v>
      </c>
      <c r="Q93" s="1" t="s">
        <v>1571</v>
      </c>
      <c r="R93" s="1" t="str">
        <f>IF(ISERROR(VLOOKUP(P93,RWEservers!B:D,3,0)),"",(VLOOKUP(P93,RWEservers!B:D,3,0)))</f>
        <v/>
      </c>
      <c r="S93" s="1" t="str">
        <f>IF(ISERROR(VLOOKUP(R93,RWEservers!D:J,7,0)),VLOOKUP(Q93,RWEoracle!C:G,5,0),VLOOKUP(R93,RWEservers!D:J,7,0))</f>
        <v>Low</v>
      </c>
      <c r="T93" s="1" t="s">
        <v>29</v>
      </c>
    </row>
  </sheetData>
  <sortState ref="A2:U78">
    <sortCondition ref="A2"/>
  </sortState>
  <hyperlinks>
    <hyperlink ref="P35" r:id="rId1"/>
    <hyperlink ref="P52" r:id="rId2" display="ftp.tep.nl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4"/>
  <sheetViews>
    <sheetView tabSelected="1" workbookViewId="0">
      <pane xSplit="2" ySplit="1" topLeftCell="C36" activePane="bottomRight" state="frozen"/>
      <selection pane="topRight" activeCell="B1" sqref="B1"/>
      <selection pane="bottomLeft" activeCell="A2" sqref="A2"/>
      <selection pane="bottomRight" activeCell="M69" sqref="M69"/>
    </sheetView>
  </sheetViews>
  <sheetFormatPr baseColWidth="10" defaultRowHeight="15" x14ac:dyDescent="0"/>
  <cols>
    <col min="1" max="1" width="2.375" style="1" bestFit="1" customWidth="1"/>
    <col min="2" max="2" width="6.875" style="1" bestFit="1" customWidth="1"/>
    <col min="3" max="3" width="8.125" style="1" bestFit="1" customWidth="1"/>
    <col min="4" max="4" width="10.25" style="1" customWidth="1"/>
    <col min="5" max="5" width="13.875" style="1" customWidth="1"/>
    <col min="6" max="6" width="6.625" style="1" bestFit="1" customWidth="1"/>
    <col min="7" max="7" width="7.875" style="1" bestFit="1" customWidth="1"/>
    <col min="8" max="8" width="10.375" style="1" customWidth="1"/>
    <col min="9" max="9" width="12.5" style="1" customWidth="1"/>
    <col min="10" max="10" width="8.25" style="1" bestFit="1" customWidth="1"/>
    <col min="11" max="11" width="6.25" style="1" bestFit="1" customWidth="1"/>
    <col min="12" max="12" width="12.625" style="1" customWidth="1"/>
    <col min="13" max="13" width="17.375" style="1" bestFit="1" customWidth="1"/>
    <col min="14" max="14" width="44.625" style="1" bestFit="1" customWidth="1"/>
    <col min="15" max="16384" width="10.625" style="1"/>
  </cols>
  <sheetData>
    <row r="1" spans="1:16">
      <c r="A1" s="2" t="s">
        <v>1</v>
      </c>
      <c r="B1" s="2" t="s">
        <v>96</v>
      </c>
      <c r="C1" s="2" t="s">
        <v>95</v>
      </c>
      <c r="D1" s="2" t="s">
        <v>141</v>
      </c>
      <c r="E1" s="2" t="s">
        <v>95</v>
      </c>
      <c r="F1" s="2" t="s">
        <v>93</v>
      </c>
      <c r="G1" s="2" t="s">
        <v>94</v>
      </c>
      <c r="H1" s="2" t="s">
        <v>142</v>
      </c>
      <c r="I1" s="2" t="s">
        <v>94</v>
      </c>
      <c r="J1" s="2" t="s">
        <v>27</v>
      </c>
      <c r="K1" s="2" t="s">
        <v>28</v>
      </c>
      <c r="L1" s="2" t="s">
        <v>140</v>
      </c>
      <c r="M1" s="2" t="s">
        <v>1235</v>
      </c>
      <c r="N1" s="2" t="s">
        <v>12</v>
      </c>
      <c r="O1" s="2" t="s">
        <v>92</v>
      </c>
      <c r="P1" s="2" t="s">
        <v>1249</v>
      </c>
    </row>
    <row r="2" spans="1:16">
      <c r="A2" s="1">
        <f>ROW()-1</f>
        <v>1</v>
      </c>
      <c r="B2" s="1">
        <v>24</v>
      </c>
      <c r="C2" s="1">
        <v>43</v>
      </c>
      <c r="D2" s="1" t="str">
        <f>VLOOKUP(B2,Applications!A:N,3,0)</f>
        <v>All4One</v>
      </c>
      <c r="E2" s="1" t="str">
        <f>VLOOKUP(C2,Servers!A:P,16,0)</f>
        <v>r0682i1.rwe.com</v>
      </c>
      <c r="F2" s="1">
        <v>10</v>
      </c>
      <c r="G2" s="1">
        <v>14</v>
      </c>
      <c r="H2" s="1" t="str">
        <f>VLOOKUP(F2,Applications!A:N,3,0)</f>
        <v>Informatica</v>
      </c>
      <c r="I2" s="1" t="str">
        <f>VLOOKUP(G2,Servers!A:P,16,0)</f>
        <v>SUES-NLAMS1-020</v>
      </c>
      <c r="J2" s="1" t="s">
        <v>10</v>
      </c>
      <c r="K2" s="1" t="s">
        <v>1283</v>
      </c>
      <c r="L2" s="1">
        <v>700</v>
      </c>
      <c r="M2" s="1" t="s">
        <v>1285</v>
      </c>
      <c r="N2" s="1" t="s">
        <v>1300</v>
      </c>
      <c r="P2" s="1" t="str">
        <f t="shared" ref="P2:P29" si="0">D2&amp;H2</f>
        <v>All4OneInformatica</v>
      </c>
    </row>
    <row r="3" spans="1:16">
      <c r="A3" s="1">
        <f t="shared" ref="A3:A67" si="1">ROW()-1</f>
        <v>2</v>
      </c>
      <c r="B3" s="1">
        <v>1</v>
      </c>
      <c r="C3" s="1">
        <v>3</v>
      </c>
      <c r="D3" s="1" t="str">
        <f>VLOOKUP(B3,Applications!A:N,3,0)</f>
        <v>Aprimo</v>
      </c>
      <c r="E3" s="1" t="str">
        <f>VLOOKUP(C3,Servers!A:P,16,0)</f>
        <v>SWESR119</v>
      </c>
      <c r="F3" s="1">
        <v>2</v>
      </c>
      <c r="G3" s="1">
        <v>7</v>
      </c>
      <c r="H3" s="1" t="str">
        <f>VLOOKUP(F3,Applications!A:N,3,0)</f>
        <v>RMS</v>
      </c>
      <c r="I3" s="1" t="str">
        <f>VLOOKUP(G3,Servers!A:P,16,0)</f>
        <v>ES1WI1423</v>
      </c>
      <c r="J3" s="1" t="s">
        <v>10</v>
      </c>
      <c r="K3" s="1" t="s">
        <v>29</v>
      </c>
      <c r="M3" s="1" t="s">
        <v>1240</v>
      </c>
      <c r="N3" s="1" t="s">
        <v>1323</v>
      </c>
      <c r="P3" s="1" t="str">
        <f t="shared" si="0"/>
        <v>AprimoRMS</v>
      </c>
    </row>
    <row r="4" spans="1:16">
      <c r="A4" s="1">
        <f t="shared" si="1"/>
        <v>3</v>
      </c>
      <c r="B4" s="1">
        <v>1</v>
      </c>
      <c r="C4" s="1">
        <v>3</v>
      </c>
      <c r="D4" s="1" t="str">
        <f>VLOOKUP(B4,Applications!A:N,3,0)</f>
        <v>Aprimo</v>
      </c>
      <c r="E4" s="1" t="str">
        <f>VLOOKUP(C4,Servers!A:P,16,0)</f>
        <v>SWESR119</v>
      </c>
      <c r="F4" s="1">
        <v>1</v>
      </c>
      <c r="G4" s="1">
        <v>1</v>
      </c>
      <c r="H4" s="1" t="str">
        <f>VLOOKUP(F4,Applications!A:N,3,0)</f>
        <v>Aprimo</v>
      </c>
      <c r="I4" s="1" t="str">
        <f>VLOOKUP(G4,Servers!A:P,16,0)</f>
        <v>SWESR117</v>
      </c>
      <c r="J4" s="1" t="s">
        <v>10</v>
      </c>
      <c r="K4" s="1" t="s">
        <v>29</v>
      </c>
      <c r="N4" s="1" t="s">
        <v>1342</v>
      </c>
      <c r="P4" s="1" t="str">
        <f t="shared" ref="P4:P6" si="2">D4&amp;H4</f>
        <v>AprimoAprimo</v>
      </c>
    </row>
    <row r="5" spans="1:16">
      <c r="A5" s="1">
        <f t="shared" si="1"/>
        <v>4</v>
      </c>
      <c r="B5" s="1">
        <v>1</v>
      </c>
      <c r="C5" s="1">
        <v>3</v>
      </c>
      <c r="D5" s="1" t="str">
        <f>VLOOKUP(B5,Applications!A:N,3,0)</f>
        <v>Aprimo</v>
      </c>
      <c r="E5" s="1" t="str">
        <f>VLOOKUP(C5,Servers!A:P,16,0)</f>
        <v>SWESR119</v>
      </c>
      <c r="F5" s="1">
        <v>1</v>
      </c>
      <c r="G5" s="1">
        <v>2</v>
      </c>
      <c r="H5" s="1" t="str">
        <f>VLOOKUP(F5,Applications!A:N,3,0)</f>
        <v>Aprimo</v>
      </c>
      <c r="I5" s="1" t="str">
        <f>VLOOKUP(G5,Servers!A:P,16,0)</f>
        <v>SWESR118</v>
      </c>
      <c r="J5" s="1" t="s">
        <v>10</v>
      </c>
      <c r="K5" s="1" t="s">
        <v>29</v>
      </c>
      <c r="N5" s="1" t="s">
        <v>1342</v>
      </c>
      <c r="P5" s="1" t="str">
        <f t="shared" si="2"/>
        <v>AprimoAprimo</v>
      </c>
    </row>
    <row r="6" spans="1:16">
      <c r="A6" s="1">
        <f t="shared" si="1"/>
        <v>5</v>
      </c>
      <c r="B6" s="1">
        <v>1</v>
      </c>
      <c r="C6" s="1">
        <v>4</v>
      </c>
      <c r="D6" s="1" t="str">
        <f>VLOOKUP(B6,Applications!A:N,3,0)</f>
        <v>Aprimo</v>
      </c>
      <c r="E6" s="1" t="str">
        <f>VLOOKUP(C6,Servers!A:P,16,0)</f>
        <v>SUESZ158</v>
      </c>
      <c r="F6" s="1">
        <v>1</v>
      </c>
      <c r="G6" s="1">
        <v>3</v>
      </c>
      <c r="H6" s="1" t="str">
        <f>VLOOKUP(F6,Applications!A:N,3,0)</f>
        <v>Aprimo</v>
      </c>
      <c r="I6" s="1" t="str">
        <f>VLOOKUP(G6,Servers!A:P,16,0)</f>
        <v>SWESR119</v>
      </c>
      <c r="J6" s="1" t="s">
        <v>10</v>
      </c>
      <c r="K6" s="1" t="s">
        <v>29</v>
      </c>
      <c r="N6" s="1" t="s">
        <v>1342</v>
      </c>
      <c r="P6" s="1" t="str">
        <f t="shared" si="2"/>
        <v>AprimoAprimo</v>
      </c>
    </row>
    <row r="7" spans="1:16">
      <c r="A7" s="1">
        <f t="shared" si="1"/>
        <v>6</v>
      </c>
      <c r="B7" s="1">
        <v>1</v>
      </c>
      <c r="C7" s="1">
        <v>5</v>
      </c>
      <c r="D7" s="1" t="str">
        <f>VLOOKUP(B7,Applications!A:N,3,0)</f>
        <v>Aprimo</v>
      </c>
      <c r="E7" s="1" t="str">
        <f>VLOOKUP(C7,Servers!A:P,16,0)</f>
        <v>SUESZ159</v>
      </c>
      <c r="F7" s="1">
        <v>1</v>
      </c>
      <c r="G7" s="1">
        <v>3</v>
      </c>
      <c r="H7" s="1" t="str">
        <f>VLOOKUP(F7,Applications!A:N,3,0)</f>
        <v>Aprimo</v>
      </c>
      <c r="I7" s="1" t="str">
        <f>VLOOKUP(G7,Servers!A:P,16,0)</f>
        <v>SWESR119</v>
      </c>
      <c r="J7" s="1" t="s">
        <v>10</v>
      </c>
      <c r="K7" s="1" t="s">
        <v>29</v>
      </c>
      <c r="N7" s="1" t="s">
        <v>1342</v>
      </c>
      <c r="P7" s="1" t="str">
        <f t="shared" ref="P7:P8" si="3">D7&amp;H7</f>
        <v>AprimoAprimo</v>
      </c>
    </row>
    <row r="8" spans="1:16">
      <c r="A8" s="1">
        <f t="shared" si="1"/>
        <v>7</v>
      </c>
      <c r="B8" s="1">
        <v>1</v>
      </c>
      <c r="C8" s="1">
        <v>6</v>
      </c>
      <c r="D8" s="1" t="str">
        <f>VLOOKUP(B8,Applications!A:N,3,0)</f>
        <v>Aprimo</v>
      </c>
      <c r="E8" s="1" t="str">
        <f>VLOOKUP(C8,Servers!A:P,16,0)</f>
        <v>SUESZ160</v>
      </c>
      <c r="F8" s="1">
        <v>1</v>
      </c>
      <c r="G8" s="1">
        <v>3</v>
      </c>
      <c r="H8" s="1" t="str">
        <f>VLOOKUP(F8,Applications!A:N,3,0)</f>
        <v>Aprimo</v>
      </c>
      <c r="I8" s="1" t="str">
        <f>VLOOKUP(G8,Servers!A:P,16,0)</f>
        <v>SWESR119</v>
      </c>
      <c r="J8" s="1" t="s">
        <v>10</v>
      </c>
      <c r="K8" s="1" t="s">
        <v>29</v>
      </c>
      <c r="N8" s="1" t="s">
        <v>1342</v>
      </c>
      <c r="P8" s="1" t="str">
        <f t="shared" si="3"/>
        <v>AprimoAprimo</v>
      </c>
    </row>
    <row r="9" spans="1:16">
      <c r="A9" s="1">
        <f t="shared" si="1"/>
        <v>8</v>
      </c>
      <c r="B9" s="1">
        <v>12</v>
      </c>
      <c r="C9" s="1">
        <v>27</v>
      </c>
      <c r="D9" s="1" t="str">
        <f>VLOOKUP(B9,Applications!A:N,3,0)</f>
        <v>Avaya</v>
      </c>
      <c r="E9" s="1" t="str">
        <f>VLOOKUP(C9,Servers!A:P,16,0)</f>
        <v>CMS-AIC-01</v>
      </c>
      <c r="F9" s="1">
        <v>13</v>
      </c>
      <c r="G9" s="1">
        <v>17</v>
      </c>
      <c r="H9" s="1" t="str">
        <f>VLOOKUP(F9,Applications!A:N,3,0)</f>
        <v>Totalview</v>
      </c>
      <c r="I9" s="1" t="str">
        <f>VLOOKUP(G9,Servers!A:P,16,0)</f>
        <v>ES1VM0325</v>
      </c>
      <c r="J9" s="1" t="s">
        <v>10</v>
      </c>
      <c r="K9" s="1" t="s">
        <v>25</v>
      </c>
      <c r="L9" s="1">
        <v>100</v>
      </c>
      <c r="P9" s="1" t="str">
        <f t="shared" si="0"/>
        <v>AvayaTotalview</v>
      </c>
    </row>
    <row r="10" spans="1:16">
      <c r="A10" s="1">
        <f t="shared" si="1"/>
        <v>9</v>
      </c>
      <c r="B10" s="1">
        <v>12</v>
      </c>
      <c r="C10" s="1">
        <v>27</v>
      </c>
      <c r="D10" s="1" t="str">
        <f>VLOOKUP(B10,Applications!A:N,3,0)</f>
        <v>Avaya</v>
      </c>
      <c r="E10" s="1" t="str">
        <f>VLOOKUP(C10,Servers!A:P,16,0)</f>
        <v>CMS-AIC-01</v>
      </c>
      <c r="F10" s="1">
        <v>14</v>
      </c>
      <c r="G10" s="1">
        <v>19</v>
      </c>
      <c r="H10" s="1" t="str">
        <f>VLOOKUP(F10,Applications!A:N,3,0)</f>
        <v>PIF</v>
      </c>
      <c r="I10" s="1" t="str">
        <f>VLOOKUP(G10,Servers!A:P,16,0)</f>
        <v>ES1WI1470</v>
      </c>
      <c r="J10" s="1" t="s">
        <v>10</v>
      </c>
      <c r="K10" s="1" t="s">
        <v>29</v>
      </c>
      <c r="L10" s="1">
        <v>1300</v>
      </c>
      <c r="M10" s="1" t="s">
        <v>1236</v>
      </c>
      <c r="N10" s="1" t="s">
        <v>1336</v>
      </c>
      <c r="P10" s="1" t="str">
        <f t="shared" si="0"/>
        <v>AvayaPIF</v>
      </c>
    </row>
    <row r="11" spans="1:16">
      <c r="A11" s="1">
        <f t="shared" si="1"/>
        <v>10</v>
      </c>
      <c r="B11" s="1">
        <v>12</v>
      </c>
      <c r="C11" s="1">
        <v>27</v>
      </c>
      <c r="D11" s="1" t="str">
        <f>VLOOKUP(B11,Applications!A:N,3,0)</f>
        <v>Avaya</v>
      </c>
      <c r="E11" s="1" t="str">
        <f>VLOOKUP(C11,Servers!A:P,16,0)</f>
        <v>CMS-AIC-01</v>
      </c>
      <c r="F11" s="1">
        <v>20</v>
      </c>
      <c r="G11" s="1">
        <v>22</v>
      </c>
      <c r="H11" s="1" t="str">
        <f>VLOOKUP(F11,Applications!A:N,3,0)</f>
        <v>BPS DWH</v>
      </c>
      <c r="I11" s="1" t="str">
        <f>VLOOKUP(G11,Servers!A:P,16,0)</f>
        <v>SWES-NLAPE1-060</v>
      </c>
      <c r="J11" s="1" t="s">
        <v>10</v>
      </c>
      <c r="K11" s="1" t="s">
        <v>47</v>
      </c>
      <c r="L11" s="1">
        <v>1300</v>
      </c>
      <c r="M11" s="1" t="s">
        <v>1244</v>
      </c>
      <c r="N11" s="1" t="s">
        <v>1266</v>
      </c>
      <c r="P11" s="1" t="str">
        <f t="shared" si="0"/>
        <v>AvayaBPS DWH</v>
      </c>
    </row>
    <row r="12" spans="1:16">
      <c r="A12" s="1">
        <f t="shared" si="1"/>
        <v>11</v>
      </c>
      <c r="B12" s="1">
        <v>20</v>
      </c>
      <c r="C12" s="1">
        <v>22</v>
      </c>
      <c r="D12" s="1" t="str">
        <f>VLOOKUP(B12,Applications!A:N,3,0)</f>
        <v>BPS DWH</v>
      </c>
      <c r="E12" s="1" t="str">
        <f>VLOOKUP(C12,Servers!A:P,16,0)</f>
        <v>SWES-NLAPE1-060</v>
      </c>
      <c r="F12" s="1">
        <v>5</v>
      </c>
      <c r="G12" s="1">
        <v>33</v>
      </c>
      <c r="H12" s="1" t="str">
        <f>VLOOKUP(F12,Applications!A:N,3,0)</f>
        <v>Sharepoint</v>
      </c>
      <c r="I12" s="1" t="str">
        <f>VLOOKUP(G12,Servers!A:P,16,0)</f>
        <v>https://teamatwork-sharepoint.rwe.com</v>
      </c>
      <c r="J12" s="1" t="s">
        <v>10</v>
      </c>
      <c r="K12" s="1" t="s">
        <v>29</v>
      </c>
      <c r="M12" s="1" t="s">
        <v>1254</v>
      </c>
      <c r="N12" s="1" t="s">
        <v>1265</v>
      </c>
      <c r="P12" s="1" t="str">
        <f t="shared" si="0"/>
        <v>BPS DWHSharepoint</v>
      </c>
    </row>
    <row r="13" spans="1:16">
      <c r="A13" s="1">
        <f t="shared" si="1"/>
        <v>12</v>
      </c>
      <c r="B13" s="1">
        <v>20</v>
      </c>
      <c r="C13" s="1">
        <v>22</v>
      </c>
      <c r="D13" s="1" t="str">
        <f>VLOOKUP(B13,Applications!A:N,3,0)</f>
        <v>BPS DWH</v>
      </c>
      <c r="E13" s="1" t="str">
        <f>VLOOKUP(C13,Servers!A:P,16,0)</f>
        <v>SWES-NLAPE1-060</v>
      </c>
      <c r="F13" s="1">
        <v>6</v>
      </c>
      <c r="G13" s="1">
        <v>12</v>
      </c>
      <c r="H13" s="1" t="str">
        <f>VLOOKUP(F13,Applications!A:N,3,0)</f>
        <v>Qlikview</v>
      </c>
      <c r="I13" s="1" t="str">
        <f>VLOOKUP(G13,Servers!A:P,16,0)</f>
        <v>ES1WI1462</v>
      </c>
      <c r="J13" s="1" t="s">
        <v>10</v>
      </c>
      <c r="K13" s="1" t="s">
        <v>29</v>
      </c>
      <c r="M13" s="1" t="s">
        <v>1254</v>
      </c>
      <c r="N13" s="1" t="s">
        <v>1270</v>
      </c>
      <c r="P13" s="1" t="str">
        <f t="shared" ref="P13:P14" si="4">D13&amp;H13</f>
        <v>BPS DWHQlikview</v>
      </c>
    </row>
    <row r="14" spans="1:16">
      <c r="A14" s="1">
        <f t="shared" si="1"/>
        <v>13</v>
      </c>
      <c r="B14" s="1">
        <v>20</v>
      </c>
      <c r="C14" s="1">
        <v>22</v>
      </c>
      <c r="D14" s="1" t="str">
        <f>VLOOKUP(B14,Applications!A:N,3,0)</f>
        <v>BPS DWH</v>
      </c>
      <c r="E14" s="1" t="str">
        <f>VLOOKUP(C14,Servers!A:P,16,0)</f>
        <v>SWES-NLAPE1-060</v>
      </c>
      <c r="F14" s="1">
        <v>19</v>
      </c>
      <c r="G14" s="1">
        <v>28</v>
      </c>
      <c r="H14" s="1" t="str">
        <f>VLOOKUP(F14,Applications!A:N,3,0)</f>
        <v>Thinconnect</v>
      </c>
      <c r="I14" s="1" t="str">
        <f>VLOOKUP(G14,Servers!A:P,16,0)</f>
        <v>SWES-NLAMS1-067</v>
      </c>
      <c r="J14" s="1" t="s">
        <v>10</v>
      </c>
      <c r="K14" s="1" t="s">
        <v>29</v>
      </c>
      <c r="M14" s="1" t="s">
        <v>1239</v>
      </c>
      <c r="N14" s="1" t="s">
        <v>1275</v>
      </c>
      <c r="P14" s="1" t="str">
        <f t="shared" si="4"/>
        <v>BPS DWHThinconnect</v>
      </c>
    </row>
    <row r="15" spans="1:16">
      <c r="A15" s="1">
        <f t="shared" si="1"/>
        <v>14</v>
      </c>
      <c r="B15" s="1">
        <v>20</v>
      </c>
      <c r="C15" s="1">
        <v>22</v>
      </c>
      <c r="D15" s="1" t="str">
        <f>VLOOKUP(B15,Applications!A:N,3,0)</f>
        <v>BPS DWH</v>
      </c>
      <c r="E15" s="1" t="str">
        <f>VLOOKUP(C15,Servers!A:P,16,0)</f>
        <v>SWES-NLAPE1-060</v>
      </c>
      <c r="F15" s="1">
        <v>3</v>
      </c>
      <c r="G15" s="1">
        <v>9</v>
      </c>
      <c r="H15" s="1" t="str">
        <f>VLOOKUP(F15,Applications!A:N,3,0)</f>
        <v>XM2</v>
      </c>
      <c r="I15" s="1" t="str">
        <f>VLOOKUP(G15,Servers!A:P,16,0)</f>
        <v>SUESZ102</v>
      </c>
      <c r="J15" s="1" t="s">
        <v>10</v>
      </c>
      <c r="K15" s="1" t="s">
        <v>29</v>
      </c>
      <c r="M15" s="1" t="s">
        <v>1239</v>
      </c>
      <c r="N15" s="1" t="s">
        <v>1276</v>
      </c>
      <c r="P15" s="1" t="str">
        <f t="shared" ref="P15" si="5">D15&amp;H15</f>
        <v>BPS DWHXM2</v>
      </c>
    </row>
    <row r="16" spans="1:16">
      <c r="A16" s="1">
        <f t="shared" si="1"/>
        <v>15</v>
      </c>
      <c r="B16" s="1">
        <v>20</v>
      </c>
      <c r="C16" s="1">
        <v>22</v>
      </c>
      <c r="D16" s="1" t="str">
        <f>VLOOKUP(B16,Applications!A:N,3,0)</f>
        <v>BPS DWH</v>
      </c>
      <c r="E16" s="1" t="str">
        <f>VLOOKUP(C16,Servers!A:P,16,0)</f>
        <v>SWES-NLAPE1-060</v>
      </c>
      <c r="F16" s="1">
        <v>2</v>
      </c>
      <c r="G16" s="1">
        <v>7</v>
      </c>
      <c r="H16" s="1" t="str">
        <f>VLOOKUP(F16,Applications!A:N,3,0)</f>
        <v>RMS</v>
      </c>
      <c r="I16" s="1" t="str">
        <f>VLOOKUP(G16,Servers!A:P,16,0)</f>
        <v>ES1WI1423</v>
      </c>
      <c r="J16" s="1" t="s">
        <v>10</v>
      </c>
      <c r="K16" s="1" t="s">
        <v>29</v>
      </c>
      <c r="M16" s="1" t="s">
        <v>1239</v>
      </c>
      <c r="N16" s="1" t="s">
        <v>1277</v>
      </c>
      <c r="P16" s="1" t="str">
        <f t="shared" ref="P16" si="6">D16&amp;H16</f>
        <v>BPS DWHRMS</v>
      </c>
    </row>
    <row r="17" spans="1:16">
      <c r="A17" s="1">
        <f t="shared" si="1"/>
        <v>16</v>
      </c>
      <c r="B17" s="1">
        <v>20</v>
      </c>
      <c r="C17" s="1">
        <v>22</v>
      </c>
      <c r="D17" s="1" t="str">
        <f>VLOOKUP(B17,Applications!A:N,3,0)</f>
        <v>BPS DWH</v>
      </c>
      <c r="E17" s="1" t="str">
        <f>VLOOKUP(C17,Servers!A:P,16,0)</f>
        <v>SWES-NLAPE1-060</v>
      </c>
      <c r="F17" s="1">
        <v>4</v>
      </c>
      <c r="G17" s="1">
        <v>11</v>
      </c>
      <c r="H17" s="1" t="str">
        <f>VLOOKUP(F17,Applications!A:N,3,0)</f>
        <v>Digip</v>
      </c>
      <c r="I17" s="1" t="str">
        <f>VLOOKUP(G17,Servers!A:P,16,0)</f>
        <v>SWES-NLAMS1-080</v>
      </c>
      <c r="J17" s="1" t="s">
        <v>10</v>
      </c>
      <c r="K17" s="1" t="s">
        <v>29</v>
      </c>
      <c r="M17" s="1" t="s">
        <v>1239</v>
      </c>
      <c r="N17" s="1" t="s">
        <v>1278</v>
      </c>
      <c r="P17" s="1" t="str">
        <f t="shared" ref="P17" si="7">D17&amp;H17</f>
        <v>BPS DWHDigip</v>
      </c>
    </row>
    <row r="18" spans="1:16">
      <c r="A18" s="1">
        <f t="shared" si="1"/>
        <v>17</v>
      </c>
      <c r="B18" s="1">
        <v>4</v>
      </c>
      <c r="C18" s="1">
        <v>11</v>
      </c>
      <c r="D18" s="1" t="str">
        <f>VLOOKUP(B18,Applications!A:N,3,0)</f>
        <v>Digip</v>
      </c>
      <c r="E18" s="1" t="str">
        <f>VLOOKUP(C18,Servers!A:P,16,0)</f>
        <v>SWES-NLAMS1-080</v>
      </c>
      <c r="F18" s="1">
        <v>14</v>
      </c>
      <c r="G18" s="1">
        <v>19</v>
      </c>
      <c r="H18" s="1" t="str">
        <f>VLOOKUP(F18,Applications!A:N,3,0)</f>
        <v>PIF</v>
      </c>
      <c r="I18" s="1" t="str">
        <f>VLOOKUP(G18,Servers!A:P,16,0)</f>
        <v>ES1WI1470</v>
      </c>
      <c r="J18" s="1" t="s">
        <v>10</v>
      </c>
      <c r="K18" s="1" t="s">
        <v>29</v>
      </c>
      <c r="L18" s="1">
        <v>1100</v>
      </c>
      <c r="M18" s="1" t="s">
        <v>1239</v>
      </c>
      <c r="N18" s="1" t="s">
        <v>1333</v>
      </c>
      <c r="P18" s="1" t="str">
        <f t="shared" si="0"/>
        <v>DigipPIF</v>
      </c>
    </row>
    <row r="19" spans="1:16">
      <c r="A19" s="1">
        <f t="shared" si="1"/>
        <v>18</v>
      </c>
      <c r="B19" s="1">
        <v>4</v>
      </c>
      <c r="C19" s="1">
        <v>11</v>
      </c>
      <c r="D19" s="1" t="str">
        <f>VLOOKUP(B19,Applications!A:N,3,0)</f>
        <v>Digip</v>
      </c>
      <c r="E19" s="1" t="str">
        <f>VLOOKUP(C19,Servers!A:P,16,0)</f>
        <v>SWES-NLAMS1-080</v>
      </c>
      <c r="F19" s="1">
        <v>6</v>
      </c>
      <c r="G19" s="1">
        <v>12</v>
      </c>
      <c r="H19" s="1" t="str">
        <f>VLOOKUP(F19,Applications!A:N,3,0)</f>
        <v>Qlikview</v>
      </c>
      <c r="I19" s="1" t="str">
        <f>VLOOKUP(G19,Servers!A:P,16,0)</f>
        <v>ES1WI1462</v>
      </c>
      <c r="J19" s="1" t="s">
        <v>10</v>
      </c>
      <c r="K19" s="1" t="s">
        <v>29</v>
      </c>
      <c r="M19" s="1" t="s">
        <v>1239</v>
      </c>
      <c r="N19" s="1" t="s">
        <v>1341</v>
      </c>
      <c r="P19" s="1" t="str">
        <f t="shared" si="0"/>
        <v>DigipQlikview</v>
      </c>
    </row>
    <row r="20" spans="1:16">
      <c r="A20" s="1">
        <f t="shared" si="1"/>
        <v>19</v>
      </c>
      <c r="B20" s="1">
        <v>4</v>
      </c>
      <c r="C20" s="1">
        <v>11</v>
      </c>
      <c r="D20" s="1" t="str">
        <f>VLOOKUP(B20,Applications!A:N,3,0)</f>
        <v>Digip</v>
      </c>
      <c r="E20" s="1" t="str">
        <f>VLOOKUP(C20,Servers!A:P,16,0)</f>
        <v>SWES-NLAMS1-080</v>
      </c>
      <c r="F20" s="1">
        <v>20</v>
      </c>
      <c r="G20" s="1">
        <v>22</v>
      </c>
      <c r="H20" s="1" t="str">
        <f>VLOOKUP(F20,Applications!A:N,3,0)</f>
        <v>BPS DWH</v>
      </c>
      <c r="I20" s="1" t="str">
        <f>VLOOKUP(G20,Servers!A:P,16,0)</f>
        <v>SWES-NLAPE1-060</v>
      </c>
      <c r="J20" s="1" t="s">
        <v>10</v>
      </c>
      <c r="K20" s="1" t="s">
        <v>29</v>
      </c>
      <c r="L20" s="1">
        <v>1100</v>
      </c>
      <c r="M20" s="1" t="s">
        <v>1239</v>
      </c>
      <c r="N20" s="1" t="s">
        <v>1267</v>
      </c>
      <c r="P20" s="1" t="str">
        <f t="shared" si="0"/>
        <v>DigipBPS DWH</v>
      </c>
    </row>
    <row r="21" spans="1:16">
      <c r="A21" s="1">
        <f t="shared" si="1"/>
        <v>20</v>
      </c>
      <c r="B21" s="1">
        <v>4</v>
      </c>
      <c r="C21" s="1">
        <v>10</v>
      </c>
      <c r="D21" s="1" t="str">
        <f>VLOOKUP(B21,Applications!A:N,3,0)</f>
        <v>Digip</v>
      </c>
      <c r="E21" s="1" t="str">
        <f>VLOOKUP(C21,Servers!A:P,16,0)</f>
        <v>SWES-NLAMS1-079</v>
      </c>
      <c r="F21" s="1">
        <v>4</v>
      </c>
      <c r="G21" s="1">
        <v>11</v>
      </c>
      <c r="H21" s="1" t="str">
        <f>VLOOKUP(F21,Applications!A:N,3,0)</f>
        <v>Digip</v>
      </c>
      <c r="I21" s="1" t="str">
        <f>VLOOKUP(G21,Servers!A:P,16,0)</f>
        <v>SWES-NLAMS1-080</v>
      </c>
      <c r="J21" s="1" t="s">
        <v>10</v>
      </c>
      <c r="K21" s="1" t="s">
        <v>29</v>
      </c>
      <c r="L21" s="1">
        <v>1100</v>
      </c>
      <c r="N21" s="1" t="s">
        <v>1342</v>
      </c>
      <c r="P21" s="1" t="str">
        <f t="shared" ref="P21" si="8">D21&amp;H21</f>
        <v>DigipDigip</v>
      </c>
    </row>
    <row r="22" spans="1:16">
      <c r="A22" s="1">
        <f t="shared" si="1"/>
        <v>21</v>
      </c>
      <c r="B22" s="1">
        <v>17</v>
      </c>
      <c r="C22" s="1">
        <v>49</v>
      </c>
      <c r="D22" s="1" t="str">
        <f>VLOOKUP(B22,Applications!A:N,3,0)</f>
        <v>EDSN Gateway</v>
      </c>
      <c r="E22" s="1" t="str">
        <f>VLOOKUP(C22,Servers!A:P,16,0)</f>
        <v>sues-nlams1-051-vip</v>
      </c>
      <c r="F22" s="1">
        <v>10</v>
      </c>
      <c r="G22" s="1">
        <v>14</v>
      </c>
      <c r="H22" s="1" t="str">
        <f>VLOOKUP(F22,Applications!A:N,3,0)</f>
        <v>Informatica</v>
      </c>
      <c r="I22" s="1" t="str">
        <f>VLOOKUP(G22,Servers!A:P,16,0)</f>
        <v>SUES-NLAMS1-020</v>
      </c>
      <c r="J22" s="1" t="s">
        <v>10</v>
      </c>
      <c r="K22" s="1" t="s">
        <v>29</v>
      </c>
      <c r="L22" s="1">
        <v>500</v>
      </c>
      <c r="M22" s="1" t="s">
        <v>1240</v>
      </c>
      <c r="N22" s="1" t="s">
        <v>1298</v>
      </c>
      <c r="P22" s="1" t="str">
        <f t="shared" si="0"/>
        <v>EDSN GatewayInformatica</v>
      </c>
    </row>
    <row r="23" spans="1:16">
      <c r="A23" s="1">
        <f t="shared" si="1"/>
        <v>22</v>
      </c>
      <c r="B23" s="1">
        <v>17</v>
      </c>
      <c r="C23" s="1">
        <v>49</v>
      </c>
      <c r="D23" s="1" t="str">
        <f>VLOOKUP(B23,Applications!A:N,3,0)</f>
        <v>EDSN Gateway</v>
      </c>
      <c r="E23" s="1" t="str">
        <f>VLOOKUP(C23,Servers!A:P,16,0)</f>
        <v>sues-nlams1-051-vip</v>
      </c>
      <c r="F23" s="1">
        <v>10</v>
      </c>
      <c r="G23" s="1">
        <v>14</v>
      </c>
      <c r="H23" s="1" t="str">
        <f>VLOOKUP(F23,Applications!A:N,3,0)</f>
        <v>Informatica</v>
      </c>
      <c r="I23" s="1" t="str">
        <f>VLOOKUP(G23,Servers!A:P,16,0)</f>
        <v>SUES-NLAMS1-020</v>
      </c>
      <c r="J23" s="1" t="s">
        <v>10</v>
      </c>
      <c r="K23" s="1" t="s">
        <v>47</v>
      </c>
      <c r="M23" s="1" t="s">
        <v>1244</v>
      </c>
      <c r="N23" s="1" t="s">
        <v>2093</v>
      </c>
      <c r="P23" s="1" t="str">
        <f t="shared" ref="P23" si="9">D23&amp;H23</f>
        <v>EDSN GatewayInformatica</v>
      </c>
    </row>
    <row r="24" spans="1:16">
      <c r="A24" s="1">
        <f t="shared" si="1"/>
        <v>23</v>
      </c>
      <c r="B24" s="1">
        <v>10</v>
      </c>
      <c r="C24" s="1">
        <v>14</v>
      </c>
      <c r="D24" s="1" t="str">
        <f>VLOOKUP(B24,Applications!A:N,3,0)</f>
        <v>Informatica</v>
      </c>
      <c r="E24" s="1" t="str">
        <f>VLOOKUP(C24,Servers!A:P,16,0)</f>
        <v>SUES-NLAMS1-020</v>
      </c>
      <c r="F24" s="1">
        <v>11</v>
      </c>
      <c r="G24" s="1">
        <v>15</v>
      </c>
      <c r="H24" s="1" t="str">
        <f>VLOOKUP(F24,Applications!A:N,3,0)</f>
        <v>Vaultage</v>
      </c>
      <c r="I24" s="1" t="str">
        <f>VLOOKUP(G24,Servers!A:P,16,0)</f>
        <v>SUES-NLAMS-011</v>
      </c>
      <c r="J24" s="1" t="s">
        <v>10</v>
      </c>
      <c r="K24" s="1" t="s">
        <v>29</v>
      </c>
      <c r="L24" s="3">
        <v>100000</v>
      </c>
      <c r="M24" s="1" t="s">
        <v>1240</v>
      </c>
      <c r="N24" s="1" t="s">
        <v>1297</v>
      </c>
      <c r="P24" s="1" t="str">
        <f t="shared" si="0"/>
        <v>InformaticaVaultage</v>
      </c>
    </row>
    <row r="25" spans="1:16">
      <c r="A25" s="1">
        <f t="shared" si="1"/>
        <v>24</v>
      </c>
      <c r="B25" s="1">
        <v>10</v>
      </c>
      <c r="C25" s="1">
        <v>14</v>
      </c>
      <c r="D25" s="1" t="str">
        <f>VLOOKUP(B25,Applications!A:N,3,0)</f>
        <v>Informatica</v>
      </c>
      <c r="E25" s="1" t="str">
        <f>VLOOKUP(C25,Servers!A:P,16,0)</f>
        <v>SUES-NLAMS1-020</v>
      </c>
      <c r="F25" s="1">
        <v>34</v>
      </c>
      <c r="G25" s="1">
        <v>50</v>
      </c>
      <c r="H25" s="1" t="str">
        <f>VLOOKUP(F25,Applications!A:N,3,0)</f>
        <v>Automount</v>
      </c>
      <c r="I25" s="1" t="str">
        <f>VLOOKUP(G25,Servers!A:P,16,0)</f>
        <v>swes-nlams1-081</v>
      </c>
      <c r="J25" s="1" t="s">
        <v>10</v>
      </c>
      <c r="K25" s="1" t="s">
        <v>47</v>
      </c>
      <c r="L25" s="1">
        <v>1000</v>
      </c>
      <c r="M25" s="1" t="s">
        <v>1244</v>
      </c>
      <c r="N25" s="1" t="s">
        <v>1302</v>
      </c>
      <c r="P25" s="1" t="str">
        <f t="shared" si="0"/>
        <v>InformaticaAutomount</v>
      </c>
    </row>
    <row r="26" spans="1:16">
      <c r="A26" s="1">
        <f t="shared" si="1"/>
        <v>25</v>
      </c>
      <c r="B26" s="1">
        <v>37</v>
      </c>
      <c r="C26" s="1">
        <v>57</v>
      </c>
      <c r="D26" s="1" t="str">
        <f>VLOOKUP(B26,Applications!A:N,3,0)</f>
        <v>Tibco BW</v>
      </c>
      <c r="E26" s="1" t="str">
        <f>VLOOKUP(C26,Servers!A:P,16,0)</f>
        <v>SUESZ152</v>
      </c>
      <c r="F26" s="1">
        <v>3</v>
      </c>
      <c r="G26" s="1">
        <v>9</v>
      </c>
      <c r="H26" s="1" t="str">
        <f>VLOOKUP(F26,Applications!A:N,3,0)</f>
        <v>XM2</v>
      </c>
      <c r="I26" s="1" t="str">
        <f>VLOOKUP(G26,Servers!A:P,16,0)</f>
        <v>SUESZ102</v>
      </c>
      <c r="J26" s="1" t="s">
        <v>10</v>
      </c>
      <c r="K26" s="1" t="s">
        <v>40</v>
      </c>
      <c r="N26" s="1" t="s">
        <v>1313</v>
      </c>
      <c r="P26" s="1" t="str">
        <f t="shared" si="0"/>
        <v>Tibco BWXM2</v>
      </c>
    </row>
    <row r="27" spans="1:16">
      <c r="A27" s="1">
        <f t="shared" si="1"/>
        <v>26</v>
      </c>
      <c r="B27" s="1">
        <v>37</v>
      </c>
      <c r="C27" s="1">
        <v>57</v>
      </c>
      <c r="D27" s="1" t="str">
        <f>VLOOKUP(B27,Applications!A:N,3,0)</f>
        <v>Tibco BW</v>
      </c>
      <c r="E27" s="1" t="str">
        <f>VLOOKUP(C27,Servers!A:P,16,0)</f>
        <v>SUESZ152</v>
      </c>
      <c r="F27" s="1">
        <v>10</v>
      </c>
      <c r="G27" s="1">
        <v>14</v>
      </c>
      <c r="H27" s="1" t="str">
        <f>VLOOKUP(F27,Applications!A:N,3,0)</f>
        <v>Informatica</v>
      </c>
      <c r="I27" s="1" t="str">
        <f>VLOOKUP(G27,Servers!A:P,16,0)</f>
        <v>SUES-NLAMS1-020</v>
      </c>
      <c r="J27" s="1" t="s">
        <v>10</v>
      </c>
      <c r="K27" s="1" t="s">
        <v>47</v>
      </c>
      <c r="L27" s="3">
        <v>1000</v>
      </c>
      <c r="M27" s="1" t="s">
        <v>1284</v>
      </c>
      <c r="N27" s="1" t="s">
        <v>1294</v>
      </c>
      <c r="P27" s="1" t="str">
        <f t="shared" si="0"/>
        <v>Tibco BWInformatica</v>
      </c>
    </row>
    <row r="28" spans="1:16">
      <c r="A28" s="1">
        <f t="shared" si="1"/>
        <v>27</v>
      </c>
      <c r="B28" s="1">
        <v>37</v>
      </c>
      <c r="C28" s="1">
        <v>57</v>
      </c>
      <c r="D28" s="1" t="str">
        <f>VLOOKUP(B28,Applications!A:N,3,0)</f>
        <v>Tibco BW</v>
      </c>
      <c r="E28" s="1" t="str">
        <f>VLOOKUP(C28,Servers!A:P,16,0)</f>
        <v>SUESZ152</v>
      </c>
      <c r="F28" s="1">
        <v>10</v>
      </c>
      <c r="G28" s="1">
        <v>14</v>
      </c>
      <c r="H28" s="1" t="str">
        <f>VLOOKUP(F28,Applications!A:N,3,0)</f>
        <v>Informatica</v>
      </c>
      <c r="I28" s="1" t="str">
        <f>VLOOKUP(G28,Servers!A:P,16,0)</f>
        <v>SUES-NLAMS1-020</v>
      </c>
      <c r="J28" s="1" t="s">
        <v>10</v>
      </c>
      <c r="K28" s="1" t="s">
        <v>47</v>
      </c>
      <c r="L28" s="3">
        <v>1000</v>
      </c>
      <c r="M28" s="1" t="s">
        <v>1284</v>
      </c>
      <c r="N28" s="1" t="s">
        <v>1294</v>
      </c>
      <c r="P28" s="1" t="str">
        <f t="shared" si="0"/>
        <v>Tibco BWInformatica</v>
      </c>
    </row>
    <row r="29" spans="1:16">
      <c r="A29" s="1">
        <f t="shared" si="1"/>
        <v>28</v>
      </c>
      <c r="B29" s="1">
        <v>37</v>
      </c>
      <c r="C29" s="1">
        <v>57</v>
      </c>
      <c r="D29" s="1" t="str">
        <f>VLOOKUP(B29,Applications!A:N,3,0)</f>
        <v>Tibco BW</v>
      </c>
      <c r="E29" s="1" t="str">
        <f>VLOOKUP(C29,Servers!A:P,16,0)</f>
        <v>SUESZ152</v>
      </c>
      <c r="F29" s="1">
        <v>14</v>
      </c>
      <c r="G29" s="1">
        <v>18</v>
      </c>
      <c r="H29" s="1" t="str">
        <f>VLOOKUP(F29,Applications!A:N,3,0)</f>
        <v>PIF</v>
      </c>
      <c r="I29" s="1" t="str">
        <f>VLOOKUP(G29,Servers!A:P,16,0)</f>
        <v>ES1WI1212</v>
      </c>
      <c r="J29" s="1" t="s">
        <v>10</v>
      </c>
      <c r="K29" s="1" t="s">
        <v>29</v>
      </c>
      <c r="L29" s="1">
        <v>5000</v>
      </c>
      <c r="M29" s="1" t="s">
        <v>1241</v>
      </c>
      <c r="N29" s="1" t="s">
        <v>1335</v>
      </c>
      <c r="P29" s="1" t="str">
        <f t="shared" si="0"/>
        <v>Tibco BWPIF</v>
      </c>
    </row>
    <row r="30" spans="1:16">
      <c r="A30" s="1">
        <f t="shared" si="1"/>
        <v>29</v>
      </c>
      <c r="B30" s="1">
        <v>37</v>
      </c>
      <c r="C30" s="1">
        <v>57</v>
      </c>
      <c r="D30" s="1" t="str">
        <f>VLOOKUP(B30,Applications!A:N,3,0)</f>
        <v>Tibco BW</v>
      </c>
      <c r="E30" s="1" t="str">
        <f>VLOOKUP(C30,Servers!A:P,16,0)</f>
        <v>SUESZ152</v>
      </c>
      <c r="F30" s="1">
        <v>10</v>
      </c>
      <c r="G30" s="1">
        <v>14</v>
      </c>
      <c r="H30" s="1" t="str">
        <f>VLOOKUP(F30,Applications!A:N,3,0)</f>
        <v>Informatica</v>
      </c>
      <c r="I30" s="1" t="str">
        <f>VLOOKUP(G30,Servers!A:P,16,0)</f>
        <v>SUES-NLAMS1-020</v>
      </c>
      <c r="J30" s="1" t="s">
        <v>10</v>
      </c>
      <c r="K30" s="1" t="s">
        <v>47</v>
      </c>
      <c r="L30" s="1">
        <v>1000</v>
      </c>
      <c r="M30" s="1" t="s">
        <v>1284</v>
      </c>
      <c r="N30" s="1" t="s">
        <v>1301</v>
      </c>
      <c r="P30" s="1" t="str">
        <f t="shared" ref="P30" si="10">D30&amp;H30</f>
        <v>Tibco BWInformatica</v>
      </c>
    </row>
    <row r="31" spans="1:16">
      <c r="A31" s="1">
        <f t="shared" si="1"/>
        <v>30</v>
      </c>
      <c r="B31" s="1">
        <v>32</v>
      </c>
      <c r="C31" s="1">
        <v>47</v>
      </c>
      <c r="D31" s="1" t="str">
        <f>VLOOKUP(B31,Applications!A:N,3,0)</f>
        <v>ODS</v>
      </c>
      <c r="E31" s="1" t="str">
        <f>VLOOKUP(C31,Servers!A:P,16,0)</f>
        <v>SUESZ091</v>
      </c>
      <c r="F31" s="1">
        <v>37</v>
      </c>
      <c r="G31" s="1">
        <v>57</v>
      </c>
      <c r="H31" s="1" t="str">
        <f>VLOOKUP(F31,Applications!A:N,3,0)</f>
        <v>Tibco BW</v>
      </c>
      <c r="I31" s="1" t="str">
        <f>VLOOKUP(G31,Servers!A:P,16,0)</f>
        <v>SUESZ152</v>
      </c>
      <c r="J31" s="1" t="s">
        <v>10</v>
      </c>
      <c r="K31" s="1" t="s">
        <v>62</v>
      </c>
      <c r="M31" s="1" t="s">
        <v>1262</v>
      </c>
      <c r="N31" s="1" t="s">
        <v>2088</v>
      </c>
    </row>
    <row r="32" spans="1:16">
      <c r="A32" s="1">
        <f t="shared" si="1"/>
        <v>31</v>
      </c>
      <c r="B32" s="1">
        <v>32</v>
      </c>
      <c r="C32" s="1">
        <v>47</v>
      </c>
      <c r="D32" s="1" t="str">
        <f>VLOOKUP(B32,Applications!A:N,3,0)</f>
        <v>ODS</v>
      </c>
      <c r="E32" s="1" t="str">
        <f>VLOOKUP(C32,Servers!A:P,16,0)</f>
        <v>SUESZ091</v>
      </c>
      <c r="F32" s="1">
        <v>37</v>
      </c>
      <c r="G32" s="1">
        <v>57</v>
      </c>
      <c r="H32" s="1" t="str">
        <f>VLOOKUP(F32,Applications!A:N,3,0)</f>
        <v>Tibco BW</v>
      </c>
      <c r="I32" s="1" t="str">
        <f>VLOOKUP(G32,Servers!A:P,16,0)</f>
        <v>SUESZ152</v>
      </c>
      <c r="J32" s="1" t="s">
        <v>10</v>
      </c>
      <c r="K32" s="1" t="s">
        <v>62</v>
      </c>
      <c r="M32" s="1" t="s">
        <v>1262</v>
      </c>
      <c r="N32" s="1" t="s">
        <v>2089</v>
      </c>
    </row>
    <row r="33" spans="1:16">
      <c r="A33" s="1">
        <f t="shared" si="1"/>
        <v>32</v>
      </c>
      <c r="B33" s="1">
        <v>37</v>
      </c>
      <c r="C33" s="1">
        <v>57</v>
      </c>
      <c r="D33" s="1" t="str">
        <f>VLOOKUP(B33,Applications!A:N,3,0)</f>
        <v>Tibco BW</v>
      </c>
      <c r="E33" s="1" t="str">
        <f>VLOOKUP(C33,Servers!A:P,16,0)</f>
        <v>SUESZ152</v>
      </c>
      <c r="F33" s="1">
        <v>32</v>
      </c>
      <c r="G33" s="1">
        <v>47</v>
      </c>
      <c r="H33" s="1" t="str">
        <f>VLOOKUP(F33,Applications!A:N,3,0)</f>
        <v>ODS</v>
      </c>
      <c r="I33" s="1" t="str">
        <f>VLOOKUP(G33,Servers!A:P,16,0)</f>
        <v>SUESZ091</v>
      </c>
      <c r="J33" s="1" t="s">
        <v>10</v>
      </c>
      <c r="K33" s="1" t="s">
        <v>62</v>
      </c>
      <c r="M33" s="1" t="s">
        <v>1262</v>
      </c>
      <c r="N33" s="1" t="s">
        <v>2090</v>
      </c>
    </row>
    <row r="34" spans="1:16">
      <c r="A34" s="1">
        <f t="shared" si="1"/>
        <v>33</v>
      </c>
      <c r="B34" s="1">
        <v>2</v>
      </c>
      <c r="C34" s="1">
        <v>7</v>
      </c>
      <c r="D34" s="1" t="str">
        <f>VLOOKUP(B34,Applications!A:N,3,0)</f>
        <v>RMS</v>
      </c>
      <c r="E34" s="1" t="str">
        <f>VLOOKUP(C34,Servers!A:P,16,0)</f>
        <v>ES1WI1423</v>
      </c>
      <c r="F34" s="1">
        <v>37</v>
      </c>
      <c r="G34" s="1">
        <v>57</v>
      </c>
      <c r="H34" s="1" t="str">
        <f>VLOOKUP(F34,Applications!A:N,3,0)</f>
        <v>Tibco BW</v>
      </c>
      <c r="I34" s="1" t="str">
        <f>VLOOKUP(G34,Servers!A:P,16,0)</f>
        <v>SUESZ152</v>
      </c>
      <c r="J34" s="1" t="s">
        <v>10</v>
      </c>
      <c r="K34" s="1" t="s">
        <v>62</v>
      </c>
      <c r="M34" s="1" t="s">
        <v>1262</v>
      </c>
      <c r="N34" s="1" t="s">
        <v>2087</v>
      </c>
    </row>
    <row r="35" spans="1:16">
      <c r="A35" s="1">
        <f t="shared" si="1"/>
        <v>34</v>
      </c>
      <c r="B35" s="1">
        <v>37</v>
      </c>
      <c r="C35" s="1">
        <v>57</v>
      </c>
      <c r="D35" s="1" t="str">
        <f>VLOOKUP(B35,Applications!A:N,3,0)</f>
        <v>Tibco BW</v>
      </c>
      <c r="E35" s="1" t="str">
        <f>VLOOKUP(C35,Servers!A:P,16,0)</f>
        <v>SUESZ152</v>
      </c>
      <c r="F35" s="1">
        <v>2</v>
      </c>
      <c r="G35" s="1">
        <v>7</v>
      </c>
      <c r="H35" s="1" t="str">
        <f>VLOOKUP(F35,Applications!A:N,3,0)</f>
        <v>RMS</v>
      </c>
      <c r="I35" s="1" t="str">
        <f>VLOOKUP(G35,Servers!A:P,16,0)</f>
        <v>ES1WI1423</v>
      </c>
      <c r="J35" s="1" t="s">
        <v>10</v>
      </c>
      <c r="K35" s="1" t="s">
        <v>62</v>
      </c>
      <c r="M35" s="1" t="s">
        <v>1262</v>
      </c>
      <c r="N35" s="1" t="s">
        <v>2085</v>
      </c>
    </row>
    <row r="36" spans="1:16">
      <c r="A36" s="1">
        <f t="shared" si="1"/>
        <v>35</v>
      </c>
      <c r="B36" s="1">
        <v>37</v>
      </c>
      <c r="C36" s="1">
        <v>57</v>
      </c>
      <c r="D36" s="1" t="str">
        <f>VLOOKUP(B36,Applications!A:N,3,0)</f>
        <v>Tibco BW</v>
      </c>
      <c r="E36" s="1" t="str">
        <f>VLOOKUP(C36,Servers!A:P,16,0)</f>
        <v>SUESZ152</v>
      </c>
      <c r="F36" s="1">
        <v>32</v>
      </c>
      <c r="G36" s="1">
        <v>47</v>
      </c>
      <c r="H36" s="1" t="str">
        <f>VLOOKUP(F36,Applications!A:N,3,0)</f>
        <v>ODS</v>
      </c>
      <c r="I36" s="1" t="str">
        <f>VLOOKUP(G36,Servers!A:P,16,0)</f>
        <v>SUESZ091</v>
      </c>
      <c r="J36" s="1" t="s">
        <v>10</v>
      </c>
      <c r="K36" s="1" t="s">
        <v>62</v>
      </c>
      <c r="M36" s="1" t="s">
        <v>1262</v>
      </c>
      <c r="N36" s="1" t="s">
        <v>2086</v>
      </c>
    </row>
    <row r="37" spans="1:16">
      <c r="A37" s="1">
        <f t="shared" si="1"/>
        <v>36</v>
      </c>
      <c r="B37" s="1">
        <v>14</v>
      </c>
      <c r="C37" s="1">
        <v>19</v>
      </c>
      <c r="D37" s="1" t="str">
        <f>VLOOKUP(B37,Applications!A:N,3,0)</f>
        <v>PIF</v>
      </c>
      <c r="E37" s="1" t="str">
        <f>VLOOKUP(C37,Servers!A:P,16,0)</f>
        <v>ES1WI1470</v>
      </c>
      <c r="F37" s="1">
        <v>18</v>
      </c>
      <c r="G37" s="1">
        <v>31</v>
      </c>
      <c r="H37" s="1" t="str">
        <f>VLOOKUP(F37,Applications!A:N,3,0)</f>
        <v>Audit Base</v>
      </c>
      <c r="I37" s="1" t="str">
        <f>VLOOKUP(G37,Servers!A:P,16,0)</f>
        <v>ftp.auditbase.nl</v>
      </c>
      <c r="J37" s="1" t="s">
        <v>9</v>
      </c>
      <c r="K37" s="1" t="s">
        <v>43</v>
      </c>
      <c r="L37" s="1">
        <v>750</v>
      </c>
      <c r="M37" s="1" t="s">
        <v>1242</v>
      </c>
      <c r="N37" s="1" t="s">
        <v>1328</v>
      </c>
      <c r="P37" s="1" t="str">
        <f t="shared" ref="P37:P52" si="11">D37&amp;H37</f>
        <v>PIFAudit Base</v>
      </c>
    </row>
    <row r="38" spans="1:16">
      <c r="A38" s="1">
        <f t="shared" si="1"/>
        <v>37</v>
      </c>
      <c r="B38" s="1">
        <v>14</v>
      </c>
      <c r="C38" s="1">
        <v>19</v>
      </c>
      <c r="D38" s="1" t="str">
        <f>VLOOKUP(B38,Applications!A:N,3,0)</f>
        <v>PIF</v>
      </c>
      <c r="E38" s="1" t="str">
        <f>VLOOKUP(C38,Servers!A:P,16,0)</f>
        <v>ES1WI1470</v>
      </c>
      <c r="F38" s="1">
        <v>6</v>
      </c>
      <c r="G38" s="1">
        <v>12</v>
      </c>
      <c r="H38" s="1" t="str">
        <f>VLOOKUP(F38,Applications!A:N,3,0)</f>
        <v>Qlikview</v>
      </c>
      <c r="I38" s="1" t="str">
        <f>VLOOKUP(G38,Servers!A:P,16,0)</f>
        <v>ES1WI1462</v>
      </c>
      <c r="J38" s="1" t="s">
        <v>10</v>
      </c>
      <c r="K38" s="1" t="s">
        <v>29</v>
      </c>
      <c r="L38" s="1">
        <v>2000</v>
      </c>
      <c r="M38" s="1" t="s">
        <v>1237</v>
      </c>
      <c r="N38" s="1" t="s">
        <v>1329</v>
      </c>
      <c r="P38" s="1" t="str">
        <f t="shared" si="11"/>
        <v>PIFQlikview</v>
      </c>
    </row>
    <row r="39" spans="1:16">
      <c r="A39" s="1">
        <f t="shared" si="1"/>
        <v>38</v>
      </c>
      <c r="B39" s="1">
        <v>14</v>
      </c>
      <c r="C39" s="1">
        <v>19</v>
      </c>
      <c r="D39" s="1" t="str">
        <f>VLOOKUP(B39,Applications!A:N,3,0)</f>
        <v>PIF</v>
      </c>
      <c r="E39" s="1" t="str">
        <f>VLOOKUP(C39,Servers!A:P,16,0)</f>
        <v>ES1WI1470</v>
      </c>
      <c r="F39" s="1">
        <v>4</v>
      </c>
      <c r="G39" s="1">
        <v>11</v>
      </c>
      <c r="H39" s="1" t="str">
        <f>VLOOKUP(F39,Applications!A:N,3,0)</f>
        <v>Digip</v>
      </c>
      <c r="I39" s="1" t="str">
        <f>VLOOKUP(G39,Servers!A:P,16,0)</f>
        <v>SWES-NLAMS1-080</v>
      </c>
      <c r="J39" s="1" t="s">
        <v>10</v>
      </c>
      <c r="K39" s="1" t="s">
        <v>29</v>
      </c>
      <c r="L39" s="1">
        <v>500</v>
      </c>
      <c r="M39" s="1" t="s">
        <v>1237</v>
      </c>
      <c r="N39" s="1" t="s">
        <v>1330</v>
      </c>
      <c r="P39" s="1" t="str">
        <f t="shared" si="11"/>
        <v>PIFDigip</v>
      </c>
    </row>
    <row r="40" spans="1:16">
      <c r="A40" s="1">
        <f t="shared" si="1"/>
        <v>39</v>
      </c>
      <c r="B40" s="1">
        <v>14</v>
      </c>
      <c r="C40" s="1">
        <v>19</v>
      </c>
      <c r="D40" s="1" t="str">
        <f>VLOOKUP(B40,Applications!A:N,3,0)</f>
        <v>PIF</v>
      </c>
      <c r="E40" s="1" t="str">
        <f>VLOOKUP(C40,Servers!A:P,16,0)</f>
        <v>ES1WI1470</v>
      </c>
      <c r="F40" s="1">
        <v>7</v>
      </c>
      <c r="G40" s="1">
        <v>29</v>
      </c>
      <c r="H40" s="1" t="str">
        <f>VLOOKUP(F40,Applications!A:N,3,0)</f>
        <v>iProcess</v>
      </c>
      <c r="I40" s="1" t="str">
        <f>VLOOKUP(G40,Servers!A:P,16,0)</f>
        <v>SUESZ152</v>
      </c>
      <c r="J40" s="1" t="s">
        <v>10</v>
      </c>
      <c r="K40" s="1" t="s">
        <v>62</v>
      </c>
      <c r="L40" s="1">
        <v>50</v>
      </c>
      <c r="M40" s="1" t="s">
        <v>1244</v>
      </c>
      <c r="N40" s="1" t="s">
        <v>1331</v>
      </c>
      <c r="O40" s="97" t="s">
        <v>2083</v>
      </c>
      <c r="P40" s="1" t="str">
        <f t="shared" si="11"/>
        <v>PIFiProcess</v>
      </c>
    </row>
    <row r="41" spans="1:16">
      <c r="A41" s="1">
        <f t="shared" si="1"/>
        <v>40</v>
      </c>
      <c r="B41" s="1">
        <v>14</v>
      </c>
      <c r="C41" s="1">
        <v>19</v>
      </c>
      <c r="D41" s="1" t="str">
        <f>VLOOKUP(B41,Applications!A:N,3,0)</f>
        <v>PIF</v>
      </c>
      <c r="E41" s="1" t="str">
        <f>VLOOKUP(C41,Servers!A:P,16,0)</f>
        <v>ES1WI1470</v>
      </c>
      <c r="F41" s="1">
        <v>5</v>
      </c>
      <c r="G41" s="1">
        <v>33</v>
      </c>
      <c r="H41" s="1" t="str">
        <f>VLOOKUP(F41,Applications!A:N,3,0)</f>
        <v>Sharepoint</v>
      </c>
      <c r="I41" s="1" t="str">
        <f>VLOOKUP(G41,Servers!A:P,16,0)</f>
        <v>https://teamatwork-sharepoint.rwe.com</v>
      </c>
      <c r="J41" s="1" t="s">
        <v>10</v>
      </c>
      <c r="K41" s="1" t="s">
        <v>29</v>
      </c>
      <c r="L41" s="1">
        <v>0</v>
      </c>
      <c r="M41" s="1" t="s">
        <v>1254</v>
      </c>
      <c r="N41" s="1" t="s">
        <v>1332</v>
      </c>
      <c r="P41" s="1" t="str">
        <f t="shared" si="11"/>
        <v>PIFSharepoint</v>
      </c>
    </row>
    <row r="42" spans="1:16">
      <c r="A42" s="1">
        <f t="shared" si="1"/>
        <v>41</v>
      </c>
      <c r="B42" s="1">
        <v>14</v>
      </c>
      <c r="C42" s="1">
        <v>19</v>
      </c>
      <c r="D42" s="1" t="str">
        <f>VLOOKUP(B42,Applications!A:N,3,0)</f>
        <v>PIF</v>
      </c>
      <c r="E42" s="1" t="str">
        <f>VLOOKUP(C42,Servers!A:P,16,0)</f>
        <v>ES1WI1470</v>
      </c>
      <c r="F42" s="1">
        <v>22</v>
      </c>
      <c r="G42" s="1">
        <v>32</v>
      </c>
      <c r="H42" s="1" t="str">
        <f>VLOOKUP(F42,Applications!A:N,3,0)</f>
        <v>TIJSS</v>
      </c>
      <c r="I42" s="1" t="str">
        <f>VLOOKUP(G42,Servers!A:P,16,0)</f>
        <v xml:space="preserve">S031A0006.rwe.com </v>
      </c>
      <c r="J42" s="1" t="s">
        <v>10</v>
      </c>
      <c r="K42" s="1" t="s">
        <v>47</v>
      </c>
      <c r="L42" s="1">
        <v>50</v>
      </c>
      <c r="M42" s="1" t="s">
        <v>1244</v>
      </c>
      <c r="N42" s="1" t="s">
        <v>1245</v>
      </c>
      <c r="P42" s="1" t="str">
        <f t="shared" si="11"/>
        <v>PIFTIJSS</v>
      </c>
    </row>
    <row r="43" spans="1:16">
      <c r="A43" s="1">
        <f t="shared" si="1"/>
        <v>42</v>
      </c>
      <c r="B43" s="1">
        <v>14</v>
      </c>
      <c r="C43" s="1">
        <v>18</v>
      </c>
      <c r="D43" s="1" t="str">
        <f>VLOOKUP(B43,Applications!A:N,3,0)</f>
        <v>PIF</v>
      </c>
      <c r="E43" s="1" t="str">
        <f>VLOOKUP(C43,Servers!A:P,16,0)</f>
        <v>ES1WI1212</v>
      </c>
      <c r="F43" s="1">
        <v>20</v>
      </c>
      <c r="G43" s="1">
        <v>22</v>
      </c>
      <c r="H43" s="1" t="str">
        <f>VLOOKUP(F43,Applications!A:N,3,0)</f>
        <v>BPS DWH</v>
      </c>
      <c r="I43" s="1" t="str">
        <f>VLOOKUP(G43,Servers!A:P,16,0)</f>
        <v>SWES-NLAPE1-060</v>
      </c>
      <c r="J43" s="1" t="s">
        <v>10</v>
      </c>
      <c r="K43" s="1" t="s">
        <v>29</v>
      </c>
      <c r="L43" s="1">
        <v>2000</v>
      </c>
      <c r="M43" s="1" t="s">
        <v>1239</v>
      </c>
      <c r="N43" s="1" t="s">
        <v>1268</v>
      </c>
      <c r="P43" s="1" t="str">
        <f t="shared" si="11"/>
        <v>PIFBPS DWH</v>
      </c>
    </row>
    <row r="44" spans="1:16">
      <c r="A44" s="1">
        <f t="shared" si="1"/>
        <v>43</v>
      </c>
      <c r="B44" s="1">
        <v>14</v>
      </c>
      <c r="C44" s="1">
        <v>19</v>
      </c>
      <c r="D44" s="1" t="str">
        <f>VLOOKUP(B44,Applications!A:N,3,0)</f>
        <v>PIF</v>
      </c>
      <c r="E44" s="1" t="str">
        <f>VLOOKUP(C44,Servers!A:P,16,0)</f>
        <v>ES1WI1470</v>
      </c>
      <c r="F44" s="1">
        <v>20</v>
      </c>
      <c r="G44" s="1">
        <v>22</v>
      </c>
      <c r="H44" s="1" t="str">
        <f>VLOOKUP(F44,Applications!A:N,3,0)</f>
        <v>BPS DWH</v>
      </c>
      <c r="I44" s="1" t="str">
        <f>VLOOKUP(G44,Servers!A:P,16,0)</f>
        <v>SWES-NLAPE1-060</v>
      </c>
      <c r="J44" s="1" t="s">
        <v>10</v>
      </c>
      <c r="K44" s="1" t="s">
        <v>29</v>
      </c>
      <c r="L44" s="1">
        <v>2000</v>
      </c>
      <c r="M44" s="1" t="s">
        <v>1239</v>
      </c>
      <c r="N44" s="1" t="s">
        <v>1269</v>
      </c>
      <c r="P44" s="1" t="str">
        <f t="shared" si="11"/>
        <v>PIFBPS DWH</v>
      </c>
    </row>
    <row r="45" spans="1:16">
      <c r="A45" s="1">
        <f t="shared" si="1"/>
        <v>44</v>
      </c>
      <c r="B45" s="1">
        <v>14</v>
      </c>
      <c r="C45" s="1">
        <v>18</v>
      </c>
      <c r="D45" s="1" t="str">
        <f>VLOOKUP(B45,Applications!A:N,3,0)</f>
        <v>PIF</v>
      </c>
      <c r="E45" s="1" t="str">
        <f>VLOOKUP(C45,Servers!A:P,16,0)</f>
        <v>ES1WI1212</v>
      </c>
      <c r="F45" s="1">
        <v>14</v>
      </c>
      <c r="G45" s="1">
        <v>19</v>
      </c>
      <c r="H45" s="1" t="str">
        <f>VLOOKUP(F45,Applications!A:N,3,0)</f>
        <v>PIF</v>
      </c>
      <c r="I45" s="1" t="str">
        <f>VLOOKUP(G45,Servers!A:P,16,0)</f>
        <v>ES1WI1470</v>
      </c>
      <c r="J45" s="1" t="s">
        <v>10</v>
      </c>
      <c r="K45" s="1" t="s">
        <v>29</v>
      </c>
      <c r="N45" s="1" t="s">
        <v>1342</v>
      </c>
      <c r="P45" s="1" t="str">
        <f t="shared" ref="P45" si="12">D45&amp;H45</f>
        <v>PIFPIF</v>
      </c>
    </row>
    <row r="46" spans="1:16">
      <c r="A46" s="1">
        <f t="shared" si="1"/>
        <v>45</v>
      </c>
      <c r="B46" s="1">
        <v>14</v>
      </c>
      <c r="C46" s="1">
        <v>19</v>
      </c>
      <c r="D46" s="1" t="str">
        <f>VLOOKUP(B46,Applications!A:N,3,0)</f>
        <v>PIF</v>
      </c>
      <c r="E46" s="1" t="str">
        <f>VLOOKUP(C46,Servers!A:P,16,0)</f>
        <v>ES1WI1470</v>
      </c>
      <c r="F46" s="1">
        <v>14</v>
      </c>
      <c r="G46" s="1">
        <v>20</v>
      </c>
      <c r="H46" s="1" t="str">
        <f>VLOOKUP(F46,Applications!A:N,3,0)</f>
        <v>PIF</v>
      </c>
      <c r="I46" s="1" t="str">
        <f>VLOOKUP(G46,Servers!A:P,16,0)</f>
        <v>W2K3-FOR03P</v>
      </c>
      <c r="J46" s="1" t="s">
        <v>10</v>
      </c>
      <c r="K46" s="1" t="s">
        <v>29</v>
      </c>
      <c r="N46" s="1" t="s">
        <v>1342</v>
      </c>
      <c r="P46" s="1" t="str">
        <f t="shared" ref="P46" si="13">D46&amp;H46</f>
        <v>PIFPIF</v>
      </c>
    </row>
    <row r="47" spans="1:16">
      <c r="A47" s="1">
        <f t="shared" si="1"/>
        <v>46</v>
      </c>
      <c r="B47" s="1">
        <v>2</v>
      </c>
      <c r="C47" s="1">
        <v>7</v>
      </c>
      <c r="D47" s="1" t="str">
        <f>VLOOKUP(B47,Applications!A:N,3,0)</f>
        <v>RMS</v>
      </c>
      <c r="E47" s="1" t="str">
        <f>VLOOKUP(C47,Servers!A:P,16,0)</f>
        <v>ES1WI1423</v>
      </c>
      <c r="F47" s="1">
        <v>1</v>
      </c>
      <c r="G47" s="1">
        <v>3</v>
      </c>
      <c r="H47" s="1" t="str">
        <f>VLOOKUP(F47,Applications!A:N,3,0)</f>
        <v>Aprimo</v>
      </c>
      <c r="I47" s="1" t="str">
        <f>VLOOKUP(G47,Servers!A:P,16,0)</f>
        <v>SWESR119</v>
      </c>
      <c r="J47" s="1" t="s">
        <v>10</v>
      </c>
      <c r="K47" s="1" t="s">
        <v>29</v>
      </c>
      <c r="M47" s="1" t="s">
        <v>1240</v>
      </c>
      <c r="N47" s="1" t="s">
        <v>1316</v>
      </c>
      <c r="P47" s="1" t="str">
        <f t="shared" si="11"/>
        <v>RMSAprimo</v>
      </c>
    </row>
    <row r="48" spans="1:16">
      <c r="A48" s="1">
        <f t="shared" si="1"/>
        <v>47</v>
      </c>
      <c r="B48" s="1">
        <v>2</v>
      </c>
      <c r="C48" s="1">
        <v>7</v>
      </c>
      <c r="D48" s="1" t="str">
        <f>VLOOKUP(B48,Applications!A:N,3,0)</f>
        <v>RMS</v>
      </c>
      <c r="E48" s="1" t="str">
        <f>VLOOKUP(C48,Servers!A:P,16,0)</f>
        <v>ES1WI1423</v>
      </c>
      <c r="F48" s="1">
        <v>15</v>
      </c>
      <c r="G48" s="1">
        <v>21</v>
      </c>
      <c r="H48" s="1" t="str">
        <f>VLOOKUP(F48,Applications!A:N,3,0)</f>
        <v>SAS</v>
      </c>
      <c r="I48" s="1" t="str">
        <f>VLOOKUP(G48,Servers!A:P,16,0)</f>
        <v>SWES-NLAMS1-082</v>
      </c>
      <c r="J48" s="1" t="s">
        <v>10</v>
      </c>
      <c r="K48" s="1" t="s">
        <v>29</v>
      </c>
      <c r="M48" s="1" t="s">
        <v>1240</v>
      </c>
      <c r="N48" s="1" t="s">
        <v>1317</v>
      </c>
      <c r="P48" s="1" t="str">
        <f t="shared" si="11"/>
        <v>RMSSAS</v>
      </c>
    </row>
    <row r="49" spans="1:16">
      <c r="A49" s="1">
        <f t="shared" si="1"/>
        <v>48</v>
      </c>
      <c r="B49" s="1">
        <v>2</v>
      </c>
      <c r="C49" s="1">
        <v>7</v>
      </c>
      <c r="D49" s="1" t="str">
        <f>VLOOKUP(B49,Applications!A:N,3,0)</f>
        <v>RMS</v>
      </c>
      <c r="E49" s="1" t="str">
        <f>VLOOKUP(C49,Servers!A:P,16,0)</f>
        <v>ES1WI1423</v>
      </c>
      <c r="F49" s="1">
        <v>27</v>
      </c>
      <c r="G49" s="1">
        <v>46</v>
      </c>
      <c r="H49" s="1" t="str">
        <f>VLOOKUP(F49,Applications!A:N,3,0)</f>
        <v>mail.essent.nl</v>
      </c>
      <c r="I49" s="1" t="str">
        <f>VLOOKUP(G49,Servers!A:P,16,0)</f>
        <v>mail.essent.nl</v>
      </c>
      <c r="J49" s="1" t="s">
        <v>10</v>
      </c>
      <c r="K49" s="1" t="s">
        <v>40</v>
      </c>
      <c r="L49" s="1">
        <v>5</v>
      </c>
      <c r="M49" s="1" t="s">
        <v>1259</v>
      </c>
      <c r="N49" s="1" t="s">
        <v>1318</v>
      </c>
      <c r="P49" s="1" t="str">
        <f t="shared" si="11"/>
        <v>RMSmail.essent.nl</v>
      </c>
    </row>
    <row r="50" spans="1:16">
      <c r="A50" s="1">
        <f t="shared" si="1"/>
        <v>49</v>
      </c>
      <c r="B50" s="1">
        <v>2</v>
      </c>
      <c r="C50" s="1">
        <v>7</v>
      </c>
      <c r="D50" s="1" t="str">
        <f>VLOOKUP(B50,Applications!A:N,3,0)</f>
        <v>RMS</v>
      </c>
      <c r="E50" s="1" t="str">
        <f>VLOOKUP(C50,Servers!A:P,16,0)</f>
        <v>ES1WI1423</v>
      </c>
      <c r="F50" s="1">
        <v>26</v>
      </c>
      <c r="G50" s="1">
        <v>24</v>
      </c>
      <c r="H50" s="1" t="str">
        <f>VLOOKUP(F50,Applications!A:N,3,0)</f>
        <v>RMS Portal</v>
      </c>
      <c r="I50" s="1" t="str">
        <f>VLOOKUP(G50,Servers!A:P,16,0)</f>
        <v>W2K3-RMS02P</v>
      </c>
      <c r="J50" s="1" t="s">
        <v>10</v>
      </c>
      <c r="K50" s="1" t="s">
        <v>29</v>
      </c>
      <c r="M50" s="1" t="s">
        <v>1240</v>
      </c>
      <c r="N50" s="1" t="s">
        <v>1319</v>
      </c>
      <c r="P50" s="1" t="str">
        <f t="shared" si="11"/>
        <v>RMSRMS Portal</v>
      </c>
    </row>
    <row r="51" spans="1:16">
      <c r="A51" s="1">
        <f t="shared" si="1"/>
        <v>50</v>
      </c>
      <c r="B51" s="1">
        <v>2</v>
      </c>
      <c r="C51" s="1">
        <v>7</v>
      </c>
      <c r="D51" s="1" t="str">
        <f>VLOOKUP(B51,Applications!A:N,3,0)</f>
        <v>RMS</v>
      </c>
      <c r="E51" s="1" t="str">
        <f>VLOOKUP(C51,Servers!A:P,16,0)</f>
        <v>ES1WI1423</v>
      </c>
      <c r="F51" s="1">
        <v>14</v>
      </c>
      <c r="G51" s="1">
        <v>19</v>
      </c>
      <c r="H51" s="1" t="str">
        <f>VLOOKUP(F51,Applications!A:N,3,0)</f>
        <v>PIF</v>
      </c>
      <c r="I51" s="1" t="str">
        <f>VLOOKUP(G51,Servers!A:P,16,0)</f>
        <v>ES1WI1470</v>
      </c>
      <c r="J51" s="1" t="s">
        <v>9</v>
      </c>
      <c r="K51" s="1" t="s">
        <v>29</v>
      </c>
      <c r="L51" s="1">
        <v>1000</v>
      </c>
      <c r="M51" s="1" t="s">
        <v>1240</v>
      </c>
      <c r="N51" s="1" t="s">
        <v>1320</v>
      </c>
      <c r="P51" s="1" t="str">
        <f t="shared" si="11"/>
        <v>RMSPIF</v>
      </c>
    </row>
    <row r="52" spans="1:16">
      <c r="A52" s="1">
        <f t="shared" si="1"/>
        <v>51</v>
      </c>
      <c r="B52" s="1">
        <v>2</v>
      </c>
      <c r="C52" s="1">
        <v>7</v>
      </c>
      <c r="D52" s="1" t="str">
        <f>VLOOKUP(B52,Applications!A:N,3,0)</f>
        <v>RMS</v>
      </c>
      <c r="E52" s="1" t="str">
        <f>VLOOKUP(C52,Servers!A:P,16,0)</f>
        <v>ES1WI1423</v>
      </c>
      <c r="F52" s="1">
        <v>20</v>
      </c>
      <c r="G52" s="1">
        <v>22</v>
      </c>
      <c r="H52" s="1" t="str">
        <f>VLOOKUP(F52,Applications!A:N,3,0)</f>
        <v>BPS DWH</v>
      </c>
      <c r="I52" s="1" t="str">
        <f>VLOOKUP(G52,Servers!A:P,16,0)</f>
        <v>SWES-NLAPE1-060</v>
      </c>
      <c r="J52" s="1" t="s">
        <v>10</v>
      </c>
      <c r="K52" s="1" t="s">
        <v>29</v>
      </c>
      <c r="M52" s="1" t="s">
        <v>1240</v>
      </c>
      <c r="N52" s="1" t="s">
        <v>1321</v>
      </c>
      <c r="P52" s="1" t="str">
        <f t="shared" si="11"/>
        <v>RMSBPS DWH</v>
      </c>
    </row>
    <row r="53" spans="1:16">
      <c r="A53" s="1">
        <f t="shared" si="1"/>
        <v>52</v>
      </c>
      <c r="B53" s="1">
        <v>2</v>
      </c>
      <c r="C53" s="1">
        <v>7</v>
      </c>
      <c r="D53" s="1" t="str">
        <f>VLOOKUP(B53,Applications!A:N,3,0)</f>
        <v>RMS</v>
      </c>
      <c r="E53" s="1" t="str">
        <f>VLOOKUP(C53,Servers!A:P,16,0)</f>
        <v>ES1WI1423</v>
      </c>
      <c r="F53" s="1">
        <v>31</v>
      </c>
      <c r="G53" s="1">
        <v>45</v>
      </c>
      <c r="H53" s="1" t="str">
        <f>VLOOKUP(F53,Applications!A:N,3,0)</f>
        <v>RWE ftp</v>
      </c>
      <c r="I53" s="1" t="str">
        <f>VLOOKUP(G53,Servers!A:P,16,0)</f>
        <v>ftpservice.rwe.com</v>
      </c>
      <c r="J53" s="1" t="s">
        <v>10</v>
      </c>
      <c r="K53" s="1" t="s">
        <v>43</v>
      </c>
      <c r="M53" s="1" t="s">
        <v>1258</v>
      </c>
      <c r="N53" s="1" t="s">
        <v>1322</v>
      </c>
    </row>
    <row r="54" spans="1:16">
      <c r="A54" s="1">
        <f t="shared" si="1"/>
        <v>53</v>
      </c>
      <c r="B54" s="1">
        <v>2</v>
      </c>
      <c r="C54" s="1">
        <v>7</v>
      </c>
      <c r="D54" s="1" t="str">
        <f>VLOOKUP(B54,Applications!A:N,3,0)</f>
        <v>RMS</v>
      </c>
      <c r="E54" s="1" t="str">
        <f>VLOOKUP(C54,Servers!A:P,16,0)</f>
        <v>ES1WI1423</v>
      </c>
      <c r="F54" s="1">
        <v>3</v>
      </c>
      <c r="G54" s="1">
        <v>9</v>
      </c>
      <c r="H54" s="1" t="str">
        <f>VLOOKUP(F54,Applications!A:N,3,0)</f>
        <v>XM2</v>
      </c>
      <c r="I54" s="1" t="str">
        <f>VLOOKUP(G54,Servers!A:P,16,0)</f>
        <v>SUESZ102</v>
      </c>
      <c r="J54" s="1" t="s">
        <v>10</v>
      </c>
      <c r="K54" s="1" t="s">
        <v>29</v>
      </c>
      <c r="M54" s="1" t="s">
        <v>1240</v>
      </c>
      <c r="N54" s="1" t="s">
        <v>1315</v>
      </c>
    </row>
    <row r="55" spans="1:16">
      <c r="A55" s="1">
        <f t="shared" si="1"/>
        <v>54</v>
      </c>
      <c r="B55" s="1">
        <v>2</v>
      </c>
      <c r="C55" s="1">
        <v>7</v>
      </c>
      <c r="D55" s="1" t="str">
        <f>VLOOKUP(B55,Applications!A:N,3,0)</f>
        <v>RMS</v>
      </c>
      <c r="E55" s="1" t="str">
        <f>VLOOKUP(C55,Servers!A:P,16,0)</f>
        <v>ES1WI1423</v>
      </c>
      <c r="F55" s="1">
        <v>25</v>
      </c>
      <c r="G55" s="1">
        <v>23</v>
      </c>
      <c r="H55" s="1" t="str">
        <f>VLOOKUP(F55,Applications!A:N,3,0)</f>
        <v>Wasstraat</v>
      </c>
      <c r="I55" s="1" t="str">
        <f>VLOOKUP(G55,Servers!A:P,16,0)</f>
        <v>W2K-DWH01P</v>
      </c>
      <c r="J55" s="1" t="s">
        <v>10</v>
      </c>
      <c r="K55" s="1" t="s">
        <v>62</v>
      </c>
      <c r="M55" s="1" t="s">
        <v>1240</v>
      </c>
      <c r="N55" s="1" t="s">
        <v>1264</v>
      </c>
    </row>
    <row r="56" spans="1:16">
      <c r="A56" s="1">
        <f t="shared" si="1"/>
        <v>55</v>
      </c>
      <c r="B56" s="1">
        <v>2</v>
      </c>
      <c r="C56" s="1">
        <v>8</v>
      </c>
      <c r="D56" s="1" t="str">
        <f>VLOOKUP(B56,Applications!A:N,3,0)</f>
        <v>RMS</v>
      </c>
      <c r="E56" s="1" t="str">
        <f>VLOOKUP(C56,Servers!A:P,16,0)</f>
        <v>ES1VM0145</v>
      </c>
      <c r="F56" s="1">
        <v>2</v>
      </c>
      <c r="G56" s="1">
        <v>7</v>
      </c>
      <c r="H56" s="1" t="str">
        <f>VLOOKUP(F56,Applications!A:N,3,0)</f>
        <v>RMS</v>
      </c>
      <c r="I56" s="1" t="str">
        <f>VLOOKUP(G56,Servers!A:P,16,0)</f>
        <v>ES1WI1423</v>
      </c>
      <c r="J56" s="1" t="s">
        <v>10</v>
      </c>
      <c r="N56" s="1" t="s">
        <v>1342</v>
      </c>
    </row>
    <row r="57" spans="1:16">
      <c r="A57" s="1">
        <f t="shared" si="1"/>
        <v>56</v>
      </c>
      <c r="B57" s="1">
        <v>26</v>
      </c>
      <c r="C57" s="1">
        <v>24</v>
      </c>
      <c r="D57" s="1" t="str">
        <f>VLOOKUP(B57,Applications!A:N,3,0)</f>
        <v>RMS Portal</v>
      </c>
      <c r="E57" s="1" t="str">
        <f>VLOOKUP(C57,Servers!A:P,16,0)</f>
        <v>W2K3-RMS02P</v>
      </c>
      <c r="F57" s="1">
        <v>2</v>
      </c>
      <c r="G57" s="1">
        <v>7</v>
      </c>
      <c r="H57" s="1" t="str">
        <f>VLOOKUP(F57,Applications!A:N,3,0)</f>
        <v>RMS</v>
      </c>
      <c r="I57" s="1" t="str">
        <f>VLOOKUP(G57,Servers!A:P,16,0)</f>
        <v>ES1WI1423</v>
      </c>
      <c r="J57" s="1" t="s">
        <v>10</v>
      </c>
      <c r="K57" s="1" t="s">
        <v>29</v>
      </c>
      <c r="M57" s="1" t="s">
        <v>1240</v>
      </c>
      <c r="N57" s="1" t="s">
        <v>1324</v>
      </c>
      <c r="P57" s="1" t="str">
        <f>D57&amp;H57</f>
        <v>RMS PortalRMS</v>
      </c>
    </row>
    <row r="58" spans="1:16">
      <c r="A58" s="1">
        <f t="shared" si="1"/>
        <v>57</v>
      </c>
      <c r="B58" s="1">
        <v>21</v>
      </c>
      <c r="C58" s="1">
        <v>30</v>
      </c>
      <c r="D58" s="1" t="str">
        <f>VLOOKUP(B58,Applications!A:N,3,0)</f>
        <v>RWE AD servers</v>
      </c>
      <c r="E58" s="1" t="str">
        <f>VLOOKUP(C58,Servers!A:P,16,0)</f>
        <v>GROUP.RWE.COM/DATA</v>
      </c>
      <c r="F58" s="1">
        <v>14</v>
      </c>
      <c r="G58" s="1">
        <v>19</v>
      </c>
      <c r="H58" s="1" t="str">
        <f>VLOOKUP(F58,Applications!A:N,3,0)</f>
        <v>PIF</v>
      </c>
      <c r="I58" s="1" t="str">
        <f>VLOOKUP(G58,Servers!A:P,16,0)</f>
        <v>ES1WI1470</v>
      </c>
      <c r="J58" s="1" t="s">
        <v>10</v>
      </c>
      <c r="K58" s="1" t="s">
        <v>47</v>
      </c>
      <c r="L58" s="1">
        <v>500</v>
      </c>
      <c r="M58" s="1" t="s">
        <v>1244</v>
      </c>
      <c r="N58" s="1" t="s">
        <v>1340</v>
      </c>
      <c r="P58" s="1" t="str">
        <f>D58&amp;H58</f>
        <v>RWE AD serversPIF</v>
      </c>
    </row>
    <row r="59" spans="1:16">
      <c r="A59" s="1">
        <f t="shared" si="1"/>
        <v>58</v>
      </c>
      <c r="B59" s="1">
        <v>31</v>
      </c>
      <c r="C59" s="1">
        <v>45</v>
      </c>
      <c r="D59" s="1" t="str">
        <f>VLOOKUP(B59,Applications!A:N,3,0)</f>
        <v>RWE ftp</v>
      </c>
      <c r="E59" s="1" t="str">
        <f>VLOOKUP(C59,Servers!A:P,16,0)</f>
        <v>ftpservice.rwe.com</v>
      </c>
      <c r="F59" s="1">
        <v>2</v>
      </c>
      <c r="G59" s="1">
        <v>7</v>
      </c>
      <c r="H59" s="1" t="str">
        <f>VLOOKUP(F59,Applications!A:N,3,0)</f>
        <v>RMS</v>
      </c>
      <c r="I59" s="1" t="str">
        <f>VLOOKUP(G59,Servers!A:P,16,0)</f>
        <v>ES1WI1423</v>
      </c>
      <c r="J59" s="1" t="s">
        <v>10</v>
      </c>
      <c r="K59" s="1" t="s">
        <v>43</v>
      </c>
      <c r="M59" s="1" t="s">
        <v>1258</v>
      </c>
      <c r="N59" s="1" t="s">
        <v>1325</v>
      </c>
    </row>
    <row r="60" spans="1:16">
      <c r="A60" s="1">
        <f t="shared" si="1"/>
        <v>59</v>
      </c>
      <c r="B60" s="1">
        <v>9</v>
      </c>
      <c r="C60" s="1">
        <v>37</v>
      </c>
      <c r="D60" s="1" t="str">
        <f>VLOOKUP(B60,Applications!A:N,3,0)</f>
        <v>SAP CRM</v>
      </c>
      <c r="E60" s="1" t="str">
        <f>VLOOKUP(C60,Servers!A:P,16,0)</f>
        <v>SUESZ078</v>
      </c>
      <c r="F60" s="1">
        <v>3</v>
      </c>
      <c r="G60" s="1">
        <v>9</v>
      </c>
      <c r="H60" s="1" t="str">
        <f>VLOOKUP(F60,Applications!A:N,3,0)</f>
        <v>XM2</v>
      </c>
      <c r="I60" s="1" t="str">
        <f>VLOOKUP(G60,Servers!A:P,16,0)</f>
        <v>SUESZ102</v>
      </c>
      <c r="J60" s="1" t="s">
        <v>10</v>
      </c>
      <c r="K60" s="1" t="s">
        <v>29</v>
      </c>
      <c r="L60" s="3">
        <v>50000</v>
      </c>
      <c r="N60" s="1" t="s">
        <v>1296</v>
      </c>
      <c r="P60" s="1" t="str">
        <f t="shared" ref="P60:P95" si="14">D60&amp;H60</f>
        <v>SAP CRMXM2</v>
      </c>
    </row>
    <row r="61" spans="1:16">
      <c r="A61" s="1">
        <f t="shared" si="1"/>
        <v>60</v>
      </c>
      <c r="B61" s="1">
        <v>9</v>
      </c>
      <c r="C61" s="1">
        <v>37</v>
      </c>
      <c r="D61" s="1" t="str">
        <f>VLOOKUP(B61,Applications!A:N,3,0)</f>
        <v>SAP CRM</v>
      </c>
      <c r="E61" s="1" t="str">
        <f>VLOOKUP(C61,Servers!A:P,16,0)</f>
        <v>SUESZ078</v>
      </c>
      <c r="F61" s="1">
        <v>10</v>
      </c>
      <c r="G61" s="1">
        <v>14</v>
      </c>
      <c r="H61" s="1" t="str">
        <f>VLOOKUP(F61,Applications!A:N,3,0)</f>
        <v>Informatica</v>
      </c>
      <c r="I61" s="1" t="str">
        <f>VLOOKUP(G61,Servers!A:P,16,0)</f>
        <v>SUES-NLAMS1-020</v>
      </c>
      <c r="J61" s="1" t="s">
        <v>10</v>
      </c>
      <c r="K61" s="1" t="s">
        <v>1283</v>
      </c>
      <c r="L61" s="3">
        <v>0</v>
      </c>
      <c r="M61" s="1" t="s">
        <v>1285</v>
      </c>
      <c r="N61" s="1" t="s">
        <v>1296</v>
      </c>
      <c r="P61" s="1" t="str">
        <f t="shared" si="14"/>
        <v>SAP CRMInformatica</v>
      </c>
    </row>
    <row r="62" spans="1:16">
      <c r="A62" s="1">
        <f t="shared" si="1"/>
        <v>61</v>
      </c>
      <c r="B62" s="1">
        <v>9</v>
      </c>
      <c r="C62" s="1">
        <v>38</v>
      </c>
      <c r="D62" s="1" t="str">
        <f>VLOOKUP(B62,Applications!A:N,3,0)</f>
        <v>SAP CRM</v>
      </c>
      <c r="E62" s="1" t="str">
        <f>VLOOKUP(C62,Servers!A:P,16,0)</f>
        <v>SUESZ079</v>
      </c>
      <c r="F62" s="1">
        <v>10</v>
      </c>
      <c r="G62" s="1">
        <v>14</v>
      </c>
      <c r="H62" s="1" t="str">
        <f>VLOOKUP(F62,Applications!A:N,3,0)</f>
        <v>Informatica</v>
      </c>
      <c r="I62" s="1" t="str">
        <f>VLOOKUP(G62,Servers!A:P,16,0)</f>
        <v>SUES-NLAMS1-020</v>
      </c>
      <c r="J62" s="1" t="s">
        <v>10</v>
      </c>
      <c r="K62" s="1" t="s">
        <v>1283</v>
      </c>
      <c r="L62" s="3">
        <v>0</v>
      </c>
      <c r="M62" s="1" t="s">
        <v>1285</v>
      </c>
      <c r="N62" s="1" t="s">
        <v>1296</v>
      </c>
      <c r="P62" s="1" t="str">
        <f t="shared" si="14"/>
        <v>SAP CRMInformatica</v>
      </c>
    </row>
    <row r="63" spans="1:16">
      <c r="A63" s="1">
        <f t="shared" si="1"/>
        <v>62</v>
      </c>
      <c r="B63" s="1">
        <v>9</v>
      </c>
      <c r="C63" s="1">
        <v>39</v>
      </c>
      <c r="D63" s="1" t="str">
        <f>VLOOKUP(B63,Applications!A:N,3,0)</f>
        <v>SAP CRM</v>
      </c>
      <c r="E63" s="1" t="str">
        <f>VLOOKUP(C63,Servers!A:P,16,0)</f>
        <v>SUESZ080</v>
      </c>
      <c r="F63" s="1">
        <v>10</v>
      </c>
      <c r="G63" s="1">
        <v>14</v>
      </c>
      <c r="H63" s="1" t="str">
        <f>VLOOKUP(F63,Applications!A:N,3,0)</f>
        <v>Informatica</v>
      </c>
      <c r="I63" s="1" t="str">
        <f>VLOOKUP(G63,Servers!A:P,16,0)</f>
        <v>SUES-NLAMS1-020</v>
      </c>
      <c r="J63" s="1" t="s">
        <v>10</v>
      </c>
      <c r="K63" s="1" t="s">
        <v>1283</v>
      </c>
      <c r="L63" s="3">
        <v>5000</v>
      </c>
      <c r="M63" s="1" t="s">
        <v>1285</v>
      </c>
      <c r="N63" s="1" t="s">
        <v>1296</v>
      </c>
      <c r="P63" s="1" t="str">
        <f t="shared" si="14"/>
        <v>SAP CRMInformatica</v>
      </c>
    </row>
    <row r="64" spans="1:16">
      <c r="A64" s="1">
        <f t="shared" si="1"/>
        <v>63</v>
      </c>
      <c r="B64" s="1">
        <v>8</v>
      </c>
      <c r="C64" s="1">
        <v>40</v>
      </c>
      <c r="D64" s="1" t="str">
        <f>VLOOKUP(B64,Applications!A:N,3,0)</f>
        <v>SAP ISU</v>
      </c>
      <c r="E64" s="1" t="str">
        <f>VLOOKUP(C64,Servers!A:P,16,0)</f>
        <v>SUESZ081</v>
      </c>
      <c r="F64" s="1">
        <v>3</v>
      </c>
      <c r="G64" s="1">
        <v>9</v>
      </c>
      <c r="H64" s="1" t="str">
        <f>VLOOKUP(F64,Applications!A:N,3,0)</f>
        <v>XM2</v>
      </c>
      <c r="I64" s="1" t="str">
        <f>VLOOKUP(G64,Servers!A:P,16,0)</f>
        <v>SUESZ102</v>
      </c>
      <c r="J64" s="1" t="s">
        <v>10</v>
      </c>
      <c r="K64" s="1" t="s">
        <v>29</v>
      </c>
      <c r="L64" s="3">
        <v>125000</v>
      </c>
      <c r="N64" s="1" t="s">
        <v>1295</v>
      </c>
      <c r="P64" s="1" t="str">
        <f t="shared" si="14"/>
        <v>SAP ISUXM2</v>
      </c>
    </row>
    <row r="65" spans="1:16">
      <c r="A65" s="1">
        <f t="shared" si="1"/>
        <v>64</v>
      </c>
      <c r="B65" s="1">
        <v>8</v>
      </c>
      <c r="C65" s="1">
        <v>40</v>
      </c>
      <c r="D65" s="1" t="str">
        <f>VLOOKUP(B65,Applications!A:N,3,0)</f>
        <v>SAP ISU</v>
      </c>
      <c r="E65" s="1" t="str">
        <f>VLOOKUP(C65,Servers!A:P,16,0)</f>
        <v>SUESZ081</v>
      </c>
      <c r="F65" s="1">
        <v>10</v>
      </c>
      <c r="G65" s="1">
        <v>14</v>
      </c>
      <c r="H65" s="1" t="str">
        <f>VLOOKUP(F65,Applications!A:N,3,0)</f>
        <v>Informatica</v>
      </c>
      <c r="I65" s="1" t="str">
        <f>VLOOKUP(G65,Servers!A:P,16,0)</f>
        <v>SUES-NLAMS1-020</v>
      </c>
      <c r="J65" s="1" t="s">
        <v>10</v>
      </c>
      <c r="K65" s="1" t="s">
        <v>1283</v>
      </c>
      <c r="L65" s="3">
        <v>0</v>
      </c>
      <c r="M65" s="1" t="s">
        <v>1285</v>
      </c>
      <c r="N65" s="1" t="s">
        <v>1295</v>
      </c>
      <c r="P65" s="1" t="str">
        <f t="shared" si="14"/>
        <v>SAP ISUInformatica</v>
      </c>
    </row>
    <row r="66" spans="1:16">
      <c r="A66" s="1">
        <f t="shared" si="1"/>
        <v>65</v>
      </c>
      <c r="B66" s="1">
        <v>8</v>
      </c>
      <c r="C66" s="1">
        <v>41</v>
      </c>
      <c r="D66" s="1" t="str">
        <f>VLOOKUP(B66,Applications!A:N,3,0)</f>
        <v>SAP ISU</v>
      </c>
      <c r="E66" s="1" t="str">
        <f>VLOOKUP(C66,Servers!A:P,16,0)</f>
        <v>SUESZ082</v>
      </c>
      <c r="F66" s="1">
        <v>10</v>
      </c>
      <c r="G66" s="1">
        <v>14</v>
      </c>
      <c r="H66" s="1" t="str">
        <f>VLOOKUP(F66,Applications!A:N,3,0)</f>
        <v>Informatica</v>
      </c>
      <c r="I66" s="1" t="str">
        <f>VLOOKUP(G66,Servers!A:P,16,0)</f>
        <v>SUES-NLAMS1-020</v>
      </c>
      <c r="J66" s="1" t="s">
        <v>10</v>
      </c>
      <c r="K66" s="1" t="s">
        <v>1283</v>
      </c>
      <c r="L66" s="3">
        <v>10000</v>
      </c>
      <c r="M66" s="1" t="s">
        <v>1285</v>
      </c>
      <c r="N66" s="1" t="s">
        <v>1295</v>
      </c>
      <c r="P66" s="1" t="str">
        <f t="shared" si="14"/>
        <v>SAP ISUInformatica</v>
      </c>
    </row>
    <row r="67" spans="1:16">
      <c r="A67" s="1">
        <f t="shared" si="1"/>
        <v>66</v>
      </c>
      <c r="B67" s="1">
        <v>8</v>
      </c>
      <c r="C67" s="1">
        <v>42</v>
      </c>
      <c r="D67" s="1" t="str">
        <f>VLOOKUP(B67,Applications!A:N,3,0)</f>
        <v>SAP ISU</v>
      </c>
      <c r="E67" s="1" t="str">
        <f>VLOOKUP(C67,Servers!A:P,16,0)</f>
        <v>SUESZ083</v>
      </c>
      <c r="F67" s="1">
        <v>10</v>
      </c>
      <c r="G67" s="1">
        <v>14</v>
      </c>
      <c r="H67" s="1" t="str">
        <f>VLOOKUP(F67,Applications!A:N,3,0)</f>
        <v>Informatica</v>
      </c>
      <c r="I67" s="1" t="str">
        <f>VLOOKUP(G67,Servers!A:P,16,0)</f>
        <v>SUES-NLAMS1-020</v>
      </c>
      <c r="J67" s="1" t="s">
        <v>10</v>
      </c>
      <c r="K67" s="1" t="s">
        <v>1283</v>
      </c>
      <c r="L67" s="3">
        <v>0</v>
      </c>
      <c r="M67" s="1" t="s">
        <v>1285</v>
      </c>
      <c r="N67" s="1" t="s">
        <v>1295</v>
      </c>
      <c r="P67" s="1" t="str">
        <f t="shared" si="14"/>
        <v>SAP ISUInformatica</v>
      </c>
    </row>
    <row r="68" spans="1:16">
      <c r="A68" s="1">
        <f t="shared" ref="A68:A114" si="15">ROW()-1</f>
        <v>67</v>
      </c>
      <c r="B68" s="1">
        <v>8</v>
      </c>
      <c r="C68" s="1">
        <v>42</v>
      </c>
      <c r="D68" s="1" t="str">
        <f>VLOOKUP(B68,Applications!A:N,3,0)</f>
        <v>SAP ISU</v>
      </c>
      <c r="E68" s="1" t="str">
        <f>VLOOKUP(C68,Servers!A:P,16,0)</f>
        <v>SUESZ083</v>
      </c>
      <c r="F68" s="1">
        <v>10</v>
      </c>
      <c r="G68" s="1">
        <v>14</v>
      </c>
      <c r="H68" s="1" t="str">
        <f>VLOOKUP(F68,Applications!A:N,3,0)</f>
        <v>Informatica</v>
      </c>
      <c r="I68" s="1" t="str">
        <f>VLOOKUP(G68,Servers!A:P,16,0)</f>
        <v>SUES-NLAMS1-020</v>
      </c>
      <c r="J68" s="1" t="s">
        <v>10</v>
      </c>
      <c r="K68" s="1" t="s">
        <v>47</v>
      </c>
      <c r="L68" s="3">
        <v>0</v>
      </c>
      <c r="M68" s="1" t="s">
        <v>1244</v>
      </c>
      <c r="N68" s="1" t="s">
        <v>2091</v>
      </c>
      <c r="P68" s="1" t="str">
        <f t="shared" ref="P68" si="16">D68&amp;H68</f>
        <v>SAP ISUInformatica</v>
      </c>
    </row>
    <row r="69" spans="1:16">
      <c r="A69" s="1">
        <f t="shared" si="15"/>
        <v>68</v>
      </c>
      <c r="B69" s="1">
        <v>15</v>
      </c>
      <c r="C69" s="1">
        <v>21</v>
      </c>
      <c r="D69" s="1" t="str">
        <f>VLOOKUP(B69,Applications!A:N,3,0)</f>
        <v>SAS</v>
      </c>
      <c r="E69" s="1" t="str">
        <f>VLOOKUP(C69,Servers!A:P,16,0)</f>
        <v>SWES-NLAMS1-082</v>
      </c>
      <c r="F69" s="1">
        <v>2</v>
      </c>
      <c r="G69" s="1">
        <v>7</v>
      </c>
      <c r="H69" s="1" t="str">
        <f>VLOOKUP(F69,Applications!A:N,3,0)</f>
        <v>RMS</v>
      </c>
      <c r="I69" s="1" t="str">
        <f>VLOOKUP(G69,Servers!A:P,16,0)</f>
        <v>ES1WI1423</v>
      </c>
      <c r="J69" s="1" t="s">
        <v>10</v>
      </c>
      <c r="K69" s="1" t="s">
        <v>29</v>
      </c>
      <c r="M69" s="1" t="s">
        <v>1240</v>
      </c>
      <c r="N69" s="1" t="s">
        <v>1327</v>
      </c>
      <c r="P69" s="1" t="str">
        <f t="shared" si="14"/>
        <v>SASRMS</v>
      </c>
    </row>
    <row r="70" spans="1:16">
      <c r="A70" s="1">
        <f t="shared" si="15"/>
        <v>69</v>
      </c>
      <c r="B70" s="1">
        <v>5</v>
      </c>
      <c r="C70" s="1">
        <v>33</v>
      </c>
      <c r="D70" s="1" t="str">
        <f>VLOOKUP(B70,Applications!A:N,3,0)</f>
        <v>Sharepoint</v>
      </c>
      <c r="E70" s="1" t="str">
        <f>VLOOKUP(C70,Servers!A:P,16,0)</f>
        <v>https://teamatwork-sharepoint.rwe.com</v>
      </c>
      <c r="F70" s="1">
        <v>14</v>
      </c>
      <c r="G70" s="1">
        <v>19</v>
      </c>
      <c r="H70" s="1" t="str">
        <f>VLOOKUP(F70,Applications!A:N,3,0)</f>
        <v>PIF</v>
      </c>
      <c r="I70" s="1" t="str">
        <f>VLOOKUP(G70,Servers!A:P,16,0)</f>
        <v>ES1WI1470</v>
      </c>
      <c r="J70" s="1" t="s">
        <v>10</v>
      </c>
      <c r="K70" s="1" t="s">
        <v>43</v>
      </c>
      <c r="L70" s="1">
        <v>1500</v>
      </c>
      <c r="M70" s="1" t="s">
        <v>1254</v>
      </c>
      <c r="N70" s="1" t="s">
        <v>1334</v>
      </c>
      <c r="P70" s="1" t="str">
        <f t="shared" si="14"/>
        <v>SharepointPIF</v>
      </c>
    </row>
    <row r="71" spans="1:16">
      <c r="A71" s="1">
        <f t="shared" si="15"/>
        <v>70</v>
      </c>
      <c r="B71" s="1">
        <v>19</v>
      </c>
      <c r="C71" s="1">
        <v>28</v>
      </c>
      <c r="D71" s="1" t="str">
        <f>VLOOKUP(B71,Applications!A:N,3,0)</f>
        <v>Thinconnect</v>
      </c>
      <c r="E71" s="1" t="str">
        <f>VLOOKUP(C71,Servers!A:P,16,0)</f>
        <v>SWES-NLAMS1-067</v>
      </c>
      <c r="F71" s="1">
        <v>14</v>
      </c>
      <c r="G71" s="1">
        <v>19</v>
      </c>
      <c r="H71" s="1" t="str">
        <f>VLOOKUP(F71,Applications!A:N,3,0)</f>
        <v>PIF</v>
      </c>
      <c r="I71" s="1" t="str">
        <f>VLOOKUP(G71,Servers!A:P,16,0)</f>
        <v>ES1WI1470</v>
      </c>
      <c r="J71" s="1" t="s">
        <v>10</v>
      </c>
      <c r="K71" s="1" t="s">
        <v>29</v>
      </c>
      <c r="L71" s="1">
        <v>800</v>
      </c>
      <c r="M71" s="1" t="s">
        <v>1237</v>
      </c>
      <c r="N71" s="1" t="s">
        <v>1339</v>
      </c>
      <c r="P71" s="1" t="str">
        <f t="shared" si="14"/>
        <v>ThinconnectPIF</v>
      </c>
    </row>
    <row r="72" spans="1:16">
      <c r="A72" s="1">
        <f t="shared" si="15"/>
        <v>71</v>
      </c>
      <c r="B72" s="1">
        <v>19</v>
      </c>
      <c r="C72" s="1">
        <v>28</v>
      </c>
      <c r="D72" s="1" t="str">
        <f>VLOOKUP(B72,Applications!A:N,3,0)</f>
        <v>Thinconnect</v>
      </c>
      <c r="E72" s="1" t="str">
        <f>VLOOKUP(C72,Servers!A:P,16,0)</f>
        <v>SWES-NLAMS1-067</v>
      </c>
      <c r="F72" s="1">
        <v>3</v>
      </c>
      <c r="G72" s="1">
        <v>9</v>
      </c>
      <c r="H72" s="1" t="str">
        <f>VLOOKUP(F72,Applications!A:N,3,0)</f>
        <v>XM2</v>
      </c>
      <c r="I72" s="1" t="str">
        <f>VLOOKUP(G72,Servers!A:P,16,0)</f>
        <v>SUESZ102</v>
      </c>
      <c r="J72" s="1" t="s">
        <v>10</v>
      </c>
      <c r="K72" s="1" t="s">
        <v>29</v>
      </c>
      <c r="N72" s="1" t="s">
        <v>1314</v>
      </c>
      <c r="P72" s="1" t="str">
        <f t="shared" si="14"/>
        <v>ThinconnectXM2</v>
      </c>
    </row>
    <row r="73" spans="1:16">
      <c r="A73" s="1">
        <f t="shared" si="15"/>
        <v>72</v>
      </c>
      <c r="B73" s="1">
        <v>19</v>
      </c>
      <c r="C73" s="1">
        <v>28</v>
      </c>
      <c r="D73" s="1" t="str">
        <f>VLOOKUP(B73,Applications!A:N,3,0)</f>
        <v>Thinconnect</v>
      </c>
      <c r="E73" s="1" t="str">
        <f>VLOOKUP(C73,Servers!A:P,16,0)</f>
        <v>SWES-NLAMS1-067</v>
      </c>
      <c r="F73" s="1">
        <v>20</v>
      </c>
      <c r="G73" s="1">
        <v>22</v>
      </c>
      <c r="H73" s="1" t="str">
        <f>VLOOKUP(F73,Applications!A:N,3,0)</f>
        <v>BPS DWH</v>
      </c>
      <c r="I73" s="1" t="str">
        <f>VLOOKUP(G73,Servers!A:P,16,0)</f>
        <v>SWES-NLAPE1-060</v>
      </c>
      <c r="J73" s="1" t="s">
        <v>10</v>
      </c>
      <c r="K73" s="1" t="s">
        <v>29</v>
      </c>
      <c r="M73" s="1" t="s">
        <v>1239</v>
      </c>
      <c r="N73" s="1" t="s">
        <v>1271</v>
      </c>
      <c r="P73" s="1" t="str">
        <f t="shared" si="14"/>
        <v>ThinconnectBPS DWH</v>
      </c>
    </row>
    <row r="74" spans="1:16">
      <c r="A74" s="1">
        <f t="shared" si="15"/>
        <v>73</v>
      </c>
      <c r="B74" s="1">
        <v>19</v>
      </c>
      <c r="C74" s="1">
        <v>28</v>
      </c>
      <c r="D74" s="1" t="str">
        <f>VLOOKUP(B74,Applications!A:N,3,0)</f>
        <v>Thinconnect</v>
      </c>
      <c r="E74" s="1" t="str">
        <f>VLOOKUP(C74,Servers!A:P,16,0)</f>
        <v>SWES-NLAMS1-067</v>
      </c>
      <c r="F74" s="1">
        <v>20</v>
      </c>
      <c r="G74" s="1">
        <v>22</v>
      </c>
      <c r="H74" s="1" t="str">
        <f>VLOOKUP(F74,Applications!A:N,3,0)</f>
        <v>BPS DWH</v>
      </c>
      <c r="I74" s="1" t="str">
        <f>VLOOKUP(G74,Servers!A:P,16,0)</f>
        <v>SWES-NLAPE1-060</v>
      </c>
      <c r="J74" s="1" t="s">
        <v>10</v>
      </c>
      <c r="K74" s="1" t="s">
        <v>47</v>
      </c>
      <c r="M74" s="1" t="s">
        <v>1244</v>
      </c>
      <c r="N74" s="1" t="s">
        <v>1271</v>
      </c>
      <c r="P74" s="1" t="str">
        <f t="shared" si="14"/>
        <v>ThinconnectBPS DWH</v>
      </c>
    </row>
    <row r="75" spans="1:16">
      <c r="A75" s="1">
        <f t="shared" si="15"/>
        <v>74</v>
      </c>
      <c r="B75" s="1">
        <v>13</v>
      </c>
      <c r="C75" s="1">
        <v>17</v>
      </c>
      <c r="D75" s="1" t="str">
        <f>VLOOKUP(B75,Applications!A:N,3,0)</f>
        <v>Totalview</v>
      </c>
      <c r="E75" s="1" t="str">
        <f>VLOOKUP(C75,Servers!A:P,16,0)</f>
        <v>ES1VM0325</v>
      </c>
      <c r="F75" s="1">
        <v>14</v>
      </c>
      <c r="G75" s="1">
        <v>19</v>
      </c>
      <c r="H75" s="1" t="str">
        <f>VLOOKUP(F75,Applications!A:N,3,0)</f>
        <v>PIF</v>
      </c>
      <c r="I75" s="1" t="str">
        <f>VLOOKUP(G75,Servers!A:P,16,0)</f>
        <v>ES1WI1470</v>
      </c>
      <c r="J75" s="1" t="s">
        <v>10</v>
      </c>
      <c r="K75" s="1" t="s">
        <v>43</v>
      </c>
      <c r="L75" s="1">
        <v>100</v>
      </c>
      <c r="M75" s="1" t="s">
        <v>1242</v>
      </c>
      <c r="N75" s="1" t="s">
        <v>1337</v>
      </c>
      <c r="P75" s="1" t="str">
        <f t="shared" si="14"/>
        <v>TotalviewPIF</v>
      </c>
    </row>
    <row r="76" spans="1:16">
      <c r="A76" s="1">
        <f t="shared" si="15"/>
        <v>75</v>
      </c>
      <c r="B76" s="1">
        <v>13</v>
      </c>
      <c r="C76" s="1">
        <v>17</v>
      </c>
      <c r="D76" s="1" t="str">
        <f>VLOOKUP(B76,Applications!A:N,3,0)</f>
        <v>Totalview</v>
      </c>
      <c r="E76" s="1" t="str">
        <f>VLOOKUP(C76,Servers!A:P,16,0)</f>
        <v>ES1VM0325</v>
      </c>
      <c r="F76" s="1">
        <v>14</v>
      </c>
      <c r="G76" s="1">
        <v>19</v>
      </c>
      <c r="H76" s="1" t="str">
        <f>VLOOKUP(F76,Applications!A:N,3,0)</f>
        <v>PIF</v>
      </c>
      <c r="I76" s="1" t="str">
        <f>VLOOKUP(G76,Servers!A:P,16,0)</f>
        <v>ES1WI1470</v>
      </c>
      <c r="J76" s="1" t="s">
        <v>10</v>
      </c>
      <c r="K76" s="1" t="s">
        <v>29</v>
      </c>
      <c r="L76" s="1">
        <v>100</v>
      </c>
      <c r="M76" s="1" t="s">
        <v>1238</v>
      </c>
      <c r="N76" s="1" t="s">
        <v>1338</v>
      </c>
      <c r="P76" s="1" t="str">
        <f t="shared" si="14"/>
        <v>TotalviewPIF</v>
      </c>
    </row>
    <row r="77" spans="1:16">
      <c r="A77" s="1">
        <f t="shared" si="15"/>
        <v>76</v>
      </c>
      <c r="B77" s="1">
        <v>13</v>
      </c>
      <c r="C77" s="1">
        <v>17</v>
      </c>
      <c r="D77" s="1" t="str">
        <f>VLOOKUP(B77,Applications!A:N,3,0)</f>
        <v>Totalview</v>
      </c>
      <c r="E77" s="1" t="str">
        <f>VLOOKUP(C77,Servers!A:P,16,0)</f>
        <v>ES1VM0325</v>
      </c>
      <c r="F77" s="1">
        <v>20</v>
      </c>
      <c r="G77" s="1">
        <v>22</v>
      </c>
      <c r="H77" s="1" t="str">
        <f>VLOOKUP(F77,Applications!A:N,3,0)</f>
        <v>BPS DWH</v>
      </c>
      <c r="I77" s="1" t="str">
        <f>VLOOKUP(G77,Servers!A:P,16,0)</f>
        <v>SWES-NLAPE1-060</v>
      </c>
      <c r="J77" s="1" t="s">
        <v>10</v>
      </c>
      <c r="K77" s="1" t="s">
        <v>29</v>
      </c>
      <c r="M77" s="1" t="s">
        <v>1237</v>
      </c>
      <c r="N77" s="1" t="s">
        <v>1272</v>
      </c>
      <c r="P77" s="1" t="str">
        <f t="shared" si="14"/>
        <v>TotalviewBPS DWH</v>
      </c>
    </row>
    <row r="78" spans="1:16">
      <c r="A78" s="1">
        <f t="shared" si="15"/>
        <v>77</v>
      </c>
      <c r="B78" s="1">
        <v>13</v>
      </c>
      <c r="C78" s="1">
        <v>17</v>
      </c>
      <c r="D78" s="1" t="str">
        <f>VLOOKUP(B78,Applications!A:N,3,0)</f>
        <v>Totalview</v>
      </c>
      <c r="E78" s="1" t="str">
        <f>VLOOKUP(C78,Servers!A:P,16,0)</f>
        <v>ES1VM0325</v>
      </c>
      <c r="F78" s="1">
        <v>20</v>
      </c>
      <c r="G78" s="1">
        <v>22</v>
      </c>
      <c r="H78" s="1" t="str">
        <f>VLOOKUP(F78,Applications!A:N,3,0)</f>
        <v>BPS DWH</v>
      </c>
      <c r="I78" s="1" t="str">
        <f>VLOOKUP(G78,Servers!A:P,16,0)</f>
        <v>SWES-NLAPE1-060</v>
      </c>
      <c r="J78" s="1" t="s">
        <v>10</v>
      </c>
      <c r="K78" s="1" t="s">
        <v>47</v>
      </c>
      <c r="M78" s="1" t="s">
        <v>1244</v>
      </c>
      <c r="N78" s="1" t="s">
        <v>1272</v>
      </c>
      <c r="P78" s="1" t="str">
        <f t="shared" si="14"/>
        <v>TotalviewBPS DWH</v>
      </c>
    </row>
    <row r="79" spans="1:16">
      <c r="A79" s="1">
        <f t="shared" si="15"/>
        <v>78</v>
      </c>
      <c r="B79" s="1">
        <v>13</v>
      </c>
      <c r="C79" s="1">
        <v>17</v>
      </c>
      <c r="D79" s="1" t="str">
        <f>VLOOKUP(B79,Applications!A:N,3,0)</f>
        <v>Totalview</v>
      </c>
      <c r="E79" s="1" t="str">
        <f>VLOOKUP(C79,Servers!A:P,16,0)</f>
        <v>ES1VM0325</v>
      </c>
      <c r="F79" s="1">
        <v>10</v>
      </c>
      <c r="G79" s="1">
        <v>14</v>
      </c>
      <c r="H79" s="1" t="str">
        <f>VLOOKUP(F79,Applications!A:N,3,0)</f>
        <v>Informatica</v>
      </c>
      <c r="I79" s="1" t="str">
        <f>VLOOKUP(G79,Servers!A:P,16,0)</f>
        <v>SUES-NLAMS1-020</v>
      </c>
      <c r="J79" s="1" t="s">
        <v>10</v>
      </c>
      <c r="K79" s="1" t="s">
        <v>29</v>
      </c>
      <c r="L79" s="1">
        <v>10</v>
      </c>
      <c r="M79" s="1" t="s">
        <v>1290</v>
      </c>
      <c r="N79" s="1" t="s">
        <v>1272</v>
      </c>
      <c r="P79" s="1" t="str">
        <f t="shared" ref="P79" si="17">D79&amp;H79</f>
        <v>TotalviewInformatica</v>
      </c>
    </row>
    <row r="80" spans="1:16">
      <c r="A80" s="1">
        <f t="shared" si="15"/>
        <v>79</v>
      </c>
      <c r="B80" s="1">
        <v>13</v>
      </c>
      <c r="C80" s="1">
        <v>17</v>
      </c>
      <c r="D80" s="1" t="str">
        <f>VLOOKUP(B80,Applications!A:N,3,0)</f>
        <v>Totalview</v>
      </c>
      <c r="E80" s="1" t="str">
        <f>VLOOKUP(C80,Servers!A:P,16,0)</f>
        <v>ES1VM0325</v>
      </c>
      <c r="F80" s="1">
        <v>10</v>
      </c>
      <c r="G80" s="1">
        <v>14</v>
      </c>
      <c r="H80" s="1" t="str">
        <f>VLOOKUP(F80,Applications!A:N,3,0)</f>
        <v>Informatica</v>
      </c>
      <c r="I80" s="1" t="str">
        <f>VLOOKUP(G80,Servers!A:P,16,0)</f>
        <v>SUES-NLAMS1-020</v>
      </c>
      <c r="J80" s="1" t="s">
        <v>10</v>
      </c>
      <c r="K80" s="1" t="s">
        <v>47</v>
      </c>
      <c r="L80" s="1">
        <v>10</v>
      </c>
      <c r="M80" s="1" t="s">
        <v>1244</v>
      </c>
      <c r="N80" s="1" t="s">
        <v>2092</v>
      </c>
      <c r="P80" s="1" t="str">
        <f t="shared" ref="P80" si="18">D80&amp;H80</f>
        <v>TotalviewInformatica</v>
      </c>
    </row>
    <row r="81" spans="1:16">
      <c r="A81" s="1">
        <f t="shared" si="15"/>
        <v>80</v>
      </c>
      <c r="B81" s="1">
        <v>13</v>
      </c>
      <c r="C81" s="1">
        <v>17</v>
      </c>
      <c r="D81" s="1" t="str">
        <f>VLOOKUP(B81,Applications!A:N,3,0)</f>
        <v>Totalview</v>
      </c>
      <c r="E81" s="1" t="str">
        <f>VLOOKUP(C81,Servers!A:P,16,0)</f>
        <v>ES1VM0325</v>
      </c>
      <c r="F81" s="1">
        <v>13</v>
      </c>
      <c r="G81" s="1">
        <v>16</v>
      </c>
      <c r="H81" s="1" t="str">
        <f>VLOOKUP(F81,Applications!A:N,3,0)</f>
        <v>Totalview</v>
      </c>
      <c r="I81" s="1" t="str">
        <f>VLOOKUP(G81,Servers!A:P,16,0)</f>
        <v>ES1VM0324</v>
      </c>
      <c r="J81" s="1" t="s">
        <v>10</v>
      </c>
      <c r="K81" s="1" t="s">
        <v>29</v>
      </c>
      <c r="N81" s="1" t="s">
        <v>1342</v>
      </c>
      <c r="P81" s="1" t="str">
        <f t="shared" ref="P81" si="19">D81&amp;H81</f>
        <v>TotalviewTotalview</v>
      </c>
    </row>
    <row r="82" spans="1:16">
      <c r="A82" s="1">
        <f t="shared" si="15"/>
        <v>81</v>
      </c>
      <c r="B82" s="1">
        <v>23</v>
      </c>
      <c r="C82" s="1">
        <v>44</v>
      </c>
      <c r="D82" s="1" t="str">
        <f>VLOOKUP(B82,Applications!A:N,3,0)</f>
        <v>TPM</v>
      </c>
      <c r="E82" s="1" t="str">
        <f>VLOOKUP(C82,Servers!A:P,16,0)</f>
        <v>SUESZ158</v>
      </c>
      <c r="F82" s="1">
        <v>10</v>
      </c>
      <c r="G82" s="1">
        <v>14</v>
      </c>
      <c r="H82" s="1" t="str">
        <f>VLOOKUP(F82,Applications!A:N,3,0)</f>
        <v>Informatica</v>
      </c>
      <c r="I82" s="1" t="str">
        <f>VLOOKUP(G82,Servers!A:P,16,0)</f>
        <v>SUES-NLAMS1-020</v>
      </c>
      <c r="J82" s="1" t="s">
        <v>10</v>
      </c>
      <c r="K82" s="1" t="s">
        <v>29</v>
      </c>
      <c r="L82" s="1">
        <v>100</v>
      </c>
      <c r="M82" s="1" t="s">
        <v>1240</v>
      </c>
      <c r="N82" s="1" t="s">
        <v>1299</v>
      </c>
      <c r="P82" s="1" t="str">
        <f t="shared" si="14"/>
        <v>TPMInformatica</v>
      </c>
    </row>
    <row r="83" spans="1:16">
      <c r="A83" s="1">
        <f t="shared" si="15"/>
        <v>82</v>
      </c>
      <c r="B83" s="1">
        <v>11</v>
      </c>
      <c r="C83" s="1">
        <v>15</v>
      </c>
      <c r="D83" s="1" t="str">
        <f>VLOOKUP(B83,Applications!A:N,3,0)</f>
        <v>Vaultage</v>
      </c>
      <c r="E83" s="1" t="str">
        <f>VLOOKUP(C83,Servers!A:P,16,0)</f>
        <v>SUES-NLAMS-011</v>
      </c>
      <c r="F83" s="1">
        <v>6</v>
      </c>
      <c r="G83" s="1">
        <v>12</v>
      </c>
      <c r="H83" s="1" t="str">
        <f>VLOOKUP(F83,Applications!A:N,3,0)</f>
        <v>Qlikview</v>
      </c>
      <c r="I83" s="1" t="str">
        <f>VLOOKUP(G83,Servers!A:P,16,0)</f>
        <v>ES1WI1462</v>
      </c>
      <c r="J83" s="1" t="s">
        <v>10</v>
      </c>
      <c r="K83" s="1" t="s">
        <v>29</v>
      </c>
      <c r="M83" s="1" t="s">
        <v>1290</v>
      </c>
      <c r="N83" s="1" t="s">
        <v>1303</v>
      </c>
      <c r="P83" s="1" t="str">
        <f t="shared" si="14"/>
        <v>VaultageQlikview</v>
      </c>
    </row>
    <row r="84" spans="1:16">
      <c r="A84" s="1">
        <f t="shared" si="15"/>
        <v>83</v>
      </c>
      <c r="B84" s="1">
        <v>11</v>
      </c>
      <c r="C84" s="1">
        <v>15</v>
      </c>
      <c r="D84" s="1" t="str">
        <f>VLOOKUP(B84,Applications!A:N,3,0)</f>
        <v>Vaultage</v>
      </c>
      <c r="E84" s="1" t="str">
        <f>VLOOKUP(C84,Servers!A:P,16,0)</f>
        <v>SUES-NLAMS-011</v>
      </c>
      <c r="F84" s="1">
        <v>10</v>
      </c>
      <c r="G84" s="1">
        <v>14</v>
      </c>
      <c r="H84" s="1" t="str">
        <f>VLOOKUP(F84,Applications!A:N,3,0)</f>
        <v>Informatica</v>
      </c>
      <c r="I84" s="1" t="str">
        <f>VLOOKUP(G84,Servers!A:P,16,0)</f>
        <v>SUES-NLAMS1-020</v>
      </c>
      <c r="J84" s="1" t="s">
        <v>10</v>
      </c>
      <c r="K84" s="1" t="s">
        <v>29</v>
      </c>
      <c r="M84" s="1" t="s">
        <v>1240</v>
      </c>
      <c r="N84" s="1" t="s">
        <v>1304</v>
      </c>
      <c r="P84" s="1" t="str">
        <f t="shared" ref="P84" si="20">D84&amp;H84</f>
        <v>VaultageInformatica</v>
      </c>
    </row>
    <row r="85" spans="1:16">
      <c r="A85" s="1">
        <f t="shared" si="15"/>
        <v>84</v>
      </c>
      <c r="B85" s="1">
        <v>11</v>
      </c>
      <c r="C85" s="1">
        <v>15</v>
      </c>
      <c r="D85" s="1" t="str">
        <f>VLOOKUP(B85,Applications!A:N,3,0)</f>
        <v>Vaultage</v>
      </c>
      <c r="E85" s="1" t="str">
        <f>VLOOKUP(C85,Servers!A:P,16,0)</f>
        <v>SUES-NLAMS-011</v>
      </c>
      <c r="F85" s="1">
        <v>20</v>
      </c>
      <c r="G85" s="1">
        <v>22</v>
      </c>
      <c r="H85" s="1" t="str">
        <f>VLOOKUP(F85,Applications!A:N,3,0)</f>
        <v>BPS DWH</v>
      </c>
      <c r="I85" s="1" t="str">
        <f>VLOOKUP(G85,Servers!A:P,16,0)</f>
        <v>SWES-NLAPE1-060</v>
      </c>
      <c r="J85" s="1" t="s">
        <v>10</v>
      </c>
      <c r="K85" s="1" t="s">
        <v>29</v>
      </c>
      <c r="M85" s="1" t="s">
        <v>1240</v>
      </c>
      <c r="N85" s="1" t="s">
        <v>1273</v>
      </c>
      <c r="P85" s="1" t="str">
        <f t="shared" si="14"/>
        <v>VaultageBPS DWH</v>
      </c>
    </row>
    <row r="86" spans="1:16">
      <c r="A86" s="1">
        <f t="shared" si="15"/>
        <v>85</v>
      </c>
      <c r="B86" s="1">
        <v>25</v>
      </c>
      <c r="C86" s="1">
        <v>23</v>
      </c>
      <c r="D86" s="1" t="str">
        <f>VLOOKUP(B86,Applications!A:N,3,0)</f>
        <v>Wasstraat</v>
      </c>
      <c r="E86" s="1" t="str">
        <f>VLOOKUP(C86,Servers!A:P,16,0)</f>
        <v>W2K-DWH01P</v>
      </c>
      <c r="F86" s="1">
        <v>2</v>
      </c>
      <c r="G86" s="1">
        <v>7</v>
      </c>
      <c r="H86" s="1" t="str">
        <f>VLOOKUP(F86,Applications!A:N,3,0)</f>
        <v>RMS</v>
      </c>
      <c r="I86" s="1" t="str">
        <f>VLOOKUP(G86,Servers!A:P,16,0)</f>
        <v>ES1WI1423</v>
      </c>
      <c r="J86" s="1" t="s">
        <v>9</v>
      </c>
      <c r="K86" s="1" t="s">
        <v>29</v>
      </c>
      <c r="M86" s="1" t="s">
        <v>1240</v>
      </c>
      <c r="N86" s="1" t="s">
        <v>1326</v>
      </c>
      <c r="P86" s="1" t="str">
        <f t="shared" si="14"/>
        <v>WasstraatRMS</v>
      </c>
    </row>
    <row r="87" spans="1:16">
      <c r="A87" s="1">
        <f t="shared" si="15"/>
        <v>86</v>
      </c>
      <c r="B87" s="1">
        <v>3</v>
      </c>
      <c r="C87" s="1">
        <v>9</v>
      </c>
      <c r="D87" s="1" t="str">
        <f>VLOOKUP(B87,Applications!A:N,3,0)</f>
        <v>XM2</v>
      </c>
      <c r="E87" s="1" t="str">
        <f>VLOOKUP(C87,Servers!A:P,16,0)</f>
        <v>SUESZ102</v>
      </c>
      <c r="F87" s="1">
        <v>2</v>
      </c>
      <c r="G87" s="1">
        <v>7</v>
      </c>
      <c r="H87" s="1" t="str">
        <f>VLOOKUP(F87,Applications!A:N,3,0)</f>
        <v>RMS</v>
      </c>
      <c r="I87" s="1" t="str">
        <f>VLOOKUP(G87,Servers!A:P,16,0)</f>
        <v>ES1WI1423</v>
      </c>
      <c r="J87" s="1" t="s">
        <v>10</v>
      </c>
      <c r="K87" s="1" t="s">
        <v>38</v>
      </c>
      <c r="M87" s="1" t="s">
        <v>1240</v>
      </c>
      <c r="N87" s="1" t="s">
        <v>1307</v>
      </c>
      <c r="P87" s="1" t="str">
        <f t="shared" si="14"/>
        <v>XM2RMS</v>
      </c>
    </row>
    <row r="88" spans="1:16">
      <c r="A88" s="1">
        <f t="shared" si="15"/>
        <v>87</v>
      </c>
      <c r="B88" s="1">
        <v>3</v>
      </c>
      <c r="C88" s="1">
        <v>9</v>
      </c>
      <c r="D88" s="1" t="str">
        <f>VLOOKUP(B88,Applications!A:N,3,0)</f>
        <v>XM2</v>
      </c>
      <c r="E88" s="1" t="str">
        <f>VLOOKUP(C88,Servers!A:P,16,0)</f>
        <v>SUESZ102</v>
      </c>
      <c r="F88" s="1">
        <v>4</v>
      </c>
      <c r="G88" s="1">
        <v>11</v>
      </c>
      <c r="H88" s="1" t="str">
        <f>VLOOKUP(F88,Applications!A:N,3,0)</f>
        <v>Digip</v>
      </c>
      <c r="I88" s="1" t="str">
        <f>VLOOKUP(G88,Servers!A:P,16,0)</f>
        <v>SWES-NLAMS1-080</v>
      </c>
      <c r="J88" s="1" t="s">
        <v>10</v>
      </c>
      <c r="K88" s="1" t="s">
        <v>47</v>
      </c>
      <c r="L88" s="1">
        <v>2000</v>
      </c>
      <c r="M88" s="1" t="s">
        <v>1263</v>
      </c>
      <c r="N88" s="1" t="s">
        <v>1308</v>
      </c>
      <c r="P88" s="1" t="str">
        <f t="shared" si="14"/>
        <v>XM2Digip</v>
      </c>
    </row>
    <row r="89" spans="1:16">
      <c r="A89" s="1">
        <f t="shared" si="15"/>
        <v>88</v>
      </c>
      <c r="B89" s="1">
        <v>3</v>
      </c>
      <c r="C89" s="1">
        <v>9</v>
      </c>
      <c r="D89" s="1" t="str">
        <f>VLOOKUP(B89,Applications!A:N,3,0)</f>
        <v>XM2</v>
      </c>
      <c r="E89" s="1" t="str">
        <f>VLOOKUP(C89,Servers!A:P,16,0)</f>
        <v>SUESZ102</v>
      </c>
      <c r="F89" s="1">
        <v>6</v>
      </c>
      <c r="G89" s="1">
        <v>12</v>
      </c>
      <c r="H89" s="1" t="str">
        <f>VLOOKUP(F89,Applications!A:N,3,0)</f>
        <v>Qlikview</v>
      </c>
      <c r="I89" s="1" t="str">
        <f>VLOOKUP(G89,Servers!A:P,16,0)</f>
        <v>ES1WI1462</v>
      </c>
      <c r="J89" s="1" t="s">
        <v>10</v>
      </c>
      <c r="K89" s="1" t="s">
        <v>38</v>
      </c>
      <c r="M89" s="1" t="s">
        <v>1240</v>
      </c>
      <c r="N89" s="1" t="s">
        <v>1309</v>
      </c>
      <c r="P89" s="1" t="str">
        <f t="shared" si="14"/>
        <v>XM2Qlikview</v>
      </c>
    </row>
    <row r="90" spans="1:16">
      <c r="A90" s="1">
        <f t="shared" si="15"/>
        <v>89</v>
      </c>
      <c r="B90" s="1">
        <v>3</v>
      </c>
      <c r="C90" s="1">
        <v>9</v>
      </c>
      <c r="D90" s="1" t="str">
        <f>VLOOKUP(B90,Applications!A:N,3,0)</f>
        <v>XM2</v>
      </c>
      <c r="E90" s="1" t="str">
        <f>VLOOKUP(C90,Servers!A:P,16,0)</f>
        <v>SUESZ102</v>
      </c>
      <c r="F90" s="1">
        <v>14</v>
      </c>
      <c r="G90" s="1">
        <v>19</v>
      </c>
      <c r="H90" s="1" t="str">
        <f>VLOOKUP(F90,Applications!A:N,3,0)</f>
        <v>PIF</v>
      </c>
      <c r="I90" s="1" t="str">
        <f>VLOOKUP(G90,Servers!A:P,16,0)</f>
        <v>ES1WI1470</v>
      </c>
      <c r="J90" s="1" t="s">
        <v>10</v>
      </c>
      <c r="K90" s="1" t="s">
        <v>29</v>
      </c>
      <c r="L90" s="1">
        <v>2500</v>
      </c>
      <c r="M90" s="1" t="s">
        <v>1240</v>
      </c>
      <c r="N90" s="1" t="s">
        <v>1310</v>
      </c>
      <c r="P90" s="1" t="str">
        <f t="shared" si="14"/>
        <v>XM2PIF</v>
      </c>
    </row>
    <row r="91" spans="1:16">
      <c r="A91" s="1">
        <f t="shared" si="15"/>
        <v>90</v>
      </c>
      <c r="B91" s="1">
        <v>3</v>
      </c>
      <c r="C91" s="1">
        <v>9</v>
      </c>
      <c r="D91" s="1" t="str">
        <f>VLOOKUP(B91,Applications!A:N,3,0)</f>
        <v>XM2</v>
      </c>
      <c r="E91" s="1" t="str">
        <f>VLOOKUP(C91,Servers!A:P,16,0)</f>
        <v>SUESZ102</v>
      </c>
      <c r="F91" s="1">
        <v>16</v>
      </c>
      <c r="G91" s="1">
        <v>52</v>
      </c>
      <c r="H91" s="1" t="str">
        <f>VLOOKUP(F91,Applications!A:N,3,0)</f>
        <v>ACL</v>
      </c>
      <c r="I91" s="1">
        <f>VLOOKUP(G91,Servers!A:P,16,0)</f>
        <v>0</v>
      </c>
      <c r="J91" s="1" t="s">
        <v>10</v>
      </c>
      <c r="K91" s="1" t="s">
        <v>47</v>
      </c>
      <c r="M91" s="1" t="s">
        <v>1263</v>
      </c>
      <c r="N91" s="1" t="s">
        <v>1311</v>
      </c>
      <c r="P91" s="1" t="str">
        <f t="shared" si="14"/>
        <v>XM2ACL</v>
      </c>
    </row>
    <row r="92" spans="1:16">
      <c r="A92" s="1">
        <f t="shared" si="15"/>
        <v>91</v>
      </c>
      <c r="B92" s="1">
        <v>3</v>
      </c>
      <c r="C92" s="1">
        <v>9</v>
      </c>
      <c r="D92" s="1" t="str">
        <f>VLOOKUP(B92,Applications!A:N,3,0)</f>
        <v>XM2</v>
      </c>
      <c r="E92" s="1" t="str">
        <f>VLOOKUP(C92,Servers!A:P,16,0)</f>
        <v>SUESZ102</v>
      </c>
      <c r="F92" s="1">
        <v>7</v>
      </c>
      <c r="G92" s="1">
        <v>53</v>
      </c>
      <c r="H92" s="1" t="str">
        <f>VLOOKUP(F92,Applications!A:N,3,0)</f>
        <v>iProcess</v>
      </c>
      <c r="I92" s="1">
        <f>VLOOKUP(G92,Servers!A:P,16,0)</f>
        <v>0</v>
      </c>
      <c r="J92" s="1" t="s">
        <v>10</v>
      </c>
      <c r="K92" s="1" t="s">
        <v>47</v>
      </c>
      <c r="M92" s="1" t="s">
        <v>1263</v>
      </c>
      <c r="N92" s="1" t="s">
        <v>1312</v>
      </c>
      <c r="P92" s="1" t="str">
        <f t="shared" si="14"/>
        <v>XM2iProcess</v>
      </c>
    </row>
    <row r="93" spans="1:16">
      <c r="A93" s="1">
        <f t="shared" si="15"/>
        <v>92</v>
      </c>
      <c r="B93" s="1">
        <v>3</v>
      </c>
      <c r="C93" s="1">
        <v>9</v>
      </c>
      <c r="D93" s="1" t="str">
        <f>VLOOKUP(B93,Applications!A:N,3,0)</f>
        <v>XM2</v>
      </c>
      <c r="E93" s="1" t="str">
        <f>VLOOKUP(C93,Servers!A:P,16,0)</f>
        <v>SUESZ102</v>
      </c>
      <c r="F93" s="1">
        <v>10</v>
      </c>
      <c r="G93" s="1">
        <v>14</v>
      </c>
      <c r="H93" s="1" t="str">
        <f>VLOOKUP(F93,Applications!A:N,3,0)</f>
        <v>Informatica</v>
      </c>
      <c r="I93" s="1" t="str">
        <f>VLOOKUP(G93,Servers!A:P,16,0)</f>
        <v>SUES-NLAMS1-020</v>
      </c>
      <c r="J93" s="1" t="s">
        <v>10</v>
      </c>
      <c r="K93" s="1" t="s">
        <v>38</v>
      </c>
      <c r="M93" s="1" t="s">
        <v>1240</v>
      </c>
      <c r="N93" s="1" t="s">
        <v>1293</v>
      </c>
      <c r="P93" s="1" t="str">
        <f t="shared" si="14"/>
        <v>XM2Informatica</v>
      </c>
    </row>
    <row r="94" spans="1:16">
      <c r="A94" s="1">
        <f t="shared" si="15"/>
        <v>93</v>
      </c>
      <c r="B94" s="1">
        <v>33</v>
      </c>
      <c r="C94" s="1">
        <v>48</v>
      </c>
      <c r="D94" s="1" t="str">
        <f>VLOOKUP(B94,Applications!A:N,3,0)</f>
        <v>TEP</v>
      </c>
      <c r="E94" s="1" t="str">
        <f>VLOOKUP(C94,Servers!A:P,16,0)</f>
        <v>31.222.183.64 (rackspace cloud)</v>
      </c>
      <c r="F94" s="1">
        <v>20</v>
      </c>
      <c r="G94" s="1">
        <v>22</v>
      </c>
      <c r="H94" s="1" t="str">
        <f>VLOOKUP(F94,Applications!A:N,3,0)</f>
        <v>BPS DWH</v>
      </c>
      <c r="I94" s="1" t="str">
        <f>VLOOKUP(G94,Servers!A:P,16,0)</f>
        <v>SWES-NLAPE1-060</v>
      </c>
      <c r="J94" s="1" t="s">
        <v>10</v>
      </c>
      <c r="K94" s="1" t="s">
        <v>29</v>
      </c>
      <c r="M94" s="1" t="s">
        <v>1258</v>
      </c>
      <c r="N94" s="1" t="s">
        <v>1280</v>
      </c>
      <c r="P94" s="1" t="str">
        <f t="shared" ref="P94" si="21">D94&amp;H94</f>
        <v>TEPBPS DWH</v>
      </c>
    </row>
    <row r="95" spans="1:16">
      <c r="A95" s="1">
        <f t="shared" si="15"/>
        <v>94</v>
      </c>
      <c r="B95" s="1">
        <v>3</v>
      </c>
      <c r="C95" s="1">
        <v>9</v>
      </c>
      <c r="D95" s="1" t="str">
        <f>VLOOKUP(B95,Applications!A:N,3,0)</f>
        <v>XM2</v>
      </c>
      <c r="E95" s="1" t="str">
        <f>VLOOKUP(C95,Servers!A:P,16,0)</f>
        <v>SUESZ102</v>
      </c>
      <c r="F95" s="1">
        <v>20</v>
      </c>
      <c r="G95" s="1">
        <v>22</v>
      </c>
      <c r="H95" s="1" t="str">
        <f>VLOOKUP(F95,Applications!A:N,3,0)</f>
        <v>BPS DWH</v>
      </c>
      <c r="I95" s="1" t="str">
        <f>VLOOKUP(G95,Servers!A:P,16,0)</f>
        <v>SWES-NLAPE1-060</v>
      </c>
      <c r="J95" s="1" t="s">
        <v>10</v>
      </c>
      <c r="K95" s="1" t="s">
        <v>29</v>
      </c>
      <c r="M95" s="1" t="s">
        <v>1239</v>
      </c>
      <c r="N95" s="1" t="s">
        <v>1274</v>
      </c>
      <c r="P95" s="1" t="str">
        <f t="shared" si="14"/>
        <v>XM2BPS DWH</v>
      </c>
    </row>
    <row r="96" spans="1:16">
      <c r="A96" s="1">
        <f t="shared" si="15"/>
        <v>95</v>
      </c>
      <c r="B96" s="1">
        <v>3</v>
      </c>
      <c r="C96" s="1">
        <v>9</v>
      </c>
      <c r="D96" s="1" t="str">
        <f>VLOOKUP(B96,Applications!A:N,3,0)</f>
        <v>XM2</v>
      </c>
      <c r="E96" s="1" t="str">
        <f>VLOOKUP(C96,Servers!A:P,16,0)</f>
        <v>SUESZ102</v>
      </c>
      <c r="F96" s="1">
        <v>27</v>
      </c>
      <c r="G96" s="1">
        <v>46</v>
      </c>
      <c r="H96" s="1" t="str">
        <f>VLOOKUP(F96,Applications!A:N,3,0)</f>
        <v>mail.essent.nl</v>
      </c>
      <c r="I96" s="1" t="str">
        <f>VLOOKUP(G96,Servers!A:P,16,0)</f>
        <v>mail.essent.nl</v>
      </c>
      <c r="J96" s="1" t="s">
        <v>10</v>
      </c>
      <c r="K96" s="1" t="s">
        <v>1259</v>
      </c>
      <c r="M96" s="1" t="s">
        <v>1305</v>
      </c>
      <c r="N96" s="1" t="s">
        <v>1306</v>
      </c>
      <c r="P96" s="1" t="str">
        <f t="shared" ref="P96" si="22">D96&amp;H96</f>
        <v>XM2mail.essent.nl</v>
      </c>
    </row>
    <row r="97" spans="1:16">
      <c r="A97" s="1">
        <f t="shared" si="15"/>
        <v>96</v>
      </c>
      <c r="B97" s="1">
        <v>6</v>
      </c>
      <c r="C97" s="1">
        <v>13</v>
      </c>
      <c r="D97" s="1" t="str">
        <f>VLOOKUP(B97,Applications!A:N,3,0)</f>
        <v>Qlikview</v>
      </c>
      <c r="E97" s="1" t="str">
        <f>VLOOKUP(C97,Servers!A:P,16,0)</f>
        <v>ES1WI1463</v>
      </c>
      <c r="F97" s="1">
        <v>6</v>
      </c>
      <c r="G97" s="1">
        <v>12</v>
      </c>
      <c r="H97" s="1" t="str">
        <f>VLOOKUP(F97,Applications!A:N,3,0)</f>
        <v>Qlikview</v>
      </c>
      <c r="I97" s="1" t="str">
        <f>VLOOKUP(G97,Servers!A:P,16,0)</f>
        <v>ES1WI1462</v>
      </c>
      <c r="J97" s="1" t="s">
        <v>10</v>
      </c>
      <c r="K97" s="1" t="s">
        <v>1259</v>
      </c>
      <c r="M97" s="1" t="s">
        <v>1305</v>
      </c>
      <c r="N97" s="1" t="s">
        <v>1306</v>
      </c>
      <c r="P97" s="1" t="str">
        <f t="shared" ref="P97" si="23">D97&amp;H97</f>
        <v>QlikviewQlikview</v>
      </c>
    </row>
    <row r="98" spans="1:16">
      <c r="A98" s="1">
        <f t="shared" si="15"/>
        <v>97</v>
      </c>
      <c r="B98" s="1">
        <v>29</v>
      </c>
      <c r="C98" s="1">
        <v>26</v>
      </c>
      <c r="D98" s="1" t="str">
        <f>VLOOKUP(B98,Applications!A:N,3,0)</f>
        <v>AIA ITP B2B</v>
      </c>
      <c r="E98" s="1" t="str">
        <f>VLOOKUP(C98,Servers!A:P,16,0)</f>
        <v>SWESR069</v>
      </c>
      <c r="F98" s="1">
        <v>36</v>
      </c>
      <c r="G98" s="1">
        <v>54</v>
      </c>
      <c r="H98" s="1" t="str">
        <f>VLOOKUP(F98,Applications!A:N,3,0)</f>
        <v>Tibco BW B2B</v>
      </c>
      <c r="I98" s="1" t="str">
        <f>VLOOKUP(G98,Servers!A:P,16,0)</f>
        <v>SUESZ010*</v>
      </c>
      <c r="J98" s="1" t="s">
        <v>10</v>
      </c>
      <c r="K98" s="1" t="s">
        <v>62</v>
      </c>
      <c r="M98" s="1" t="s">
        <v>1262</v>
      </c>
      <c r="N98" s="1" t="s">
        <v>1549</v>
      </c>
    </row>
    <row r="99" spans="1:16">
      <c r="A99" s="1">
        <f t="shared" si="15"/>
        <v>98</v>
      </c>
      <c r="B99" s="1">
        <v>36</v>
      </c>
      <c r="C99" s="1">
        <v>54</v>
      </c>
      <c r="D99" s="1" t="str">
        <f>VLOOKUP(B99,Applications!A:N,3,0)</f>
        <v>Tibco BW B2B</v>
      </c>
      <c r="E99" s="1" t="str">
        <f>VLOOKUP(C99,Servers!A:P,16,0)</f>
        <v>SUESZ010*</v>
      </c>
      <c r="F99" s="1">
        <v>29</v>
      </c>
      <c r="G99" s="1">
        <v>26</v>
      </c>
      <c r="H99" s="1" t="str">
        <f>VLOOKUP(F99,Applications!A:N,3,0)</f>
        <v>AIA ITP B2B</v>
      </c>
      <c r="I99" s="1" t="str">
        <f>VLOOKUP(G99,Servers!A:P,16,0)</f>
        <v>SWESR069</v>
      </c>
      <c r="J99" s="1" t="s">
        <v>10</v>
      </c>
      <c r="K99" s="1" t="s">
        <v>62</v>
      </c>
      <c r="M99" s="1" t="s">
        <v>1262</v>
      </c>
      <c r="N99" s="1" t="s">
        <v>1550</v>
      </c>
    </row>
    <row r="100" spans="1:16">
      <c r="A100" s="1">
        <f t="shared" si="15"/>
        <v>99</v>
      </c>
    </row>
    <row r="101" spans="1:16">
      <c r="A101" s="1">
        <f t="shared" si="15"/>
        <v>100</v>
      </c>
    </row>
    <row r="102" spans="1:16">
      <c r="A102" s="1">
        <f t="shared" si="15"/>
        <v>101</v>
      </c>
    </row>
    <row r="103" spans="1:16">
      <c r="A103" s="1">
        <f t="shared" si="15"/>
        <v>102</v>
      </c>
    </row>
    <row r="104" spans="1:16">
      <c r="A104" s="1">
        <f t="shared" si="15"/>
        <v>103</v>
      </c>
    </row>
    <row r="105" spans="1:16">
      <c r="A105" s="1">
        <f t="shared" si="15"/>
        <v>104</v>
      </c>
    </row>
    <row r="106" spans="1:16">
      <c r="A106" s="1">
        <f t="shared" si="15"/>
        <v>105</v>
      </c>
    </row>
    <row r="107" spans="1:16">
      <c r="A107" s="1">
        <f t="shared" si="15"/>
        <v>106</v>
      </c>
    </row>
    <row r="108" spans="1:16">
      <c r="A108" s="1">
        <f t="shared" si="15"/>
        <v>107</v>
      </c>
    </row>
    <row r="109" spans="1:16">
      <c r="A109" s="1">
        <f t="shared" si="15"/>
        <v>108</v>
      </c>
    </row>
    <row r="110" spans="1:16">
      <c r="A110" s="1">
        <f t="shared" si="15"/>
        <v>109</v>
      </c>
    </row>
    <row r="111" spans="1:16">
      <c r="A111" s="1">
        <f t="shared" si="15"/>
        <v>110</v>
      </c>
    </row>
    <row r="112" spans="1:16">
      <c r="A112" s="1">
        <f t="shared" si="15"/>
        <v>111</v>
      </c>
    </row>
    <row r="113" spans="1:1">
      <c r="A113" s="1">
        <f t="shared" si="15"/>
        <v>112</v>
      </c>
    </row>
    <row r="114" spans="1:1">
      <c r="A114" s="1">
        <f t="shared" si="15"/>
        <v>113</v>
      </c>
    </row>
  </sheetData>
  <sortState ref="A2:S88">
    <sortCondition ref="D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32"/>
  <sheetViews>
    <sheetView topLeftCell="A210" workbookViewId="0">
      <selection activeCell="F232" sqref="F232"/>
    </sheetView>
  </sheetViews>
  <sheetFormatPr baseColWidth="10" defaultColWidth="6.875" defaultRowHeight="11" x14ac:dyDescent="0"/>
  <cols>
    <col min="1" max="1" width="10.75" style="59" bestFit="1" customWidth="1"/>
    <col min="2" max="2" width="2.625" style="60" customWidth="1"/>
    <col min="3" max="3" width="8.5" style="59" customWidth="1"/>
    <col min="4" max="4" width="9.875" style="59" customWidth="1"/>
    <col min="5" max="5" width="4.25" style="59" customWidth="1"/>
    <col min="6" max="6" width="13.875" style="59" customWidth="1"/>
    <col min="7" max="7" width="7.625" style="59" customWidth="1"/>
    <col min="8" max="8" width="9.5" style="59" customWidth="1"/>
    <col min="9" max="9" width="23.5" style="59" bestFit="1" customWidth="1"/>
    <col min="10" max="19" width="2" style="59" customWidth="1"/>
    <col min="20" max="20" width="26.625" style="59" bestFit="1" customWidth="1"/>
    <col min="21" max="21" width="7.375" style="61" customWidth="1"/>
    <col min="22" max="23" width="5" style="61" customWidth="1"/>
    <col min="24" max="24" width="2" style="62" customWidth="1"/>
    <col min="25" max="26" width="5.75" style="63" bestFit="1" customWidth="1"/>
    <col min="27" max="27" width="8" style="60" hidden="1" customWidth="1"/>
    <col min="28" max="28" width="2.625" style="64" customWidth="1"/>
    <col min="29" max="29" width="5.75" style="59" customWidth="1"/>
    <col min="30" max="30" width="5" style="59" hidden="1" customWidth="1"/>
    <col min="31" max="31" width="8" style="59" hidden="1" customWidth="1"/>
    <col min="32" max="32" width="5.75" style="59" hidden="1" customWidth="1"/>
    <col min="33" max="34" width="2.625" style="60" hidden="1" customWidth="1"/>
    <col min="35" max="35" width="2.625" style="65" hidden="1" customWidth="1"/>
    <col min="36" max="36" width="2.625" style="60" hidden="1" customWidth="1"/>
    <col min="37" max="37" width="55.25" style="60" hidden="1" customWidth="1"/>
    <col min="38" max="38" width="10.125" style="60" hidden="1" customWidth="1"/>
    <col min="39" max="40" width="2.375" style="59" bestFit="1" customWidth="1"/>
    <col min="41" max="41" width="10" style="59" bestFit="1" customWidth="1"/>
    <col min="42" max="42" width="82.625" style="65" bestFit="1" customWidth="1"/>
    <col min="43" max="16384" width="6.875" style="59"/>
  </cols>
  <sheetData>
    <row r="1" spans="1:42" s="25" customFormat="1" ht="101">
      <c r="A1" s="18" t="s">
        <v>144</v>
      </c>
      <c r="B1" s="18" t="s">
        <v>145</v>
      </c>
      <c r="C1" s="19" t="s">
        <v>146</v>
      </c>
      <c r="D1" s="19" t="s">
        <v>147</v>
      </c>
      <c r="E1" s="19" t="s">
        <v>28</v>
      </c>
      <c r="F1" s="18" t="s">
        <v>148</v>
      </c>
      <c r="G1" s="19" t="s">
        <v>149</v>
      </c>
      <c r="H1" s="18" t="s">
        <v>150</v>
      </c>
      <c r="I1" s="18" t="s">
        <v>151</v>
      </c>
      <c r="J1" s="20" t="s">
        <v>124</v>
      </c>
      <c r="K1" s="20" t="s">
        <v>73</v>
      </c>
      <c r="L1" s="20" t="s">
        <v>74</v>
      </c>
      <c r="M1" s="20" t="s">
        <v>152</v>
      </c>
      <c r="N1" s="20" t="s">
        <v>75</v>
      </c>
      <c r="O1" s="20" t="s">
        <v>153</v>
      </c>
      <c r="P1" s="20" t="s">
        <v>154</v>
      </c>
      <c r="Q1" s="20" t="s">
        <v>155</v>
      </c>
      <c r="R1" s="20" t="s">
        <v>156</v>
      </c>
      <c r="S1" s="20" t="s">
        <v>157</v>
      </c>
      <c r="T1" s="18" t="s">
        <v>158</v>
      </c>
      <c r="U1" s="21" t="s">
        <v>159</v>
      </c>
      <c r="V1" s="21" t="s">
        <v>160</v>
      </c>
      <c r="W1" s="21" t="s">
        <v>161</v>
      </c>
      <c r="X1" s="22" t="s">
        <v>162</v>
      </c>
      <c r="Y1" s="23" t="s">
        <v>163</v>
      </c>
      <c r="Z1" s="23" t="s">
        <v>164</v>
      </c>
      <c r="AA1" s="24" t="s">
        <v>165</v>
      </c>
      <c r="AB1" s="18" t="s">
        <v>166</v>
      </c>
      <c r="AC1" s="18" t="s">
        <v>167</v>
      </c>
      <c r="AD1" s="18" t="s">
        <v>168</v>
      </c>
      <c r="AE1" s="18" t="s">
        <v>169</v>
      </c>
      <c r="AF1" s="18" t="s">
        <v>170</v>
      </c>
      <c r="AG1" s="18" t="s">
        <v>171</v>
      </c>
      <c r="AH1" s="18" t="s">
        <v>172</v>
      </c>
      <c r="AI1" s="19" t="s">
        <v>173</v>
      </c>
      <c r="AJ1" s="18" t="s">
        <v>174</v>
      </c>
      <c r="AK1" s="24" t="s">
        <v>175</v>
      </c>
      <c r="AL1" s="24" t="s">
        <v>176</v>
      </c>
      <c r="AM1" s="18" t="s">
        <v>177</v>
      </c>
      <c r="AN1" s="18" t="s">
        <v>178</v>
      </c>
      <c r="AO1" s="18" t="s">
        <v>179</v>
      </c>
      <c r="AP1" s="18" t="s">
        <v>180</v>
      </c>
    </row>
    <row r="2" spans="1:42" s="26" customFormat="1" ht="16">
      <c r="A2" s="26" t="s">
        <v>181</v>
      </c>
      <c r="B2" s="27" t="s">
        <v>182</v>
      </c>
      <c r="C2" s="28"/>
      <c r="D2" s="28"/>
      <c r="E2" s="28"/>
      <c r="F2" s="28" t="s">
        <v>183</v>
      </c>
      <c r="G2" s="28"/>
      <c r="H2" s="28" t="s">
        <v>184</v>
      </c>
      <c r="I2" s="28" t="s">
        <v>185</v>
      </c>
      <c r="J2" s="29"/>
      <c r="K2" s="30"/>
      <c r="L2" s="30"/>
      <c r="M2" s="30"/>
      <c r="N2" s="30" t="s">
        <v>75</v>
      </c>
      <c r="O2" s="30"/>
      <c r="P2" s="30"/>
      <c r="Q2" s="30"/>
      <c r="R2" s="29"/>
      <c r="S2" s="30"/>
      <c r="T2" s="28" t="s">
        <v>186</v>
      </c>
      <c r="U2" s="31"/>
      <c r="V2" s="31"/>
      <c r="W2" s="31"/>
      <c r="X2" s="32" t="s">
        <v>1343</v>
      </c>
      <c r="Y2" s="33"/>
      <c r="Z2" s="33"/>
      <c r="AA2" s="30" t="s">
        <v>182</v>
      </c>
      <c r="AB2" s="30"/>
      <c r="AC2" s="28" t="s">
        <v>187</v>
      </c>
      <c r="AD2" s="27"/>
      <c r="AE2" s="28" t="s">
        <v>188</v>
      </c>
      <c r="AF2" s="28" t="s">
        <v>189</v>
      </c>
      <c r="AG2" s="30" t="s">
        <v>77</v>
      </c>
      <c r="AH2" s="30"/>
      <c r="AI2" s="28"/>
      <c r="AJ2" s="34"/>
      <c r="AK2" s="28" t="s">
        <v>190</v>
      </c>
      <c r="AL2" s="27" t="s">
        <v>182</v>
      </c>
      <c r="AM2" s="26" t="s">
        <v>1344</v>
      </c>
      <c r="AN2" s="26" t="s">
        <v>1344</v>
      </c>
      <c r="AO2" s="26" t="s">
        <v>191</v>
      </c>
      <c r="AP2" s="35" t="s">
        <v>192</v>
      </c>
    </row>
    <row r="3" spans="1:42" s="26" customFormat="1" ht="16">
      <c r="A3" s="26" t="s">
        <v>181</v>
      </c>
      <c r="B3" s="27" t="s">
        <v>182</v>
      </c>
      <c r="C3" s="28"/>
      <c r="D3" s="28"/>
      <c r="E3" s="28"/>
      <c r="F3" s="28" t="s">
        <v>193</v>
      </c>
      <c r="G3" s="28"/>
      <c r="H3" s="28" t="s">
        <v>184</v>
      </c>
      <c r="I3" s="28" t="s">
        <v>194</v>
      </c>
      <c r="J3" s="29"/>
      <c r="K3" s="30"/>
      <c r="L3" s="30"/>
      <c r="M3" s="30"/>
      <c r="N3" s="30" t="s">
        <v>75</v>
      </c>
      <c r="O3" s="30"/>
      <c r="P3" s="30"/>
      <c r="Q3" s="30"/>
      <c r="R3" s="29"/>
      <c r="S3" s="30"/>
      <c r="T3" s="28" t="s">
        <v>195</v>
      </c>
      <c r="U3" s="31"/>
      <c r="V3" s="31"/>
      <c r="W3" s="31"/>
      <c r="X3" s="32" t="s">
        <v>1343</v>
      </c>
      <c r="Y3" s="33"/>
      <c r="Z3" s="33"/>
      <c r="AA3" s="30">
        <v>123</v>
      </c>
      <c r="AB3" s="30"/>
      <c r="AC3" s="28" t="s">
        <v>187</v>
      </c>
      <c r="AD3" s="27"/>
      <c r="AE3" s="28" t="s">
        <v>196</v>
      </c>
      <c r="AF3" s="28" t="s">
        <v>189</v>
      </c>
      <c r="AG3" s="30" t="s">
        <v>77</v>
      </c>
      <c r="AH3" s="30"/>
      <c r="AI3" s="28"/>
      <c r="AJ3" s="34"/>
      <c r="AK3" s="28" t="s">
        <v>190</v>
      </c>
      <c r="AL3" s="27" t="s">
        <v>197</v>
      </c>
      <c r="AM3" s="26" t="s">
        <v>1344</v>
      </c>
      <c r="AN3" s="26" t="s">
        <v>1344</v>
      </c>
      <c r="AO3" s="26" t="s">
        <v>198</v>
      </c>
      <c r="AP3" s="35" t="s">
        <v>192</v>
      </c>
    </row>
    <row r="4" spans="1:42" s="26" customFormat="1" ht="16">
      <c r="A4" s="26" t="s">
        <v>181</v>
      </c>
      <c r="B4" s="27" t="s">
        <v>182</v>
      </c>
      <c r="C4" s="28"/>
      <c r="D4" s="28"/>
      <c r="E4" s="28"/>
      <c r="F4" s="28" t="s">
        <v>199</v>
      </c>
      <c r="G4" s="28"/>
      <c r="H4" s="28" t="s">
        <v>184</v>
      </c>
      <c r="I4" s="28" t="s">
        <v>200</v>
      </c>
      <c r="J4" s="29"/>
      <c r="K4" s="30"/>
      <c r="L4" s="30"/>
      <c r="M4" s="30"/>
      <c r="N4" s="30" t="s">
        <v>75</v>
      </c>
      <c r="O4" s="30"/>
      <c r="P4" s="30"/>
      <c r="Q4" s="30"/>
      <c r="R4" s="29"/>
      <c r="S4" s="30"/>
      <c r="T4" s="28" t="s">
        <v>186</v>
      </c>
      <c r="U4" s="31"/>
      <c r="V4" s="31"/>
      <c r="W4" s="31"/>
      <c r="X4" s="32" t="s">
        <v>1343</v>
      </c>
      <c r="Y4" s="33"/>
      <c r="Z4" s="33"/>
      <c r="AA4" s="30">
        <v>2506</v>
      </c>
      <c r="AB4" s="30"/>
      <c r="AC4" s="28" t="s">
        <v>187</v>
      </c>
      <c r="AD4" s="27"/>
      <c r="AE4" s="28" t="s">
        <v>196</v>
      </c>
      <c r="AF4" s="28" t="s">
        <v>201</v>
      </c>
      <c r="AG4" s="30" t="s">
        <v>77</v>
      </c>
      <c r="AH4" s="30" t="s">
        <v>77</v>
      </c>
      <c r="AI4" s="28"/>
      <c r="AJ4" s="34"/>
      <c r="AK4" s="28"/>
      <c r="AL4" s="27" t="s">
        <v>202</v>
      </c>
      <c r="AM4" s="26" t="s">
        <v>1344</v>
      </c>
      <c r="AN4" s="26" t="s">
        <v>1343</v>
      </c>
      <c r="AO4" s="26" t="s">
        <v>203</v>
      </c>
      <c r="AP4" s="35" t="s">
        <v>192</v>
      </c>
    </row>
    <row r="5" spans="1:42" s="26" customFormat="1" ht="16">
      <c r="A5" s="26" t="s">
        <v>181</v>
      </c>
      <c r="B5" s="27" t="s">
        <v>182</v>
      </c>
      <c r="C5" s="28"/>
      <c r="D5" s="28"/>
      <c r="E5" s="28"/>
      <c r="F5" s="28" t="s">
        <v>204</v>
      </c>
      <c r="G5" s="28"/>
      <c r="H5" s="28" t="s">
        <v>184</v>
      </c>
      <c r="I5" s="28" t="s">
        <v>185</v>
      </c>
      <c r="J5" s="29"/>
      <c r="K5" s="30" t="s">
        <v>73</v>
      </c>
      <c r="L5" s="30" t="s">
        <v>182</v>
      </c>
      <c r="M5" s="30"/>
      <c r="N5" s="30"/>
      <c r="O5" s="30"/>
      <c r="P5" s="30"/>
      <c r="Q5" s="30"/>
      <c r="R5" s="29"/>
      <c r="S5" s="30"/>
      <c r="T5" s="28" t="s">
        <v>186</v>
      </c>
      <c r="U5" s="31"/>
      <c r="V5" s="31"/>
      <c r="W5" s="31"/>
      <c r="X5" s="32" t="s">
        <v>1343</v>
      </c>
      <c r="Y5" s="33"/>
      <c r="Z5" s="33"/>
      <c r="AA5" s="30">
        <v>2506</v>
      </c>
      <c r="AB5" s="30"/>
      <c r="AC5" s="28" t="s">
        <v>187</v>
      </c>
      <c r="AD5" s="27"/>
      <c r="AE5" s="28" t="s">
        <v>196</v>
      </c>
      <c r="AF5" s="28" t="s">
        <v>201</v>
      </c>
      <c r="AG5" s="30" t="s">
        <v>77</v>
      </c>
      <c r="AH5" s="30" t="s">
        <v>77</v>
      </c>
      <c r="AI5" s="28"/>
      <c r="AJ5" s="34"/>
      <c r="AK5" s="28" t="s">
        <v>205</v>
      </c>
      <c r="AL5" s="27" t="s">
        <v>206</v>
      </c>
      <c r="AM5" s="26" t="s">
        <v>1344</v>
      </c>
      <c r="AN5" s="26" t="s">
        <v>1344</v>
      </c>
      <c r="AO5" s="26" t="s">
        <v>207</v>
      </c>
      <c r="AP5" s="35" t="s">
        <v>208</v>
      </c>
    </row>
    <row r="6" spans="1:42" s="26" customFormat="1" ht="16">
      <c r="A6" s="26" t="s">
        <v>181</v>
      </c>
      <c r="B6" s="27" t="s">
        <v>182</v>
      </c>
      <c r="C6" s="28"/>
      <c r="D6" s="28"/>
      <c r="E6" s="28"/>
      <c r="F6" s="28" t="s">
        <v>209</v>
      </c>
      <c r="G6" s="28"/>
      <c r="H6" s="28" t="s">
        <v>184</v>
      </c>
      <c r="I6" s="28" t="s">
        <v>194</v>
      </c>
      <c r="J6" s="29"/>
      <c r="K6" s="30" t="s">
        <v>73</v>
      </c>
      <c r="L6" s="30" t="s">
        <v>74</v>
      </c>
      <c r="M6" s="30"/>
      <c r="N6" s="30"/>
      <c r="O6" s="30"/>
      <c r="P6" s="30"/>
      <c r="Q6" s="30"/>
      <c r="R6" s="29"/>
      <c r="S6" s="30"/>
      <c r="T6" s="28" t="s">
        <v>195</v>
      </c>
      <c r="U6" s="31"/>
      <c r="V6" s="31"/>
      <c r="W6" s="31"/>
      <c r="X6" s="32" t="s">
        <v>1343</v>
      </c>
      <c r="Y6" s="33"/>
      <c r="Z6" s="33"/>
      <c r="AA6" s="30">
        <v>125</v>
      </c>
      <c r="AB6" s="30"/>
      <c r="AC6" s="28" t="s">
        <v>187</v>
      </c>
      <c r="AD6" s="27"/>
      <c r="AE6" s="28" t="s">
        <v>196</v>
      </c>
      <c r="AF6" s="28" t="s">
        <v>210</v>
      </c>
      <c r="AG6" s="30" t="s">
        <v>77</v>
      </c>
      <c r="AH6" s="30" t="s">
        <v>77</v>
      </c>
      <c r="AI6" s="28"/>
      <c r="AJ6" s="34"/>
      <c r="AK6" s="28"/>
      <c r="AL6" s="27" t="s">
        <v>211</v>
      </c>
      <c r="AM6" s="26" t="s">
        <v>1344</v>
      </c>
      <c r="AN6" s="26" t="s">
        <v>1344</v>
      </c>
      <c r="AO6" s="26" t="s">
        <v>212</v>
      </c>
      <c r="AP6" s="35" t="s">
        <v>208</v>
      </c>
    </row>
    <row r="7" spans="1:42" s="26" customFormat="1" ht="16">
      <c r="A7" s="26" t="s">
        <v>181</v>
      </c>
      <c r="B7" s="27" t="s">
        <v>182</v>
      </c>
      <c r="C7" s="28"/>
      <c r="D7" s="28"/>
      <c r="E7" s="28"/>
      <c r="F7" s="28" t="s">
        <v>213</v>
      </c>
      <c r="G7" s="28"/>
      <c r="H7" s="28" t="s">
        <v>184</v>
      </c>
      <c r="I7" s="28" t="s">
        <v>194</v>
      </c>
      <c r="J7" s="29"/>
      <c r="K7" s="30" t="s">
        <v>73</v>
      </c>
      <c r="L7" s="30" t="s">
        <v>74</v>
      </c>
      <c r="M7" s="30"/>
      <c r="N7" s="30"/>
      <c r="O7" s="30"/>
      <c r="P7" s="30"/>
      <c r="Q7" s="30"/>
      <c r="R7" s="29"/>
      <c r="S7" s="30"/>
      <c r="T7" s="28" t="s">
        <v>195</v>
      </c>
      <c r="U7" s="31"/>
      <c r="V7" s="31"/>
      <c r="W7" s="31"/>
      <c r="X7" s="32" t="s">
        <v>1343</v>
      </c>
      <c r="Y7" s="33"/>
      <c r="Z7" s="33"/>
      <c r="AA7" s="30">
        <v>126</v>
      </c>
      <c r="AB7" s="30"/>
      <c r="AC7" s="28" t="s">
        <v>187</v>
      </c>
      <c r="AD7" s="27"/>
      <c r="AE7" s="28" t="s">
        <v>188</v>
      </c>
      <c r="AF7" s="28" t="s">
        <v>210</v>
      </c>
      <c r="AG7" s="30" t="s">
        <v>77</v>
      </c>
      <c r="AH7" s="30" t="s">
        <v>77</v>
      </c>
      <c r="AI7" s="28"/>
      <c r="AJ7" s="34"/>
      <c r="AK7" s="28"/>
      <c r="AL7" s="27" t="s">
        <v>214</v>
      </c>
      <c r="AM7" s="26" t="s">
        <v>1344</v>
      </c>
      <c r="AN7" s="26" t="s">
        <v>1343</v>
      </c>
      <c r="AO7" s="26" t="s">
        <v>215</v>
      </c>
      <c r="AP7" s="35" t="s">
        <v>208</v>
      </c>
    </row>
    <row r="8" spans="1:42" s="26" customFormat="1" ht="16">
      <c r="A8" s="26" t="s">
        <v>216</v>
      </c>
      <c r="B8" s="27" t="s">
        <v>182</v>
      </c>
      <c r="C8" s="26" t="s">
        <v>217</v>
      </c>
      <c r="D8" s="28" t="s">
        <v>218</v>
      </c>
      <c r="E8" s="28" t="s">
        <v>219</v>
      </c>
      <c r="F8" s="28" t="s">
        <v>220</v>
      </c>
      <c r="G8" s="28" t="s">
        <v>221</v>
      </c>
      <c r="H8" s="28" t="s">
        <v>184</v>
      </c>
      <c r="I8" s="28" t="s">
        <v>222</v>
      </c>
      <c r="J8" s="29"/>
      <c r="K8" s="30"/>
      <c r="L8" s="30" t="s">
        <v>74</v>
      </c>
      <c r="M8" s="30"/>
      <c r="N8" s="30"/>
      <c r="O8" s="30"/>
      <c r="P8" s="30"/>
      <c r="Q8" s="30"/>
      <c r="R8" s="29"/>
      <c r="S8" s="30"/>
      <c r="T8" s="28" t="s">
        <v>223</v>
      </c>
      <c r="U8" s="31"/>
      <c r="V8" s="31"/>
      <c r="W8" s="31"/>
      <c r="X8" s="32" t="s">
        <v>1343</v>
      </c>
      <c r="Y8" s="33"/>
      <c r="Z8" s="33"/>
      <c r="AA8" s="30">
        <v>2506</v>
      </c>
      <c r="AB8" s="30"/>
      <c r="AC8" s="28" t="s">
        <v>224</v>
      </c>
      <c r="AD8" s="27"/>
      <c r="AE8" s="28" t="s">
        <v>196</v>
      </c>
      <c r="AF8" s="28" t="s">
        <v>201</v>
      </c>
      <c r="AG8" s="30" t="s">
        <v>77</v>
      </c>
      <c r="AH8" s="30" t="s">
        <v>77</v>
      </c>
      <c r="AI8" s="28"/>
      <c r="AJ8" s="34"/>
      <c r="AK8" s="28"/>
      <c r="AL8" s="27" t="s">
        <v>225</v>
      </c>
      <c r="AM8" s="26" t="s">
        <v>1344</v>
      </c>
      <c r="AN8" s="26" t="s">
        <v>1343</v>
      </c>
      <c r="AO8" s="26" t="s">
        <v>182</v>
      </c>
      <c r="AP8" s="35" t="s">
        <v>226</v>
      </c>
    </row>
    <row r="9" spans="1:42" s="26" customFormat="1" ht="16">
      <c r="A9" s="26" t="s">
        <v>216</v>
      </c>
      <c r="B9" s="27" t="s">
        <v>182</v>
      </c>
      <c r="C9" s="28" t="s">
        <v>227</v>
      </c>
      <c r="D9" s="28" t="s">
        <v>228</v>
      </c>
      <c r="E9" s="28" t="s">
        <v>219</v>
      </c>
      <c r="F9" s="28" t="s">
        <v>229</v>
      </c>
      <c r="G9" s="28" t="s">
        <v>230</v>
      </c>
      <c r="H9" s="28" t="s">
        <v>184</v>
      </c>
      <c r="I9" s="28" t="s">
        <v>222</v>
      </c>
      <c r="J9" s="29"/>
      <c r="K9" s="30"/>
      <c r="L9" s="30"/>
      <c r="M9" s="30"/>
      <c r="N9" s="30" t="s">
        <v>75</v>
      </c>
      <c r="O9" s="30"/>
      <c r="P9" s="30"/>
      <c r="Q9" s="30"/>
      <c r="R9" s="29"/>
      <c r="S9" s="30"/>
      <c r="T9" s="28" t="s">
        <v>223</v>
      </c>
      <c r="U9" s="31"/>
      <c r="V9" s="31"/>
      <c r="W9" s="31"/>
      <c r="X9" s="32" t="s">
        <v>1343</v>
      </c>
      <c r="Y9" s="33"/>
      <c r="Z9" s="33"/>
      <c r="AA9" s="30">
        <v>2506</v>
      </c>
      <c r="AB9" s="30"/>
      <c r="AC9" s="28" t="s">
        <v>224</v>
      </c>
      <c r="AD9" s="27"/>
      <c r="AE9" s="28" t="s">
        <v>196</v>
      </c>
      <c r="AF9" s="28" t="s">
        <v>201</v>
      </c>
      <c r="AG9" s="30" t="s">
        <v>77</v>
      </c>
      <c r="AH9" s="30" t="s">
        <v>77</v>
      </c>
      <c r="AI9" s="28"/>
      <c r="AJ9" s="34"/>
      <c r="AK9" s="28"/>
      <c r="AL9" s="27" t="s">
        <v>231</v>
      </c>
      <c r="AM9" s="26" t="s">
        <v>1344</v>
      </c>
      <c r="AN9" s="26" t="s">
        <v>1343</v>
      </c>
      <c r="AO9" s="26" t="s">
        <v>197</v>
      </c>
      <c r="AP9" s="35" t="s">
        <v>232</v>
      </c>
    </row>
    <row r="10" spans="1:42" s="26" customFormat="1" ht="16">
      <c r="A10" s="26" t="s">
        <v>233</v>
      </c>
      <c r="B10" s="27" t="s">
        <v>182</v>
      </c>
      <c r="C10" s="28"/>
      <c r="D10" s="28"/>
      <c r="E10" s="28"/>
      <c r="F10" s="28" t="s">
        <v>100</v>
      </c>
      <c r="G10" s="28"/>
      <c r="H10" s="28" t="s">
        <v>184</v>
      </c>
      <c r="I10" s="28" t="s">
        <v>16</v>
      </c>
      <c r="J10" s="29"/>
      <c r="K10" s="30"/>
      <c r="L10" s="30"/>
      <c r="M10" s="30"/>
      <c r="N10" s="30" t="s">
        <v>75</v>
      </c>
      <c r="O10" s="30"/>
      <c r="P10" s="30"/>
      <c r="Q10" s="30"/>
      <c r="R10" s="29"/>
      <c r="S10" s="30"/>
      <c r="T10" s="28" t="s">
        <v>234</v>
      </c>
      <c r="U10" s="36">
        <v>1024</v>
      </c>
      <c r="V10" s="36">
        <v>1</v>
      </c>
      <c r="W10" s="36">
        <v>1</v>
      </c>
      <c r="X10" s="32" t="s">
        <v>1344</v>
      </c>
      <c r="Y10" s="33"/>
      <c r="Z10" s="33"/>
      <c r="AA10" s="30">
        <v>2506</v>
      </c>
      <c r="AB10" s="30"/>
      <c r="AC10" s="28" t="s">
        <v>187</v>
      </c>
      <c r="AD10" s="27"/>
      <c r="AE10" s="28" t="s">
        <v>196</v>
      </c>
      <c r="AF10" s="28" t="s">
        <v>201</v>
      </c>
      <c r="AG10" s="30" t="s">
        <v>77</v>
      </c>
      <c r="AH10" s="30" t="s">
        <v>77</v>
      </c>
      <c r="AI10" s="28"/>
      <c r="AJ10" s="34"/>
      <c r="AK10" s="28" t="s">
        <v>205</v>
      </c>
      <c r="AL10" s="27" t="s">
        <v>235</v>
      </c>
      <c r="AM10" s="26" t="s">
        <v>1344</v>
      </c>
      <c r="AN10" s="26" t="s">
        <v>1343</v>
      </c>
      <c r="AO10" s="26" t="s">
        <v>236</v>
      </c>
      <c r="AP10" s="35" t="s">
        <v>237</v>
      </c>
    </row>
    <row r="11" spans="1:42" s="26" customFormat="1" ht="16">
      <c r="A11" s="26" t="s">
        <v>233</v>
      </c>
      <c r="B11" s="27" t="s">
        <v>182</v>
      </c>
      <c r="C11" s="28"/>
      <c r="D11" s="28"/>
      <c r="E11" s="28"/>
      <c r="F11" s="28" t="s">
        <v>238</v>
      </c>
      <c r="G11" s="28"/>
      <c r="H11" s="28" t="s">
        <v>184</v>
      </c>
      <c r="I11" s="28" t="s">
        <v>16</v>
      </c>
      <c r="J11" s="29"/>
      <c r="K11" s="30"/>
      <c r="L11" s="30" t="s">
        <v>74</v>
      </c>
      <c r="M11" s="30"/>
      <c r="N11" s="30"/>
      <c r="O11" s="30"/>
      <c r="P11" s="30"/>
      <c r="Q11" s="30"/>
      <c r="R11" s="29"/>
      <c r="S11" s="30"/>
      <c r="T11" s="28" t="s">
        <v>234</v>
      </c>
      <c r="U11" s="36">
        <v>1024</v>
      </c>
      <c r="V11" s="36">
        <v>1</v>
      </c>
      <c r="W11" s="36">
        <v>1</v>
      </c>
      <c r="X11" s="32" t="s">
        <v>1344</v>
      </c>
      <c r="Y11" s="33"/>
      <c r="Z11" s="33"/>
      <c r="AA11" s="30">
        <v>125</v>
      </c>
      <c r="AB11" s="30"/>
      <c r="AC11" s="28" t="s">
        <v>187</v>
      </c>
      <c r="AD11" s="27"/>
      <c r="AE11" s="28" t="s">
        <v>196</v>
      </c>
      <c r="AF11" s="28" t="s">
        <v>210</v>
      </c>
      <c r="AG11" s="30" t="s">
        <v>77</v>
      </c>
      <c r="AH11" s="30" t="s">
        <v>77</v>
      </c>
      <c r="AI11" s="28"/>
      <c r="AJ11" s="34"/>
      <c r="AK11" s="28"/>
      <c r="AL11" s="27" t="s">
        <v>239</v>
      </c>
      <c r="AM11" s="26" t="s">
        <v>1344</v>
      </c>
      <c r="AN11" s="26" t="s">
        <v>1343</v>
      </c>
      <c r="AO11" s="26" t="s">
        <v>240</v>
      </c>
      <c r="AP11" s="35" t="s">
        <v>237</v>
      </c>
    </row>
    <row r="12" spans="1:42" s="26" customFormat="1" ht="16">
      <c r="A12" s="26" t="s">
        <v>233</v>
      </c>
      <c r="B12" s="27" t="s">
        <v>182</v>
      </c>
      <c r="C12" s="28" t="s">
        <v>241</v>
      </c>
      <c r="D12" s="28" t="s">
        <v>242</v>
      </c>
      <c r="E12" s="28" t="s">
        <v>182</v>
      </c>
      <c r="F12" s="28" t="s">
        <v>243</v>
      </c>
      <c r="G12" s="28" t="s">
        <v>244</v>
      </c>
      <c r="H12" s="28" t="s">
        <v>184</v>
      </c>
      <c r="I12" s="28" t="s">
        <v>245</v>
      </c>
      <c r="J12" s="29" t="s">
        <v>124</v>
      </c>
      <c r="K12" s="30" t="s">
        <v>73</v>
      </c>
      <c r="L12" s="30" t="s">
        <v>74</v>
      </c>
      <c r="M12" s="30"/>
      <c r="N12" s="30" t="s">
        <v>75</v>
      </c>
      <c r="O12" s="30"/>
      <c r="P12" s="30"/>
      <c r="Q12" s="30"/>
      <c r="R12" s="29"/>
      <c r="S12" s="30"/>
      <c r="T12" s="28" t="s">
        <v>246</v>
      </c>
      <c r="U12" s="31">
        <v>32767</v>
      </c>
      <c r="V12" s="31">
        <v>4</v>
      </c>
      <c r="W12" s="31">
        <v>2</v>
      </c>
      <c r="X12" s="32" t="s">
        <v>1344</v>
      </c>
      <c r="Y12" s="33"/>
      <c r="Z12" s="33"/>
      <c r="AA12" s="30"/>
      <c r="AB12" s="30" t="s">
        <v>153</v>
      </c>
      <c r="AC12" s="28" t="s">
        <v>224</v>
      </c>
      <c r="AD12" s="27"/>
      <c r="AE12" s="28" t="s">
        <v>188</v>
      </c>
      <c r="AF12" s="28" t="s">
        <v>201</v>
      </c>
      <c r="AG12" s="30" t="s">
        <v>77</v>
      </c>
      <c r="AH12" s="30"/>
      <c r="AI12" s="28"/>
      <c r="AJ12" s="34"/>
      <c r="AK12" s="28" t="s">
        <v>190</v>
      </c>
      <c r="AL12" s="27"/>
      <c r="AM12" s="26" t="s">
        <v>1344</v>
      </c>
      <c r="AN12" s="26" t="s">
        <v>1343</v>
      </c>
      <c r="AO12" s="26" t="s">
        <v>202</v>
      </c>
      <c r="AP12" s="35" t="s">
        <v>247</v>
      </c>
    </row>
    <row r="13" spans="1:42" s="26" customFormat="1" ht="16">
      <c r="A13" s="26" t="s">
        <v>248</v>
      </c>
      <c r="B13" s="27" t="s">
        <v>182</v>
      </c>
      <c r="C13" s="28" t="s">
        <v>182</v>
      </c>
      <c r="D13" s="28"/>
      <c r="E13" s="28"/>
      <c r="F13" s="28" t="s">
        <v>249</v>
      </c>
      <c r="G13" s="28"/>
      <c r="H13" s="28" t="s">
        <v>184</v>
      </c>
      <c r="I13" s="28" t="s">
        <v>250</v>
      </c>
      <c r="J13" s="29" t="s">
        <v>124</v>
      </c>
      <c r="K13" s="30" t="s">
        <v>73</v>
      </c>
      <c r="L13" s="30" t="s">
        <v>74</v>
      </c>
      <c r="M13" s="30"/>
      <c r="N13" s="30"/>
      <c r="O13" s="30"/>
      <c r="P13" s="30"/>
      <c r="Q13" s="30"/>
      <c r="R13" s="29"/>
      <c r="S13" s="30"/>
      <c r="T13" s="28" t="s">
        <v>234</v>
      </c>
      <c r="U13" s="36">
        <v>2048</v>
      </c>
      <c r="V13" s="36">
        <v>1</v>
      </c>
      <c r="W13" s="36">
        <v>1</v>
      </c>
      <c r="X13" s="32" t="s">
        <v>1344</v>
      </c>
      <c r="Y13" s="33"/>
      <c r="Z13" s="33"/>
      <c r="AA13" s="30"/>
      <c r="AB13" s="30" t="s">
        <v>251</v>
      </c>
      <c r="AC13" s="28" t="s">
        <v>187</v>
      </c>
      <c r="AD13" s="27"/>
      <c r="AE13" s="28" t="s">
        <v>196</v>
      </c>
      <c r="AF13" s="28" t="s">
        <v>201</v>
      </c>
      <c r="AG13" s="30" t="s">
        <v>77</v>
      </c>
      <c r="AH13" s="30"/>
      <c r="AI13" s="28"/>
      <c r="AJ13" s="34"/>
      <c r="AK13" s="28" t="s">
        <v>190</v>
      </c>
      <c r="AL13" s="27"/>
      <c r="AM13" s="26" t="s">
        <v>1344</v>
      </c>
      <c r="AN13" s="26" t="s">
        <v>1344</v>
      </c>
      <c r="AO13" s="26" t="s">
        <v>252</v>
      </c>
      <c r="AP13" s="35" t="s">
        <v>253</v>
      </c>
    </row>
    <row r="14" spans="1:42" s="26" customFormat="1" ht="16">
      <c r="A14" s="26" t="s">
        <v>248</v>
      </c>
      <c r="B14" s="27" t="s">
        <v>182</v>
      </c>
      <c r="C14" s="28"/>
      <c r="D14" s="28"/>
      <c r="E14" s="28"/>
      <c r="F14" s="28" t="s">
        <v>254</v>
      </c>
      <c r="G14" s="28"/>
      <c r="H14" s="28" t="s">
        <v>184</v>
      </c>
      <c r="I14" s="28" t="s">
        <v>250</v>
      </c>
      <c r="J14" s="29" t="s">
        <v>182</v>
      </c>
      <c r="K14" s="30" t="s">
        <v>182</v>
      </c>
      <c r="L14" s="30" t="s">
        <v>182</v>
      </c>
      <c r="M14" s="30"/>
      <c r="N14" s="30" t="s">
        <v>75</v>
      </c>
      <c r="O14" s="30"/>
      <c r="P14" s="30"/>
      <c r="Q14" s="30"/>
      <c r="R14" s="29"/>
      <c r="S14" s="30"/>
      <c r="T14" s="28" t="s">
        <v>234</v>
      </c>
      <c r="U14" s="36">
        <v>4096</v>
      </c>
      <c r="V14" s="36">
        <v>2</v>
      </c>
      <c r="W14" s="36">
        <v>1</v>
      </c>
      <c r="X14" s="32" t="s">
        <v>1344</v>
      </c>
      <c r="Y14" s="33"/>
      <c r="Z14" s="33"/>
      <c r="AA14" s="30"/>
      <c r="AB14" s="30"/>
      <c r="AC14" s="28" t="s">
        <v>187</v>
      </c>
      <c r="AD14" s="27" t="s">
        <v>255</v>
      </c>
      <c r="AE14" s="28" t="s">
        <v>196</v>
      </c>
      <c r="AF14" s="28" t="s">
        <v>201</v>
      </c>
      <c r="AG14" s="30" t="s">
        <v>77</v>
      </c>
      <c r="AH14" s="30"/>
      <c r="AI14" s="28"/>
      <c r="AJ14" s="34"/>
      <c r="AK14" s="28"/>
      <c r="AL14" s="27"/>
      <c r="AM14" s="26" t="s">
        <v>1344</v>
      </c>
      <c r="AN14" s="26" t="s">
        <v>1344</v>
      </c>
      <c r="AO14" s="26" t="s">
        <v>256</v>
      </c>
      <c r="AP14" s="35" t="s">
        <v>257</v>
      </c>
    </row>
    <row r="15" spans="1:42" s="26" customFormat="1" ht="16">
      <c r="A15" s="26" t="s">
        <v>233</v>
      </c>
      <c r="B15" s="27" t="s">
        <v>182</v>
      </c>
      <c r="C15" s="28"/>
      <c r="D15" s="28"/>
      <c r="E15" s="28"/>
      <c r="F15" s="37" t="s">
        <v>110</v>
      </c>
      <c r="G15" s="28"/>
      <c r="H15" s="28" t="s">
        <v>184</v>
      </c>
      <c r="I15" s="28" t="s">
        <v>258</v>
      </c>
      <c r="J15" s="29"/>
      <c r="K15" s="30"/>
      <c r="L15" s="30"/>
      <c r="M15" s="30"/>
      <c r="N15" s="30" t="s">
        <v>75</v>
      </c>
      <c r="O15" s="30"/>
      <c r="P15" s="30"/>
      <c r="Q15" s="30"/>
      <c r="R15" s="29"/>
      <c r="S15" s="30"/>
      <c r="T15" s="28" t="s">
        <v>259</v>
      </c>
      <c r="U15" s="36">
        <v>16384</v>
      </c>
      <c r="V15" s="36">
        <v>4</v>
      </c>
      <c r="W15" s="36">
        <v>1</v>
      </c>
      <c r="X15" s="32" t="s">
        <v>1344</v>
      </c>
      <c r="Y15" s="33"/>
      <c r="Z15" s="33"/>
      <c r="AA15" s="30"/>
      <c r="AB15" s="30"/>
      <c r="AC15" s="28" t="s">
        <v>187</v>
      </c>
      <c r="AD15" s="27" t="s">
        <v>255</v>
      </c>
      <c r="AE15" s="28" t="s">
        <v>196</v>
      </c>
      <c r="AF15" s="28" t="s">
        <v>201</v>
      </c>
      <c r="AG15" s="30" t="s">
        <v>77</v>
      </c>
      <c r="AH15" s="30"/>
      <c r="AI15" s="28"/>
      <c r="AJ15" s="34"/>
      <c r="AK15" s="28"/>
      <c r="AL15" s="27"/>
      <c r="AM15" s="26" t="s">
        <v>1344</v>
      </c>
      <c r="AN15" s="26" t="s">
        <v>1343</v>
      </c>
      <c r="AO15" s="26" t="s">
        <v>260</v>
      </c>
      <c r="AP15" s="35" t="s">
        <v>261</v>
      </c>
    </row>
    <row r="16" spans="1:42" s="26" customFormat="1" ht="16">
      <c r="A16" s="26" t="s">
        <v>233</v>
      </c>
      <c r="B16" s="27" t="s">
        <v>182</v>
      </c>
      <c r="C16" s="28"/>
      <c r="D16" s="28"/>
      <c r="E16" s="28"/>
      <c r="F16" s="37" t="s">
        <v>111</v>
      </c>
      <c r="G16" s="28"/>
      <c r="H16" s="28" t="s">
        <v>184</v>
      </c>
      <c r="I16" s="28" t="s">
        <v>258</v>
      </c>
      <c r="J16" s="29"/>
      <c r="K16" s="30"/>
      <c r="L16" s="30"/>
      <c r="M16" s="30"/>
      <c r="N16" s="30" t="s">
        <v>75</v>
      </c>
      <c r="O16" s="30"/>
      <c r="P16" s="30"/>
      <c r="Q16" s="30"/>
      <c r="R16" s="29"/>
      <c r="S16" s="30"/>
      <c r="T16" s="28" t="s">
        <v>262</v>
      </c>
      <c r="U16" s="36">
        <v>16384</v>
      </c>
      <c r="V16" s="36">
        <v>4</v>
      </c>
      <c r="W16" s="36">
        <v>1</v>
      </c>
      <c r="X16" s="32" t="s">
        <v>1344</v>
      </c>
      <c r="Y16" s="33"/>
      <c r="Z16" s="33"/>
      <c r="AA16" s="30" t="s">
        <v>182</v>
      </c>
      <c r="AB16" s="30"/>
      <c r="AC16" s="28" t="s">
        <v>187</v>
      </c>
      <c r="AD16" s="27" t="s">
        <v>255</v>
      </c>
      <c r="AE16" s="28" t="s">
        <v>196</v>
      </c>
      <c r="AF16" s="28" t="s">
        <v>201</v>
      </c>
      <c r="AG16" s="30" t="s">
        <v>77</v>
      </c>
      <c r="AH16" s="30"/>
      <c r="AI16" s="28"/>
      <c r="AJ16" s="34"/>
      <c r="AK16" s="28" t="s">
        <v>190</v>
      </c>
      <c r="AL16" s="27" t="s">
        <v>182</v>
      </c>
      <c r="AM16" s="26" t="s">
        <v>1344</v>
      </c>
      <c r="AN16" s="26" t="s">
        <v>1343</v>
      </c>
      <c r="AO16" s="26" t="s">
        <v>263</v>
      </c>
      <c r="AP16" s="35" t="s">
        <v>261</v>
      </c>
    </row>
    <row r="17" spans="1:42" s="26" customFormat="1" ht="16">
      <c r="A17" s="26" t="s">
        <v>233</v>
      </c>
      <c r="B17" s="27" t="s">
        <v>182</v>
      </c>
      <c r="C17" s="28"/>
      <c r="D17" s="28"/>
      <c r="E17" s="28"/>
      <c r="F17" s="28" t="s">
        <v>264</v>
      </c>
      <c r="G17" s="28"/>
      <c r="H17" s="28" t="s">
        <v>184</v>
      </c>
      <c r="I17" s="28" t="s">
        <v>258</v>
      </c>
      <c r="J17" s="29" t="s">
        <v>124</v>
      </c>
      <c r="K17" s="30" t="s">
        <v>73</v>
      </c>
      <c r="L17" s="30" t="s">
        <v>74</v>
      </c>
      <c r="M17" s="30"/>
      <c r="N17" s="30"/>
      <c r="O17" s="30"/>
      <c r="P17" s="30"/>
      <c r="Q17" s="30"/>
      <c r="R17" s="29"/>
      <c r="S17" s="30"/>
      <c r="T17" s="28" t="s">
        <v>262</v>
      </c>
      <c r="U17" s="36">
        <v>16384</v>
      </c>
      <c r="V17" s="36">
        <v>4</v>
      </c>
      <c r="W17" s="36">
        <v>1</v>
      </c>
      <c r="X17" s="32" t="s">
        <v>1344</v>
      </c>
      <c r="Y17" s="33"/>
      <c r="Z17" s="33"/>
      <c r="AA17" s="30" t="s">
        <v>182</v>
      </c>
      <c r="AB17" s="30"/>
      <c r="AC17" s="28" t="s">
        <v>187</v>
      </c>
      <c r="AD17" s="27" t="s">
        <v>255</v>
      </c>
      <c r="AE17" s="28" t="s">
        <v>196</v>
      </c>
      <c r="AF17" s="28" t="s">
        <v>201</v>
      </c>
      <c r="AG17" s="30" t="s">
        <v>77</v>
      </c>
      <c r="AH17" s="30"/>
      <c r="AI17" s="28"/>
      <c r="AJ17" s="34"/>
      <c r="AK17" s="28" t="s">
        <v>190</v>
      </c>
      <c r="AL17" s="27" t="s">
        <v>182</v>
      </c>
      <c r="AM17" s="26" t="s">
        <v>1344</v>
      </c>
      <c r="AN17" s="26" t="s">
        <v>1343</v>
      </c>
      <c r="AO17" s="26" t="s">
        <v>265</v>
      </c>
      <c r="AP17" s="35" t="s">
        <v>261</v>
      </c>
    </row>
    <row r="18" spans="1:42" s="26" customFormat="1" ht="16">
      <c r="A18" s="26" t="s">
        <v>233</v>
      </c>
      <c r="B18" s="27" t="s">
        <v>182</v>
      </c>
      <c r="C18" s="28" t="s">
        <v>266</v>
      </c>
      <c r="D18" s="28" t="s">
        <v>267</v>
      </c>
      <c r="E18" s="28"/>
      <c r="F18" s="37" t="s">
        <v>112</v>
      </c>
      <c r="G18" s="28" t="s">
        <v>244</v>
      </c>
      <c r="H18" s="28" t="s">
        <v>184</v>
      </c>
      <c r="I18" s="28" t="s">
        <v>34</v>
      </c>
      <c r="J18" s="29"/>
      <c r="K18" s="30"/>
      <c r="L18" s="30" t="s">
        <v>74</v>
      </c>
      <c r="M18" s="30"/>
      <c r="N18" s="30" t="s">
        <v>75</v>
      </c>
      <c r="O18" s="30"/>
      <c r="P18" s="30"/>
      <c r="Q18" s="30"/>
      <c r="R18" s="29"/>
      <c r="S18" s="30"/>
      <c r="T18" s="28" t="s">
        <v>268</v>
      </c>
      <c r="U18" s="31">
        <v>10240</v>
      </c>
      <c r="V18" s="31">
        <v>2</v>
      </c>
      <c r="W18" s="31">
        <v>4</v>
      </c>
      <c r="X18" s="32" t="s">
        <v>1344</v>
      </c>
      <c r="Y18" s="33"/>
      <c r="Z18" s="33"/>
      <c r="AA18" s="30"/>
      <c r="AB18" s="30"/>
      <c r="AC18" s="28" t="s">
        <v>224</v>
      </c>
      <c r="AD18" s="27" t="s">
        <v>255</v>
      </c>
      <c r="AE18" s="28" t="s">
        <v>188</v>
      </c>
      <c r="AF18" s="28" t="s">
        <v>201</v>
      </c>
      <c r="AG18" s="30" t="s">
        <v>77</v>
      </c>
      <c r="AH18" s="30"/>
      <c r="AI18" s="28"/>
      <c r="AJ18" s="34"/>
      <c r="AK18" s="28"/>
      <c r="AL18" s="27"/>
      <c r="AM18" s="26" t="s">
        <v>1344</v>
      </c>
      <c r="AN18" s="26" t="s">
        <v>1343</v>
      </c>
      <c r="AO18" s="26" t="s">
        <v>206</v>
      </c>
      <c r="AP18" s="35" t="s">
        <v>269</v>
      </c>
    </row>
    <row r="19" spans="1:42" s="26" customFormat="1" ht="16">
      <c r="A19" s="26" t="s">
        <v>233</v>
      </c>
      <c r="B19" s="27" t="s">
        <v>182</v>
      </c>
      <c r="C19" s="28" t="s">
        <v>98</v>
      </c>
      <c r="D19" s="28" t="s">
        <v>99</v>
      </c>
      <c r="E19" s="28" t="s">
        <v>270</v>
      </c>
      <c r="F19" s="28" t="s">
        <v>97</v>
      </c>
      <c r="G19" s="28" t="s">
        <v>271</v>
      </c>
      <c r="H19" s="28" t="s">
        <v>184</v>
      </c>
      <c r="I19" s="28" t="s">
        <v>16</v>
      </c>
      <c r="J19" s="29"/>
      <c r="K19" s="30"/>
      <c r="L19" s="30"/>
      <c r="M19" s="30"/>
      <c r="N19" s="30" t="s">
        <v>75</v>
      </c>
      <c r="O19" s="30"/>
      <c r="P19" s="30"/>
      <c r="Q19" s="30"/>
      <c r="R19" s="29"/>
      <c r="S19" s="30"/>
      <c r="T19" s="28" t="s">
        <v>246</v>
      </c>
      <c r="U19" s="31">
        <v>32767</v>
      </c>
      <c r="V19" s="31">
        <v>4</v>
      </c>
      <c r="W19" s="31">
        <v>4</v>
      </c>
      <c r="X19" s="32" t="s">
        <v>1344</v>
      </c>
      <c r="Y19" s="33"/>
      <c r="Z19" s="33"/>
      <c r="AA19" s="30"/>
      <c r="AB19" s="30"/>
      <c r="AC19" s="28" t="s">
        <v>224</v>
      </c>
      <c r="AD19" s="27" t="s">
        <v>255</v>
      </c>
      <c r="AE19" s="28" t="s">
        <v>188</v>
      </c>
      <c r="AF19" s="28" t="s">
        <v>201</v>
      </c>
      <c r="AG19" s="30" t="s">
        <v>77</v>
      </c>
      <c r="AH19" s="30"/>
      <c r="AI19" s="28"/>
      <c r="AJ19" s="34"/>
      <c r="AK19" s="28"/>
      <c r="AL19" s="27"/>
      <c r="AM19" s="26" t="s">
        <v>1344</v>
      </c>
      <c r="AN19" s="26" t="s">
        <v>1343</v>
      </c>
      <c r="AO19" s="26" t="s">
        <v>211</v>
      </c>
      <c r="AP19" s="35" t="s">
        <v>237</v>
      </c>
    </row>
    <row r="20" spans="1:42" s="26" customFormat="1" ht="16">
      <c r="A20" s="26" t="s">
        <v>233</v>
      </c>
      <c r="B20" s="27" t="s">
        <v>182</v>
      </c>
      <c r="C20" s="28" t="s">
        <v>272</v>
      </c>
      <c r="D20" s="28" t="s">
        <v>273</v>
      </c>
      <c r="E20" s="28" t="s">
        <v>270</v>
      </c>
      <c r="F20" s="28" t="s">
        <v>274</v>
      </c>
      <c r="G20" s="28" t="s">
        <v>275</v>
      </c>
      <c r="H20" s="28" t="s">
        <v>184</v>
      </c>
      <c r="I20" s="28" t="s">
        <v>16</v>
      </c>
      <c r="J20" s="29"/>
      <c r="K20" s="30"/>
      <c r="L20" s="30" t="s">
        <v>74</v>
      </c>
      <c r="M20" s="30"/>
      <c r="N20" s="30"/>
      <c r="O20" s="30"/>
      <c r="P20" s="30"/>
      <c r="Q20" s="30"/>
      <c r="R20" s="29"/>
      <c r="S20" s="30"/>
      <c r="T20" s="28" t="s">
        <v>276</v>
      </c>
      <c r="U20" s="31">
        <v>32767</v>
      </c>
      <c r="V20" s="31">
        <v>4</v>
      </c>
      <c r="W20" s="31">
        <v>4</v>
      </c>
      <c r="X20" s="32" t="s">
        <v>1344</v>
      </c>
      <c r="Y20" s="33"/>
      <c r="Z20" s="33"/>
      <c r="AA20" s="30" t="s">
        <v>182</v>
      </c>
      <c r="AB20" s="30"/>
      <c r="AC20" s="28" t="s">
        <v>224</v>
      </c>
      <c r="AD20" s="27" t="s">
        <v>255</v>
      </c>
      <c r="AE20" s="28" t="s">
        <v>188</v>
      </c>
      <c r="AF20" s="28" t="s">
        <v>201</v>
      </c>
      <c r="AG20" s="30" t="s">
        <v>77</v>
      </c>
      <c r="AH20" s="30"/>
      <c r="AI20" s="28"/>
      <c r="AJ20" s="34"/>
      <c r="AK20" s="28" t="s">
        <v>190</v>
      </c>
      <c r="AL20" s="27" t="s">
        <v>182</v>
      </c>
      <c r="AM20" s="26" t="s">
        <v>1344</v>
      </c>
      <c r="AN20" s="26" t="s">
        <v>1343</v>
      </c>
      <c r="AO20" s="26" t="s">
        <v>214</v>
      </c>
      <c r="AP20" s="35" t="s">
        <v>237</v>
      </c>
    </row>
    <row r="21" spans="1:42" s="26" customFormat="1" ht="16">
      <c r="A21" s="26" t="s">
        <v>233</v>
      </c>
      <c r="B21" s="27" t="s">
        <v>182</v>
      </c>
      <c r="C21" s="28" t="s">
        <v>277</v>
      </c>
      <c r="D21" s="28" t="s">
        <v>278</v>
      </c>
      <c r="E21" s="28" t="s">
        <v>279</v>
      </c>
      <c r="F21" s="37" t="s">
        <v>104</v>
      </c>
      <c r="G21" s="28" t="s">
        <v>244</v>
      </c>
      <c r="H21" s="28" t="s">
        <v>184</v>
      </c>
      <c r="I21" s="28" t="s">
        <v>245</v>
      </c>
      <c r="J21" s="29"/>
      <c r="K21" s="30"/>
      <c r="L21" s="30"/>
      <c r="M21" s="30"/>
      <c r="N21" s="30" t="s">
        <v>75</v>
      </c>
      <c r="O21" s="30"/>
      <c r="P21" s="30"/>
      <c r="Q21" s="30"/>
      <c r="R21" s="29"/>
      <c r="S21" s="30"/>
      <c r="T21" s="28" t="s">
        <v>280</v>
      </c>
      <c r="U21" s="31">
        <v>262128</v>
      </c>
      <c r="V21" s="31">
        <v>2</v>
      </c>
      <c r="W21" s="31">
        <v>6</v>
      </c>
      <c r="X21" s="32" t="s">
        <v>1344</v>
      </c>
      <c r="Y21" s="33"/>
      <c r="Z21" s="33"/>
      <c r="AA21" s="30" t="s">
        <v>182</v>
      </c>
      <c r="AB21" s="30"/>
      <c r="AC21" s="28" t="s">
        <v>224</v>
      </c>
      <c r="AD21" s="27" t="s">
        <v>255</v>
      </c>
      <c r="AE21" s="28" t="s">
        <v>188</v>
      </c>
      <c r="AF21" s="28" t="s">
        <v>201</v>
      </c>
      <c r="AG21" s="30" t="s">
        <v>77</v>
      </c>
      <c r="AH21" s="30"/>
      <c r="AI21" s="28"/>
      <c r="AJ21" s="34"/>
      <c r="AK21" s="28" t="s">
        <v>190</v>
      </c>
      <c r="AL21" s="27" t="s">
        <v>182</v>
      </c>
      <c r="AM21" s="26" t="s">
        <v>1344</v>
      </c>
      <c r="AN21" s="26" t="s">
        <v>1343</v>
      </c>
      <c r="AO21" s="26" t="s">
        <v>225</v>
      </c>
      <c r="AP21" s="35" t="s">
        <v>247</v>
      </c>
    </row>
    <row r="22" spans="1:42" s="26" customFormat="1" ht="16">
      <c r="A22" s="26" t="s">
        <v>233</v>
      </c>
      <c r="B22" s="27" t="s">
        <v>182</v>
      </c>
      <c r="C22" s="28" t="s">
        <v>281</v>
      </c>
      <c r="D22" s="28" t="s">
        <v>282</v>
      </c>
      <c r="E22" s="28" t="s">
        <v>279</v>
      </c>
      <c r="F22" s="37" t="s">
        <v>105</v>
      </c>
      <c r="G22" s="28" t="s">
        <v>244</v>
      </c>
      <c r="H22" s="28" t="s">
        <v>184</v>
      </c>
      <c r="I22" s="28" t="s">
        <v>245</v>
      </c>
      <c r="J22" s="29"/>
      <c r="K22" s="30"/>
      <c r="L22" s="30"/>
      <c r="M22" s="30"/>
      <c r="N22" s="30" t="s">
        <v>75</v>
      </c>
      <c r="O22" s="30"/>
      <c r="P22" s="30"/>
      <c r="Q22" s="30"/>
      <c r="R22" s="29"/>
      <c r="S22" s="30"/>
      <c r="T22" s="28" t="s">
        <v>280</v>
      </c>
      <c r="U22" s="31">
        <v>524272</v>
      </c>
      <c r="V22" s="31">
        <v>2</v>
      </c>
      <c r="W22" s="31">
        <v>6</v>
      </c>
      <c r="X22" s="32" t="s">
        <v>1344</v>
      </c>
      <c r="Y22" s="33"/>
      <c r="Z22" s="33"/>
      <c r="AA22" s="30"/>
      <c r="AB22" s="30"/>
      <c r="AC22" s="28" t="s">
        <v>224</v>
      </c>
      <c r="AD22" s="27" t="s">
        <v>255</v>
      </c>
      <c r="AE22" s="28" t="s">
        <v>188</v>
      </c>
      <c r="AF22" s="28" t="s">
        <v>210</v>
      </c>
      <c r="AG22" s="30" t="s">
        <v>77</v>
      </c>
      <c r="AH22" s="30"/>
      <c r="AI22" s="28"/>
      <c r="AJ22" s="34"/>
      <c r="AK22" s="28"/>
      <c r="AL22" s="27"/>
      <c r="AM22" s="26" t="s">
        <v>1344</v>
      </c>
      <c r="AN22" s="26" t="s">
        <v>1343</v>
      </c>
      <c r="AO22" s="26" t="s">
        <v>231</v>
      </c>
      <c r="AP22" s="35" t="s">
        <v>247</v>
      </c>
    </row>
    <row r="23" spans="1:42" s="26" customFormat="1" ht="16">
      <c r="A23" s="26" t="s">
        <v>233</v>
      </c>
      <c r="B23" s="27" t="s">
        <v>182</v>
      </c>
      <c r="C23" s="28" t="s">
        <v>283</v>
      </c>
      <c r="D23" s="28" t="s">
        <v>284</v>
      </c>
      <c r="E23" s="28" t="s">
        <v>285</v>
      </c>
      <c r="F23" s="37" t="s">
        <v>114</v>
      </c>
      <c r="G23" s="28"/>
      <c r="H23" s="28" t="s">
        <v>184</v>
      </c>
      <c r="I23" s="28" t="s">
        <v>34</v>
      </c>
      <c r="J23" s="29"/>
      <c r="K23" s="30"/>
      <c r="L23" s="30" t="s">
        <v>74</v>
      </c>
      <c r="M23" s="30"/>
      <c r="N23" s="30" t="s">
        <v>75</v>
      </c>
      <c r="O23" s="30"/>
      <c r="P23" s="30"/>
      <c r="Q23" s="30"/>
      <c r="R23" s="29"/>
      <c r="S23" s="30"/>
      <c r="T23" s="28" t="s">
        <v>280</v>
      </c>
      <c r="U23" s="31">
        <v>24565</v>
      </c>
      <c r="V23" s="31">
        <v>2</v>
      </c>
      <c r="W23" s="31">
        <v>6</v>
      </c>
      <c r="X23" s="32" t="s">
        <v>1344</v>
      </c>
      <c r="Y23" s="33"/>
      <c r="Z23" s="33"/>
      <c r="AA23" s="30"/>
      <c r="AB23" s="30"/>
      <c r="AC23" s="28" t="s">
        <v>224</v>
      </c>
      <c r="AD23" s="27" t="s">
        <v>255</v>
      </c>
      <c r="AE23" s="28" t="s">
        <v>188</v>
      </c>
      <c r="AF23" s="28" t="s">
        <v>210</v>
      </c>
      <c r="AG23" s="30" t="s">
        <v>77</v>
      </c>
      <c r="AH23" s="30"/>
      <c r="AI23" s="28"/>
      <c r="AJ23" s="34"/>
      <c r="AK23" s="28"/>
      <c r="AL23" s="27"/>
      <c r="AM23" s="26" t="s">
        <v>1344</v>
      </c>
      <c r="AN23" s="26" t="s">
        <v>1343</v>
      </c>
      <c r="AO23" s="26" t="s">
        <v>235</v>
      </c>
      <c r="AP23" s="35" t="s">
        <v>269</v>
      </c>
    </row>
    <row r="24" spans="1:42" s="26" customFormat="1" ht="16">
      <c r="A24" s="26" t="s">
        <v>233</v>
      </c>
      <c r="B24" s="27" t="s">
        <v>182</v>
      </c>
      <c r="C24" s="28" t="s">
        <v>286</v>
      </c>
      <c r="D24" s="28" t="s">
        <v>287</v>
      </c>
      <c r="E24" s="28" t="s">
        <v>285</v>
      </c>
      <c r="F24" s="28" t="s">
        <v>288</v>
      </c>
      <c r="G24" s="28" t="s">
        <v>271</v>
      </c>
      <c r="H24" s="28" t="s">
        <v>184</v>
      </c>
      <c r="I24" s="28" t="s">
        <v>16</v>
      </c>
      <c r="J24" s="29"/>
      <c r="K24" s="30"/>
      <c r="L24" s="30"/>
      <c r="M24" s="30"/>
      <c r="N24" s="30" t="s">
        <v>75</v>
      </c>
      <c r="O24" s="30"/>
      <c r="P24" s="30"/>
      <c r="Q24" s="30"/>
      <c r="R24" s="29"/>
      <c r="S24" s="30"/>
      <c r="T24" s="28" t="s">
        <v>259</v>
      </c>
      <c r="U24" s="31">
        <v>24565</v>
      </c>
      <c r="V24" s="31">
        <v>2</v>
      </c>
      <c r="W24" s="31">
        <v>6</v>
      </c>
      <c r="X24" s="32" t="s">
        <v>1344</v>
      </c>
      <c r="Y24" s="33"/>
      <c r="Z24" s="33"/>
      <c r="AA24" s="30"/>
      <c r="AB24" s="30"/>
      <c r="AC24" s="28" t="s">
        <v>224</v>
      </c>
      <c r="AD24" s="27" t="s">
        <v>255</v>
      </c>
      <c r="AE24" s="28" t="s">
        <v>188</v>
      </c>
      <c r="AF24" s="28" t="s">
        <v>210</v>
      </c>
      <c r="AG24" s="30" t="s">
        <v>77</v>
      </c>
      <c r="AH24" s="30"/>
      <c r="AI24" s="28"/>
      <c r="AJ24" s="34"/>
      <c r="AK24" s="28"/>
      <c r="AL24" s="27"/>
      <c r="AM24" s="26" t="s">
        <v>1344</v>
      </c>
      <c r="AN24" s="26" t="s">
        <v>1344</v>
      </c>
      <c r="AO24" s="26" t="s">
        <v>239</v>
      </c>
      <c r="AP24" s="35" t="s">
        <v>289</v>
      </c>
    </row>
    <row r="25" spans="1:42" s="26" customFormat="1" ht="16">
      <c r="A25" s="26" t="s">
        <v>181</v>
      </c>
      <c r="B25" s="27" t="s">
        <v>182</v>
      </c>
      <c r="C25" s="28" t="s">
        <v>290</v>
      </c>
      <c r="D25" s="28" t="s">
        <v>291</v>
      </c>
      <c r="E25" s="28" t="s">
        <v>292</v>
      </c>
      <c r="F25" s="28" t="s">
        <v>293</v>
      </c>
      <c r="G25" s="28" t="s">
        <v>294</v>
      </c>
      <c r="H25" s="28" t="s">
        <v>184</v>
      </c>
      <c r="I25" s="28" t="s">
        <v>295</v>
      </c>
      <c r="J25" s="29"/>
      <c r="K25" s="30" t="s">
        <v>73</v>
      </c>
      <c r="L25" s="30" t="s">
        <v>74</v>
      </c>
      <c r="M25" s="30"/>
      <c r="N25" s="30"/>
      <c r="O25" s="30"/>
      <c r="P25" s="30"/>
      <c r="Q25" s="30"/>
      <c r="R25" s="29"/>
      <c r="S25" s="30"/>
      <c r="T25" s="28" t="s">
        <v>182</v>
      </c>
      <c r="U25" s="31">
        <v>262144</v>
      </c>
      <c r="V25" s="31">
        <v>16</v>
      </c>
      <c r="W25" s="31">
        <v>0</v>
      </c>
      <c r="X25" s="32" t="s">
        <v>1343</v>
      </c>
      <c r="Y25" s="33"/>
      <c r="Z25" s="33"/>
      <c r="AA25" s="30"/>
      <c r="AB25" s="30"/>
      <c r="AC25" s="28" t="s">
        <v>224</v>
      </c>
      <c r="AD25" s="27" t="s">
        <v>255</v>
      </c>
      <c r="AE25" s="28" t="s">
        <v>188</v>
      </c>
      <c r="AF25" s="28" t="s">
        <v>210</v>
      </c>
      <c r="AG25" s="30" t="s">
        <v>77</v>
      </c>
      <c r="AH25" s="30"/>
      <c r="AI25" s="28"/>
      <c r="AJ25" s="34"/>
      <c r="AK25" s="28"/>
      <c r="AL25" s="27"/>
      <c r="AM25" s="26" t="s">
        <v>1343</v>
      </c>
      <c r="AN25" s="26" t="s">
        <v>1343</v>
      </c>
      <c r="AP25" s="35" t="s">
        <v>208</v>
      </c>
    </row>
    <row r="26" spans="1:42" s="26" customFormat="1" ht="16">
      <c r="A26" s="26" t="s">
        <v>181</v>
      </c>
      <c r="B26" s="27" t="s">
        <v>182</v>
      </c>
      <c r="C26" s="28" t="s">
        <v>296</v>
      </c>
      <c r="D26" s="28" t="s">
        <v>297</v>
      </c>
      <c r="E26" s="28" t="s">
        <v>292</v>
      </c>
      <c r="F26" s="28" t="s">
        <v>298</v>
      </c>
      <c r="G26" s="28" t="s">
        <v>299</v>
      </c>
      <c r="H26" s="28" t="s">
        <v>184</v>
      </c>
      <c r="I26" s="28" t="s">
        <v>295</v>
      </c>
      <c r="J26" s="29"/>
      <c r="K26" s="30"/>
      <c r="L26" s="30"/>
      <c r="M26" s="30"/>
      <c r="N26" s="30" t="s">
        <v>75</v>
      </c>
      <c r="O26" s="30"/>
      <c r="P26" s="30"/>
      <c r="Q26" s="30"/>
      <c r="R26" s="29"/>
      <c r="S26" s="30"/>
      <c r="T26" s="28" t="s">
        <v>182</v>
      </c>
      <c r="U26" s="31">
        <v>262144</v>
      </c>
      <c r="V26" s="31">
        <v>16</v>
      </c>
      <c r="W26" s="31">
        <v>0</v>
      </c>
      <c r="X26" s="32" t="s">
        <v>1343</v>
      </c>
      <c r="Y26" s="33"/>
      <c r="Z26" s="33"/>
      <c r="AA26" s="30"/>
      <c r="AB26" s="30"/>
      <c r="AC26" s="28" t="s">
        <v>224</v>
      </c>
      <c r="AD26" s="27" t="s">
        <v>255</v>
      </c>
      <c r="AE26" s="28" t="s">
        <v>188</v>
      </c>
      <c r="AF26" s="28" t="s">
        <v>210</v>
      </c>
      <c r="AG26" s="30" t="s">
        <v>77</v>
      </c>
      <c r="AH26" s="30"/>
      <c r="AI26" s="28"/>
      <c r="AJ26" s="34"/>
      <c r="AK26" s="28"/>
      <c r="AL26" s="27"/>
      <c r="AM26" s="26" t="s">
        <v>1343</v>
      </c>
      <c r="AN26" s="26" t="s">
        <v>1343</v>
      </c>
      <c r="AP26" s="35" t="s">
        <v>192</v>
      </c>
    </row>
    <row r="27" spans="1:42" s="26" customFormat="1" ht="16">
      <c r="A27" s="26" t="s">
        <v>300</v>
      </c>
      <c r="B27" s="27" t="s">
        <v>182</v>
      </c>
      <c r="C27" s="28"/>
      <c r="D27" s="28"/>
      <c r="E27" s="28"/>
      <c r="F27" s="28" t="s">
        <v>301</v>
      </c>
      <c r="G27" s="28"/>
      <c r="H27" s="28" t="s">
        <v>184</v>
      </c>
      <c r="I27" s="28" t="s">
        <v>302</v>
      </c>
      <c r="J27" s="29"/>
      <c r="K27" s="30"/>
      <c r="L27" s="30"/>
      <c r="M27" s="30"/>
      <c r="N27" s="30" t="s">
        <v>75</v>
      </c>
      <c r="O27" s="30"/>
      <c r="P27" s="30"/>
      <c r="Q27" s="30"/>
      <c r="R27" s="29"/>
      <c r="S27" s="30"/>
      <c r="T27" s="28" t="s">
        <v>280</v>
      </c>
      <c r="U27" s="36">
        <v>4096</v>
      </c>
      <c r="V27" s="36">
        <v>2</v>
      </c>
      <c r="W27" s="36">
        <v>1</v>
      </c>
      <c r="X27" s="32" t="s">
        <v>1344</v>
      </c>
      <c r="Y27" s="33"/>
      <c r="Z27" s="33"/>
      <c r="AA27" s="30"/>
      <c r="AB27" s="30"/>
      <c r="AC27" s="28" t="s">
        <v>187</v>
      </c>
      <c r="AD27" s="27" t="s">
        <v>255</v>
      </c>
      <c r="AE27" s="28" t="s">
        <v>188</v>
      </c>
      <c r="AF27" s="28" t="s">
        <v>210</v>
      </c>
      <c r="AG27" s="30" t="s">
        <v>77</v>
      </c>
      <c r="AH27" s="30"/>
      <c r="AI27" s="28"/>
      <c r="AJ27" s="34"/>
      <c r="AK27" s="28"/>
      <c r="AL27" s="27"/>
      <c r="AM27" s="26" t="s">
        <v>1344</v>
      </c>
      <c r="AN27" s="26" t="s">
        <v>1343</v>
      </c>
      <c r="AO27" s="26" t="s">
        <v>303</v>
      </c>
      <c r="AP27" s="35" t="s">
        <v>304</v>
      </c>
    </row>
    <row r="28" spans="1:42" s="26" customFormat="1" ht="16">
      <c r="A28" s="26" t="s">
        <v>300</v>
      </c>
      <c r="B28" s="27" t="s">
        <v>182</v>
      </c>
      <c r="C28" s="28"/>
      <c r="D28" s="28"/>
      <c r="E28" s="28"/>
      <c r="F28" s="28" t="s">
        <v>305</v>
      </c>
      <c r="G28" s="28"/>
      <c r="H28" s="28" t="s">
        <v>184</v>
      </c>
      <c r="I28" s="28" t="s">
        <v>302</v>
      </c>
      <c r="J28" s="29"/>
      <c r="K28" s="30"/>
      <c r="L28" s="30"/>
      <c r="M28" s="30"/>
      <c r="N28" s="30" t="s">
        <v>75</v>
      </c>
      <c r="O28" s="30"/>
      <c r="P28" s="30"/>
      <c r="Q28" s="30"/>
      <c r="R28" s="29"/>
      <c r="S28" s="30"/>
      <c r="T28" s="28" t="s">
        <v>280</v>
      </c>
      <c r="U28" s="36">
        <v>4096</v>
      </c>
      <c r="V28" s="36">
        <v>2</v>
      </c>
      <c r="W28" s="36">
        <v>1</v>
      </c>
      <c r="X28" s="32" t="s">
        <v>1344</v>
      </c>
      <c r="Y28" s="33"/>
      <c r="Z28" s="33"/>
      <c r="AA28" s="30"/>
      <c r="AB28" s="30"/>
      <c r="AC28" s="28" t="s">
        <v>187</v>
      </c>
      <c r="AD28" s="27" t="s">
        <v>255</v>
      </c>
      <c r="AE28" s="28" t="s">
        <v>188</v>
      </c>
      <c r="AF28" s="28" t="s">
        <v>210</v>
      </c>
      <c r="AG28" s="30" t="s">
        <v>77</v>
      </c>
      <c r="AH28" s="30"/>
      <c r="AI28" s="28"/>
      <c r="AJ28" s="34"/>
      <c r="AK28" s="28"/>
      <c r="AL28" s="27"/>
      <c r="AM28" s="26" t="s">
        <v>1343</v>
      </c>
      <c r="AN28" s="26" t="s">
        <v>1343</v>
      </c>
      <c r="AO28" s="26" t="s">
        <v>306</v>
      </c>
      <c r="AP28" s="35" t="s">
        <v>304</v>
      </c>
    </row>
    <row r="29" spans="1:42" s="26" customFormat="1" ht="16">
      <c r="A29" s="26" t="s">
        <v>300</v>
      </c>
      <c r="B29" s="27" t="s">
        <v>182</v>
      </c>
      <c r="C29" s="28"/>
      <c r="D29" s="28"/>
      <c r="E29" s="28"/>
      <c r="F29" s="28" t="s">
        <v>307</v>
      </c>
      <c r="G29" s="28"/>
      <c r="H29" s="28" t="s">
        <v>184</v>
      </c>
      <c r="I29" s="28" t="s">
        <v>302</v>
      </c>
      <c r="J29" s="29"/>
      <c r="K29" s="30"/>
      <c r="L29" s="30"/>
      <c r="M29" s="30"/>
      <c r="N29" s="30" t="s">
        <v>75</v>
      </c>
      <c r="O29" s="30"/>
      <c r="P29" s="30"/>
      <c r="Q29" s="30"/>
      <c r="R29" s="29"/>
      <c r="S29" s="30"/>
      <c r="T29" s="28" t="s">
        <v>280</v>
      </c>
      <c r="U29" s="36">
        <v>4096</v>
      </c>
      <c r="V29" s="36">
        <v>2</v>
      </c>
      <c r="W29" s="36">
        <v>1</v>
      </c>
      <c r="X29" s="32" t="s">
        <v>1344</v>
      </c>
      <c r="Y29" s="33"/>
      <c r="Z29" s="33"/>
      <c r="AA29" s="30"/>
      <c r="AB29" s="30"/>
      <c r="AC29" s="28" t="s">
        <v>187</v>
      </c>
      <c r="AD29" s="27" t="s">
        <v>255</v>
      </c>
      <c r="AE29" s="28" t="s">
        <v>188</v>
      </c>
      <c r="AF29" s="28" t="s">
        <v>210</v>
      </c>
      <c r="AG29" s="30" t="s">
        <v>77</v>
      </c>
      <c r="AH29" s="30"/>
      <c r="AI29" s="28"/>
      <c r="AJ29" s="34"/>
      <c r="AK29" s="28"/>
      <c r="AL29" s="27"/>
      <c r="AM29" s="26" t="s">
        <v>1343</v>
      </c>
      <c r="AN29" s="26" t="s">
        <v>1343</v>
      </c>
      <c r="AO29" s="26" t="s">
        <v>308</v>
      </c>
      <c r="AP29" s="35" t="s">
        <v>309</v>
      </c>
    </row>
    <row r="30" spans="1:42" s="26" customFormat="1" ht="16">
      <c r="A30" s="26" t="s">
        <v>300</v>
      </c>
      <c r="B30" s="27" t="s">
        <v>182</v>
      </c>
      <c r="C30" s="28"/>
      <c r="D30" s="28"/>
      <c r="E30" s="28"/>
      <c r="F30" s="28" t="s">
        <v>310</v>
      </c>
      <c r="G30" s="28"/>
      <c r="H30" s="28" t="s">
        <v>184</v>
      </c>
      <c r="I30" s="28" t="s">
        <v>302</v>
      </c>
      <c r="J30" s="29"/>
      <c r="K30" s="30"/>
      <c r="L30" s="30"/>
      <c r="M30" s="30"/>
      <c r="N30" s="30" t="s">
        <v>75</v>
      </c>
      <c r="O30" s="30"/>
      <c r="P30" s="30"/>
      <c r="Q30" s="30"/>
      <c r="R30" s="29"/>
      <c r="S30" s="30"/>
      <c r="T30" s="28" t="s">
        <v>280</v>
      </c>
      <c r="U30" s="36">
        <v>4096</v>
      </c>
      <c r="V30" s="36">
        <v>2</v>
      </c>
      <c r="W30" s="36">
        <v>1</v>
      </c>
      <c r="X30" s="32" t="s">
        <v>1344</v>
      </c>
      <c r="Y30" s="33"/>
      <c r="Z30" s="33"/>
      <c r="AA30" s="30"/>
      <c r="AB30" s="30"/>
      <c r="AC30" s="28" t="s">
        <v>187</v>
      </c>
      <c r="AD30" s="27" t="s">
        <v>255</v>
      </c>
      <c r="AE30" s="28" t="s">
        <v>188</v>
      </c>
      <c r="AF30" s="28" t="s">
        <v>189</v>
      </c>
      <c r="AG30" s="30" t="s">
        <v>77</v>
      </c>
      <c r="AH30" s="30"/>
      <c r="AI30" s="28"/>
      <c r="AJ30" s="34"/>
      <c r="AK30" s="28" t="s">
        <v>311</v>
      </c>
      <c r="AL30" s="27"/>
      <c r="AM30" s="26" t="s">
        <v>1344</v>
      </c>
      <c r="AN30" s="26" t="s">
        <v>1343</v>
      </c>
      <c r="AO30" s="26" t="s">
        <v>312</v>
      </c>
      <c r="AP30" s="35" t="s">
        <v>309</v>
      </c>
    </row>
    <row r="31" spans="1:42" s="26" customFormat="1" ht="16">
      <c r="A31" s="26" t="s">
        <v>313</v>
      </c>
      <c r="B31" s="27" t="s">
        <v>182</v>
      </c>
      <c r="C31" s="28" t="s">
        <v>314</v>
      </c>
      <c r="D31" s="28" t="s">
        <v>315</v>
      </c>
      <c r="E31" s="28" t="s">
        <v>285</v>
      </c>
      <c r="F31" s="28" t="s">
        <v>316</v>
      </c>
      <c r="G31" s="28" t="s">
        <v>299</v>
      </c>
      <c r="H31" s="28" t="s">
        <v>184</v>
      </c>
      <c r="I31" s="28" t="s">
        <v>317</v>
      </c>
      <c r="J31" s="29"/>
      <c r="K31" s="30"/>
      <c r="L31" s="30"/>
      <c r="M31" s="30"/>
      <c r="N31" s="30" t="s">
        <v>75</v>
      </c>
      <c r="O31" s="30"/>
      <c r="P31" s="30"/>
      <c r="Q31" s="30"/>
      <c r="R31" s="29"/>
      <c r="S31" s="30"/>
      <c r="T31" s="28" t="s">
        <v>317</v>
      </c>
      <c r="U31" s="31">
        <v>66560</v>
      </c>
      <c r="V31" s="31">
        <v>8</v>
      </c>
      <c r="W31" s="31">
        <v>3</v>
      </c>
      <c r="X31" s="32" t="s">
        <v>1343</v>
      </c>
      <c r="Y31" s="33"/>
      <c r="Z31" s="33"/>
      <c r="AA31" s="30"/>
      <c r="AB31" s="30"/>
      <c r="AC31" s="28" t="s">
        <v>224</v>
      </c>
      <c r="AD31" s="27" t="s">
        <v>255</v>
      </c>
      <c r="AE31" s="28" t="s">
        <v>196</v>
      </c>
      <c r="AF31" s="28" t="s">
        <v>210</v>
      </c>
      <c r="AG31" s="30" t="s">
        <v>77</v>
      </c>
      <c r="AH31" s="30"/>
      <c r="AI31" s="28"/>
      <c r="AJ31" s="34"/>
      <c r="AK31" s="28"/>
      <c r="AL31" s="27"/>
      <c r="AM31" s="26" t="s">
        <v>1343</v>
      </c>
      <c r="AN31" s="26" t="s">
        <v>1343</v>
      </c>
      <c r="AP31" s="35" t="s">
        <v>318</v>
      </c>
    </row>
    <row r="32" spans="1:42" s="26" customFormat="1" ht="16">
      <c r="A32" s="26" t="s">
        <v>313</v>
      </c>
      <c r="B32" s="27" t="s">
        <v>182</v>
      </c>
      <c r="C32" s="28" t="s">
        <v>319</v>
      </c>
      <c r="D32" s="28" t="s">
        <v>320</v>
      </c>
      <c r="E32" s="28" t="s">
        <v>285</v>
      </c>
      <c r="F32" s="28" t="s">
        <v>321</v>
      </c>
      <c r="G32" s="28" t="s">
        <v>244</v>
      </c>
      <c r="H32" s="28" t="s">
        <v>184</v>
      </c>
      <c r="I32" s="28" t="s">
        <v>317</v>
      </c>
      <c r="J32" s="29"/>
      <c r="K32" s="30"/>
      <c r="L32" s="30"/>
      <c r="M32" s="30"/>
      <c r="N32" s="30" t="s">
        <v>75</v>
      </c>
      <c r="O32" s="30"/>
      <c r="P32" s="30"/>
      <c r="Q32" s="30"/>
      <c r="R32" s="29"/>
      <c r="S32" s="30"/>
      <c r="T32" s="28" t="s">
        <v>317</v>
      </c>
      <c r="U32" s="31">
        <v>66560</v>
      </c>
      <c r="V32" s="31">
        <v>8</v>
      </c>
      <c r="W32" s="31">
        <v>3</v>
      </c>
      <c r="X32" s="32" t="s">
        <v>1343</v>
      </c>
      <c r="Y32" s="33"/>
      <c r="Z32" s="33"/>
      <c r="AA32" s="30"/>
      <c r="AB32" s="30"/>
      <c r="AC32" s="28" t="s">
        <v>224</v>
      </c>
      <c r="AD32" s="27" t="s">
        <v>255</v>
      </c>
      <c r="AE32" s="28" t="s">
        <v>196</v>
      </c>
      <c r="AF32" s="28" t="s">
        <v>210</v>
      </c>
      <c r="AG32" s="30" t="s">
        <v>77</v>
      </c>
      <c r="AH32" s="30"/>
      <c r="AI32" s="28"/>
      <c r="AJ32" s="34"/>
      <c r="AK32" s="28"/>
      <c r="AL32" s="27"/>
      <c r="AM32" s="26" t="s">
        <v>1343</v>
      </c>
      <c r="AN32" s="26" t="s">
        <v>1343</v>
      </c>
      <c r="AP32" s="35" t="s">
        <v>318</v>
      </c>
    </row>
    <row r="33" spans="1:42" s="26" customFormat="1" ht="16">
      <c r="A33" s="26" t="s">
        <v>313</v>
      </c>
      <c r="B33" s="27" t="s">
        <v>182</v>
      </c>
      <c r="C33" s="28" t="s">
        <v>322</v>
      </c>
      <c r="D33" s="28" t="s">
        <v>323</v>
      </c>
      <c r="E33" s="28" t="s">
        <v>279</v>
      </c>
      <c r="F33" s="28" t="s">
        <v>324</v>
      </c>
      <c r="G33" s="28" t="s">
        <v>299</v>
      </c>
      <c r="H33" s="28" t="s">
        <v>184</v>
      </c>
      <c r="I33" s="28" t="s">
        <v>317</v>
      </c>
      <c r="J33" s="29"/>
      <c r="K33" s="30"/>
      <c r="L33" s="30"/>
      <c r="M33" s="30"/>
      <c r="N33" s="30" t="s">
        <v>75</v>
      </c>
      <c r="O33" s="30"/>
      <c r="P33" s="30"/>
      <c r="Q33" s="30"/>
      <c r="R33" s="29"/>
      <c r="S33" s="30"/>
      <c r="T33" s="28" t="s">
        <v>317</v>
      </c>
      <c r="U33" s="31">
        <v>268288</v>
      </c>
      <c r="V33" s="31">
        <v>4</v>
      </c>
      <c r="W33" s="31">
        <v>8</v>
      </c>
      <c r="X33" s="32" t="s">
        <v>1343</v>
      </c>
      <c r="Y33" s="33"/>
      <c r="Z33" s="33"/>
      <c r="AA33" s="30"/>
      <c r="AB33" s="30"/>
      <c r="AC33" s="28" t="s">
        <v>224</v>
      </c>
      <c r="AD33" s="27" t="s">
        <v>255</v>
      </c>
      <c r="AE33" s="28" t="s">
        <v>196</v>
      </c>
      <c r="AF33" s="28" t="s">
        <v>210</v>
      </c>
      <c r="AG33" s="30" t="s">
        <v>77</v>
      </c>
      <c r="AH33" s="30"/>
      <c r="AI33" s="28"/>
      <c r="AJ33" s="34"/>
      <c r="AK33" s="28"/>
      <c r="AL33" s="27"/>
      <c r="AM33" s="26" t="s">
        <v>1343</v>
      </c>
      <c r="AN33" s="26" t="s">
        <v>1343</v>
      </c>
      <c r="AP33" s="35" t="s">
        <v>325</v>
      </c>
    </row>
    <row r="34" spans="1:42" s="26" customFormat="1" ht="16">
      <c r="A34" s="26" t="s">
        <v>313</v>
      </c>
      <c r="B34" s="27" t="s">
        <v>182</v>
      </c>
      <c r="C34" s="28" t="s">
        <v>326</v>
      </c>
      <c r="D34" s="28" t="s">
        <v>327</v>
      </c>
      <c r="E34" s="28" t="s">
        <v>279</v>
      </c>
      <c r="F34" s="28" t="s">
        <v>328</v>
      </c>
      <c r="G34" s="28" t="s">
        <v>299</v>
      </c>
      <c r="H34" s="28" t="s">
        <v>184</v>
      </c>
      <c r="I34" s="28" t="s">
        <v>317</v>
      </c>
      <c r="J34" s="29"/>
      <c r="K34" s="30"/>
      <c r="L34" s="30"/>
      <c r="M34" s="30"/>
      <c r="N34" s="30" t="s">
        <v>75</v>
      </c>
      <c r="O34" s="30"/>
      <c r="P34" s="30"/>
      <c r="Q34" s="30"/>
      <c r="R34" s="29"/>
      <c r="S34" s="30"/>
      <c r="T34" s="28" t="s">
        <v>317</v>
      </c>
      <c r="U34" s="31">
        <v>268288</v>
      </c>
      <c r="V34" s="31">
        <v>4</v>
      </c>
      <c r="W34" s="31">
        <v>8</v>
      </c>
      <c r="X34" s="32" t="s">
        <v>1343</v>
      </c>
      <c r="Y34" s="33"/>
      <c r="Z34" s="33"/>
      <c r="AA34" s="30"/>
      <c r="AB34" s="30"/>
      <c r="AC34" s="28" t="s">
        <v>224</v>
      </c>
      <c r="AD34" s="27" t="s">
        <v>255</v>
      </c>
      <c r="AE34" s="28" t="s">
        <v>196</v>
      </c>
      <c r="AF34" s="28" t="s">
        <v>210</v>
      </c>
      <c r="AG34" s="30" t="s">
        <v>77</v>
      </c>
      <c r="AH34" s="30"/>
      <c r="AI34" s="28"/>
      <c r="AJ34" s="34"/>
      <c r="AK34" s="28"/>
      <c r="AL34" s="27"/>
      <c r="AM34" s="26" t="s">
        <v>1343</v>
      </c>
      <c r="AN34" s="26" t="s">
        <v>1343</v>
      </c>
      <c r="AP34" s="35" t="s">
        <v>325</v>
      </c>
    </row>
    <row r="35" spans="1:42" s="26" customFormat="1" ht="16">
      <c r="A35" s="26" t="s">
        <v>313</v>
      </c>
      <c r="B35" s="27" t="s">
        <v>182</v>
      </c>
      <c r="C35" s="28" t="s">
        <v>329</v>
      </c>
      <c r="D35" s="28" t="s">
        <v>330</v>
      </c>
      <c r="E35" s="28" t="s">
        <v>285</v>
      </c>
      <c r="F35" s="28" t="s">
        <v>331</v>
      </c>
      <c r="G35" s="28" t="s">
        <v>332</v>
      </c>
      <c r="H35" s="28" t="s">
        <v>184</v>
      </c>
      <c r="I35" s="28" t="s">
        <v>317</v>
      </c>
      <c r="J35" s="29" t="s">
        <v>124</v>
      </c>
      <c r="K35" s="30" t="s">
        <v>73</v>
      </c>
      <c r="L35" s="30" t="s">
        <v>74</v>
      </c>
      <c r="M35" s="30"/>
      <c r="N35" s="30"/>
      <c r="O35" s="30"/>
      <c r="P35" s="30"/>
      <c r="Q35" s="30"/>
      <c r="R35" s="29"/>
      <c r="S35" s="30"/>
      <c r="T35" s="28" t="s">
        <v>317</v>
      </c>
      <c r="U35" s="31">
        <v>66560</v>
      </c>
      <c r="V35" s="31">
        <v>2</v>
      </c>
      <c r="W35" s="31">
        <v>4</v>
      </c>
      <c r="X35" s="32" t="s">
        <v>1343</v>
      </c>
      <c r="Y35" s="33"/>
      <c r="Z35" s="33"/>
      <c r="AA35" s="30"/>
      <c r="AB35" s="30"/>
      <c r="AC35" s="28" t="s">
        <v>224</v>
      </c>
      <c r="AD35" s="27" t="s">
        <v>255</v>
      </c>
      <c r="AE35" s="28" t="s">
        <v>196</v>
      </c>
      <c r="AF35" s="28" t="s">
        <v>210</v>
      </c>
      <c r="AG35" s="30" t="s">
        <v>77</v>
      </c>
      <c r="AH35" s="30"/>
      <c r="AI35" s="28"/>
      <c r="AJ35" s="34"/>
      <c r="AK35" s="28"/>
      <c r="AL35" s="27"/>
      <c r="AM35" s="26" t="s">
        <v>1343</v>
      </c>
      <c r="AN35" s="26" t="s">
        <v>1343</v>
      </c>
      <c r="AP35" s="35" t="s">
        <v>318</v>
      </c>
    </row>
    <row r="36" spans="1:42" s="26" customFormat="1" ht="16">
      <c r="A36" s="26" t="s">
        <v>313</v>
      </c>
      <c r="B36" s="27" t="s">
        <v>182</v>
      </c>
      <c r="C36" s="28" t="s">
        <v>333</v>
      </c>
      <c r="D36" s="28" t="s">
        <v>334</v>
      </c>
      <c r="E36" s="28" t="s">
        <v>285</v>
      </c>
      <c r="F36" s="28" t="s">
        <v>335</v>
      </c>
      <c r="G36" s="28" t="s">
        <v>332</v>
      </c>
      <c r="H36" s="28" t="s">
        <v>184</v>
      </c>
      <c r="I36" s="28" t="s">
        <v>317</v>
      </c>
      <c r="J36" s="29" t="s">
        <v>124</v>
      </c>
      <c r="K36" s="30" t="s">
        <v>73</v>
      </c>
      <c r="L36" s="30" t="s">
        <v>74</v>
      </c>
      <c r="M36" s="30"/>
      <c r="N36" s="30"/>
      <c r="O36" s="30"/>
      <c r="P36" s="30"/>
      <c r="Q36" s="30"/>
      <c r="R36" s="29"/>
      <c r="S36" s="30"/>
      <c r="T36" s="28" t="s">
        <v>317</v>
      </c>
      <c r="U36" s="31">
        <v>66560</v>
      </c>
      <c r="V36" s="31">
        <v>2</v>
      </c>
      <c r="W36" s="31">
        <v>4</v>
      </c>
      <c r="X36" s="32" t="s">
        <v>1343</v>
      </c>
      <c r="Y36" s="33"/>
      <c r="Z36" s="33"/>
      <c r="AA36" s="30"/>
      <c r="AB36" s="30"/>
      <c r="AC36" s="28" t="s">
        <v>224</v>
      </c>
      <c r="AD36" s="27" t="s">
        <v>255</v>
      </c>
      <c r="AE36" s="28" t="s">
        <v>196</v>
      </c>
      <c r="AF36" s="28" t="s">
        <v>210</v>
      </c>
      <c r="AG36" s="30" t="s">
        <v>77</v>
      </c>
      <c r="AH36" s="30"/>
      <c r="AI36" s="28"/>
      <c r="AJ36" s="34"/>
      <c r="AK36" s="28"/>
      <c r="AL36" s="27"/>
      <c r="AM36" s="26" t="s">
        <v>1343</v>
      </c>
      <c r="AN36" s="26" t="s">
        <v>1343</v>
      </c>
      <c r="AP36" s="35" t="s">
        <v>318</v>
      </c>
    </row>
    <row r="37" spans="1:42" s="26" customFormat="1" ht="16">
      <c r="A37" s="26" t="s">
        <v>313</v>
      </c>
      <c r="B37" s="27" t="s">
        <v>182</v>
      </c>
      <c r="C37" s="28" t="s">
        <v>336</v>
      </c>
      <c r="D37" s="28" t="s">
        <v>337</v>
      </c>
      <c r="E37" s="28" t="s">
        <v>279</v>
      </c>
      <c r="F37" s="28" t="s">
        <v>338</v>
      </c>
      <c r="G37" s="28" t="s">
        <v>339</v>
      </c>
      <c r="H37" s="28" t="s">
        <v>184</v>
      </c>
      <c r="I37" s="28" t="s">
        <v>317</v>
      </c>
      <c r="J37" s="29" t="s">
        <v>124</v>
      </c>
      <c r="K37" s="30" t="s">
        <v>73</v>
      </c>
      <c r="L37" s="30" t="s">
        <v>74</v>
      </c>
      <c r="M37" s="30"/>
      <c r="N37" s="30"/>
      <c r="O37" s="30"/>
      <c r="P37" s="30"/>
      <c r="Q37" s="30"/>
      <c r="R37" s="29"/>
      <c r="S37" s="30"/>
      <c r="T37" s="28" t="s">
        <v>317</v>
      </c>
      <c r="U37" s="31">
        <v>268288</v>
      </c>
      <c r="V37" s="31">
        <v>4</v>
      </c>
      <c r="W37" s="31">
        <v>8</v>
      </c>
      <c r="X37" s="32" t="s">
        <v>1343</v>
      </c>
      <c r="Y37" s="33"/>
      <c r="Z37" s="33"/>
      <c r="AA37" s="30"/>
      <c r="AB37" s="30"/>
      <c r="AC37" s="28" t="s">
        <v>224</v>
      </c>
      <c r="AD37" s="27" t="s">
        <v>255</v>
      </c>
      <c r="AE37" s="28" t="s">
        <v>196</v>
      </c>
      <c r="AF37" s="28" t="s">
        <v>210</v>
      </c>
      <c r="AG37" s="30" t="s">
        <v>77</v>
      </c>
      <c r="AH37" s="30"/>
      <c r="AI37" s="28"/>
      <c r="AJ37" s="34"/>
      <c r="AK37" s="28"/>
      <c r="AL37" s="27"/>
      <c r="AM37" s="26" t="s">
        <v>1343</v>
      </c>
      <c r="AN37" s="26" t="s">
        <v>1343</v>
      </c>
      <c r="AP37" s="35" t="s">
        <v>325</v>
      </c>
    </row>
    <row r="38" spans="1:42" s="26" customFormat="1" ht="16">
      <c r="A38" s="26" t="s">
        <v>313</v>
      </c>
      <c r="B38" s="27" t="s">
        <v>182</v>
      </c>
      <c r="C38" s="28" t="s">
        <v>340</v>
      </c>
      <c r="D38" s="28" t="s">
        <v>341</v>
      </c>
      <c r="E38" s="28" t="s">
        <v>279</v>
      </c>
      <c r="F38" s="28" t="s">
        <v>342</v>
      </c>
      <c r="G38" s="28" t="s">
        <v>339</v>
      </c>
      <c r="H38" s="28" t="s">
        <v>184</v>
      </c>
      <c r="I38" s="28" t="s">
        <v>317</v>
      </c>
      <c r="J38" s="29" t="s">
        <v>124</v>
      </c>
      <c r="K38" s="30" t="s">
        <v>73</v>
      </c>
      <c r="L38" s="30" t="s">
        <v>74</v>
      </c>
      <c r="M38" s="30"/>
      <c r="N38" s="30"/>
      <c r="O38" s="30"/>
      <c r="P38" s="30"/>
      <c r="Q38" s="30"/>
      <c r="R38" s="29"/>
      <c r="S38" s="30"/>
      <c r="T38" s="28" t="s">
        <v>317</v>
      </c>
      <c r="U38" s="31">
        <v>268288</v>
      </c>
      <c r="V38" s="31">
        <v>4</v>
      </c>
      <c r="W38" s="31">
        <v>8</v>
      </c>
      <c r="X38" s="32" t="s">
        <v>1343</v>
      </c>
      <c r="Y38" s="33"/>
      <c r="Z38" s="33"/>
      <c r="AA38" s="30"/>
      <c r="AB38" s="30"/>
      <c r="AC38" s="28" t="s">
        <v>224</v>
      </c>
      <c r="AD38" s="27" t="s">
        <v>255</v>
      </c>
      <c r="AE38" s="28" t="s">
        <v>196</v>
      </c>
      <c r="AF38" s="28" t="s">
        <v>210</v>
      </c>
      <c r="AG38" s="30" t="s">
        <v>77</v>
      </c>
      <c r="AH38" s="30"/>
      <c r="AI38" s="28"/>
      <c r="AJ38" s="34"/>
      <c r="AK38" s="28"/>
      <c r="AL38" s="27"/>
      <c r="AM38" s="26" t="s">
        <v>1343</v>
      </c>
      <c r="AN38" s="26" t="s">
        <v>1343</v>
      </c>
      <c r="AP38" s="35" t="s">
        <v>325</v>
      </c>
    </row>
    <row r="39" spans="1:42" s="26" customFormat="1" ht="16">
      <c r="A39" s="26" t="s">
        <v>313</v>
      </c>
      <c r="B39" s="27" t="s">
        <v>182</v>
      </c>
      <c r="C39" s="28" t="s">
        <v>343</v>
      </c>
      <c r="D39" s="28" t="s">
        <v>344</v>
      </c>
      <c r="E39" s="28" t="s">
        <v>345</v>
      </c>
      <c r="F39" s="28" t="s">
        <v>346</v>
      </c>
      <c r="G39" s="28" t="s">
        <v>347</v>
      </c>
      <c r="H39" s="28" t="s">
        <v>184</v>
      </c>
      <c r="I39" s="28" t="s">
        <v>317</v>
      </c>
      <c r="J39" s="29"/>
      <c r="K39" s="30"/>
      <c r="L39" s="30"/>
      <c r="M39" s="30"/>
      <c r="N39" s="30"/>
      <c r="O39" s="30"/>
      <c r="P39" s="30"/>
      <c r="Q39" s="30"/>
      <c r="R39" s="29"/>
      <c r="S39" s="30"/>
      <c r="T39" s="28" t="s">
        <v>317</v>
      </c>
      <c r="U39" s="31">
        <v>32768</v>
      </c>
      <c r="V39" s="31">
        <v>4</v>
      </c>
      <c r="W39" s="31">
        <v>2</v>
      </c>
      <c r="X39" s="32" t="s">
        <v>1343</v>
      </c>
      <c r="Y39" s="33"/>
      <c r="Z39" s="33"/>
      <c r="AA39" s="30">
        <v>2506</v>
      </c>
      <c r="AB39" s="30"/>
      <c r="AC39" s="28" t="s">
        <v>224</v>
      </c>
      <c r="AD39" s="27"/>
      <c r="AE39" s="28" t="s">
        <v>196</v>
      </c>
      <c r="AF39" s="28" t="s">
        <v>201</v>
      </c>
      <c r="AG39" s="30" t="s">
        <v>77</v>
      </c>
      <c r="AH39" s="30" t="s">
        <v>77</v>
      </c>
      <c r="AI39" s="28"/>
      <c r="AJ39" s="30" t="s">
        <v>77</v>
      </c>
      <c r="AK39" s="28"/>
      <c r="AL39" s="27" t="s">
        <v>348</v>
      </c>
      <c r="AM39" s="26" t="s">
        <v>1343</v>
      </c>
      <c r="AN39" s="26" t="s">
        <v>1343</v>
      </c>
      <c r="AP39" s="35" t="s">
        <v>349</v>
      </c>
    </row>
    <row r="40" spans="1:42" s="26" customFormat="1" ht="16">
      <c r="A40" s="26" t="s">
        <v>313</v>
      </c>
      <c r="B40" s="27" t="s">
        <v>182</v>
      </c>
      <c r="C40" s="28" t="s">
        <v>350</v>
      </c>
      <c r="D40" s="28" t="s">
        <v>351</v>
      </c>
      <c r="E40" s="28" t="s">
        <v>345</v>
      </c>
      <c r="F40" s="28" t="s">
        <v>352</v>
      </c>
      <c r="G40" s="28" t="s">
        <v>347</v>
      </c>
      <c r="H40" s="28" t="s">
        <v>184</v>
      </c>
      <c r="I40" s="28" t="s">
        <v>317</v>
      </c>
      <c r="J40" s="29"/>
      <c r="K40" s="30"/>
      <c r="L40" s="30"/>
      <c r="M40" s="30"/>
      <c r="N40" s="30"/>
      <c r="O40" s="30"/>
      <c r="P40" s="30"/>
      <c r="Q40" s="30"/>
      <c r="R40" s="29"/>
      <c r="S40" s="30"/>
      <c r="T40" s="28" t="s">
        <v>317</v>
      </c>
      <c r="U40" s="31">
        <v>32768</v>
      </c>
      <c r="V40" s="31">
        <v>4</v>
      </c>
      <c r="W40" s="31">
        <v>2</v>
      </c>
      <c r="X40" s="32" t="s">
        <v>1343</v>
      </c>
      <c r="Y40" s="33"/>
      <c r="Z40" s="33"/>
      <c r="AA40" s="30">
        <v>2506</v>
      </c>
      <c r="AB40" s="30" t="s">
        <v>353</v>
      </c>
      <c r="AC40" s="28" t="s">
        <v>224</v>
      </c>
      <c r="AD40" s="27" t="s">
        <v>255</v>
      </c>
      <c r="AE40" s="28" t="s">
        <v>196</v>
      </c>
      <c r="AF40" s="28" t="s">
        <v>201</v>
      </c>
      <c r="AG40" s="30" t="s">
        <v>77</v>
      </c>
      <c r="AH40" s="30" t="s">
        <v>77</v>
      </c>
      <c r="AI40" s="28"/>
      <c r="AJ40" s="34" t="s">
        <v>77</v>
      </c>
      <c r="AK40" s="28" t="s">
        <v>354</v>
      </c>
      <c r="AL40" s="27" t="s">
        <v>355</v>
      </c>
      <c r="AM40" s="26" t="s">
        <v>1343</v>
      </c>
      <c r="AN40" s="26" t="s">
        <v>1343</v>
      </c>
      <c r="AP40" s="35" t="s">
        <v>349</v>
      </c>
    </row>
    <row r="41" spans="1:42" s="26" customFormat="1" ht="16">
      <c r="A41" s="26" t="s">
        <v>313</v>
      </c>
      <c r="B41" s="27" t="s">
        <v>182</v>
      </c>
      <c r="C41" s="28" t="s">
        <v>356</v>
      </c>
      <c r="D41" s="28" t="s">
        <v>357</v>
      </c>
      <c r="E41" s="28" t="s">
        <v>270</v>
      </c>
      <c r="F41" s="28" t="s">
        <v>358</v>
      </c>
      <c r="G41" s="28" t="s">
        <v>359</v>
      </c>
      <c r="H41" s="28" t="s">
        <v>184</v>
      </c>
      <c r="I41" s="28" t="s">
        <v>317</v>
      </c>
      <c r="J41" s="29"/>
      <c r="K41" s="30"/>
      <c r="L41" s="30"/>
      <c r="M41" s="30"/>
      <c r="N41" s="30"/>
      <c r="O41" s="30"/>
      <c r="P41" s="30"/>
      <c r="Q41" s="30"/>
      <c r="R41" s="29"/>
      <c r="S41" s="30"/>
      <c r="T41" s="28" t="s">
        <v>317</v>
      </c>
      <c r="U41" s="31">
        <v>135168</v>
      </c>
      <c r="V41" s="31">
        <v>4</v>
      </c>
      <c r="W41" s="31">
        <v>6</v>
      </c>
      <c r="X41" s="32" t="s">
        <v>1343</v>
      </c>
      <c r="Y41" s="33"/>
      <c r="Z41" s="33"/>
      <c r="AA41" s="30">
        <v>2507</v>
      </c>
      <c r="AB41" s="30"/>
      <c r="AC41" s="28" t="s">
        <v>224</v>
      </c>
      <c r="AD41" s="27"/>
      <c r="AE41" s="28" t="s">
        <v>196</v>
      </c>
      <c r="AF41" s="28" t="s">
        <v>201</v>
      </c>
      <c r="AG41" s="30" t="s">
        <v>77</v>
      </c>
      <c r="AH41" s="30" t="s">
        <v>77</v>
      </c>
      <c r="AI41" s="28"/>
      <c r="AJ41" s="34" t="s">
        <v>77</v>
      </c>
      <c r="AK41" s="28"/>
      <c r="AL41" s="27" t="s">
        <v>360</v>
      </c>
      <c r="AM41" s="26" t="s">
        <v>1343</v>
      </c>
      <c r="AN41" s="26" t="s">
        <v>1343</v>
      </c>
      <c r="AP41" s="35" t="s">
        <v>361</v>
      </c>
    </row>
    <row r="42" spans="1:42" s="26" customFormat="1" ht="16">
      <c r="A42" s="26" t="s">
        <v>313</v>
      </c>
      <c r="B42" s="27" t="s">
        <v>182</v>
      </c>
      <c r="C42" s="28" t="s">
        <v>362</v>
      </c>
      <c r="D42" s="28" t="s">
        <v>363</v>
      </c>
      <c r="E42" s="28" t="s">
        <v>270</v>
      </c>
      <c r="F42" s="28" t="s">
        <v>364</v>
      </c>
      <c r="G42" s="28" t="s">
        <v>365</v>
      </c>
      <c r="H42" s="28" t="s">
        <v>184</v>
      </c>
      <c r="I42" s="28" t="s">
        <v>317</v>
      </c>
      <c r="J42" s="29"/>
      <c r="K42" s="30"/>
      <c r="L42" s="30"/>
      <c r="M42" s="30"/>
      <c r="N42" s="30"/>
      <c r="O42" s="30"/>
      <c r="P42" s="30"/>
      <c r="Q42" s="30"/>
      <c r="R42" s="29"/>
      <c r="S42" s="30"/>
      <c r="T42" s="28" t="s">
        <v>317</v>
      </c>
      <c r="U42" s="31">
        <v>135168</v>
      </c>
      <c r="V42" s="31">
        <v>4</v>
      </c>
      <c r="W42" s="31">
        <v>6</v>
      </c>
      <c r="X42" s="32" t="s">
        <v>1343</v>
      </c>
      <c r="Y42" s="33"/>
      <c r="Z42" s="33"/>
      <c r="AA42" s="30">
        <v>2507</v>
      </c>
      <c r="AB42" s="30"/>
      <c r="AC42" s="28" t="s">
        <v>224</v>
      </c>
      <c r="AD42" s="27"/>
      <c r="AE42" s="28" t="s">
        <v>196</v>
      </c>
      <c r="AF42" s="28" t="s">
        <v>201</v>
      </c>
      <c r="AG42" s="30" t="s">
        <v>77</v>
      </c>
      <c r="AH42" s="30" t="s">
        <v>77</v>
      </c>
      <c r="AI42" s="28"/>
      <c r="AJ42" s="34" t="s">
        <v>77</v>
      </c>
      <c r="AK42" s="28"/>
      <c r="AL42" s="27" t="s">
        <v>366</v>
      </c>
      <c r="AM42" s="26" t="s">
        <v>1343</v>
      </c>
      <c r="AN42" s="26" t="s">
        <v>1343</v>
      </c>
      <c r="AP42" s="35" t="s">
        <v>361</v>
      </c>
    </row>
    <row r="43" spans="1:42" s="26" customFormat="1" ht="16">
      <c r="A43" s="26" t="s">
        <v>313</v>
      </c>
      <c r="B43" s="27" t="s">
        <v>182</v>
      </c>
      <c r="C43" s="28" t="s">
        <v>367</v>
      </c>
      <c r="D43" s="28" t="s">
        <v>368</v>
      </c>
      <c r="E43" s="28" t="s">
        <v>270</v>
      </c>
      <c r="F43" s="28" t="s">
        <v>369</v>
      </c>
      <c r="G43" s="28" t="s">
        <v>370</v>
      </c>
      <c r="H43" s="28" t="s">
        <v>184</v>
      </c>
      <c r="I43" s="28" t="s">
        <v>317</v>
      </c>
      <c r="J43" s="29"/>
      <c r="K43" s="30"/>
      <c r="L43" s="30"/>
      <c r="M43" s="30"/>
      <c r="N43" s="30"/>
      <c r="O43" s="30"/>
      <c r="P43" s="30"/>
      <c r="Q43" s="30"/>
      <c r="R43" s="29"/>
      <c r="S43" s="30"/>
      <c r="T43" s="28" t="s">
        <v>317</v>
      </c>
      <c r="U43" s="31">
        <v>135168</v>
      </c>
      <c r="V43" s="31">
        <v>4</v>
      </c>
      <c r="W43" s="31">
        <v>6</v>
      </c>
      <c r="X43" s="32" t="s">
        <v>1343</v>
      </c>
      <c r="Y43" s="33"/>
      <c r="Z43" s="33"/>
      <c r="AA43" s="30">
        <v>3007</v>
      </c>
      <c r="AB43" s="30"/>
      <c r="AC43" s="28" t="s">
        <v>224</v>
      </c>
      <c r="AD43" s="27"/>
      <c r="AE43" s="28" t="s">
        <v>188</v>
      </c>
      <c r="AF43" s="28" t="s">
        <v>201</v>
      </c>
      <c r="AG43" s="30" t="s">
        <v>77</v>
      </c>
      <c r="AH43" s="30" t="s">
        <v>77</v>
      </c>
      <c r="AI43" s="28"/>
      <c r="AJ43" s="34" t="s">
        <v>77</v>
      </c>
      <c r="AK43" s="28"/>
      <c r="AL43" s="27" t="s">
        <v>371</v>
      </c>
      <c r="AM43" s="26" t="s">
        <v>1343</v>
      </c>
      <c r="AN43" s="26" t="s">
        <v>1343</v>
      </c>
      <c r="AP43" s="35" t="s">
        <v>361</v>
      </c>
    </row>
    <row r="44" spans="1:42" s="26" customFormat="1" ht="16">
      <c r="A44" s="26" t="s">
        <v>313</v>
      </c>
      <c r="B44" s="27" t="s">
        <v>182</v>
      </c>
      <c r="C44" s="28" t="s">
        <v>372</v>
      </c>
      <c r="D44" s="28" t="s">
        <v>373</v>
      </c>
      <c r="E44" s="28" t="s">
        <v>279</v>
      </c>
      <c r="F44" s="28" t="s">
        <v>374</v>
      </c>
      <c r="G44" s="28" t="s">
        <v>375</v>
      </c>
      <c r="H44" s="28" t="s">
        <v>184</v>
      </c>
      <c r="I44" s="28" t="s">
        <v>317</v>
      </c>
      <c r="J44" s="29"/>
      <c r="K44" s="30"/>
      <c r="L44" s="30"/>
      <c r="M44" s="30"/>
      <c r="N44" s="30"/>
      <c r="O44" s="30"/>
      <c r="P44" s="30"/>
      <c r="Q44" s="30"/>
      <c r="R44" s="29"/>
      <c r="S44" s="30"/>
      <c r="T44" s="28" t="s">
        <v>317</v>
      </c>
      <c r="U44" s="31">
        <v>268288</v>
      </c>
      <c r="V44" s="31">
        <v>4</v>
      </c>
      <c r="W44" s="31">
        <v>6</v>
      </c>
      <c r="X44" s="32" t="s">
        <v>1343</v>
      </c>
      <c r="Y44" s="33"/>
      <c r="Z44" s="33"/>
      <c r="AA44" s="30">
        <v>3007</v>
      </c>
      <c r="AB44" s="30"/>
      <c r="AC44" s="28" t="s">
        <v>224</v>
      </c>
      <c r="AD44" s="27"/>
      <c r="AE44" s="28" t="s">
        <v>188</v>
      </c>
      <c r="AF44" s="28" t="s">
        <v>201</v>
      </c>
      <c r="AG44" s="30" t="s">
        <v>77</v>
      </c>
      <c r="AH44" s="30" t="s">
        <v>77</v>
      </c>
      <c r="AI44" s="28"/>
      <c r="AJ44" s="34" t="s">
        <v>77</v>
      </c>
      <c r="AK44" s="28"/>
      <c r="AL44" s="27" t="s">
        <v>376</v>
      </c>
      <c r="AM44" s="26" t="s">
        <v>1343</v>
      </c>
      <c r="AN44" s="26" t="s">
        <v>1343</v>
      </c>
      <c r="AP44" s="35" t="s">
        <v>377</v>
      </c>
    </row>
    <row r="45" spans="1:42" s="26" customFormat="1" ht="16">
      <c r="A45" s="26" t="s">
        <v>313</v>
      </c>
      <c r="B45" s="27" t="s">
        <v>182</v>
      </c>
      <c r="C45" s="28" t="s">
        <v>378</v>
      </c>
      <c r="D45" s="28" t="s">
        <v>379</v>
      </c>
      <c r="E45" s="28" t="s">
        <v>279</v>
      </c>
      <c r="F45" s="28" t="s">
        <v>380</v>
      </c>
      <c r="G45" s="28" t="s">
        <v>375</v>
      </c>
      <c r="H45" s="28" t="s">
        <v>184</v>
      </c>
      <c r="I45" s="28" t="s">
        <v>317</v>
      </c>
      <c r="J45" s="29"/>
      <c r="K45" s="30"/>
      <c r="L45" s="30"/>
      <c r="M45" s="30"/>
      <c r="N45" s="30"/>
      <c r="O45" s="30"/>
      <c r="P45" s="30"/>
      <c r="Q45" s="30"/>
      <c r="R45" s="29"/>
      <c r="S45" s="30"/>
      <c r="T45" s="28" t="s">
        <v>317</v>
      </c>
      <c r="U45" s="31">
        <v>268288</v>
      </c>
      <c r="V45" s="31">
        <v>4</v>
      </c>
      <c r="W45" s="31">
        <v>6</v>
      </c>
      <c r="X45" s="32" t="s">
        <v>1343</v>
      </c>
      <c r="Y45" s="33"/>
      <c r="Z45" s="33"/>
      <c r="AA45" s="30">
        <v>128</v>
      </c>
      <c r="AB45" s="30"/>
      <c r="AC45" s="28" t="s">
        <v>224</v>
      </c>
      <c r="AD45" s="27" t="s">
        <v>255</v>
      </c>
      <c r="AE45" s="28" t="s">
        <v>188</v>
      </c>
      <c r="AF45" s="28" t="s">
        <v>210</v>
      </c>
      <c r="AG45" s="30" t="s">
        <v>77</v>
      </c>
      <c r="AH45" s="30" t="s">
        <v>77</v>
      </c>
      <c r="AI45" s="28"/>
      <c r="AJ45" s="34" t="s">
        <v>77</v>
      </c>
      <c r="AK45" s="28"/>
      <c r="AL45" s="27" t="s">
        <v>381</v>
      </c>
      <c r="AM45" s="26" t="s">
        <v>1343</v>
      </c>
      <c r="AN45" s="26" t="s">
        <v>1343</v>
      </c>
      <c r="AP45" s="35" t="s">
        <v>377</v>
      </c>
    </row>
    <row r="46" spans="1:42" s="26" customFormat="1" ht="16">
      <c r="A46" s="26" t="s">
        <v>313</v>
      </c>
      <c r="B46" s="27" t="s">
        <v>182</v>
      </c>
      <c r="C46" s="28" t="s">
        <v>382</v>
      </c>
      <c r="D46" s="28" t="s">
        <v>383</v>
      </c>
      <c r="E46" s="28" t="s">
        <v>279</v>
      </c>
      <c r="F46" s="28" t="s">
        <v>384</v>
      </c>
      <c r="G46" s="28" t="s">
        <v>375</v>
      </c>
      <c r="H46" s="28" t="s">
        <v>184</v>
      </c>
      <c r="I46" s="28" t="s">
        <v>317</v>
      </c>
      <c r="J46" s="29"/>
      <c r="K46" s="30"/>
      <c r="L46" s="30"/>
      <c r="M46" s="30"/>
      <c r="N46" s="30"/>
      <c r="O46" s="30"/>
      <c r="P46" s="30"/>
      <c r="Q46" s="30"/>
      <c r="R46" s="29"/>
      <c r="S46" s="30"/>
      <c r="T46" s="28" t="s">
        <v>317</v>
      </c>
      <c r="U46" s="31">
        <v>268288</v>
      </c>
      <c r="V46" s="31">
        <v>4</v>
      </c>
      <c r="W46" s="31">
        <v>6</v>
      </c>
      <c r="X46" s="32" t="s">
        <v>1343</v>
      </c>
      <c r="Y46" s="33"/>
      <c r="Z46" s="33"/>
      <c r="AA46" s="30">
        <v>128</v>
      </c>
      <c r="AB46" s="30"/>
      <c r="AC46" s="28" t="s">
        <v>224</v>
      </c>
      <c r="AD46" s="27" t="s">
        <v>255</v>
      </c>
      <c r="AE46" s="28" t="s">
        <v>188</v>
      </c>
      <c r="AF46" s="28" t="s">
        <v>210</v>
      </c>
      <c r="AG46" s="30" t="s">
        <v>77</v>
      </c>
      <c r="AH46" s="30" t="s">
        <v>77</v>
      </c>
      <c r="AI46" s="28"/>
      <c r="AJ46" s="34" t="s">
        <v>77</v>
      </c>
      <c r="AK46" s="28"/>
      <c r="AL46" s="27" t="s">
        <v>385</v>
      </c>
      <c r="AM46" s="26" t="s">
        <v>1343</v>
      </c>
      <c r="AN46" s="26" t="s">
        <v>1343</v>
      </c>
      <c r="AP46" s="35" t="s">
        <v>377</v>
      </c>
    </row>
    <row r="47" spans="1:42" s="26" customFormat="1" ht="16">
      <c r="A47" s="26" t="s">
        <v>313</v>
      </c>
      <c r="B47" s="27" t="s">
        <v>182</v>
      </c>
      <c r="C47" s="28" t="s">
        <v>386</v>
      </c>
      <c r="D47" s="28" t="s">
        <v>387</v>
      </c>
      <c r="E47" s="28" t="s">
        <v>279</v>
      </c>
      <c r="F47" s="28" t="s">
        <v>388</v>
      </c>
      <c r="G47" s="28" t="s">
        <v>221</v>
      </c>
      <c r="H47" s="28" t="s">
        <v>184</v>
      </c>
      <c r="I47" s="28" t="s">
        <v>317</v>
      </c>
      <c r="J47" s="29"/>
      <c r="K47" s="30"/>
      <c r="L47" s="30"/>
      <c r="M47" s="30"/>
      <c r="N47" s="30"/>
      <c r="O47" s="30"/>
      <c r="P47" s="30"/>
      <c r="Q47" s="30"/>
      <c r="R47" s="29"/>
      <c r="S47" s="30"/>
      <c r="T47" s="28" t="s">
        <v>317</v>
      </c>
      <c r="U47" s="31">
        <v>268288</v>
      </c>
      <c r="V47" s="31">
        <v>4</v>
      </c>
      <c r="W47" s="31">
        <v>6</v>
      </c>
      <c r="X47" s="32" t="s">
        <v>1343</v>
      </c>
      <c r="Y47" s="33"/>
      <c r="Z47" s="33"/>
      <c r="AA47" s="30">
        <v>126</v>
      </c>
      <c r="AB47" s="30"/>
      <c r="AC47" s="28" t="s">
        <v>224</v>
      </c>
      <c r="AD47" s="27" t="s">
        <v>255</v>
      </c>
      <c r="AE47" s="28" t="s">
        <v>188</v>
      </c>
      <c r="AF47" s="28" t="s">
        <v>210</v>
      </c>
      <c r="AG47" s="30" t="s">
        <v>77</v>
      </c>
      <c r="AH47" s="30" t="s">
        <v>77</v>
      </c>
      <c r="AI47" s="28"/>
      <c r="AJ47" s="34" t="s">
        <v>77</v>
      </c>
      <c r="AK47" s="28"/>
      <c r="AL47" s="27" t="s">
        <v>389</v>
      </c>
      <c r="AM47" s="26" t="s">
        <v>1343</v>
      </c>
      <c r="AN47" s="26" t="s">
        <v>1343</v>
      </c>
      <c r="AP47" s="35" t="s">
        <v>390</v>
      </c>
    </row>
    <row r="48" spans="1:42" s="26" customFormat="1" ht="16">
      <c r="A48" s="26" t="s">
        <v>313</v>
      </c>
      <c r="B48" s="27" t="s">
        <v>182</v>
      </c>
      <c r="C48" s="28" t="s">
        <v>391</v>
      </c>
      <c r="D48" s="28" t="s">
        <v>392</v>
      </c>
      <c r="E48" s="28" t="s">
        <v>345</v>
      </c>
      <c r="F48" s="28" t="s">
        <v>393</v>
      </c>
      <c r="G48" s="28" t="s">
        <v>394</v>
      </c>
      <c r="H48" s="28" t="s">
        <v>184</v>
      </c>
      <c r="I48" s="28" t="s">
        <v>317</v>
      </c>
      <c r="J48" s="29"/>
      <c r="K48" s="30"/>
      <c r="L48" s="30"/>
      <c r="M48" s="30"/>
      <c r="N48" s="30"/>
      <c r="O48" s="30"/>
      <c r="P48" s="30"/>
      <c r="Q48" s="30"/>
      <c r="R48" s="29"/>
      <c r="S48" s="30"/>
      <c r="T48" s="28" t="s">
        <v>317</v>
      </c>
      <c r="U48" s="31">
        <v>32768</v>
      </c>
      <c r="V48" s="31">
        <v>4</v>
      </c>
      <c r="W48" s="31">
        <v>2</v>
      </c>
      <c r="X48" s="32" t="s">
        <v>1343</v>
      </c>
      <c r="Y48" s="33"/>
      <c r="Z48" s="33"/>
      <c r="AA48" s="30">
        <v>128</v>
      </c>
      <c r="AB48" s="30"/>
      <c r="AC48" s="28" t="s">
        <v>224</v>
      </c>
      <c r="AD48" s="27" t="s">
        <v>255</v>
      </c>
      <c r="AE48" s="28" t="s">
        <v>188</v>
      </c>
      <c r="AF48" s="28" t="s">
        <v>210</v>
      </c>
      <c r="AG48" s="30" t="s">
        <v>77</v>
      </c>
      <c r="AH48" s="30" t="s">
        <v>77</v>
      </c>
      <c r="AI48" s="28"/>
      <c r="AJ48" s="34" t="s">
        <v>77</v>
      </c>
      <c r="AK48" s="28"/>
      <c r="AL48" s="27" t="s">
        <v>395</v>
      </c>
      <c r="AM48" s="26" t="s">
        <v>1343</v>
      </c>
      <c r="AN48" s="26" t="s">
        <v>1343</v>
      </c>
      <c r="AP48" s="35" t="s">
        <v>349</v>
      </c>
    </row>
    <row r="49" spans="1:42" s="26" customFormat="1" ht="16">
      <c r="A49" s="26" t="s">
        <v>313</v>
      </c>
      <c r="B49" s="27" t="s">
        <v>182</v>
      </c>
      <c r="C49" s="28" t="s">
        <v>396</v>
      </c>
      <c r="D49" s="28" t="s">
        <v>397</v>
      </c>
      <c r="E49" s="28" t="s">
        <v>345</v>
      </c>
      <c r="F49" s="28" t="s">
        <v>398</v>
      </c>
      <c r="G49" s="28" t="s">
        <v>399</v>
      </c>
      <c r="H49" s="28" t="s">
        <v>184</v>
      </c>
      <c r="I49" s="28" t="s">
        <v>317</v>
      </c>
      <c r="J49" s="29"/>
      <c r="K49" s="30"/>
      <c r="L49" s="30"/>
      <c r="M49" s="30"/>
      <c r="N49" s="30"/>
      <c r="O49" s="30"/>
      <c r="P49" s="30"/>
      <c r="Q49" s="30"/>
      <c r="R49" s="29"/>
      <c r="S49" s="30"/>
      <c r="T49" s="28" t="s">
        <v>317</v>
      </c>
      <c r="U49" s="31">
        <v>32768</v>
      </c>
      <c r="V49" s="31">
        <v>4</v>
      </c>
      <c r="W49" s="31">
        <v>2</v>
      </c>
      <c r="X49" s="32" t="s">
        <v>1343</v>
      </c>
      <c r="Y49" s="33"/>
      <c r="Z49" s="33"/>
      <c r="AA49" s="30">
        <v>128</v>
      </c>
      <c r="AB49" s="30"/>
      <c r="AC49" s="28" t="s">
        <v>224</v>
      </c>
      <c r="AD49" s="27" t="s">
        <v>255</v>
      </c>
      <c r="AE49" s="28" t="s">
        <v>188</v>
      </c>
      <c r="AF49" s="28" t="s">
        <v>210</v>
      </c>
      <c r="AG49" s="30" t="s">
        <v>77</v>
      </c>
      <c r="AH49" s="30" t="s">
        <v>77</v>
      </c>
      <c r="AI49" s="28"/>
      <c r="AJ49" s="34" t="s">
        <v>77</v>
      </c>
      <c r="AK49" s="28"/>
      <c r="AL49" s="27" t="s">
        <v>400</v>
      </c>
      <c r="AM49" s="26" t="s">
        <v>1343</v>
      </c>
      <c r="AN49" s="26" t="s">
        <v>1343</v>
      </c>
      <c r="AP49" s="35" t="s">
        <v>349</v>
      </c>
    </row>
    <row r="50" spans="1:42" s="26" customFormat="1" ht="16">
      <c r="A50" s="26" t="s">
        <v>313</v>
      </c>
      <c r="B50" s="27" t="s">
        <v>182</v>
      </c>
      <c r="C50" s="28" t="s">
        <v>401</v>
      </c>
      <c r="D50" s="28" t="s">
        <v>402</v>
      </c>
      <c r="E50" s="28" t="s">
        <v>270</v>
      </c>
      <c r="F50" s="28" t="s">
        <v>403</v>
      </c>
      <c r="G50" s="28" t="s">
        <v>404</v>
      </c>
      <c r="H50" s="28" t="s">
        <v>184</v>
      </c>
      <c r="I50" s="28" t="s">
        <v>317</v>
      </c>
      <c r="J50" s="29"/>
      <c r="K50" s="30"/>
      <c r="L50" s="30"/>
      <c r="M50" s="30"/>
      <c r="N50" s="30"/>
      <c r="O50" s="30"/>
      <c r="P50" s="30"/>
      <c r="Q50" s="30"/>
      <c r="R50" s="29"/>
      <c r="S50" s="30"/>
      <c r="T50" s="28" t="s">
        <v>317</v>
      </c>
      <c r="U50" s="31">
        <v>134144</v>
      </c>
      <c r="V50" s="31">
        <v>4</v>
      </c>
      <c r="W50" s="31">
        <v>6</v>
      </c>
      <c r="X50" s="32" t="s">
        <v>1343</v>
      </c>
      <c r="Y50" s="33"/>
      <c r="Z50" s="33"/>
      <c r="AA50" s="30">
        <v>128</v>
      </c>
      <c r="AB50" s="30"/>
      <c r="AC50" s="28" t="s">
        <v>224</v>
      </c>
      <c r="AD50" s="27" t="s">
        <v>255</v>
      </c>
      <c r="AE50" s="28" t="s">
        <v>188</v>
      </c>
      <c r="AF50" s="28" t="s">
        <v>210</v>
      </c>
      <c r="AG50" s="30" t="s">
        <v>77</v>
      </c>
      <c r="AH50" s="30" t="s">
        <v>77</v>
      </c>
      <c r="AI50" s="28"/>
      <c r="AJ50" s="34" t="s">
        <v>77</v>
      </c>
      <c r="AK50" s="28"/>
      <c r="AL50" s="27" t="s">
        <v>405</v>
      </c>
      <c r="AM50" s="26" t="s">
        <v>1343</v>
      </c>
      <c r="AN50" s="26" t="s">
        <v>1343</v>
      </c>
      <c r="AP50" s="35" t="s">
        <v>361</v>
      </c>
    </row>
    <row r="51" spans="1:42" s="26" customFormat="1" ht="16">
      <c r="A51" s="26" t="s">
        <v>313</v>
      </c>
      <c r="B51" s="27" t="s">
        <v>182</v>
      </c>
      <c r="C51" s="28" t="s">
        <v>406</v>
      </c>
      <c r="D51" s="28" t="s">
        <v>407</v>
      </c>
      <c r="E51" s="28" t="s">
        <v>270</v>
      </c>
      <c r="F51" s="28" t="s">
        <v>408</v>
      </c>
      <c r="G51" s="28" t="s">
        <v>404</v>
      </c>
      <c r="H51" s="28" t="s">
        <v>184</v>
      </c>
      <c r="I51" s="28" t="s">
        <v>317</v>
      </c>
      <c r="J51" s="29"/>
      <c r="K51" s="30"/>
      <c r="L51" s="30"/>
      <c r="M51" s="30"/>
      <c r="N51" s="30"/>
      <c r="O51" s="30"/>
      <c r="P51" s="30"/>
      <c r="Q51" s="30"/>
      <c r="R51" s="29"/>
      <c r="S51" s="30"/>
      <c r="T51" s="28" t="s">
        <v>317</v>
      </c>
      <c r="U51" s="31">
        <v>134144</v>
      </c>
      <c r="V51" s="31">
        <v>4</v>
      </c>
      <c r="W51" s="31">
        <v>6</v>
      </c>
      <c r="X51" s="32" t="s">
        <v>1343</v>
      </c>
      <c r="Y51" s="33"/>
      <c r="Z51" s="33"/>
      <c r="AA51" s="30">
        <v>128</v>
      </c>
      <c r="AB51" s="30"/>
      <c r="AC51" s="28" t="s">
        <v>224</v>
      </c>
      <c r="AD51" s="27" t="s">
        <v>255</v>
      </c>
      <c r="AE51" s="28" t="s">
        <v>188</v>
      </c>
      <c r="AF51" s="28" t="s">
        <v>210</v>
      </c>
      <c r="AG51" s="30" t="s">
        <v>77</v>
      </c>
      <c r="AH51" s="30" t="s">
        <v>77</v>
      </c>
      <c r="AI51" s="28"/>
      <c r="AJ51" s="34" t="s">
        <v>77</v>
      </c>
      <c r="AK51" s="28"/>
      <c r="AL51" s="27" t="s">
        <v>409</v>
      </c>
      <c r="AM51" s="26" t="s">
        <v>1343</v>
      </c>
      <c r="AN51" s="26" t="s">
        <v>1343</v>
      </c>
      <c r="AP51" s="35" t="s">
        <v>361</v>
      </c>
    </row>
    <row r="52" spans="1:42" s="26" customFormat="1" ht="16">
      <c r="A52" s="26" t="s">
        <v>313</v>
      </c>
      <c r="B52" s="27" t="s">
        <v>182</v>
      </c>
      <c r="C52" s="28" t="s">
        <v>410</v>
      </c>
      <c r="D52" s="28" t="s">
        <v>411</v>
      </c>
      <c r="E52" s="28" t="s">
        <v>270</v>
      </c>
      <c r="F52" s="28" t="s">
        <v>412</v>
      </c>
      <c r="G52" s="28" t="s">
        <v>404</v>
      </c>
      <c r="H52" s="28" t="s">
        <v>184</v>
      </c>
      <c r="I52" s="28" t="s">
        <v>317</v>
      </c>
      <c r="J52" s="29"/>
      <c r="K52" s="30"/>
      <c r="L52" s="30"/>
      <c r="M52" s="30"/>
      <c r="N52" s="30"/>
      <c r="O52" s="30"/>
      <c r="P52" s="30"/>
      <c r="Q52" s="30"/>
      <c r="R52" s="29"/>
      <c r="S52" s="30"/>
      <c r="T52" s="28" t="s">
        <v>317</v>
      </c>
      <c r="U52" s="31">
        <v>134144</v>
      </c>
      <c r="V52" s="31">
        <v>4</v>
      </c>
      <c r="W52" s="31">
        <v>6</v>
      </c>
      <c r="X52" s="32" t="s">
        <v>1343</v>
      </c>
      <c r="Y52" s="33"/>
      <c r="Z52" s="33"/>
      <c r="AA52" s="30">
        <v>128</v>
      </c>
      <c r="AB52" s="30"/>
      <c r="AC52" s="28" t="s">
        <v>224</v>
      </c>
      <c r="AD52" s="27" t="s">
        <v>255</v>
      </c>
      <c r="AE52" s="28" t="s">
        <v>188</v>
      </c>
      <c r="AF52" s="28" t="s">
        <v>210</v>
      </c>
      <c r="AG52" s="30" t="s">
        <v>77</v>
      </c>
      <c r="AH52" s="30" t="s">
        <v>77</v>
      </c>
      <c r="AI52" s="28"/>
      <c r="AJ52" s="34" t="s">
        <v>77</v>
      </c>
      <c r="AK52" s="28"/>
      <c r="AL52" s="27" t="s">
        <v>413</v>
      </c>
      <c r="AM52" s="26" t="s">
        <v>1343</v>
      </c>
      <c r="AN52" s="26" t="s">
        <v>1343</v>
      </c>
      <c r="AP52" s="35" t="s">
        <v>361</v>
      </c>
    </row>
    <row r="53" spans="1:42" s="26" customFormat="1" ht="16">
      <c r="A53" s="26" t="s">
        <v>313</v>
      </c>
      <c r="B53" s="27" t="s">
        <v>182</v>
      </c>
      <c r="C53" s="28" t="s">
        <v>414</v>
      </c>
      <c r="D53" s="28" t="s">
        <v>415</v>
      </c>
      <c r="E53" s="28" t="s">
        <v>279</v>
      </c>
      <c r="F53" s="28" t="s">
        <v>416</v>
      </c>
      <c r="G53" s="28" t="s">
        <v>417</v>
      </c>
      <c r="H53" s="28" t="s">
        <v>184</v>
      </c>
      <c r="I53" s="28" t="s">
        <v>317</v>
      </c>
      <c r="J53" s="29"/>
      <c r="K53" s="30"/>
      <c r="L53" s="30"/>
      <c r="M53" s="30"/>
      <c r="N53" s="30"/>
      <c r="O53" s="30"/>
      <c r="P53" s="30"/>
      <c r="Q53" s="30"/>
      <c r="R53" s="29"/>
      <c r="S53" s="30"/>
      <c r="T53" s="28" t="s">
        <v>317</v>
      </c>
      <c r="U53" s="31">
        <v>268288</v>
      </c>
      <c r="V53" s="31">
        <v>4</v>
      </c>
      <c r="W53" s="31">
        <v>6</v>
      </c>
      <c r="X53" s="32" t="s">
        <v>1343</v>
      </c>
      <c r="Y53" s="33"/>
      <c r="Z53" s="33"/>
      <c r="AA53" s="30">
        <v>128</v>
      </c>
      <c r="AB53" s="30"/>
      <c r="AC53" s="28" t="s">
        <v>224</v>
      </c>
      <c r="AD53" s="27" t="s">
        <v>255</v>
      </c>
      <c r="AE53" s="28" t="s">
        <v>188</v>
      </c>
      <c r="AF53" s="28" t="s">
        <v>210</v>
      </c>
      <c r="AG53" s="30" t="s">
        <v>77</v>
      </c>
      <c r="AH53" s="30" t="s">
        <v>77</v>
      </c>
      <c r="AI53" s="28"/>
      <c r="AJ53" s="34" t="s">
        <v>77</v>
      </c>
      <c r="AK53" s="28"/>
      <c r="AL53" s="27" t="s">
        <v>418</v>
      </c>
      <c r="AM53" s="26" t="s">
        <v>1343</v>
      </c>
      <c r="AN53" s="26" t="s">
        <v>1343</v>
      </c>
      <c r="AP53" s="35" t="s">
        <v>377</v>
      </c>
    </row>
    <row r="54" spans="1:42" s="26" customFormat="1" ht="16">
      <c r="A54" s="26" t="s">
        <v>313</v>
      </c>
      <c r="B54" s="27" t="s">
        <v>182</v>
      </c>
      <c r="C54" s="28" t="s">
        <v>419</v>
      </c>
      <c r="D54" s="28" t="s">
        <v>420</v>
      </c>
      <c r="E54" s="28" t="s">
        <v>279</v>
      </c>
      <c r="F54" s="28" t="s">
        <v>421</v>
      </c>
      <c r="G54" s="28" t="s">
        <v>417</v>
      </c>
      <c r="H54" s="28" t="s">
        <v>184</v>
      </c>
      <c r="I54" s="28" t="s">
        <v>317</v>
      </c>
      <c r="J54" s="29"/>
      <c r="K54" s="30"/>
      <c r="L54" s="30"/>
      <c r="M54" s="30"/>
      <c r="N54" s="30"/>
      <c r="O54" s="30"/>
      <c r="P54" s="30"/>
      <c r="Q54" s="30"/>
      <c r="R54" s="29"/>
      <c r="S54" s="30"/>
      <c r="T54" s="28" t="s">
        <v>317</v>
      </c>
      <c r="U54" s="31">
        <v>268288</v>
      </c>
      <c r="V54" s="31">
        <v>4</v>
      </c>
      <c r="W54" s="31">
        <v>6</v>
      </c>
      <c r="X54" s="32" t="s">
        <v>1343</v>
      </c>
      <c r="Y54" s="33"/>
      <c r="Z54" s="33"/>
      <c r="AA54" s="30">
        <v>128</v>
      </c>
      <c r="AB54" s="30"/>
      <c r="AC54" s="28" t="s">
        <v>224</v>
      </c>
      <c r="AD54" s="27" t="s">
        <v>255</v>
      </c>
      <c r="AE54" s="28" t="s">
        <v>188</v>
      </c>
      <c r="AF54" s="28" t="s">
        <v>210</v>
      </c>
      <c r="AG54" s="30" t="s">
        <v>77</v>
      </c>
      <c r="AH54" s="30" t="s">
        <v>77</v>
      </c>
      <c r="AI54" s="28"/>
      <c r="AJ54" s="34" t="s">
        <v>77</v>
      </c>
      <c r="AK54" s="28"/>
      <c r="AL54" s="27" t="s">
        <v>422</v>
      </c>
      <c r="AM54" s="26" t="s">
        <v>1343</v>
      </c>
      <c r="AN54" s="26" t="s">
        <v>1343</v>
      </c>
      <c r="AP54" s="35" t="s">
        <v>377</v>
      </c>
    </row>
    <row r="55" spans="1:42" s="26" customFormat="1" ht="16">
      <c r="A55" s="26" t="s">
        <v>313</v>
      </c>
      <c r="B55" s="27" t="s">
        <v>182</v>
      </c>
      <c r="C55" s="28" t="s">
        <v>423</v>
      </c>
      <c r="D55" s="28" t="s">
        <v>424</v>
      </c>
      <c r="E55" s="28" t="s">
        <v>279</v>
      </c>
      <c r="F55" s="28" t="s">
        <v>425</v>
      </c>
      <c r="G55" s="28" t="s">
        <v>417</v>
      </c>
      <c r="H55" s="28" t="s">
        <v>184</v>
      </c>
      <c r="I55" s="28" t="s">
        <v>317</v>
      </c>
      <c r="J55" s="29"/>
      <c r="K55" s="30"/>
      <c r="L55" s="30"/>
      <c r="M55" s="30"/>
      <c r="N55" s="30"/>
      <c r="O55" s="30"/>
      <c r="P55" s="30"/>
      <c r="Q55" s="30"/>
      <c r="R55" s="29"/>
      <c r="S55" s="30"/>
      <c r="T55" s="28" t="s">
        <v>317</v>
      </c>
      <c r="U55" s="31">
        <v>268288</v>
      </c>
      <c r="V55" s="31">
        <v>4</v>
      </c>
      <c r="W55" s="31">
        <v>6</v>
      </c>
      <c r="X55" s="32" t="s">
        <v>1343</v>
      </c>
      <c r="Y55" s="33"/>
      <c r="Z55" s="33"/>
      <c r="AA55" s="30">
        <v>128</v>
      </c>
      <c r="AB55" s="30"/>
      <c r="AC55" s="28" t="s">
        <v>224</v>
      </c>
      <c r="AD55" s="27" t="s">
        <v>255</v>
      </c>
      <c r="AE55" s="28" t="s">
        <v>188</v>
      </c>
      <c r="AF55" s="28" t="s">
        <v>210</v>
      </c>
      <c r="AG55" s="30" t="s">
        <v>77</v>
      </c>
      <c r="AH55" s="30" t="s">
        <v>77</v>
      </c>
      <c r="AI55" s="28"/>
      <c r="AJ55" s="34" t="s">
        <v>77</v>
      </c>
      <c r="AK55" s="28"/>
      <c r="AL55" s="27" t="s">
        <v>426</v>
      </c>
      <c r="AM55" s="26" t="s">
        <v>1343</v>
      </c>
      <c r="AN55" s="26" t="s">
        <v>1343</v>
      </c>
      <c r="AP55" s="35" t="s">
        <v>377</v>
      </c>
    </row>
    <row r="56" spans="1:42" s="26" customFormat="1" ht="16">
      <c r="A56" s="26" t="s">
        <v>233</v>
      </c>
      <c r="B56" s="27" t="s">
        <v>182</v>
      </c>
      <c r="C56" s="28" t="s">
        <v>427</v>
      </c>
      <c r="D56" s="28" t="s">
        <v>428</v>
      </c>
      <c r="E56" s="28" t="s">
        <v>279</v>
      </c>
      <c r="F56" s="28" t="s">
        <v>109</v>
      </c>
      <c r="G56" s="28" t="s">
        <v>244</v>
      </c>
      <c r="H56" s="28" t="s">
        <v>184</v>
      </c>
      <c r="I56" s="28" t="s">
        <v>31</v>
      </c>
      <c r="J56" s="29"/>
      <c r="K56" s="30"/>
      <c r="L56" s="30"/>
      <c r="M56" s="30"/>
      <c r="N56" s="30" t="s">
        <v>75</v>
      </c>
      <c r="O56" s="30"/>
      <c r="P56" s="30"/>
      <c r="Q56" s="30"/>
      <c r="R56" s="29"/>
      <c r="S56" s="30"/>
      <c r="T56" s="28" t="s">
        <v>429</v>
      </c>
      <c r="U56" s="31">
        <v>257930</v>
      </c>
      <c r="V56" s="31">
        <v>4</v>
      </c>
      <c r="W56" s="31">
        <v>6</v>
      </c>
      <c r="X56" s="32" t="s">
        <v>1344</v>
      </c>
      <c r="Y56" s="33"/>
      <c r="Z56" s="33"/>
      <c r="AA56" s="30">
        <v>126</v>
      </c>
      <c r="AB56" s="30"/>
      <c r="AC56" s="28" t="s">
        <v>224</v>
      </c>
      <c r="AD56" s="27" t="s">
        <v>255</v>
      </c>
      <c r="AE56" s="28" t="s">
        <v>188</v>
      </c>
      <c r="AF56" s="28" t="s">
        <v>210</v>
      </c>
      <c r="AG56" s="30" t="s">
        <v>77</v>
      </c>
      <c r="AH56" s="30" t="s">
        <v>77</v>
      </c>
      <c r="AI56" s="28"/>
      <c r="AJ56" s="34" t="s">
        <v>77</v>
      </c>
      <c r="AK56" s="28"/>
      <c r="AL56" s="27" t="s">
        <v>430</v>
      </c>
      <c r="AM56" s="26" t="s">
        <v>1344</v>
      </c>
      <c r="AN56" s="26" t="s">
        <v>1343</v>
      </c>
      <c r="AO56" s="26" t="s">
        <v>348</v>
      </c>
      <c r="AP56" s="35" t="s">
        <v>431</v>
      </c>
    </row>
    <row r="57" spans="1:42" s="26" customFormat="1" ht="16">
      <c r="A57" s="26" t="s">
        <v>300</v>
      </c>
      <c r="B57" s="27" t="s">
        <v>182</v>
      </c>
      <c r="C57" s="28"/>
      <c r="D57" s="28"/>
      <c r="E57" s="28"/>
      <c r="F57" s="28" t="s">
        <v>432</v>
      </c>
      <c r="G57" s="28"/>
      <c r="H57" s="28" t="s">
        <v>184</v>
      </c>
      <c r="I57" s="28" t="s">
        <v>433</v>
      </c>
      <c r="J57" s="29"/>
      <c r="K57" s="30"/>
      <c r="L57" s="30"/>
      <c r="M57" s="30"/>
      <c r="N57" s="30" t="s">
        <v>75</v>
      </c>
      <c r="O57" s="30"/>
      <c r="P57" s="30"/>
      <c r="Q57" s="30"/>
      <c r="R57" s="29"/>
      <c r="S57" s="30"/>
      <c r="T57" s="28" t="s">
        <v>434</v>
      </c>
      <c r="U57" s="36">
        <v>4096</v>
      </c>
      <c r="V57" s="36">
        <v>2</v>
      </c>
      <c r="W57" s="36">
        <v>1</v>
      </c>
      <c r="X57" s="32" t="s">
        <v>1344</v>
      </c>
      <c r="Y57" s="33"/>
      <c r="Z57" s="33"/>
      <c r="AA57" s="30">
        <v>126</v>
      </c>
      <c r="AB57" s="30"/>
      <c r="AC57" s="28" t="s">
        <v>187</v>
      </c>
      <c r="AD57" s="27" t="s">
        <v>255</v>
      </c>
      <c r="AE57" s="28" t="s">
        <v>188</v>
      </c>
      <c r="AF57" s="28" t="s">
        <v>210</v>
      </c>
      <c r="AG57" s="30" t="s">
        <v>77</v>
      </c>
      <c r="AH57" s="30" t="s">
        <v>77</v>
      </c>
      <c r="AI57" s="28"/>
      <c r="AJ57" s="34" t="s">
        <v>77</v>
      </c>
      <c r="AK57" s="28"/>
      <c r="AL57" s="27" t="s">
        <v>430</v>
      </c>
      <c r="AM57" s="26" t="s">
        <v>1344</v>
      </c>
      <c r="AN57" s="26" t="s">
        <v>1343</v>
      </c>
      <c r="AO57" s="26" t="s">
        <v>435</v>
      </c>
      <c r="AP57" s="35" t="s">
        <v>436</v>
      </c>
    </row>
    <row r="58" spans="1:42" s="26" customFormat="1" ht="16">
      <c r="A58" s="26" t="s">
        <v>300</v>
      </c>
      <c r="B58" s="27" t="s">
        <v>182</v>
      </c>
      <c r="C58" s="28"/>
      <c r="D58" s="28"/>
      <c r="E58" s="28"/>
      <c r="F58" s="28" t="s">
        <v>437</v>
      </c>
      <c r="G58" s="28"/>
      <c r="H58" s="28" t="s">
        <v>184</v>
      </c>
      <c r="I58" s="28" t="s">
        <v>433</v>
      </c>
      <c r="J58" s="29"/>
      <c r="K58" s="30"/>
      <c r="L58" s="30"/>
      <c r="M58" s="30"/>
      <c r="N58" s="30" t="s">
        <v>75</v>
      </c>
      <c r="O58" s="30"/>
      <c r="P58" s="30"/>
      <c r="Q58" s="30"/>
      <c r="R58" s="29"/>
      <c r="S58" s="30"/>
      <c r="T58" s="28" t="s">
        <v>434</v>
      </c>
      <c r="U58" s="36">
        <v>4096</v>
      </c>
      <c r="V58" s="36">
        <v>2</v>
      </c>
      <c r="W58" s="36">
        <v>1</v>
      </c>
      <c r="X58" s="32" t="s">
        <v>1344</v>
      </c>
      <c r="Y58" s="33"/>
      <c r="Z58" s="33"/>
      <c r="AA58" s="30">
        <v>126</v>
      </c>
      <c r="AB58" s="30"/>
      <c r="AC58" s="28" t="s">
        <v>187</v>
      </c>
      <c r="AD58" s="27" t="s">
        <v>255</v>
      </c>
      <c r="AE58" s="28" t="s">
        <v>188</v>
      </c>
      <c r="AF58" s="28" t="s">
        <v>210</v>
      </c>
      <c r="AG58" s="30" t="s">
        <v>77</v>
      </c>
      <c r="AH58" s="30" t="s">
        <v>77</v>
      </c>
      <c r="AI58" s="28"/>
      <c r="AJ58" s="34" t="s">
        <v>77</v>
      </c>
      <c r="AK58" s="28"/>
      <c r="AL58" s="27" t="s">
        <v>438</v>
      </c>
      <c r="AM58" s="26" t="s">
        <v>1344</v>
      </c>
      <c r="AN58" s="26" t="s">
        <v>1343</v>
      </c>
      <c r="AO58" s="26" t="s">
        <v>439</v>
      </c>
      <c r="AP58" s="35" t="s">
        <v>436</v>
      </c>
    </row>
    <row r="59" spans="1:42" s="26" customFormat="1" ht="16">
      <c r="A59" s="26" t="s">
        <v>248</v>
      </c>
      <c r="B59" s="27" t="s">
        <v>182</v>
      </c>
      <c r="C59" s="28"/>
      <c r="D59" s="28"/>
      <c r="E59" s="28"/>
      <c r="F59" s="28" t="s">
        <v>440</v>
      </c>
      <c r="G59" s="28"/>
      <c r="H59" s="28" t="s">
        <v>184</v>
      </c>
      <c r="I59" s="28" t="s">
        <v>441</v>
      </c>
      <c r="J59" s="29"/>
      <c r="K59" s="30"/>
      <c r="L59" s="30"/>
      <c r="M59" s="30"/>
      <c r="N59" s="30" t="s">
        <v>75</v>
      </c>
      <c r="O59" s="30"/>
      <c r="P59" s="30"/>
      <c r="Q59" s="30"/>
      <c r="R59" s="29"/>
      <c r="S59" s="30"/>
      <c r="T59" s="28" t="s">
        <v>442</v>
      </c>
      <c r="U59" s="36">
        <v>8192</v>
      </c>
      <c r="V59" s="36">
        <v>4</v>
      </c>
      <c r="W59" s="36">
        <v>1</v>
      </c>
      <c r="X59" s="32" t="s">
        <v>1343</v>
      </c>
      <c r="Y59" s="33"/>
      <c r="Z59" s="33"/>
      <c r="AA59" s="30">
        <v>126</v>
      </c>
      <c r="AB59" s="30"/>
      <c r="AC59" s="28" t="s">
        <v>187</v>
      </c>
      <c r="AD59" s="27" t="s">
        <v>255</v>
      </c>
      <c r="AE59" s="28" t="s">
        <v>188</v>
      </c>
      <c r="AF59" s="28" t="s">
        <v>210</v>
      </c>
      <c r="AG59" s="30" t="s">
        <v>77</v>
      </c>
      <c r="AH59" s="30" t="s">
        <v>77</v>
      </c>
      <c r="AI59" s="28"/>
      <c r="AJ59" s="34" t="s">
        <v>77</v>
      </c>
      <c r="AK59" s="28"/>
      <c r="AL59" s="27" t="s">
        <v>438</v>
      </c>
      <c r="AM59" s="26" t="s">
        <v>1343</v>
      </c>
      <c r="AN59" s="26" t="s">
        <v>1343</v>
      </c>
      <c r="AO59" s="26" t="s">
        <v>443</v>
      </c>
      <c r="AP59" s="35" t="s">
        <v>444</v>
      </c>
    </row>
    <row r="60" spans="1:42" s="26" customFormat="1" ht="16">
      <c r="A60" s="26" t="s">
        <v>248</v>
      </c>
      <c r="B60" s="27" t="s">
        <v>182</v>
      </c>
      <c r="C60" s="28"/>
      <c r="D60" s="28"/>
      <c r="E60" s="28"/>
      <c r="F60" s="28" t="s">
        <v>445</v>
      </c>
      <c r="G60" s="28"/>
      <c r="H60" s="28" t="s">
        <v>184</v>
      </c>
      <c r="I60" s="28" t="s">
        <v>441</v>
      </c>
      <c r="J60" s="29"/>
      <c r="K60" s="30"/>
      <c r="L60" s="30"/>
      <c r="M60" s="30"/>
      <c r="N60" s="30" t="s">
        <v>75</v>
      </c>
      <c r="O60" s="30"/>
      <c r="P60" s="30"/>
      <c r="Q60" s="30"/>
      <c r="R60" s="29"/>
      <c r="S60" s="30"/>
      <c r="T60" s="28" t="s">
        <v>442</v>
      </c>
      <c r="U60" s="36">
        <v>8192</v>
      </c>
      <c r="V60" s="36">
        <v>4</v>
      </c>
      <c r="W60" s="36">
        <v>1</v>
      </c>
      <c r="X60" s="32" t="s">
        <v>1343</v>
      </c>
      <c r="Y60" s="33"/>
      <c r="Z60" s="33"/>
      <c r="AA60" s="30">
        <v>126</v>
      </c>
      <c r="AB60" s="30"/>
      <c r="AC60" s="28" t="s">
        <v>187</v>
      </c>
      <c r="AD60" s="27" t="s">
        <v>255</v>
      </c>
      <c r="AE60" s="28" t="s">
        <v>188</v>
      </c>
      <c r="AF60" s="28" t="s">
        <v>210</v>
      </c>
      <c r="AG60" s="30" t="s">
        <v>77</v>
      </c>
      <c r="AH60" s="30" t="s">
        <v>77</v>
      </c>
      <c r="AI60" s="28"/>
      <c r="AJ60" s="34" t="s">
        <v>77</v>
      </c>
      <c r="AK60" s="28"/>
      <c r="AL60" s="27" t="s">
        <v>446</v>
      </c>
      <c r="AM60" s="26" t="s">
        <v>1343</v>
      </c>
      <c r="AN60" s="26" t="s">
        <v>1343</v>
      </c>
      <c r="AO60" s="26" t="s">
        <v>447</v>
      </c>
      <c r="AP60" s="35" t="s">
        <v>444</v>
      </c>
    </row>
    <row r="61" spans="1:42" s="26" customFormat="1" ht="16">
      <c r="A61" s="26" t="s">
        <v>233</v>
      </c>
      <c r="B61" s="27" t="s">
        <v>182</v>
      </c>
      <c r="C61" s="28" t="s">
        <v>448</v>
      </c>
      <c r="D61" s="28" t="s">
        <v>449</v>
      </c>
      <c r="E61" s="28" t="s">
        <v>285</v>
      </c>
      <c r="F61" s="37" t="s">
        <v>108</v>
      </c>
      <c r="G61" s="28" t="s">
        <v>450</v>
      </c>
      <c r="H61" s="28" t="s">
        <v>184</v>
      </c>
      <c r="I61" s="28" t="s">
        <v>30</v>
      </c>
      <c r="J61" s="29"/>
      <c r="K61" s="30"/>
      <c r="L61" s="30"/>
      <c r="M61" s="30"/>
      <c r="N61" s="30" t="s">
        <v>75</v>
      </c>
      <c r="O61" s="30"/>
      <c r="P61" s="30"/>
      <c r="Q61" s="30"/>
      <c r="R61" s="29"/>
      <c r="S61" s="30"/>
      <c r="T61" s="28" t="s">
        <v>434</v>
      </c>
      <c r="U61" s="31">
        <v>64433</v>
      </c>
      <c r="V61" s="31">
        <v>1</v>
      </c>
      <c r="W61" s="31">
        <v>6</v>
      </c>
      <c r="X61" s="32" t="s">
        <v>1344</v>
      </c>
      <c r="Y61" s="33"/>
      <c r="Z61" s="33"/>
      <c r="AA61" s="30">
        <v>126</v>
      </c>
      <c r="AB61" s="30"/>
      <c r="AC61" s="28" t="s">
        <v>224</v>
      </c>
      <c r="AD61" s="27" t="s">
        <v>255</v>
      </c>
      <c r="AE61" s="28" t="s">
        <v>188</v>
      </c>
      <c r="AF61" s="28" t="s">
        <v>210</v>
      </c>
      <c r="AG61" s="30" t="s">
        <v>77</v>
      </c>
      <c r="AH61" s="30" t="s">
        <v>77</v>
      </c>
      <c r="AI61" s="28"/>
      <c r="AJ61" s="34" t="s">
        <v>77</v>
      </c>
      <c r="AK61" s="28"/>
      <c r="AL61" s="27" t="s">
        <v>446</v>
      </c>
      <c r="AM61" s="26" t="s">
        <v>1344</v>
      </c>
      <c r="AN61" s="26" t="s">
        <v>1343</v>
      </c>
      <c r="AO61" s="26" t="s">
        <v>355</v>
      </c>
      <c r="AP61" s="35" t="s">
        <v>451</v>
      </c>
    </row>
    <row r="62" spans="1:42" s="26" customFormat="1" ht="16">
      <c r="A62" s="26" t="s">
        <v>216</v>
      </c>
      <c r="B62" s="27" t="s">
        <v>182</v>
      </c>
      <c r="C62" s="28"/>
      <c r="D62" s="28"/>
      <c r="E62" s="28"/>
      <c r="F62" s="28" t="s">
        <v>452</v>
      </c>
      <c r="G62" s="28"/>
      <c r="H62" s="28" t="s">
        <v>453</v>
      </c>
      <c r="I62" s="28" t="s">
        <v>454</v>
      </c>
      <c r="J62" s="29"/>
      <c r="K62" s="30"/>
      <c r="L62" s="30"/>
      <c r="M62" s="30"/>
      <c r="N62" s="30" t="s">
        <v>75</v>
      </c>
      <c r="O62" s="30"/>
      <c r="P62" s="30"/>
      <c r="Q62" s="30"/>
      <c r="R62" s="29"/>
      <c r="S62" s="30"/>
      <c r="T62" s="28" t="s">
        <v>455</v>
      </c>
      <c r="U62" s="36">
        <v>4096</v>
      </c>
      <c r="V62" s="36">
        <v>2</v>
      </c>
      <c r="W62" s="36">
        <v>1</v>
      </c>
      <c r="X62" s="32" t="s">
        <v>1344</v>
      </c>
      <c r="Y62" s="33"/>
      <c r="Z62" s="33"/>
      <c r="AA62" s="30">
        <v>801</v>
      </c>
      <c r="AB62" s="30"/>
      <c r="AC62" s="28" t="s">
        <v>187</v>
      </c>
      <c r="AD62" s="27" t="s">
        <v>255</v>
      </c>
      <c r="AE62" s="28" t="s">
        <v>188</v>
      </c>
      <c r="AF62" s="28" t="s">
        <v>210</v>
      </c>
      <c r="AG62" s="30" t="s">
        <v>77</v>
      </c>
      <c r="AH62" s="30" t="s">
        <v>77</v>
      </c>
      <c r="AI62" s="28"/>
      <c r="AJ62" s="34" t="s">
        <v>77</v>
      </c>
      <c r="AK62" s="28"/>
      <c r="AL62" s="27" t="s">
        <v>456</v>
      </c>
      <c r="AM62" s="26" t="s">
        <v>1344</v>
      </c>
      <c r="AN62" s="26" t="s">
        <v>1343</v>
      </c>
      <c r="AO62" s="26" t="s">
        <v>457</v>
      </c>
      <c r="AP62" s="35" t="s">
        <v>458</v>
      </c>
    </row>
    <row r="63" spans="1:42" s="26" customFormat="1" ht="16">
      <c r="A63" s="26" t="s">
        <v>216</v>
      </c>
      <c r="B63" s="27" t="s">
        <v>182</v>
      </c>
      <c r="C63" s="28"/>
      <c r="D63" s="28"/>
      <c r="E63" s="28"/>
      <c r="F63" s="28" t="s">
        <v>459</v>
      </c>
      <c r="G63" s="28"/>
      <c r="H63" s="28" t="s">
        <v>453</v>
      </c>
      <c r="I63" s="28" t="s">
        <v>454</v>
      </c>
      <c r="J63" s="29"/>
      <c r="K63" s="30"/>
      <c r="L63" s="30"/>
      <c r="M63" s="30"/>
      <c r="N63" s="30" t="s">
        <v>75</v>
      </c>
      <c r="O63" s="30"/>
      <c r="P63" s="30"/>
      <c r="Q63" s="30"/>
      <c r="R63" s="29"/>
      <c r="S63" s="30"/>
      <c r="T63" s="28" t="s">
        <v>455</v>
      </c>
      <c r="U63" s="36">
        <v>32768</v>
      </c>
      <c r="V63" s="36">
        <v>4</v>
      </c>
      <c r="W63" s="36">
        <v>1</v>
      </c>
      <c r="X63" s="32" t="s">
        <v>1344</v>
      </c>
      <c r="Y63" s="33"/>
      <c r="Z63" s="33"/>
      <c r="AA63" s="30">
        <v>801</v>
      </c>
      <c r="AB63" s="30"/>
      <c r="AC63" s="28" t="s">
        <v>187</v>
      </c>
      <c r="AD63" s="27" t="s">
        <v>255</v>
      </c>
      <c r="AE63" s="28" t="s">
        <v>188</v>
      </c>
      <c r="AF63" s="28" t="s">
        <v>210</v>
      </c>
      <c r="AG63" s="30" t="s">
        <v>77</v>
      </c>
      <c r="AH63" s="30" t="s">
        <v>77</v>
      </c>
      <c r="AI63" s="28"/>
      <c r="AJ63" s="34" t="s">
        <v>77</v>
      </c>
      <c r="AK63" s="28"/>
      <c r="AL63" s="27" t="s">
        <v>460</v>
      </c>
      <c r="AM63" s="26" t="s">
        <v>1344</v>
      </c>
      <c r="AN63" s="26" t="s">
        <v>1343</v>
      </c>
      <c r="AO63" s="26" t="s">
        <v>461</v>
      </c>
      <c r="AP63" s="35" t="s">
        <v>458</v>
      </c>
    </row>
    <row r="64" spans="1:42" s="26" customFormat="1" ht="16">
      <c r="A64" s="26" t="s">
        <v>216</v>
      </c>
      <c r="B64" s="27" t="s">
        <v>182</v>
      </c>
      <c r="C64" s="28"/>
      <c r="D64" s="28"/>
      <c r="E64" s="28"/>
      <c r="F64" s="28" t="s">
        <v>462</v>
      </c>
      <c r="G64" s="28"/>
      <c r="H64" s="28" t="s">
        <v>453</v>
      </c>
      <c r="I64" s="28" t="s">
        <v>454</v>
      </c>
      <c r="J64" s="29"/>
      <c r="K64" s="30"/>
      <c r="L64" s="30"/>
      <c r="M64" s="30"/>
      <c r="N64" s="30" t="s">
        <v>75</v>
      </c>
      <c r="O64" s="30"/>
      <c r="P64" s="30"/>
      <c r="Q64" s="30"/>
      <c r="R64" s="29"/>
      <c r="S64" s="30"/>
      <c r="T64" s="28" t="s">
        <v>455</v>
      </c>
      <c r="U64" s="36">
        <v>32768</v>
      </c>
      <c r="V64" s="36">
        <v>4</v>
      </c>
      <c r="W64" s="36">
        <v>1</v>
      </c>
      <c r="X64" s="32" t="s">
        <v>1344</v>
      </c>
      <c r="Y64" s="33"/>
      <c r="Z64" s="33"/>
      <c r="AA64" s="30">
        <v>801</v>
      </c>
      <c r="AB64" s="30"/>
      <c r="AC64" s="28" t="s">
        <v>187</v>
      </c>
      <c r="AD64" s="27" t="s">
        <v>255</v>
      </c>
      <c r="AE64" s="28" t="s">
        <v>188</v>
      </c>
      <c r="AF64" s="28" t="s">
        <v>210</v>
      </c>
      <c r="AG64" s="30" t="s">
        <v>77</v>
      </c>
      <c r="AH64" s="30" t="s">
        <v>77</v>
      </c>
      <c r="AI64" s="28"/>
      <c r="AJ64" s="34" t="s">
        <v>77</v>
      </c>
      <c r="AK64" s="28"/>
      <c r="AL64" s="27" t="s">
        <v>463</v>
      </c>
      <c r="AM64" s="26" t="s">
        <v>1344</v>
      </c>
      <c r="AN64" s="26" t="s">
        <v>1343</v>
      </c>
      <c r="AO64" s="26" t="s">
        <v>464</v>
      </c>
      <c r="AP64" s="35" t="s">
        <v>458</v>
      </c>
    </row>
    <row r="65" spans="1:42" s="26" customFormat="1" ht="16">
      <c r="A65" s="26" t="s">
        <v>300</v>
      </c>
      <c r="B65" s="27" t="s">
        <v>182</v>
      </c>
      <c r="C65" s="28" t="s">
        <v>465</v>
      </c>
      <c r="D65" s="28" t="s">
        <v>466</v>
      </c>
      <c r="E65" s="28" t="s">
        <v>279</v>
      </c>
      <c r="F65" s="28" t="s">
        <v>467</v>
      </c>
      <c r="G65" s="28" t="s">
        <v>299</v>
      </c>
      <c r="H65" s="28" t="s">
        <v>184</v>
      </c>
      <c r="I65" s="28" t="s">
        <v>468</v>
      </c>
      <c r="J65" s="29" t="s">
        <v>182</v>
      </c>
      <c r="K65" s="30" t="s">
        <v>182</v>
      </c>
      <c r="L65" s="30" t="s">
        <v>182</v>
      </c>
      <c r="M65" s="30"/>
      <c r="N65" s="30" t="s">
        <v>75</v>
      </c>
      <c r="O65" s="30"/>
      <c r="P65" s="30"/>
      <c r="Q65" s="30"/>
      <c r="R65" s="29"/>
      <c r="S65" s="30"/>
      <c r="T65" s="28" t="s">
        <v>434</v>
      </c>
      <c r="U65" s="31">
        <v>258052</v>
      </c>
      <c r="V65" s="31">
        <v>4</v>
      </c>
      <c r="W65" s="31">
        <v>8</v>
      </c>
      <c r="X65" s="32" t="s">
        <v>1344</v>
      </c>
      <c r="Y65" s="33"/>
      <c r="Z65" s="33"/>
      <c r="AA65" s="30">
        <v>841</v>
      </c>
      <c r="AB65" s="30"/>
      <c r="AC65" s="28" t="s">
        <v>224</v>
      </c>
      <c r="AD65" s="27" t="s">
        <v>255</v>
      </c>
      <c r="AE65" s="28" t="s">
        <v>188</v>
      </c>
      <c r="AF65" s="28" t="s">
        <v>210</v>
      </c>
      <c r="AG65" s="30" t="s">
        <v>77</v>
      </c>
      <c r="AH65" s="30" t="s">
        <v>77</v>
      </c>
      <c r="AI65" s="28"/>
      <c r="AJ65" s="34" t="s">
        <v>77</v>
      </c>
      <c r="AK65" s="28"/>
      <c r="AL65" s="27" t="s">
        <v>469</v>
      </c>
      <c r="AM65" s="26" t="s">
        <v>1344</v>
      </c>
      <c r="AN65" s="26" t="s">
        <v>1343</v>
      </c>
      <c r="AO65" s="26" t="s">
        <v>360</v>
      </c>
      <c r="AP65" s="35" t="s">
        <v>470</v>
      </c>
    </row>
    <row r="66" spans="1:42" s="26" customFormat="1" ht="16">
      <c r="A66" s="26" t="s">
        <v>300</v>
      </c>
      <c r="B66" s="27" t="s">
        <v>182</v>
      </c>
      <c r="C66" s="28" t="s">
        <v>471</v>
      </c>
      <c r="D66" s="28" t="s">
        <v>472</v>
      </c>
      <c r="E66" s="28" t="s">
        <v>279</v>
      </c>
      <c r="F66" s="28" t="s">
        <v>473</v>
      </c>
      <c r="G66" s="28" t="s">
        <v>299</v>
      </c>
      <c r="H66" s="28" t="s">
        <v>184</v>
      </c>
      <c r="I66" s="28" t="s">
        <v>468</v>
      </c>
      <c r="J66" s="29" t="s">
        <v>182</v>
      </c>
      <c r="K66" s="30" t="s">
        <v>182</v>
      </c>
      <c r="L66" s="30" t="s">
        <v>182</v>
      </c>
      <c r="M66" s="30"/>
      <c r="N66" s="30" t="s">
        <v>75</v>
      </c>
      <c r="O66" s="30"/>
      <c r="P66" s="30"/>
      <c r="Q66" s="30"/>
      <c r="R66" s="29"/>
      <c r="S66" s="30"/>
      <c r="T66" s="28" t="s">
        <v>434</v>
      </c>
      <c r="U66" s="31">
        <v>258052</v>
      </c>
      <c r="V66" s="31">
        <v>4</v>
      </c>
      <c r="W66" s="31">
        <v>8</v>
      </c>
      <c r="X66" s="32" t="s">
        <v>1344</v>
      </c>
      <c r="Y66" s="33"/>
      <c r="Z66" s="33"/>
      <c r="AA66" s="30">
        <v>841</v>
      </c>
      <c r="AB66" s="30"/>
      <c r="AC66" s="28" t="s">
        <v>224</v>
      </c>
      <c r="AD66" s="27" t="s">
        <v>255</v>
      </c>
      <c r="AE66" s="28" t="s">
        <v>188</v>
      </c>
      <c r="AF66" s="28" t="s">
        <v>210</v>
      </c>
      <c r="AG66" s="30" t="s">
        <v>77</v>
      </c>
      <c r="AH66" s="30" t="s">
        <v>77</v>
      </c>
      <c r="AI66" s="28"/>
      <c r="AJ66" s="34" t="s">
        <v>77</v>
      </c>
      <c r="AK66" s="28"/>
      <c r="AL66" s="27" t="s">
        <v>474</v>
      </c>
      <c r="AM66" s="26" t="s">
        <v>1344</v>
      </c>
      <c r="AN66" s="26" t="s">
        <v>1343</v>
      </c>
      <c r="AO66" s="26" t="s">
        <v>366</v>
      </c>
      <c r="AP66" s="35" t="s">
        <v>470</v>
      </c>
    </row>
    <row r="67" spans="1:42" s="26" customFormat="1" ht="16">
      <c r="A67" s="26" t="s">
        <v>216</v>
      </c>
      <c r="B67" s="27" t="s">
        <v>182</v>
      </c>
      <c r="C67" s="28"/>
      <c r="D67" s="28"/>
      <c r="E67" s="28"/>
      <c r="F67" s="28" t="s">
        <v>475</v>
      </c>
      <c r="G67" s="28"/>
      <c r="H67" s="28" t="s">
        <v>184</v>
      </c>
      <c r="I67" s="28" t="s">
        <v>476</v>
      </c>
      <c r="J67" s="29"/>
      <c r="K67" s="30"/>
      <c r="L67" s="30"/>
      <c r="M67" s="30"/>
      <c r="N67" s="30" t="s">
        <v>75</v>
      </c>
      <c r="O67" s="30"/>
      <c r="P67" s="30"/>
      <c r="Q67" s="30"/>
      <c r="R67" s="29"/>
      <c r="S67" s="30"/>
      <c r="T67" s="28" t="s">
        <v>434</v>
      </c>
      <c r="U67" s="36">
        <v>2048</v>
      </c>
      <c r="V67" s="36">
        <v>1</v>
      </c>
      <c r="W67" s="36">
        <v>1</v>
      </c>
      <c r="X67" s="32" t="s">
        <v>1343</v>
      </c>
      <c r="Y67" s="33"/>
      <c r="Z67" s="33"/>
      <c r="AA67" s="30">
        <v>841</v>
      </c>
      <c r="AB67" s="30"/>
      <c r="AC67" s="28" t="s">
        <v>187</v>
      </c>
      <c r="AD67" s="27" t="s">
        <v>255</v>
      </c>
      <c r="AE67" s="28" t="s">
        <v>188</v>
      </c>
      <c r="AF67" s="28" t="s">
        <v>210</v>
      </c>
      <c r="AG67" s="30" t="s">
        <v>77</v>
      </c>
      <c r="AH67" s="30" t="s">
        <v>77</v>
      </c>
      <c r="AI67" s="28"/>
      <c r="AJ67" s="34" t="s">
        <v>77</v>
      </c>
      <c r="AK67" s="28"/>
      <c r="AL67" s="27" t="s">
        <v>477</v>
      </c>
      <c r="AM67" s="26" t="s">
        <v>1344</v>
      </c>
      <c r="AN67" s="26" t="s">
        <v>1343</v>
      </c>
      <c r="AO67" s="26" t="s">
        <v>478</v>
      </c>
      <c r="AP67" s="35" t="s">
        <v>479</v>
      </c>
    </row>
    <row r="68" spans="1:42" s="26" customFormat="1" ht="16">
      <c r="A68" s="26" t="s">
        <v>300</v>
      </c>
      <c r="B68" s="27" t="s">
        <v>182</v>
      </c>
      <c r="C68" s="28"/>
      <c r="D68" s="28"/>
      <c r="E68" s="28"/>
      <c r="F68" s="28" t="s">
        <v>480</v>
      </c>
      <c r="G68" s="28"/>
      <c r="H68" s="28" t="s">
        <v>184</v>
      </c>
      <c r="I68" s="28" t="s">
        <v>433</v>
      </c>
      <c r="J68" s="29" t="s">
        <v>124</v>
      </c>
      <c r="K68" s="30" t="s">
        <v>73</v>
      </c>
      <c r="L68" s="30" t="s">
        <v>74</v>
      </c>
      <c r="M68" s="30"/>
      <c r="N68" s="30"/>
      <c r="O68" s="30"/>
      <c r="P68" s="30"/>
      <c r="Q68" s="30"/>
      <c r="R68" s="29"/>
      <c r="S68" s="30"/>
      <c r="T68" s="28" t="s">
        <v>434</v>
      </c>
      <c r="U68" s="36">
        <v>4096</v>
      </c>
      <c r="V68" s="36">
        <v>2</v>
      </c>
      <c r="W68" s="36">
        <v>1</v>
      </c>
      <c r="X68" s="32" t="s">
        <v>1344</v>
      </c>
      <c r="Y68" s="33"/>
      <c r="Z68" s="33"/>
      <c r="AA68" s="30">
        <v>801</v>
      </c>
      <c r="AB68" s="30"/>
      <c r="AC68" s="28" t="s">
        <v>187</v>
      </c>
      <c r="AD68" s="27" t="s">
        <v>255</v>
      </c>
      <c r="AE68" s="28" t="s">
        <v>188</v>
      </c>
      <c r="AF68" s="28" t="s">
        <v>210</v>
      </c>
      <c r="AG68" s="30" t="s">
        <v>77</v>
      </c>
      <c r="AH68" s="30" t="s">
        <v>77</v>
      </c>
      <c r="AI68" s="28"/>
      <c r="AJ68" s="34" t="s">
        <v>77</v>
      </c>
      <c r="AK68" s="28"/>
      <c r="AL68" s="27" t="s">
        <v>481</v>
      </c>
      <c r="AM68" s="26" t="s">
        <v>1344</v>
      </c>
      <c r="AN68" s="26" t="s">
        <v>1343</v>
      </c>
      <c r="AO68" s="26" t="s">
        <v>482</v>
      </c>
      <c r="AP68" s="35" t="s">
        <v>436</v>
      </c>
    </row>
    <row r="69" spans="1:42" s="26" customFormat="1" ht="16">
      <c r="A69" s="26" t="s">
        <v>300</v>
      </c>
      <c r="B69" s="27" t="s">
        <v>182</v>
      </c>
      <c r="C69" s="28"/>
      <c r="D69" s="28"/>
      <c r="E69" s="28"/>
      <c r="F69" s="28" t="s">
        <v>483</v>
      </c>
      <c r="G69" s="28"/>
      <c r="H69" s="28" t="s">
        <v>184</v>
      </c>
      <c r="I69" s="28" t="s">
        <v>433</v>
      </c>
      <c r="J69" s="29" t="s">
        <v>124</v>
      </c>
      <c r="K69" s="30" t="s">
        <v>73</v>
      </c>
      <c r="L69" s="30" t="s">
        <v>74</v>
      </c>
      <c r="M69" s="30"/>
      <c r="N69" s="30"/>
      <c r="O69" s="30"/>
      <c r="P69" s="30"/>
      <c r="Q69" s="30"/>
      <c r="R69" s="29"/>
      <c r="S69" s="30"/>
      <c r="T69" s="28" t="s">
        <v>434</v>
      </c>
      <c r="U69" s="36">
        <v>4096</v>
      </c>
      <c r="V69" s="36">
        <v>2</v>
      </c>
      <c r="W69" s="36">
        <v>1</v>
      </c>
      <c r="X69" s="32" t="s">
        <v>1344</v>
      </c>
      <c r="Y69" s="33"/>
      <c r="Z69" s="33"/>
      <c r="AA69" s="30">
        <v>801</v>
      </c>
      <c r="AB69" s="30"/>
      <c r="AC69" s="28" t="s">
        <v>187</v>
      </c>
      <c r="AD69" s="27" t="s">
        <v>255</v>
      </c>
      <c r="AE69" s="28" t="s">
        <v>188</v>
      </c>
      <c r="AF69" s="28" t="s">
        <v>210</v>
      </c>
      <c r="AG69" s="30" t="s">
        <v>77</v>
      </c>
      <c r="AH69" s="30" t="s">
        <v>77</v>
      </c>
      <c r="AI69" s="28"/>
      <c r="AJ69" s="34" t="s">
        <v>77</v>
      </c>
      <c r="AK69" s="28"/>
      <c r="AL69" s="27" t="s">
        <v>484</v>
      </c>
      <c r="AM69" s="26" t="s">
        <v>1344</v>
      </c>
      <c r="AN69" s="26" t="s">
        <v>1343</v>
      </c>
      <c r="AO69" s="26" t="s">
        <v>485</v>
      </c>
      <c r="AP69" s="35" t="s">
        <v>436</v>
      </c>
    </row>
    <row r="70" spans="1:42" s="26" customFormat="1" ht="16">
      <c r="A70" s="26" t="s">
        <v>248</v>
      </c>
      <c r="B70" s="27" t="s">
        <v>182</v>
      </c>
      <c r="C70" s="28"/>
      <c r="D70" s="28"/>
      <c r="E70" s="28"/>
      <c r="F70" s="28" t="s">
        <v>486</v>
      </c>
      <c r="G70" s="28"/>
      <c r="H70" s="28" t="s">
        <v>184</v>
      </c>
      <c r="I70" s="28" t="s">
        <v>441</v>
      </c>
      <c r="J70" s="29"/>
      <c r="K70" s="30"/>
      <c r="L70" s="30" t="s">
        <v>74</v>
      </c>
      <c r="M70" s="30"/>
      <c r="N70" s="30"/>
      <c r="O70" s="30"/>
      <c r="P70" s="30"/>
      <c r="Q70" s="30"/>
      <c r="R70" s="29"/>
      <c r="S70" s="30"/>
      <c r="T70" s="28" t="s">
        <v>442</v>
      </c>
      <c r="U70" s="36">
        <v>8192</v>
      </c>
      <c r="V70" s="36">
        <v>4</v>
      </c>
      <c r="W70" s="36">
        <v>1</v>
      </c>
      <c r="X70" s="32" t="s">
        <v>1343</v>
      </c>
      <c r="Y70" s="33"/>
      <c r="Z70" s="33"/>
      <c r="AA70" s="30">
        <v>801</v>
      </c>
      <c r="AB70" s="30"/>
      <c r="AC70" s="28" t="s">
        <v>187</v>
      </c>
      <c r="AD70" s="27" t="s">
        <v>255</v>
      </c>
      <c r="AE70" s="28" t="s">
        <v>188</v>
      </c>
      <c r="AF70" s="28" t="s">
        <v>210</v>
      </c>
      <c r="AG70" s="30" t="s">
        <v>77</v>
      </c>
      <c r="AH70" s="30" t="s">
        <v>77</v>
      </c>
      <c r="AI70" s="28"/>
      <c r="AJ70" s="34" t="s">
        <v>77</v>
      </c>
      <c r="AK70" s="28"/>
      <c r="AL70" s="27" t="s">
        <v>487</v>
      </c>
      <c r="AM70" s="26" t="s">
        <v>1343</v>
      </c>
      <c r="AN70" s="26" t="s">
        <v>1343</v>
      </c>
      <c r="AO70" s="26" t="s">
        <v>488</v>
      </c>
      <c r="AP70" s="35" t="s">
        <v>489</v>
      </c>
    </row>
    <row r="71" spans="1:42" s="26" customFormat="1" ht="16">
      <c r="A71" s="26" t="s">
        <v>248</v>
      </c>
      <c r="B71" s="27" t="s">
        <v>182</v>
      </c>
      <c r="C71" s="28"/>
      <c r="D71" s="28"/>
      <c r="E71" s="28"/>
      <c r="F71" s="28" t="s">
        <v>490</v>
      </c>
      <c r="G71" s="28"/>
      <c r="H71" s="28" t="s">
        <v>184</v>
      </c>
      <c r="I71" s="28" t="s">
        <v>441</v>
      </c>
      <c r="J71" s="29"/>
      <c r="K71" s="30"/>
      <c r="L71" s="30" t="s">
        <v>74</v>
      </c>
      <c r="M71" s="30"/>
      <c r="N71" s="30"/>
      <c r="O71" s="30"/>
      <c r="P71" s="30"/>
      <c r="Q71" s="30"/>
      <c r="R71" s="29"/>
      <c r="S71" s="30"/>
      <c r="T71" s="28" t="s">
        <v>442</v>
      </c>
      <c r="U71" s="36">
        <v>8192</v>
      </c>
      <c r="V71" s="36">
        <v>4</v>
      </c>
      <c r="W71" s="36">
        <v>1</v>
      </c>
      <c r="X71" s="32" t="s">
        <v>1343</v>
      </c>
      <c r="Y71" s="33"/>
      <c r="Z71" s="33"/>
      <c r="AA71" s="30">
        <v>841</v>
      </c>
      <c r="AB71" s="30"/>
      <c r="AC71" s="28" t="s">
        <v>187</v>
      </c>
      <c r="AD71" s="27" t="s">
        <v>255</v>
      </c>
      <c r="AE71" s="28" t="s">
        <v>188</v>
      </c>
      <c r="AF71" s="28" t="s">
        <v>210</v>
      </c>
      <c r="AG71" s="30" t="s">
        <v>77</v>
      </c>
      <c r="AH71" s="30" t="s">
        <v>77</v>
      </c>
      <c r="AI71" s="28"/>
      <c r="AJ71" s="34" t="s">
        <v>77</v>
      </c>
      <c r="AK71" s="28"/>
      <c r="AL71" s="27" t="s">
        <v>491</v>
      </c>
      <c r="AM71" s="26" t="s">
        <v>1343</v>
      </c>
      <c r="AN71" s="26" t="s">
        <v>1343</v>
      </c>
      <c r="AO71" s="26" t="s">
        <v>492</v>
      </c>
      <c r="AP71" s="35" t="s">
        <v>489</v>
      </c>
    </row>
    <row r="72" spans="1:42" s="26" customFormat="1" ht="16">
      <c r="A72" s="26" t="s">
        <v>248</v>
      </c>
      <c r="B72" s="27" t="s">
        <v>182</v>
      </c>
      <c r="C72" s="28"/>
      <c r="D72" s="28"/>
      <c r="E72" s="28"/>
      <c r="F72" s="28" t="s">
        <v>493</v>
      </c>
      <c r="G72" s="28"/>
      <c r="H72" s="28" t="s">
        <v>184</v>
      </c>
      <c r="I72" s="28" t="s">
        <v>441</v>
      </c>
      <c r="J72" s="29" t="s">
        <v>124</v>
      </c>
      <c r="K72" s="30"/>
      <c r="L72" s="30"/>
      <c r="M72" s="30"/>
      <c r="N72" s="30"/>
      <c r="O72" s="30"/>
      <c r="P72" s="30"/>
      <c r="Q72" s="30"/>
      <c r="R72" s="29"/>
      <c r="S72" s="30"/>
      <c r="T72" s="28" t="s">
        <v>442</v>
      </c>
      <c r="U72" s="36">
        <v>4096</v>
      </c>
      <c r="V72" s="36">
        <v>2</v>
      </c>
      <c r="W72" s="36">
        <v>1</v>
      </c>
      <c r="X72" s="32" t="s">
        <v>1343</v>
      </c>
      <c r="Y72" s="33"/>
      <c r="Z72" s="33"/>
      <c r="AA72" s="30">
        <v>841</v>
      </c>
      <c r="AB72" s="30"/>
      <c r="AC72" s="28" t="s">
        <v>187</v>
      </c>
      <c r="AD72" s="27" t="s">
        <v>255</v>
      </c>
      <c r="AE72" s="28" t="s">
        <v>188</v>
      </c>
      <c r="AF72" s="28" t="s">
        <v>210</v>
      </c>
      <c r="AG72" s="30" t="s">
        <v>77</v>
      </c>
      <c r="AH72" s="30" t="s">
        <v>77</v>
      </c>
      <c r="AI72" s="28"/>
      <c r="AJ72" s="34" t="s">
        <v>77</v>
      </c>
      <c r="AK72" s="28"/>
      <c r="AL72" s="27" t="s">
        <v>494</v>
      </c>
      <c r="AM72" s="26" t="s">
        <v>1343</v>
      </c>
      <c r="AN72" s="26" t="s">
        <v>1343</v>
      </c>
      <c r="AO72" s="26" t="s">
        <v>495</v>
      </c>
      <c r="AP72" s="35" t="s">
        <v>489</v>
      </c>
    </row>
    <row r="73" spans="1:42" s="26" customFormat="1" ht="16">
      <c r="A73" s="26" t="s">
        <v>248</v>
      </c>
      <c r="B73" s="27" t="s">
        <v>182</v>
      </c>
      <c r="C73" s="28"/>
      <c r="D73" s="28"/>
      <c r="E73" s="28"/>
      <c r="F73" s="28" t="s">
        <v>496</v>
      </c>
      <c r="G73" s="28"/>
      <c r="H73" s="28" t="s">
        <v>184</v>
      </c>
      <c r="I73" s="28" t="s">
        <v>441</v>
      </c>
      <c r="J73" s="29"/>
      <c r="K73" s="30" t="s">
        <v>73</v>
      </c>
      <c r="L73" s="30"/>
      <c r="M73" s="30"/>
      <c r="N73" s="30"/>
      <c r="O73" s="30"/>
      <c r="P73" s="30"/>
      <c r="Q73" s="30"/>
      <c r="R73" s="29"/>
      <c r="S73" s="30"/>
      <c r="T73" s="28" t="s">
        <v>442</v>
      </c>
      <c r="U73" s="36">
        <v>4096</v>
      </c>
      <c r="V73" s="36">
        <v>2</v>
      </c>
      <c r="W73" s="36">
        <v>1</v>
      </c>
      <c r="X73" s="32" t="s">
        <v>1343</v>
      </c>
      <c r="Y73" s="33"/>
      <c r="Z73" s="33"/>
      <c r="AA73" s="30">
        <v>941</v>
      </c>
      <c r="AB73" s="30"/>
      <c r="AC73" s="28" t="s">
        <v>187</v>
      </c>
      <c r="AD73" s="27" t="s">
        <v>255</v>
      </c>
      <c r="AE73" s="28" t="s">
        <v>188</v>
      </c>
      <c r="AF73" s="28" t="s">
        <v>210</v>
      </c>
      <c r="AG73" s="30" t="s">
        <v>77</v>
      </c>
      <c r="AH73" s="30" t="s">
        <v>77</v>
      </c>
      <c r="AI73" s="28"/>
      <c r="AJ73" s="34" t="s">
        <v>77</v>
      </c>
      <c r="AK73" s="28"/>
      <c r="AL73" s="27" t="s">
        <v>497</v>
      </c>
      <c r="AM73" s="26" t="s">
        <v>1343</v>
      </c>
      <c r="AN73" s="26" t="s">
        <v>1343</v>
      </c>
      <c r="AO73" s="26" t="s">
        <v>498</v>
      </c>
      <c r="AP73" s="35" t="s">
        <v>489</v>
      </c>
    </row>
    <row r="74" spans="1:42" s="26" customFormat="1" ht="16">
      <c r="A74" s="26" t="s">
        <v>216</v>
      </c>
      <c r="B74" s="27" t="s">
        <v>182</v>
      </c>
      <c r="C74" s="28"/>
      <c r="D74" s="28"/>
      <c r="E74" s="28"/>
      <c r="F74" s="28" t="s">
        <v>499</v>
      </c>
      <c r="G74" s="28"/>
      <c r="H74" s="28" t="s">
        <v>453</v>
      </c>
      <c r="I74" s="28" t="s">
        <v>454</v>
      </c>
      <c r="J74" s="29"/>
      <c r="K74" s="30" t="s">
        <v>73</v>
      </c>
      <c r="L74" s="30"/>
      <c r="M74" s="30"/>
      <c r="N74" s="30"/>
      <c r="O74" s="30"/>
      <c r="P74" s="30"/>
      <c r="Q74" s="30"/>
      <c r="R74" s="29"/>
      <c r="S74" s="30"/>
      <c r="T74" s="28" t="s">
        <v>455</v>
      </c>
      <c r="U74" s="36">
        <v>4096</v>
      </c>
      <c r="V74" s="36">
        <v>2</v>
      </c>
      <c r="W74" s="36">
        <v>1</v>
      </c>
      <c r="X74" s="32" t="s">
        <v>1344</v>
      </c>
      <c r="Y74" s="33"/>
      <c r="Z74" s="33"/>
      <c r="AA74" s="30">
        <v>801</v>
      </c>
      <c r="AB74" s="30"/>
      <c r="AC74" s="28" t="s">
        <v>187</v>
      </c>
      <c r="AD74" s="27" t="s">
        <v>255</v>
      </c>
      <c r="AE74" s="28" t="s">
        <v>188</v>
      </c>
      <c r="AF74" s="28" t="s">
        <v>210</v>
      </c>
      <c r="AG74" s="30" t="s">
        <v>77</v>
      </c>
      <c r="AH74" s="30" t="s">
        <v>77</v>
      </c>
      <c r="AI74" s="28"/>
      <c r="AJ74" s="34" t="s">
        <v>77</v>
      </c>
      <c r="AK74" s="28" t="s">
        <v>500</v>
      </c>
      <c r="AL74" s="27" t="s">
        <v>501</v>
      </c>
      <c r="AM74" s="26" t="s">
        <v>1344</v>
      </c>
      <c r="AN74" s="26" t="s">
        <v>1343</v>
      </c>
      <c r="AO74" s="26" t="s">
        <v>502</v>
      </c>
      <c r="AP74" s="35" t="s">
        <v>503</v>
      </c>
    </row>
    <row r="75" spans="1:42" s="26" customFormat="1" ht="16">
      <c r="A75" s="26" t="s">
        <v>216</v>
      </c>
      <c r="B75" s="27" t="s">
        <v>182</v>
      </c>
      <c r="C75" s="28"/>
      <c r="D75" s="28"/>
      <c r="E75" s="28"/>
      <c r="F75" s="28" t="s">
        <v>504</v>
      </c>
      <c r="G75" s="28"/>
      <c r="H75" s="28" t="s">
        <v>453</v>
      </c>
      <c r="I75" s="28" t="s">
        <v>454</v>
      </c>
      <c r="J75" s="29"/>
      <c r="K75" s="30" t="s">
        <v>73</v>
      </c>
      <c r="L75" s="30"/>
      <c r="M75" s="30"/>
      <c r="N75" s="30"/>
      <c r="O75" s="30"/>
      <c r="P75" s="30"/>
      <c r="Q75" s="30"/>
      <c r="R75" s="29"/>
      <c r="S75" s="30"/>
      <c r="T75" s="28" t="s">
        <v>455</v>
      </c>
      <c r="U75" s="36">
        <v>4096</v>
      </c>
      <c r="V75" s="36">
        <v>2</v>
      </c>
      <c r="W75" s="36">
        <v>1</v>
      </c>
      <c r="X75" s="32" t="s">
        <v>1344</v>
      </c>
      <c r="Y75" s="33"/>
      <c r="Z75" s="33"/>
      <c r="AA75" s="30">
        <v>701</v>
      </c>
      <c r="AB75" s="30"/>
      <c r="AC75" s="28" t="s">
        <v>187</v>
      </c>
      <c r="AD75" s="27" t="s">
        <v>255</v>
      </c>
      <c r="AE75" s="28" t="s">
        <v>188</v>
      </c>
      <c r="AF75" s="28" t="s">
        <v>210</v>
      </c>
      <c r="AG75" s="30" t="s">
        <v>77</v>
      </c>
      <c r="AH75" s="30" t="s">
        <v>77</v>
      </c>
      <c r="AI75" s="28"/>
      <c r="AJ75" s="34" t="s">
        <v>77</v>
      </c>
      <c r="AK75" s="28"/>
      <c r="AL75" s="27" t="s">
        <v>505</v>
      </c>
      <c r="AM75" s="26" t="s">
        <v>1344</v>
      </c>
      <c r="AN75" s="26" t="s">
        <v>1343</v>
      </c>
      <c r="AO75" s="26" t="s">
        <v>506</v>
      </c>
      <c r="AP75" s="35" t="s">
        <v>507</v>
      </c>
    </row>
    <row r="76" spans="1:42" s="26" customFormat="1" ht="16">
      <c r="A76" s="26" t="s">
        <v>216</v>
      </c>
      <c r="B76" s="27" t="s">
        <v>182</v>
      </c>
      <c r="C76" s="28"/>
      <c r="D76" s="28"/>
      <c r="E76" s="28"/>
      <c r="F76" s="28" t="s">
        <v>508</v>
      </c>
      <c r="G76" s="28"/>
      <c r="H76" s="28" t="s">
        <v>453</v>
      </c>
      <c r="I76" s="28" t="s">
        <v>454</v>
      </c>
      <c r="J76" s="29"/>
      <c r="K76" s="30"/>
      <c r="L76" s="30" t="s">
        <v>74</v>
      </c>
      <c r="M76" s="30"/>
      <c r="N76" s="30"/>
      <c r="O76" s="30"/>
      <c r="P76" s="30"/>
      <c r="Q76" s="30"/>
      <c r="R76" s="29"/>
      <c r="S76" s="30"/>
      <c r="T76" s="28" t="s">
        <v>455</v>
      </c>
      <c r="U76" s="36">
        <v>4096</v>
      </c>
      <c r="V76" s="36">
        <v>2</v>
      </c>
      <c r="W76" s="36">
        <v>1</v>
      </c>
      <c r="X76" s="32" t="s">
        <v>1344</v>
      </c>
      <c r="Y76" s="33"/>
      <c r="Z76" s="33"/>
      <c r="AA76" s="30">
        <v>801</v>
      </c>
      <c r="AB76" s="30"/>
      <c r="AC76" s="28" t="s">
        <v>187</v>
      </c>
      <c r="AD76" s="27" t="s">
        <v>255</v>
      </c>
      <c r="AE76" s="28" t="s">
        <v>188</v>
      </c>
      <c r="AF76" s="28" t="s">
        <v>210</v>
      </c>
      <c r="AG76" s="30" t="s">
        <v>77</v>
      </c>
      <c r="AH76" s="30" t="s">
        <v>77</v>
      </c>
      <c r="AI76" s="28"/>
      <c r="AJ76" s="34" t="s">
        <v>77</v>
      </c>
      <c r="AK76" s="28"/>
      <c r="AL76" s="27" t="s">
        <v>509</v>
      </c>
      <c r="AM76" s="26" t="s">
        <v>1344</v>
      </c>
      <c r="AN76" s="26" t="s">
        <v>1343</v>
      </c>
      <c r="AO76" s="26" t="s">
        <v>510</v>
      </c>
      <c r="AP76" s="35" t="s">
        <v>511</v>
      </c>
    </row>
    <row r="77" spans="1:42" s="26" customFormat="1" ht="16">
      <c r="A77" s="26" t="s">
        <v>216</v>
      </c>
      <c r="B77" s="27" t="s">
        <v>182</v>
      </c>
      <c r="C77" s="28"/>
      <c r="D77" s="28"/>
      <c r="E77" s="28"/>
      <c r="F77" s="28" t="s">
        <v>512</v>
      </c>
      <c r="G77" s="28"/>
      <c r="H77" s="28" t="s">
        <v>453</v>
      </c>
      <c r="I77" s="28" t="s">
        <v>454</v>
      </c>
      <c r="J77" s="29"/>
      <c r="K77" s="30"/>
      <c r="L77" s="30" t="s">
        <v>74</v>
      </c>
      <c r="M77" s="30"/>
      <c r="N77" s="30"/>
      <c r="O77" s="30"/>
      <c r="P77" s="30"/>
      <c r="Q77" s="30"/>
      <c r="R77" s="29"/>
      <c r="S77" s="30"/>
      <c r="T77" s="28" t="s">
        <v>455</v>
      </c>
      <c r="U77" s="36">
        <v>32768</v>
      </c>
      <c r="V77" s="36">
        <v>4</v>
      </c>
      <c r="W77" s="36">
        <v>1</v>
      </c>
      <c r="X77" s="32" t="s">
        <v>1344</v>
      </c>
      <c r="Y77" s="33"/>
      <c r="Z77" s="33"/>
      <c r="AA77" s="30">
        <v>701</v>
      </c>
      <c r="AB77" s="30"/>
      <c r="AC77" s="28" t="s">
        <v>187</v>
      </c>
      <c r="AD77" s="27" t="s">
        <v>255</v>
      </c>
      <c r="AE77" s="28" t="s">
        <v>188</v>
      </c>
      <c r="AF77" s="28" t="s">
        <v>210</v>
      </c>
      <c r="AG77" s="30" t="s">
        <v>77</v>
      </c>
      <c r="AH77" s="30" t="s">
        <v>77</v>
      </c>
      <c r="AI77" s="28" t="s">
        <v>182</v>
      </c>
      <c r="AJ77" s="34" t="s">
        <v>77</v>
      </c>
      <c r="AK77" s="28" t="s">
        <v>500</v>
      </c>
      <c r="AL77" s="27" t="s">
        <v>513</v>
      </c>
      <c r="AM77" s="26" t="s">
        <v>1344</v>
      </c>
      <c r="AN77" s="26" t="s">
        <v>1343</v>
      </c>
      <c r="AO77" s="26" t="s">
        <v>514</v>
      </c>
      <c r="AP77" s="35" t="s">
        <v>511</v>
      </c>
    </row>
    <row r="78" spans="1:42" s="26" customFormat="1" ht="16">
      <c r="A78" s="26" t="s">
        <v>216</v>
      </c>
      <c r="B78" s="27" t="s">
        <v>182</v>
      </c>
      <c r="C78" s="28"/>
      <c r="D78" s="28"/>
      <c r="E78" s="28"/>
      <c r="F78" s="28" t="s">
        <v>515</v>
      </c>
      <c r="G78" s="28"/>
      <c r="H78" s="28" t="s">
        <v>453</v>
      </c>
      <c r="I78" s="28" t="s">
        <v>454</v>
      </c>
      <c r="J78" s="29"/>
      <c r="K78" s="30"/>
      <c r="L78" s="30" t="s">
        <v>74</v>
      </c>
      <c r="M78" s="30"/>
      <c r="N78" s="30"/>
      <c r="O78" s="30"/>
      <c r="P78" s="30"/>
      <c r="Q78" s="30"/>
      <c r="R78" s="29"/>
      <c r="S78" s="30"/>
      <c r="T78" s="28" t="s">
        <v>455</v>
      </c>
      <c r="U78" s="36">
        <v>32768</v>
      </c>
      <c r="V78" s="36">
        <v>4</v>
      </c>
      <c r="W78" s="36">
        <v>1</v>
      </c>
      <c r="X78" s="32" t="s">
        <v>1344</v>
      </c>
      <c r="Y78" s="33"/>
      <c r="Z78" s="33"/>
      <c r="AA78" s="30">
        <v>701</v>
      </c>
      <c r="AB78" s="30"/>
      <c r="AC78" s="28" t="s">
        <v>187</v>
      </c>
      <c r="AD78" s="27" t="s">
        <v>255</v>
      </c>
      <c r="AE78" s="28" t="s">
        <v>188</v>
      </c>
      <c r="AF78" s="28" t="s">
        <v>210</v>
      </c>
      <c r="AG78" s="30" t="s">
        <v>77</v>
      </c>
      <c r="AH78" s="30" t="s">
        <v>77</v>
      </c>
      <c r="AI78" s="28"/>
      <c r="AJ78" s="34" t="s">
        <v>77</v>
      </c>
      <c r="AK78" s="28" t="s">
        <v>500</v>
      </c>
      <c r="AL78" s="27" t="s">
        <v>516</v>
      </c>
      <c r="AM78" s="26" t="s">
        <v>1344</v>
      </c>
      <c r="AN78" s="26" t="s">
        <v>1343</v>
      </c>
      <c r="AO78" s="26" t="s">
        <v>517</v>
      </c>
      <c r="AP78" s="35" t="s">
        <v>511</v>
      </c>
    </row>
    <row r="79" spans="1:42" s="26" customFormat="1" ht="16">
      <c r="A79" s="26" t="s">
        <v>300</v>
      </c>
      <c r="B79" s="27" t="s">
        <v>182</v>
      </c>
      <c r="C79" s="28" t="s">
        <v>518</v>
      </c>
      <c r="D79" s="28" t="s">
        <v>519</v>
      </c>
      <c r="E79" s="28" t="s">
        <v>279</v>
      </c>
      <c r="F79" s="28" t="s">
        <v>520</v>
      </c>
      <c r="G79" s="28" t="s">
        <v>521</v>
      </c>
      <c r="H79" s="28" t="s">
        <v>184</v>
      </c>
      <c r="I79" s="28" t="s">
        <v>522</v>
      </c>
      <c r="J79" s="29" t="s">
        <v>124</v>
      </c>
      <c r="K79" s="30" t="s">
        <v>73</v>
      </c>
      <c r="L79" s="30" t="s">
        <v>74</v>
      </c>
      <c r="M79" s="30"/>
      <c r="N79" s="30" t="s">
        <v>182</v>
      </c>
      <c r="O79" s="30"/>
      <c r="P79" s="30"/>
      <c r="Q79" s="30"/>
      <c r="R79" s="29"/>
      <c r="S79" s="30"/>
      <c r="T79" s="28" t="s">
        <v>434</v>
      </c>
      <c r="U79" s="31">
        <v>258052</v>
      </c>
      <c r="V79" s="31">
        <v>4</v>
      </c>
      <c r="W79" s="31">
        <v>8</v>
      </c>
      <c r="X79" s="32" t="s">
        <v>1344</v>
      </c>
      <c r="Y79" s="33"/>
      <c r="Z79" s="33"/>
      <c r="AA79" s="30"/>
      <c r="AB79" s="30"/>
      <c r="AC79" s="28" t="s">
        <v>224</v>
      </c>
      <c r="AD79" s="27" t="s">
        <v>523</v>
      </c>
      <c r="AE79" s="28" t="s">
        <v>188</v>
      </c>
      <c r="AF79" s="28" t="s">
        <v>210</v>
      </c>
      <c r="AG79" s="30" t="s">
        <v>77</v>
      </c>
      <c r="AH79" s="30" t="s">
        <v>77</v>
      </c>
      <c r="AI79" s="28"/>
      <c r="AJ79" s="34"/>
      <c r="AK79" s="28"/>
      <c r="AL79" s="27" t="s">
        <v>524</v>
      </c>
      <c r="AM79" s="26" t="s">
        <v>1344</v>
      </c>
      <c r="AN79" s="26" t="s">
        <v>1343</v>
      </c>
      <c r="AO79" s="26" t="s">
        <v>371</v>
      </c>
      <c r="AP79" s="35" t="s">
        <v>525</v>
      </c>
    </row>
    <row r="80" spans="1:42" s="26" customFormat="1" ht="16">
      <c r="A80" s="26" t="s">
        <v>300</v>
      </c>
      <c r="B80" s="27" t="s">
        <v>182</v>
      </c>
      <c r="C80" s="28" t="s">
        <v>526</v>
      </c>
      <c r="D80" s="28" t="s">
        <v>527</v>
      </c>
      <c r="E80" s="28" t="s">
        <v>279</v>
      </c>
      <c r="F80" s="28" t="s">
        <v>528</v>
      </c>
      <c r="G80" s="28" t="s">
        <v>521</v>
      </c>
      <c r="H80" s="28" t="s">
        <v>184</v>
      </c>
      <c r="I80" s="28" t="s">
        <v>522</v>
      </c>
      <c r="J80" s="29" t="s">
        <v>124</v>
      </c>
      <c r="K80" s="30" t="s">
        <v>73</v>
      </c>
      <c r="L80" s="30" t="s">
        <v>74</v>
      </c>
      <c r="M80" s="30"/>
      <c r="N80" s="30" t="s">
        <v>182</v>
      </c>
      <c r="O80" s="30"/>
      <c r="P80" s="30"/>
      <c r="Q80" s="30"/>
      <c r="R80" s="29"/>
      <c r="S80" s="30"/>
      <c r="T80" s="28" t="s">
        <v>434</v>
      </c>
      <c r="U80" s="31">
        <v>258052</v>
      </c>
      <c r="V80" s="31">
        <v>4</v>
      </c>
      <c r="W80" s="31">
        <v>8</v>
      </c>
      <c r="X80" s="32" t="s">
        <v>1344</v>
      </c>
      <c r="Y80" s="33"/>
      <c r="Z80" s="33"/>
      <c r="AA80" s="30"/>
      <c r="AB80" s="30"/>
      <c r="AC80" s="28" t="s">
        <v>224</v>
      </c>
      <c r="AD80" s="27" t="s">
        <v>523</v>
      </c>
      <c r="AE80" s="28" t="s">
        <v>188</v>
      </c>
      <c r="AF80" s="28" t="s">
        <v>210</v>
      </c>
      <c r="AG80" s="30" t="s">
        <v>77</v>
      </c>
      <c r="AH80" s="30" t="s">
        <v>77</v>
      </c>
      <c r="AI80" s="28"/>
      <c r="AJ80" s="34"/>
      <c r="AK80" s="28"/>
      <c r="AL80" s="27" t="s">
        <v>529</v>
      </c>
      <c r="AM80" s="26" t="s">
        <v>1344</v>
      </c>
      <c r="AN80" s="26" t="s">
        <v>1343</v>
      </c>
      <c r="AO80" s="26" t="s">
        <v>376</v>
      </c>
      <c r="AP80" s="35" t="s">
        <v>525</v>
      </c>
    </row>
    <row r="81" spans="1:42" s="26" customFormat="1" ht="12">
      <c r="A81" s="38" t="s">
        <v>233</v>
      </c>
      <c r="B81" s="39" t="s">
        <v>182</v>
      </c>
      <c r="C81" s="40"/>
      <c r="D81" s="40"/>
      <c r="E81" s="40"/>
      <c r="F81" s="40" t="s">
        <v>530</v>
      </c>
      <c r="G81" s="40"/>
      <c r="H81" s="40" t="s">
        <v>453</v>
      </c>
      <c r="I81" s="40" t="s">
        <v>30</v>
      </c>
      <c r="J81" s="41"/>
      <c r="K81" s="42"/>
      <c r="L81" s="42" t="s">
        <v>74</v>
      </c>
      <c r="M81" s="42"/>
      <c r="N81" s="42"/>
      <c r="O81" s="42"/>
      <c r="P81" s="42"/>
      <c r="Q81" s="42"/>
      <c r="R81" s="41"/>
      <c r="S81" s="42"/>
      <c r="T81" s="40" t="s">
        <v>434</v>
      </c>
      <c r="U81" s="43"/>
      <c r="V81" s="43">
        <v>0</v>
      </c>
      <c r="W81" s="43">
        <v>0</v>
      </c>
      <c r="X81" s="44" t="s">
        <v>1343</v>
      </c>
      <c r="Y81" s="45"/>
      <c r="Z81" s="45"/>
      <c r="AA81" s="42">
        <v>127</v>
      </c>
      <c r="AB81" s="42"/>
      <c r="AC81" s="40" t="s">
        <v>187</v>
      </c>
      <c r="AD81" s="39" t="s">
        <v>255</v>
      </c>
      <c r="AE81" s="40" t="s">
        <v>196</v>
      </c>
      <c r="AF81" s="40" t="s">
        <v>210</v>
      </c>
      <c r="AG81" s="42" t="s">
        <v>77</v>
      </c>
      <c r="AH81" s="42" t="s">
        <v>77</v>
      </c>
      <c r="AI81" s="40"/>
      <c r="AJ81" s="46" t="s">
        <v>77</v>
      </c>
      <c r="AK81" s="40"/>
      <c r="AL81" s="39" t="s">
        <v>531</v>
      </c>
      <c r="AM81" s="38" t="s">
        <v>1344</v>
      </c>
      <c r="AN81" s="38" t="s">
        <v>1343</v>
      </c>
      <c r="AO81" s="38" t="s">
        <v>532</v>
      </c>
      <c r="AP81" s="47" t="s">
        <v>533</v>
      </c>
    </row>
    <row r="82" spans="1:42" s="26" customFormat="1" ht="12">
      <c r="A82" s="38" t="s">
        <v>233</v>
      </c>
      <c r="B82" s="39" t="s">
        <v>182</v>
      </c>
      <c r="C82" s="40"/>
      <c r="D82" s="40"/>
      <c r="E82" s="40"/>
      <c r="F82" s="40" t="s">
        <v>534</v>
      </c>
      <c r="G82" s="40"/>
      <c r="H82" s="40" t="s">
        <v>453</v>
      </c>
      <c r="I82" s="40" t="s">
        <v>30</v>
      </c>
      <c r="J82" s="41" t="s">
        <v>124</v>
      </c>
      <c r="K82" s="42" t="s">
        <v>73</v>
      </c>
      <c r="L82" s="42"/>
      <c r="M82" s="42"/>
      <c r="N82" s="42"/>
      <c r="O82" s="42"/>
      <c r="P82" s="42"/>
      <c r="Q82" s="42"/>
      <c r="R82" s="41"/>
      <c r="S82" s="42"/>
      <c r="T82" s="40" t="s">
        <v>434</v>
      </c>
      <c r="U82" s="43"/>
      <c r="V82" s="43">
        <v>0</v>
      </c>
      <c r="W82" s="43">
        <v>0</v>
      </c>
      <c r="X82" s="44" t="s">
        <v>1343</v>
      </c>
      <c r="Y82" s="45"/>
      <c r="Z82" s="45"/>
      <c r="AA82" s="42">
        <v>127</v>
      </c>
      <c r="AB82" s="42"/>
      <c r="AC82" s="40" t="s">
        <v>187</v>
      </c>
      <c r="AD82" s="39" t="s">
        <v>255</v>
      </c>
      <c r="AE82" s="40" t="s">
        <v>196</v>
      </c>
      <c r="AF82" s="40" t="s">
        <v>210</v>
      </c>
      <c r="AG82" s="42" t="s">
        <v>77</v>
      </c>
      <c r="AH82" s="42" t="s">
        <v>77</v>
      </c>
      <c r="AI82" s="40"/>
      <c r="AJ82" s="46" t="s">
        <v>77</v>
      </c>
      <c r="AK82" s="40"/>
      <c r="AL82" s="39" t="s">
        <v>535</v>
      </c>
      <c r="AM82" s="38" t="s">
        <v>1344</v>
      </c>
      <c r="AN82" s="38" t="s">
        <v>1343</v>
      </c>
      <c r="AO82" s="38" t="s">
        <v>536</v>
      </c>
      <c r="AP82" s="47" t="s">
        <v>533</v>
      </c>
    </row>
    <row r="83" spans="1:42" s="26" customFormat="1" ht="16">
      <c r="A83" s="26" t="s">
        <v>216</v>
      </c>
      <c r="B83" s="27" t="s">
        <v>182</v>
      </c>
      <c r="C83" s="28"/>
      <c r="D83" s="28"/>
      <c r="E83" s="28"/>
      <c r="F83" s="28" t="s">
        <v>537</v>
      </c>
      <c r="G83" s="28"/>
      <c r="H83" s="28" t="s">
        <v>184</v>
      </c>
      <c r="I83" s="28" t="s">
        <v>476</v>
      </c>
      <c r="J83" s="29" t="s">
        <v>124</v>
      </c>
      <c r="K83" s="30" t="s">
        <v>73</v>
      </c>
      <c r="L83" s="30" t="s">
        <v>74</v>
      </c>
      <c r="M83" s="30"/>
      <c r="N83" s="30"/>
      <c r="O83" s="30"/>
      <c r="P83" s="30"/>
      <c r="Q83" s="30"/>
      <c r="R83" s="29"/>
      <c r="S83" s="30"/>
      <c r="T83" s="28" t="s">
        <v>434</v>
      </c>
      <c r="U83" s="48">
        <v>2048</v>
      </c>
      <c r="V83" s="48">
        <v>1</v>
      </c>
      <c r="W83" s="48">
        <v>1</v>
      </c>
      <c r="X83" s="32" t="s">
        <v>1344</v>
      </c>
      <c r="Y83" s="33"/>
      <c r="Z83" s="33"/>
      <c r="AA83" s="30">
        <v>701</v>
      </c>
      <c r="AB83" s="30"/>
      <c r="AC83" s="28" t="s">
        <v>187</v>
      </c>
      <c r="AD83" s="27" t="s">
        <v>255</v>
      </c>
      <c r="AE83" s="28" t="s">
        <v>196</v>
      </c>
      <c r="AF83" s="28" t="s">
        <v>210</v>
      </c>
      <c r="AG83" s="30" t="s">
        <v>77</v>
      </c>
      <c r="AH83" s="30" t="s">
        <v>77</v>
      </c>
      <c r="AI83" s="28"/>
      <c r="AJ83" s="34" t="s">
        <v>77</v>
      </c>
      <c r="AK83" s="28" t="s">
        <v>500</v>
      </c>
      <c r="AL83" s="27" t="s">
        <v>538</v>
      </c>
      <c r="AM83" s="26" t="s">
        <v>1344</v>
      </c>
      <c r="AN83" s="26" t="s">
        <v>1343</v>
      </c>
      <c r="AO83" s="26" t="s">
        <v>539</v>
      </c>
      <c r="AP83" s="35" t="s">
        <v>479</v>
      </c>
    </row>
    <row r="84" spans="1:42" s="26" customFormat="1" ht="16">
      <c r="A84" s="26" t="s">
        <v>248</v>
      </c>
      <c r="B84" s="27" t="s">
        <v>182</v>
      </c>
      <c r="C84" s="28"/>
      <c r="D84" s="28"/>
      <c r="E84" s="28"/>
      <c r="F84" s="28" t="s">
        <v>540</v>
      </c>
      <c r="G84" s="28"/>
      <c r="H84" s="28" t="s">
        <v>184</v>
      </c>
      <c r="I84" s="28" t="s">
        <v>541</v>
      </c>
      <c r="J84" s="29"/>
      <c r="K84" s="30"/>
      <c r="L84" s="30"/>
      <c r="M84" s="30"/>
      <c r="N84" s="30" t="s">
        <v>75</v>
      </c>
      <c r="O84" s="30"/>
      <c r="P84" s="30"/>
      <c r="Q84" s="30"/>
      <c r="R84" s="29"/>
      <c r="S84" s="30"/>
      <c r="T84" s="28" t="s">
        <v>542</v>
      </c>
      <c r="U84" s="36">
        <v>8192</v>
      </c>
      <c r="V84" s="36">
        <v>4</v>
      </c>
      <c r="W84" s="36">
        <v>1</v>
      </c>
      <c r="X84" s="32" t="s">
        <v>1344</v>
      </c>
      <c r="Y84" s="33"/>
      <c r="Z84" s="33"/>
      <c r="AA84" s="30">
        <v>701</v>
      </c>
      <c r="AB84" s="30"/>
      <c r="AC84" s="28" t="s">
        <v>187</v>
      </c>
      <c r="AD84" s="27" t="s">
        <v>255</v>
      </c>
      <c r="AE84" s="28" t="s">
        <v>196</v>
      </c>
      <c r="AF84" s="28" t="s">
        <v>210</v>
      </c>
      <c r="AG84" s="30" t="s">
        <v>77</v>
      </c>
      <c r="AH84" s="30" t="s">
        <v>77</v>
      </c>
      <c r="AI84" s="28"/>
      <c r="AJ84" s="34" t="s">
        <v>77</v>
      </c>
      <c r="AK84" s="28" t="s">
        <v>500</v>
      </c>
      <c r="AL84" s="27" t="s">
        <v>543</v>
      </c>
      <c r="AM84" s="26" t="s">
        <v>1344</v>
      </c>
      <c r="AN84" s="26" t="s">
        <v>1343</v>
      </c>
      <c r="AO84" s="26" t="s">
        <v>544</v>
      </c>
      <c r="AP84" s="35" t="s">
        <v>545</v>
      </c>
    </row>
    <row r="85" spans="1:42" s="26" customFormat="1" ht="16">
      <c r="A85" s="26" t="s">
        <v>248</v>
      </c>
      <c r="B85" s="27" t="s">
        <v>182</v>
      </c>
      <c r="C85" s="28"/>
      <c r="D85" s="28"/>
      <c r="E85" s="28"/>
      <c r="F85" s="28" t="s">
        <v>546</v>
      </c>
      <c r="G85" s="28"/>
      <c r="H85" s="28" t="s">
        <v>184</v>
      </c>
      <c r="I85" s="28" t="s">
        <v>541</v>
      </c>
      <c r="J85" s="29"/>
      <c r="K85" s="30"/>
      <c r="L85" s="30"/>
      <c r="M85" s="30"/>
      <c r="N85" s="30" t="s">
        <v>75</v>
      </c>
      <c r="O85" s="30"/>
      <c r="P85" s="30"/>
      <c r="Q85" s="30"/>
      <c r="R85" s="29"/>
      <c r="S85" s="30"/>
      <c r="T85" s="28" t="s">
        <v>542</v>
      </c>
      <c r="U85" s="36">
        <v>16384</v>
      </c>
      <c r="V85" s="36">
        <v>4</v>
      </c>
      <c r="W85" s="36">
        <v>1</v>
      </c>
      <c r="X85" s="32" t="s">
        <v>1344</v>
      </c>
      <c r="Y85" s="33"/>
      <c r="Z85" s="33"/>
      <c r="AA85" s="30">
        <v>801</v>
      </c>
      <c r="AB85" s="30"/>
      <c r="AC85" s="28" t="s">
        <v>187</v>
      </c>
      <c r="AD85" s="27" t="s">
        <v>255</v>
      </c>
      <c r="AE85" s="28" t="s">
        <v>196</v>
      </c>
      <c r="AF85" s="28" t="s">
        <v>210</v>
      </c>
      <c r="AG85" s="30" t="s">
        <v>77</v>
      </c>
      <c r="AH85" s="30" t="s">
        <v>77</v>
      </c>
      <c r="AI85" s="28"/>
      <c r="AJ85" s="34" t="s">
        <v>77</v>
      </c>
      <c r="AK85" s="28"/>
      <c r="AL85" s="27" t="s">
        <v>547</v>
      </c>
      <c r="AM85" s="26" t="s">
        <v>1344</v>
      </c>
      <c r="AN85" s="26" t="s">
        <v>1343</v>
      </c>
      <c r="AO85" s="26" t="s">
        <v>548</v>
      </c>
      <c r="AP85" s="35" t="s">
        <v>545</v>
      </c>
    </row>
    <row r="86" spans="1:42" s="26" customFormat="1" ht="16">
      <c r="A86" s="26" t="s">
        <v>313</v>
      </c>
      <c r="B86" s="27" t="s">
        <v>182</v>
      </c>
      <c r="C86" s="28"/>
      <c r="D86" s="28"/>
      <c r="E86" s="28"/>
      <c r="F86" s="28" t="s">
        <v>549</v>
      </c>
      <c r="G86" s="28"/>
      <c r="H86" s="28" t="s">
        <v>184</v>
      </c>
      <c r="I86" s="28" t="s">
        <v>550</v>
      </c>
      <c r="J86" s="29"/>
      <c r="K86" s="30"/>
      <c r="L86" s="30"/>
      <c r="M86" s="30"/>
      <c r="N86" s="30"/>
      <c r="O86" s="30"/>
      <c r="P86" s="30"/>
      <c r="Q86" s="30"/>
      <c r="R86" s="29"/>
      <c r="S86" s="30"/>
      <c r="T86" s="28" t="s">
        <v>542</v>
      </c>
      <c r="U86" s="36">
        <v>12288</v>
      </c>
      <c r="V86" s="36">
        <v>4</v>
      </c>
      <c r="W86" s="36">
        <v>1</v>
      </c>
      <c r="X86" s="32" t="s">
        <v>1344</v>
      </c>
      <c r="Y86" s="33"/>
      <c r="Z86" s="33"/>
      <c r="AA86" s="30">
        <v>801</v>
      </c>
      <c r="AB86" s="30"/>
      <c r="AC86" s="28" t="s">
        <v>187</v>
      </c>
      <c r="AD86" s="27" t="s">
        <v>255</v>
      </c>
      <c r="AE86" s="28" t="s">
        <v>196</v>
      </c>
      <c r="AF86" s="28" t="s">
        <v>210</v>
      </c>
      <c r="AG86" s="30" t="s">
        <v>77</v>
      </c>
      <c r="AH86" s="30" t="s">
        <v>77</v>
      </c>
      <c r="AI86" s="28"/>
      <c r="AJ86" s="34" t="s">
        <v>77</v>
      </c>
      <c r="AK86" s="28"/>
      <c r="AL86" s="27" t="s">
        <v>551</v>
      </c>
      <c r="AM86" s="26" t="s">
        <v>1344</v>
      </c>
      <c r="AN86" s="26" t="s">
        <v>1343</v>
      </c>
      <c r="AO86" s="26" t="s">
        <v>552</v>
      </c>
      <c r="AP86" s="35" t="s">
        <v>550</v>
      </c>
    </row>
    <row r="87" spans="1:42" s="26" customFormat="1" ht="16">
      <c r="A87" s="26" t="s">
        <v>248</v>
      </c>
      <c r="B87" s="27" t="s">
        <v>182</v>
      </c>
      <c r="C87" s="28"/>
      <c r="D87" s="28"/>
      <c r="E87" s="28"/>
      <c r="F87" s="28" t="s">
        <v>553</v>
      </c>
      <c r="G87" s="28"/>
      <c r="H87" s="28" t="s">
        <v>184</v>
      </c>
      <c r="I87" s="28" t="s">
        <v>441</v>
      </c>
      <c r="J87" s="29"/>
      <c r="K87" s="30"/>
      <c r="L87" s="30"/>
      <c r="M87" s="30"/>
      <c r="N87" s="30" t="s">
        <v>75</v>
      </c>
      <c r="O87" s="30"/>
      <c r="P87" s="30"/>
      <c r="Q87" s="30"/>
      <c r="R87" s="29"/>
      <c r="S87" s="30"/>
      <c r="T87" s="28" t="s">
        <v>434</v>
      </c>
      <c r="U87" s="36">
        <v>4096</v>
      </c>
      <c r="V87" s="36">
        <v>2</v>
      </c>
      <c r="W87" s="36">
        <v>1</v>
      </c>
      <c r="X87" s="32" t="s">
        <v>1344</v>
      </c>
      <c r="Y87" s="33"/>
      <c r="Z87" s="33"/>
      <c r="AA87" s="30">
        <v>801</v>
      </c>
      <c r="AB87" s="30"/>
      <c r="AC87" s="28" t="s">
        <v>187</v>
      </c>
      <c r="AD87" s="27" t="s">
        <v>255</v>
      </c>
      <c r="AE87" s="28" t="s">
        <v>196</v>
      </c>
      <c r="AF87" s="28" t="s">
        <v>210</v>
      </c>
      <c r="AG87" s="30" t="s">
        <v>77</v>
      </c>
      <c r="AH87" s="30" t="s">
        <v>77</v>
      </c>
      <c r="AI87" s="28"/>
      <c r="AJ87" s="34" t="s">
        <v>77</v>
      </c>
      <c r="AK87" s="28"/>
      <c r="AL87" s="27" t="s">
        <v>554</v>
      </c>
      <c r="AM87" s="26" t="s">
        <v>1343</v>
      </c>
      <c r="AN87" s="26" t="s">
        <v>1343</v>
      </c>
      <c r="AO87" s="26" t="s">
        <v>555</v>
      </c>
      <c r="AP87" s="35" t="s">
        <v>556</v>
      </c>
    </row>
    <row r="88" spans="1:42" s="26" customFormat="1" ht="16">
      <c r="A88" s="26" t="s">
        <v>248</v>
      </c>
      <c r="B88" s="27" t="s">
        <v>182</v>
      </c>
      <c r="C88" s="28"/>
      <c r="D88" s="28"/>
      <c r="E88" s="28"/>
      <c r="F88" s="28" t="s">
        <v>557</v>
      </c>
      <c r="G88" s="28"/>
      <c r="H88" s="28" t="s">
        <v>184</v>
      </c>
      <c r="I88" s="28" t="s">
        <v>441</v>
      </c>
      <c r="J88" s="29" t="s">
        <v>124</v>
      </c>
      <c r="K88" s="30" t="s">
        <v>73</v>
      </c>
      <c r="L88" s="30" t="s">
        <v>74</v>
      </c>
      <c r="M88" s="30"/>
      <c r="N88" s="30"/>
      <c r="O88" s="30"/>
      <c r="P88" s="30"/>
      <c r="Q88" s="30"/>
      <c r="R88" s="29"/>
      <c r="S88" s="30"/>
      <c r="T88" s="28" t="s">
        <v>434</v>
      </c>
      <c r="U88" s="36">
        <v>2048</v>
      </c>
      <c r="V88" s="36">
        <v>2</v>
      </c>
      <c r="W88" s="36">
        <v>1</v>
      </c>
      <c r="X88" s="32" t="s">
        <v>1344</v>
      </c>
      <c r="Y88" s="33"/>
      <c r="Z88" s="33"/>
      <c r="AA88" s="30">
        <v>801</v>
      </c>
      <c r="AB88" s="30"/>
      <c r="AC88" s="28" t="s">
        <v>187</v>
      </c>
      <c r="AD88" s="27" t="s">
        <v>255</v>
      </c>
      <c r="AE88" s="28" t="s">
        <v>196</v>
      </c>
      <c r="AF88" s="28" t="s">
        <v>210</v>
      </c>
      <c r="AG88" s="30" t="s">
        <v>77</v>
      </c>
      <c r="AH88" s="30" t="s">
        <v>77</v>
      </c>
      <c r="AI88" s="28"/>
      <c r="AJ88" s="34" t="s">
        <v>77</v>
      </c>
      <c r="AK88" s="28"/>
      <c r="AL88" s="27" t="s">
        <v>558</v>
      </c>
      <c r="AM88" s="26" t="s">
        <v>1343</v>
      </c>
      <c r="AN88" s="26" t="s">
        <v>1343</v>
      </c>
      <c r="AO88" s="26" t="s">
        <v>559</v>
      </c>
      <c r="AP88" s="35" t="s">
        <v>556</v>
      </c>
    </row>
    <row r="89" spans="1:42" s="26" customFormat="1" ht="16">
      <c r="A89" s="26" t="s">
        <v>233</v>
      </c>
      <c r="B89" s="27" t="s">
        <v>182</v>
      </c>
      <c r="C89" s="28"/>
      <c r="D89" s="28"/>
      <c r="E89" s="28"/>
      <c r="F89" s="28" t="s">
        <v>560</v>
      </c>
      <c r="G89" s="28"/>
      <c r="H89" s="28" t="s">
        <v>184</v>
      </c>
      <c r="I89" s="28" t="s">
        <v>30</v>
      </c>
      <c r="J89" s="29" t="s">
        <v>124</v>
      </c>
      <c r="K89" s="30" t="s">
        <v>73</v>
      </c>
      <c r="L89" s="30"/>
      <c r="M89" s="30"/>
      <c r="N89" s="30"/>
      <c r="O89" s="30"/>
      <c r="P89" s="30"/>
      <c r="Q89" s="30"/>
      <c r="R89" s="29"/>
      <c r="S89" s="30"/>
      <c r="T89" s="28" t="s">
        <v>434</v>
      </c>
      <c r="U89" s="49"/>
      <c r="V89" s="49">
        <v>4</v>
      </c>
      <c r="W89" s="49">
        <v>1</v>
      </c>
      <c r="X89" s="32" t="s">
        <v>1344</v>
      </c>
      <c r="Y89" s="33"/>
      <c r="Z89" s="33"/>
      <c r="AA89" s="30">
        <v>801</v>
      </c>
      <c r="AB89" s="30"/>
      <c r="AC89" s="28" t="s">
        <v>187</v>
      </c>
      <c r="AD89" s="27" t="s">
        <v>255</v>
      </c>
      <c r="AE89" s="28" t="s">
        <v>196</v>
      </c>
      <c r="AF89" s="28" t="s">
        <v>210</v>
      </c>
      <c r="AG89" s="30" t="s">
        <v>77</v>
      </c>
      <c r="AH89" s="30" t="s">
        <v>77</v>
      </c>
      <c r="AI89" s="28"/>
      <c r="AJ89" s="34" t="s">
        <v>77</v>
      </c>
      <c r="AK89" s="28"/>
      <c r="AL89" s="27" t="s">
        <v>561</v>
      </c>
      <c r="AM89" s="26" t="s">
        <v>1344</v>
      </c>
      <c r="AN89" s="26" t="s">
        <v>1343</v>
      </c>
      <c r="AO89" s="26" t="s">
        <v>562</v>
      </c>
      <c r="AP89" s="35" t="s">
        <v>563</v>
      </c>
    </row>
    <row r="90" spans="1:42" s="26" customFormat="1" ht="16">
      <c r="A90" s="26" t="s">
        <v>248</v>
      </c>
      <c r="B90" s="27" t="s">
        <v>182</v>
      </c>
      <c r="C90" s="28"/>
      <c r="D90" s="28"/>
      <c r="E90" s="28"/>
      <c r="F90" s="28" t="s">
        <v>564</v>
      </c>
      <c r="G90" s="28"/>
      <c r="H90" s="28" t="s">
        <v>184</v>
      </c>
      <c r="I90" s="28" t="s">
        <v>565</v>
      </c>
      <c r="J90" s="29"/>
      <c r="K90" s="30"/>
      <c r="L90" s="30" t="s">
        <v>74</v>
      </c>
      <c r="M90" s="30"/>
      <c r="N90" s="30"/>
      <c r="O90" s="30"/>
      <c r="P90" s="30"/>
      <c r="Q90" s="30"/>
      <c r="R90" s="29"/>
      <c r="S90" s="30"/>
      <c r="T90" s="28" t="s">
        <v>542</v>
      </c>
      <c r="U90" s="36">
        <v>8192</v>
      </c>
      <c r="V90" s="36">
        <v>4</v>
      </c>
      <c r="W90" s="36">
        <v>1</v>
      </c>
      <c r="X90" s="32" t="s">
        <v>1344</v>
      </c>
      <c r="Y90" s="33"/>
      <c r="Z90" s="33"/>
      <c r="AA90" s="30">
        <v>801</v>
      </c>
      <c r="AB90" s="30"/>
      <c r="AC90" s="28" t="s">
        <v>187</v>
      </c>
      <c r="AD90" s="27" t="s">
        <v>255</v>
      </c>
      <c r="AE90" s="28" t="s">
        <v>196</v>
      </c>
      <c r="AF90" s="28" t="s">
        <v>210</v>
      </c>
      <c r="AG90" s="30" t="s">
        <v>77</v>
      </c>
      <c r="AH90" s="30" t="s">
        <v>77</v>
      </c>
      <c r="AI90" s="28"/>
      <c r="AJ90" s="34" t="s">
        <v>77</v>
      </c>
      <c r="AK90" s="28"/>
      <c r="AL90" s="27" t="s">
        <v>566</v>
      </c>
      <c r="AM90" s="26" t="s">
        <v>1344</v>
      </c>
      <c r="AN90" s="26" t="s">
        <v>1343</v>
      </c>
      <c r="AO90" s="26" t="s">
        <v>567</v>
      </c>
      <c r="AP90" s="35">
        <v>0</v>
      </c>
    </row>
    <row r="91" spans="1:42" s="26" customFormat="1" ht="16">
      <c r="A91" s="26" t="s">
        <v>248</v>
      </c>
      <c r="B91" s="27" t="s">
        <v>182</v>
      </c>
      <c r="C91" s="28"/>
      <c r="D91" s="28"/>
      <c r="E91" s="28"/>
      <c r="F91" s="28" t="s">
        <v>568</v>
      </c>
      <c r="G91" s="28"/>
      <c r="H91" s="28" t="s">
        <v>184</v>
      </c>
      <c r="I91" s="28" t="s">
        <v>565</v>
      </c>
      <c r="J91" s="29"/>
      <c r="K91" s="30"/>
      <c r="L91" s="30" t="s">
        <v>74</v>
      </c>
      <c r="M91" s="30"/>
      <c r="N91" s="30"/>
      <c r="O91" s="30"/>
      <c r="P91" s="30"/>
      <c r="Q91" s="30"/>
      <c r="R91" s="29"/>
      <c r="S91" s="30"/>
      <c r="T91" s="28" t="s">
        <v>542</v>
      </c>
      <c r="U91" s="36">
        <v>8192</v>
      </c>
      <c r="V91" s="36">
        <v>4</v>
      </c>
      <c r="W91" s="36">
        <v>1</v>
      </c>
      <c r="X91" s="32" t="s">
        <v>1344</v>
      </c>
      <c r="Y91" s="33"/>
      <c r="Z91" s="33"/>
      <c r="AA91" s="30">
        <v>801</v>
      </c>
      <c r="AB91" s="30"/>
      <c r="AC91" s="28" t="s">
        <v>187</v>
      </c>
      <c r="AD91" s="27" t="s">
        <v>255</v>
      </c>
      <c r="AE91" s="28" t="s">
        <v>196</v>
      </c>
      <c r="AF91" s="28" t="s">
        <v>210</v>
      </c>
      <c r="AG91" s="30" t="s">
        <v>77</v>
      </c>
      <c r="AH91" s="30" t="s">
        <v>77</v>
      </c>
      <c r="AI91" s="28"/>
      <c r="AJ91" s="34" t="s">
        <v>77</v>
      </c>
      <c r="AK91" s="28"/>
      <c r="AL91" s="27" t="s">
        <v>569</v>
      </c>
      <c r="AM91" s="26" t="s">
        <v>1344</v>
      </c>
      <c r="AN91" s="26" t="s">
        <v>1343</v>
      </c>
      <c r="AO91" s="26" t="s">
        <v>570</v>
      </c>
      <c r="AP91" s="35">
        <v>0</v>
      </c>
    </row>
    <row r="92" spans="1:42" s="26" customFormat="1" ht="16">
      <c r="A92" s="26" t="s">
        <v>248</v>
      </c>
      <c r="B92" s="27" t="s">
        <v>182</v>
      </c>
      <c r="C92" s="28"/>
      <c r="D92" s="28"/>
      <c r="E92" s="28"/>
      <c r="F92" s="28" t="s">
        <v>571</v>
      </c>
      <c r="G92" s="28"/>
      <c r="H92" s="28" t="s">
        <v>184</v>
      </c>
      <c r="I92" s="28" t="s">
        <v>565</v>
      </c>
      <c r="J92" s="29"/>
      <c r="K92" s="30" t="s">
        <v>73</v>
      </c>
      <c r="L92" s="30"/>
      <c r="M92" s="30"/>
      <c r="N92" s="30"/>
      <c r="O92" s="30"/>
      <c r="P92" s="30"/>
      <c r="Q92" s="30"/>
      <c r="R92" s="29"/>
      <c r="S92" s="30"/>
      <c r="T92" s="28" t="s">
        <v>542</v>
      </c>
      <c r="U92" s="36">
        <v>8192</v>
      </c>
      <c r="V92" s="36">
        <v>4</v>
      </c>
      <c r="W92" s="36">
        <v>1</v>
      </c>
      <c r="X92" s="32" t="s">
        <v>1344</v>
      </c>
      <c r="Y92" s="33"/>
      <c r="Z92" s="33"/>
      <c r="AA92" s="30">
        <v>801</v>
      </c>
      <c r="AB92" s="30"/>
      <c r="AC92" s="28" t="s">
        <v>187</v>
      </c>
      <c r="AD92" s="27" t="s">
        <v>255</v>
      </c>
      <c r="AE92" s="28" t="s">
        <v>196</v>
      </c>
      <c r="AF92" s="28" t="s">
        <v>210</v>
      </c>
      <c r="AG92" s="30" t="s">
        <v>77</v>
      </c>
      <c r="AH92" s="30" t="s">
        <v>77</v>
      </c>
      <c r="AI92" s="28"/>
      <c r="AJ92" s="34" t="s">
        <v>77</v>
      </c>
      <c r="AK92" s="28" t="s">
        <v>500</v>
      </c>
      <c r="AL92" s="27" t="s">
        <v>572</v>
      </c>
      <c r="AM92" s="26" t="s">
        <v>1344</v>
      </c>
      <c r="AN92" s="26" t="s">
        <v>1343</v>
      </c>
      <c r="AO92" s="26" t="s">
        <v>573</v>
      </c>
      <c r="AP92" s="35">
        <v>0</v>
      </c>
    </row>
    <row r="93" spans="1:42" s="26" customFormat="1" ht="16">
      <c r="A93" s="26" t="s">
        <v>248</v>
      </c>
      <c r="B93" s="27" t="s">
        <v>182</v>
      </c>
      <c r="C93" s="28"/>
      <c r="D93" s="28"/>
      <c r="E93" s="28"/>
      <c r="F93" s="28" t="s">
        <v>574</v>
      </c>
      <c r="G93" s="28"/>
      <c r="H93" s="28" t="s">
        <v>184</v>
      </c>
      <c r="I93" s="28" t="s">
        <v>565</v>
      </c>
      <c r="J93" s="29"/>
      <c r="K93" s="30" t="s">
        <v>73</v>
      </c>
      <c r="L93" s="30"/>
      <c r="M93" s="30"/>
      <c r="N93" s="30"/>
      <c r="O93" s="30"/>
      <c r="P93" s="30"/>
      <c r="Q93" s="30"/>
      <c r="R93" s="29"/>
      <c r="S93" s="30"/>
      <c r="T93" s="28" t="s">
        <v>542</v>
      </c>
      <c r="U93" s="36">
        <v>8192</v>
      </c>
      <c r="V93" s="36">
        <v>4</v>
      </c>
      <c r="W93" s="36">
        <v>1</v>
      </c>
      <c r="X93" s="32" t="s">
        <v>1344</v>
      </c>
      <c r="Y93" s="33"/>
      <c r="Z93" s="33"/>
      <c r="AA93" s="30">
        <v>801</v>
      </c>
      <c r="AB93" s="30"/>
      <c r="AC93" s="28" t="s">
        <v>187</v>
      </c>
      <c r="AD93" s="27" t="s">
        <v>255</v>
      </c>
      <c r="AE93" s="28" t="s">
        <v>196</v>
      </c>
      <c r="AF93" s="28" t="s">
        <v>210</v>
      </c>
      <c r="AG93" s="30" t="s">
        <v>77</v>
      </c>
      <c r="AH93" s="30" t="s">
        <v>77</v>
      </c>
      <c r="AI93" s="28"/>
      <c r="AJ93" s="34" t="s">
        <v>77</v>
      </c>
      <c r="AK93" s="28" t="s">
        <v>500</v>
      </c>
      <c r="AL93" s="27" t="s">
        <v>575</v>
      </c>
      <c r="AM93" s="26" t="s">
        <v>1344</v>
      </c>
      <c r="AN93" s="26" t="s">
        <v>1343</v>
      </c>
      <c r="AO93" s="26" t="s">
        <v>576</v>
      </c>
      <c r="AP93" s="35">
        <v>0</v>
      </c>
    </row>
    <row r="94" spans="1:42" s="26" customFormat="1" ht="16">
      <c r="A94" s="26" t="s">
        <v>248</v>
      </c>
      <c r="B94" s="27" t="s">
        <v>182</v>
      </c>
      <c r="C94" s="28"/>
      <c r="D94" s="28"/>
      <c r="E94" s="28"/>
      <c r="F94" s="28" t="s">
        <v>577</v>
      </c>
      <c r="G94" s="28"/>
      <c r="H94" s="28" t="s">
        <v>184</v>
      </c>
      <c r="I94" s="28" t="s">
        <v>578</v>
      </c>
      <c r="J94" s="29"/>
      <c r="K94" s="30" t="s">
        <v>73</v>
      </c>
      <c r="L94" s="30"/>
      <c r="M94" s="30"/>
      <c r="N94" s="30"/>
      <c r="O94" s="30"/>
      <c r="P94" s="30"/>
      <c r="Q94" s="30"/>
      <c r="R94" s="29"/>
      <c r="S94" s="30"/>
      <c r="T94" s="28" t="s">
        <v>542</v>
      </c>
      <c r="U94" s="36">
        <v>49152</v>
      </c>
      <c r="V94" s="36">
        <v>4</v>
      </c>
      <c r="W94" s="36">
        <v>1</v>
      </c>
      <c r="X94" s="32" t="s">
        <v>1344</v>
      </c>
      <c r="Y94" s="33"/>
      <c r="Z94" s="33"/>
      <c r="AA94" s="30">
        <v>801</v>
      </c>
      <c r="AB94" s="30"/>
      <c r="AC94" s="28" t="s">
        <v>187</v>
      </c>
      <c r="AD94" s="27" t="s">
        <v>255</v>
      </c>
      <c r="AE94" s="28" t="s">
        <v>196</v>
      </c>
      <c r="AF94" s="28" t="s">
        <v>210</v>
      </c>
      <c r="AG94" s="30" t="s">
        <v>77</v>
      </c>
      <c r="AH94" s="30" t="s">
        <v>77</v>
      </c>
      <c r="AI94" s="28"/>
      <c r="AJ94" s="34" t="s">
        <v>77</v>
      </c>
      <c r="AK94" s="28"/>
      <c r="AL94" s="27" t="s">
        <v>579</v>
      </c>
      <c r="AM94" s="26" t="s">
        <v>1344</v>
      </c>
      <c r="AN94" s="26" t="s">
        <v>1343</v>
      </c>
      <c r="AO94" s="26" t="s">
        <v>580</v>
      </c>
      <c r="AP94" s="35">
        <v>0</v>
      </c>
    </row>
    <row r="95" spans="1:42" s="26" customFormat="1" ht="16">
      <c r="A95" s="26" t="s">
        <v>248</v>
      </c>
      <c r="B95" s="27" t="s">
        <v>182</v>
      </c>
      <c r="C95" s="28"/>
      <c r="D95" s="28"/>
      <c r="E95" s="28"/>
      <c r="F95" s="28" t="s">
        <v>581</v>
      </c>
      <c r="G95" s="28"/>
      <c r="H95" s="28" t="s">
        <v>184</v>
      </c>
      <c r="I95" s="28" t="s">
        <v>578</v>
      </c>
      <c r="J95" s="29"/>
      <c r="K95" s="30" t="s">
        <v>73</v>
      </c>
      <c r="L95" s="30"/>
      <c r="M95" s="30"/>
      <c r="N95" s="30"/>
      <c r="O95" s="30"/>
      <c r="P95" s="30"/>
      <c r="Q95" s="30"/>
      <c r="R95" s="29"/>
      <c r="S95" s="30"/>
      <c r="T95" s="28" t="s">
        <v>542</v>
      </c>
      <c r="U95" s="36">
        <v>49152</v>
      </c>
      <c r="V95" s="36">
        <v>4</v>
      </c>
      <c r="W95" s="36">
        <v>1</v>
      </c>
      <c r="X95" s="32" t="s">
        <v>1344</v>
      </c>
      <c r="Y95" s="33"/>
      <c r="Z95" s="33"/>
      <c r="AA95" s="30">
        <v>801</v>
      </c>
      <c r="AB95" s="30"/>
      <c r="AC95" s="28" t="s">
        <v>187</v>
      </c>
      <c r="AD95" s="27" t="s">
        <v>255</v>
      </c>
      <c r="AE95" s="28" t="s">
        <v>196</v>
      </c>
      <c r="AF95" s="28" t="s">
        <v>210</v>
      </c>
      <c r="AG95" s="30" t="s">
        <v>77</v>
      </c>
      <c r="AH95" s="30" t="s">
        <v>77</v>
      </c>
      <c r="AI95" s="28"/>
      <c r="AJ95" s="34" t="s">
        <v>77</v>
      </c>
      <c r="AK95" s="28"/>
      <c r="AL95" s="27" t="s">
        <v>582</v>
      </c>
      <c r="AM95" s="26" t="s">
        <v>1344</v>
      </c>
      <c r="AN95" s="26" t="s">
        <v>1343</v>
      </c>
      <c r="AO95" s="26" t="s">
        <v>583</v>
      </c>
      <c r="AP95" s="35">
        <v>0</v>
      </c>
    </row>
    <row r="96" spans="1:42" s="26" customFormat="1" ht="16">
      <c r="A96" s="26" t="s">
        <v>248</v>
      </c>
      <c r="B96" s="27" t="s">
        <v>182</v>
      </c>
      <c r="C96" s="28"/>
      <c r="D96" s="28"/>
      <c r="E96" s="28"/>
      <c r="F96" s="28" t="s">
        <v>584</v>
      </c>
      <c r="G96" s="28"/>
      <c r="H96" s="28" t="s">
        <v>184</v>
      </c>
      <c r="I96" s="28" t="s">
        <v>585</v>
      </c>
      <c r="J96" s="29"/>
      <c r="K96" s="30" t="s">
        <v>73</v>
      </c>
      <c r="L96" s="30"/>
      <c r="M96" s="30"/>
      <c r="N96" s="30"/>
      <c r="O96" s="30"/>
      <c r="P96" s="30"/>
      <c r="Q96" s="30"/>
      <c r="R96" s="29"/>
      <c r="S96" s="30"/>
      <c r="T96" s="28" t="s">
        <v>542</v>
      </c>
      <c r="U96" s="36">
        <v>8192</v>
      </c>
      <c r="V96" s="36">
        <v>4</v>
      </c>
      <c r="W96" s="36">
        <v>1</v>
      </c>
      <c r="X96" s="32" t="s">
        <v>1344</v>
      </c>
      <c r="Y96" s="33"/>
      <c r="Z96" s="33"/>
      <c r="AA96" s="30">
        <v>841</v>
      </c>
      <c r="AB96" s="30"/>
      <c r="AC96" s="28" t="s">
        <v>187</v>
      </c>
      <c r="AD96" s="27" t="s">
        <v>255</v>
      </c>
      <c r="AE96" s="28" t="s">
        <v>196</v>
      </c>
      <c r="AF96" s="28" t="s">
        <v>210</v>
      </c>
      <c r="AG96" s="30" t="s">
        <v>77</v>
      </c>
      <c r="AH96" s="30" t="s">
        <v>77</v>
      </c>
      <c r="AI96" s="28"/>
      <c r="AJ96" s="34" t="s">
        <v>77</v>
      </c>
      <c r="AK96" s="28"/>
      <c r="AL96" s="27" t="s">
        <v>586</v>
      </c>
      <c r="AM96" s="26" t="s">
        <v>1344</v>
      </c>
      <c r="AN96" s="26" t="s">
        <v>1343</v>
      </c>
      <c r="AO96" s="26" t="s">
        <v>587</v>
      </c>
      <c r="AP96" s="35">
        <v>0</v>
      </c>
    </row>
    <row r="97" spans="1:42" s="26" customFormat="1" ht="16">
      <c r="A97" s="26" t="s">
        <v>248</v>
      </c>
      <c r="B97" s="27" t="s">
        <v>182</v>
      </c>
      <c r="C97" s="28"/>
      <c r="D97" s="28"/>
      <c r="E97" s="28"/>
      <c r="F97" s="28" t="s">
        <v>588</v>
      </c>
      <c r="G97" s="28"/>
      <c r="H97" s="28" t="s">
        <v>184</v>
      </c>
      <c r="I97" s="28" t="s">
        <v>585</v>
      </c>
      <c r="J97" s="29"/>
      <c r="K97" s="30" t="s">
        <v>73</v>
      </c>
      <c r="L97" s="30"/>
      <c r="M97" s="30"/>
      <c r="N97" s="30"/>
      <c r="O97" s="30"/>
      <c r="P97" s="30"/>
      <c r="Q97" s="30"/>
      <c r="R97" s="29"/>
      <c r="S97" s="30"/>
      <c r="T97" s="28" t="s">
        <v>542</v>
      </c>
      <c r="U97" s="36">
        <v>8192</v>
      </c>
      <c r="V97" s="36">
        <v>4</v>
      </c>
      <c r="W97" s="36">
        <v>1</v>
      </c>
      <c r="X97" s="32" t="s">
        <v>1344</v>
      </c>
      <c r="Y97" s="33"/>
      <c r="Z97" s="33"/>
      <c r="AA97" s="30">
        <v>901</v>
      </c>
      <c r="AB97" s="30" t="s">
        <v>251</v>
      </c>
      <c r="AC97" s="28" t="s">
        <v>187</v>
      </c>
      <c r="AD97" s="27" t="s">
        <v>251</v>
      </c>
      <c r="AE97" s="28" t="s">
        <v>196</v>
      </c>
      <c r="AF97" s="28" t="s">
        <v>210</v>
      </c>
      <c r="AG97" s="30" t="s">
        <v>77</v>
      </c>
      <c r="AH97" s="30" t="s">
        <v>77</v>
      </c>
      <c r="AI97" s="28"/>
      <c r="AJ97" s="34" t="s">
        <v>77</v>
      </c>
      <c r="AK97" s="28"/>
      <c r="AL97" s="27" t="s">
        <v>589</v>
      </c>
      <c r="AM97" s="26" t="s">
        <v>1344</v>
      </c>
      <c r="AN97" s="26" t="s">
        <v>1343</v>
      </c>
      <c r="AO97" s="26" t="s">
        <v>590</v>
      </c>
      <c r="AP97" s="35">
        <v>0</v>
      </c>
    </row>
    <row r="98" spans="1:42" s="26" customFormat="1" ht="16">
      <c r="A98" s="26" t="s">
        <v>248</v>
      </c>
      <c r="B98" s="27" t="s">
        <v>182</v>
      </c>
      <c r="C98" s="28"/>
      <c r="D98" s="28"/>
      <c r="E98" s="28"/>
      <c r="F98" s="28" t="s">
        <v>591</v>
      </c>
      <c r="G98" s="28"/>
      <c r="H98" s="28" t="s">
        <v>184</v>
      </c>
      <c r="I98" s="28" t="s">
        <v>565</v>
      </c>
      <c r="J98" s="29" t="s">
        <v>124</v>
      </c>
      <c r="K98" s="30"/>
      <c r="L98" s="30"/>
      <c r="M98" s="30"/>
      <c r="N98" s="30"/>
      <c r="O98" s="30"/>
      <c r="P98" s="30"/>
      <c r="Q98" s="30"/>
      <c r="R98" s="29"/>
      <c r="S98" s="30"/>
      <c r="T98" s="28" t="s">
        <v>542</v>
      </c>
      <c r="U98" s="36">
        <v>8192</v>
      </c>
      <c r="V98" s="36">
        <v>4</v>
      </c>
      <c r="W98" s="36">
        <v>1</v>
      </c>
      <c r="X98" s="32" t="s">
        <v>1344</v>
      </c>
      <c r="Y98" s="33"/>
      <c r="Z98" s="33"/>
      <c r="AA98" s="30">
        <v>801</v>
      </c>
      <c r="AB98" s="30"/>
      <c r="AC98" s="28" t="s">
        <v>187</v>
      </c>
      <c r="AD98" s="27" t="s">
        <v>255</v>
      </c>
      <c r="AE98" s="28" t="s">
        <v>196</v>
      </c>
      <c r="AF98" s="28" t="s">
        <v>210</v>
      </c>
      <c r="AG98" s="30" t="s">
        <v>77</v>
      </c>
      <c r="AH98" s="30" t="s">
        <v>77</v>
      </c>
      <c r="AI98" s="28"/>
      <c r="AJ98" s="34" t="s">
        <v>77</v>
      </c>
      <c r="AK98" s="28"/>
      <c r="AL98" s="27" t="s">
        <v>592</v>
      </c>
      <c r="AM98" s="26" t="s">
        <v>1344</v>
      </c>
      <c r="AN98" s="26" t="s">
        <v>1343</v>
      </c>
      <c r="AO98" s="26" t="s">
        <v>593</v>
      </c>
      <c r="AP98" s="35">
        <v>0</v>
      </c>
    </row>
    <row r="99" spans="1:42" s="26" customFormat="1" ht="16">
      <c r="A99" s="26" t="s">
        <v>248</v>
      </c>
      <c r="B99" s="27" t="s">
        <v>182</v>
      </c>
      <c r="C99" s="28"/>
      <c r="D99" s="28"/>
      <c r="E99" s="28"/>
      <c r="F99" s="28" t="s">
        <v>594</v>
      </c>
      <c r="G99" s="28"/>
      <c r="H99" s="28" t="s">
        <v>184</v>
      </c>
      <c r="I99" s="28" t="s">
        <v>578</v>
      </c>
      <c r="J99" s="29" t="s">
        <v>124</v>
      </c>
      <c r="K99" s="30"/>
      <c r="L99" s="30"/>
      <c r="M99" s="30"/>
      <c r="N99" s="30"/>
      <c r="O99" s="30"/>
      <c r="P99" s="30"/>
      <c r="Q99" s="30"/>
      <c r="R99" s="29"/>
      <c r="S99" s="30"/>
      <c r="T99" s="28" t="s">
        <v>542</v>
      </c>
      <c r="U99" s="36">
        <v>49152</v>
      </c>
      <c r="V99" s="36">
        <v>4</v>
      </c>
      <c r="W99" s="36">
        <v>1</v>
      </c>
      <c r="X99" s="32" t="s">
        <v>1344</v>
      </c>
      <c r="Y99" s="33"/>
      <c r="Z99" s="33"/>
      <c r="AA99" s="30">
        <v>901</v>
      </c>
      <c r="AB99" s="30"/>
      <c r="AC99" s="28" t="s">
        <v>187</v>
      </c>
      <c r="AD99" s="27" t="s">
        <v>255</v>
      </c>
      <c r="AE99" s="28" t="s">
        <v>196</v>
      </c>
      <c r="AF99" s="28" t="s">
        <v>210</v>
      </c>
      <c r="AG99" s="30" t="s">
        <v>77</v>
      </c>
      <c r="AH99" s="30" t="s">
        <v>77</v>
      </c>
      <c r="AI99" s="28"/>
      <c r="AJ99" s="34" t="s">
        <v>77</v>
      </c>
      <c r="AK99" s="28"/>
      <c r="AL99" s="27" t="s">
        <v>595</v>
      </c>
      <c r="AM99" s="26" t="s">
        <v>1344</v>
      </c>
      <c r="AN99" s="26" t="s">
        <v>1343</v>
      </c>
      <c r="AO99" s="26" t="s">
        <v>596</v>
      </c>
      <c r="AP99" s="35">
        <v>0</v>
      </c>
    </row>
    <row r="100" spans="1:42" s="26" customFormat="1" ht="16">
      <c r="A100" s="26" t="s">
        <v>248</v>
      </c>
      <c r="B100" s="27" t="s">
        <v>182</v>
      </c>
      <c r="C100" s="28"/>
      <c r="D100" s="28"/>
      <c r="E100" s="28"/>
      <c r="F100" s="28" t="s">
        <v>597</v>
      </c>
      <c r="G100" s="28"/>
      <c r="H100" s="28" t="s">
        <v>184</v>
      </c>
      <c r="I100" s="28" t="s">
        <v>585</v>
      </c>
      <c r="J100" s="29" t="s">
        <v>124</v>
      </c>
      <c r="K100" s="30"/>
      <c r="L100" s="30"/>
      <c r="M100" s="30"/>
      <c r="N100" s="30"/>
      <c r="O100" s="30"/>
      <c r="P100" s="30"/>
      <c r="Q100" s="30"/>
      <c r="R100" s="29"/>
      <c r="S100" s="30"/>
      <c r="T100" s="28" t="s">
        <v>542</v>
      </c>
      <c r="U100" s="36">
        <v>8192</v>
      </c>
      <c r="V100" s="36">
        <v>4</v>
      </c>
      <c r="W100" s="36">
        <v>1</v>
      </c>
      <c r="X100" s="32" t="s">
        <v>1344</v>
      </c>
      <c r="Y100" s="33"/>
      <c r="Z100" s="33"/>
      <c r="AA100" s="30">
        <v>901</v>
      </c>
      <c r="AB100" s="30"/>
      <c r="AC100" s="28" t="s">
        <v>187</v>
      </c>
      <c r="AD100" s="27" t="s">
        <v>255</v>
      </c>
      <c r="AE100" s="28" t="s">
        <v>196</v>
      </c>
      <c r="AF100" s="28" t="s">
        <v>210</v>
      </c>
      <c r="AG100" s="30" t="s">
        <v>77</v>
      </c>
      <c r="AH100" s="30" t="s">
        <v>77</v>
      </c>
      <c r="AI100" s="28"/>
      <c r="AJ100" s="34" t="s">
        <v>77</v>
      </c>
      <c r="AK100" s="28"/>
      <c r="AL100" s="27" t="s">
        <v>598</v>
      </c>
      <c r="AM100" s="26" t="s">
        <v>1344</v>
      </c>
      <c r="AN100" s="26" t="s">
        <v>1343</v>
      </c>
      <c r="AO100" s="26" t="s">
        <v>599</v>
      </c>
      <c r="AP100" s="35">
        <v>0</v>
      </c>
    </row>
    <row r="101" spans="1:42" s="26" customFormat="1" ht="16">
      <c r="A101" s="26" t="s">
        <v>248</v>
      </c>
      <c r="B101" s="27" t="s">
        <v>182</v>
      </c>
      <c r="C101" s="28"/>
      <c r="D101" s="28"/>
      <c r="E101" s="28"/>
      <c r="F101" s="28" t="s">
        <v>600</v>
      </c>
      <c r="G101" s="28"/>
      <c r="H101" s="28" t="s">
        <v>184</v>
      </c>
      <c r="I101" s="28" t="s">
        <v>601</v>
      </c>
      <c r="J101" s="29" t="s">
        <v>124</v>
      </c>
      <c r="K101" s="30"/>
      <c r="L101" s="30"/>
      <c r="M101" s="30"/>
      <c r="N101" s="30"/>
      <c r="O101" s="30"/>
      <c r="P101" s="30"/>
      <c r="Q101" s="30"/>
      <c r="R101" s="29"/>
      <c r="S101" s="30"/>
      <c r="T101" s="28" t="s">
        <v>542</v>
      </c>
      <c r="U101" s="36">
        <v>8192</v>
      </c>
      <c r="V101" s="36">
        <v>4</v>
      </c>
      <c r="W101" s="36">
        <v>1</v>
      </c>
      <c r="X101" s="32" t="s">
        <v>1344</v>
      </c>
      <c r="Y101" s="33"/>
      <c r="Z101" s="33"/>
      <c r="AA101" s="30">
        <v>127</v>
      </c>
      <c r="AB101" s="30"/>
      <c r="AC101" s="28" t="s">
        <v>187</v>
      </c>
      <c r="AD101" s="27" t="s">
        <v>255</v>
      </c>
      <c r="AE101" s="28" t="s">
        <v>196</v>
      </c>
      <c r="AF101" s="28" t="s">
        <v>210</v>
      </c>
      <c r="AG101" s="30" t="s">
        <v>77</v>
      </c>
      <c r="AH101" s="30" t="s">
        <v>77</v>
      </c>
      <c r="AI101" s="28"/>
      <c r="AJ101" s="34" t="s">
        <v>77</v>
      </c>
      <c r="AK101" s="28"/>
      <c r="AL101" s="27" t="s">
        <v>602</v>
      </c>
      <c r="AM101" s="26" t="s">
        <v>1344</v>
      </c>
      <c r="AN101" s="26" t="s">
        <v>1343</v>
      </c>
      <c r="AO101" s="26" t="s">
        <v>603</v>
      </c>
      <c r="AP101" s="35">
        <v>0</v>
      </c>
    </row>
    <row r="102" spans="1:42" s="26" customFormat="1" ht="16">
      <c r="A102" s="26" t="s">
        <v>248</v>
      </c>
      <c r="B102" s="27" t="s">
        <v>182</v>
      </c>
      <c r="C102" s="28"/>
      <c r="D102" s="28"/>
      <c r="E102" s="28"/>
      <c r="F102" s="28" t="s">
        <v>604</v>
      </c>
      <c r="G102" s="28"/>
      <c r="H102" s="28" t="s">
        <v>184</v>
      </c>
      <c r="I102" s="28" t="s">
        <v>541</v>
      </c>
      <c r="J102" s="29"/>
      <c r="K102" s="30"/>
      <c r="L102" s="30" t="s">
        <v>74</v>
      </c>
      <c r="M102" s="30"/>
      <c r="N102" s="30"/>
      <c r="O102" s="30"/>
      <c r="P102" s="30"/>
      <c r="Q102" s="30"/>
      <c r="R102" s="29"/>
      <c r="S102" s="30"/>
      <c r="T102" s="28" t="s">
        <v>542</v>
      </c>
      <c r="U102" s="36">
        <v>8192</v>
      </c>
      <c r="V102" s="36">
        <v>4</v>
      </c>
      <c r="W102" s="36">
        <v>1</v>
      </c>
      <c r="X102" s="32" t="s">
        <v>1344</v>
      </c>
      <c r="Y102" s="33"/>
      <c r="Z102" s="33"/>
      <c r="AA102" s="30">
        <v>127</v>
      </c>
      <c r="AB102" s="30"/>
      <c r="AC102" s="28" t="s">
        <v>187</v>
      </c>
      <c r="AD102" s="27" t="s">
        <v>255</v>
      </c>
      <c r="AE102" s="28" t="s">
        <v>196</v>
      </c>
      <c r="AF102" s="28" t="s">
        <v>210</v>
      </c>
      <c r="AG102" s="30" t="s">
        <v>77</v>
      </c>
      <c r="AH102" s="30" t="s">
        <v>77</v>
      </c>
      <c r="AI102" s="28"/>
      <c r="AJ102" s="34" t="s">
        <v>77</v>
      </c>
      <c r="AK102" s="28"/>
      <c r="AL102" s="27" t="s">
        <v>605</v>
      </c>
      <c r="AM102" s="26" t="s">
        <v>1344</v>
      </c>
      <c r="AN102" s="26" t="s">
        <v>1343</v>
      </c>
      <c r="AO102" s="26" t="s">
        <v>606</v>
      </c>
      <c r="AP102" s="35" t="s">
        <v>545</v>
      </c>
    </row>
    <row r="103" spans="1:42" s="26" customFormat="1" ht="16">
      <c r="A103" s="26" t="s">
        <v>248</v>
      </c>
      <c r="B103" s="27" t="s">
        <v>182</v>
      </c>
      <c r="C103" s="28"/>
      <c r="D103" s="28"/>
      <c r="E103" s="28"/>
      <c r="F103" s="28" t="s">
        <v>607</v>
      </c>
      <c r="G103" s="28"/>
      <c r="H103" s="28" t="s">
        <v>184</v>
      </c>
      <c r="I103" s="28" t="s">
        <v>541</v>
      </c>
      <c r="J103" s="29"/>
      <c r="K103" s="30"/>
      <c r="L103" s="30" t="s">
        <v>74</v>
      </c>
      <c r="M103" s="30"/>
      <c r="N103" s="30"/>
      <c r="O103" s="30"/>
      <c r="P103" s="30"/>
      <c r="Q103" s="30"/>
      <c r="R103" s="29"/>
      <c r="S103" s="30"/>
      <c r="T103" s="28" t="s">
        <v>542</v>
      </c>
      <c r="U103" s="36">
        <v>16384</v>
      </c>
      <c r="V103" s="36">
        <v>4</v>
      </c>
      <c r="W103" s="36">
        <v>1</v>
      </c>
      <c r="X103" s="32" t="s">
        <v>1344</v>
      </c>
      <c r="Y103" s="33"/>
      <c r="Z103" s="33"/>
      <c r="AA103" s="30">
        <v>127</v>
      </c>
      <c r="AB103" s="30"/>
      <c r="AC103" s="28" t="s">
        <v>187</v>
      </c>
      <c r="AD103" s="27" t="s">
        <v>255</v>
      </c>
      <c r="AE103" s="28" t="s">
        <v>196</v>
      </c>
      <c r="AF103" s="28" t="s">
        <v>210</v>
      </c>
      <c r="AG103" s="30" t="s">
        <v>77</v>
      </c>
      <c r="AH103" s="30" t="s">
        <v>77</v>
      </c>
      <c r="AI103" s="28"/>
      <c r="AJ103" s="34" t="s">
        <v>77</v>
      </c>
      <c r="AK103" s="28"/>
      <c r="AL103" s="27" t="s">
        <v>608</v>
      </c>
      <c r="AM103" s="26" t="s">
        <v>1344</v>
      </c>
      <c r="AN103" s="26" t="s">
        <v>1343</v>
      </c>
      <c r="AO103" s="26" t="s">
        <v>609</v>
      </c>
      <c r="AP103" s="35" t="s">
        <v>545</v>
      </c>
    </row>
    <row r="104" spans="1:42" s="26" customFormat="1" ht="16">
      <c r="A104" s="26" t="s">
        <v>313</v>
      </c>
      <c r="B104" s="27" t="s">
        <v>182</v>
      </c>
      <c r="C104" s="28"/>
      <c r="D104" s="28"/>
      <c r="E104" s="28"/>
      <c r="F104" s="28" t="s">
        <v>610</v>
      </c>
      <c r="G104" s="28"/>
      <c r="H104" s="28" t="s">
        <v>184</v>
      </c>
      <c r="I104" s="28" t="s">
        <v>611</v>
      </c>
      <c r="J104" s="29"/>
      <c r="K104" s="30"/>
      <c r="L104" s="30"/>
      <c r="M104" s="30"/>
      <c r="N104" s="30"/>
      <c r="O104" s="30"/>
      <c r="P104" s="30"/>
      <c r="Q104" s="30"/>
      <c r="R104" s="29"/>
      <c r="S104" s="30"/>
      <c r="T104" s="28" t="s">
        <v>612</v>
      </c>
      <c r="U104" s="49"/>
      <c r="V104" s="49">
        <v>1</v>
      </c>
      <c r="W104" s="49">
        <v>1</v>
      </c>
      <c r="X104" s="32" t="s">
        <v>1344</v>
      </c>
      <c r="Y104" s="33"/>
      <c r="Z104" s="33"/>
      <c r="AA104" s="30">
        <v>127</v>
      </c>
      <c r="AB104" s="30"/>
      <c r="AC104" s="28" t="s">
        <v>187</v>
      </c>
      <c r="AD104" s="27" t="s">
        <v>255</v>
      </c>
      <c r="AE104" s="28" t="s">
        <v>196</v>
      </c>
      <c r="AF104" s="28" t="s">
        <v>210</v>
      </c>
      <c r="AG104" s="30" t="s">
        <v>77</v>
      </c>
      <c r="AH104" s="30" t="s">
        <v>77</v>
      </c>
      <c r="AI104" s="28"/>
      <c r="AJ104" s="34" t="s">
        <v>77</v>
      </c>
      <c r="AK104" s="28"/>
      <c r="AL104" s="27" t="s">
        <v>613</v>
      </c>
      <c r="AM104" s="26" t="s">
        <v>1344</v>
      </c>
      <c r="AN104" s="26" t="s">
        <v>1343</v>
      </c>
      <c r="AO104" s="26" t="s">
        <v>614</v>
      </c>
      <c r="AP104" s="35" t="s">
        <v>615</v>
      </c>
    </row>
    <row r="105" spans="1:42" s="26" customFormat="1" ht="16">
      <c r="A105" s="26" t="s">
        <v>216</v>
      </c>
      <c r="B105" s="27" t="s">
        <v>182</v>
      </c>
      <c r="C105" s="28"/>
      <c r="D105" s="28"/>
      <c r="E105" s="28"/>
      <c r="F105" s="28" t="s">
        <v>616</v>
      </c>
      <c r="G105" s="28"/>
      <c r="H105" s="28" t="s">
        <v>184</v>
      </c>
      <c r="I105" s="28" t="s">
        <v>454</v>
      </c>
      <c r="J105" s="29"/>
      <c r="K105" s="30"/>
      <c r="L105" s="30" t="s">
        <v>74</v>
      </c>
      <c r="M105" s="30"/>
      <c r="N105" s="30"/>
      <c r="O105" s="30"/>
      <c r="P105" s="30"/>
      <c r="Q105" s="30"/>
      <c r="R105" s="29"/>
      <c r="S105" s="30"/>
      <c r="T105" s="28" t="s">
        <v>612</v>
      </c>
      <c r="U105" s="49"/>
      <c r="V105" s="49">
        <v>2</v>
      </c>
      <c r="W105" s="49">
        <v>1</v>
      </c>
      <c r="X105" s="32" t="s">
        <v>1344</v>
      </c>
      <c r="Y105" s="33"/>
      <c r="Z105" s="33"/>
      <c r="AA105" s="30">
        <v>127</v>
      </c>
      <c r="AB105" s="30"/>
      <c r="AC105" s="28" t="s">
        <v>187</v>
      </c>
      <c r="AD105" s="27" t="s">
        <v>255</v>
      </c>
      <c r="AE105" s="28" t="s">
        <v>196</v>
      </c>
      <c r="AF105" s="28" t="s">
        <v>210</v>
      </c>
      <c r="AG105" s="30" t="s">
        <v>77</v>
      </c>
      <c r="AH105" s="30" t="s">
        <v>77</v>
      </c>
      <c r="AI105" s="28"/>
      <c r="AJ105" s="34" t="s">
        <v>77</v>
      </c>
      <c r="AK105" s="28"/>
      <c r="AL105" s="27" t="s">
        <v>617</v>
      </c>
      <c r="AM105" s="26" t="s">
        <v>1344</v>
      </c>
      <c r="AN105" s="26" t="s">
        <v>1343</v>
      </c>
      <c r="AO105" s="26" t="s">
        <v>618</v>
      </c>
      <c r="AP105" s="35">
        <v>0</v>
      </c>
    </row>
    <row r="106" spans="1:42" s="26" customFormat="1" ht="16">
      <c r="A106" s="26" t="s">
        <v>300</v>
      </c>
      <c r="B106" s="27" t="s">
        <v>182</v>
      </c>
      <c r="C106" s="28"/>
      <c r="D106" s="28"/>
      <c r="E106" s="28"/>
      <c r="F106" s="28" t="s">
        <v>619</v>
      </c>
      <c r="G106" s="28"/>
      <c r="H106" s="28" t="s">
        <v>184</v>
      </c>
      <c r="I106" s="28" t="s">
        <v>620</v>
      </c>
      <c r="J106" s="29" t="s">
        <v>124</v>
      </c>
      <c r="K106" s="30" t="s">
        <v>73</v>
      </c>
      <c r="L106" s="30" t="s">
        <v>74</v>
      </c>
      <c r="M106" s="30" t="s">
        <v>182</v>
      </c>
      <c r="N106" s="30" t="s">
        <v>75</v>
      </c>
      <c r="O106" s="30" t="s">
        <v>153</v>
      </c>
      <c r="P106" s="30"/>
      <c r="Q106" s="30" t="s">
        <v>155</v>
      </c>
      <c r="R106" s="29"/>
      <c r="S106" s="30"/>
      <c r="T106" s="28" t="s">
        <v>621</v>
      </c>
      <c r="U106" s="49">
        <v>7872</v>
      </c>
      <c r="V106" s="49">
        <v>4</v>
      </c>
      <c r="W106" s="49">
        <v>1</v>
      </c>
      <c r="X106" s="32" t="s">
        <v>1344</v>
      </c>
      <c r="Y106" s="33"/>
      <c r="Z106" s="33"/>
      <c r="AA106" s="30">
        <v>127</v>
      </c>
      <c r="AB106" s="30"/>
      <c r="AC106" s="28" t="s">
        <v>187</v>
      </c>
      <c r="AD106" s="27" t="s">
        <v>255</v>
      </c>
      <c r="AE106" s="28" t="s">
        <v>196</v>
      </c>
      <c r="AF106" s="28" t="s">
        <v>210</v>
      </c>
      <c r="AG106" s="30" t="s">
        <v>77</v>
      </c>
      <c r="AH106" s="30" t="s">
        <v>77</v>
      </c>
      <c r="AI106" s="28"/>
      <c r="AJ106" s="34" t="s">
        <v>77</v>
      </c>
      <c r="AK106" s="28"/>
      <c r="AL106" s="27" t="s">
        <v>622</v>
      </c>
      <c r="AM106" s="26" t="s">
        <v>1344</v>
      </c>
      <c r="AN106" s="26" t="s">
        <v>1343</v>
      </c>
      <c r="AO106" s="26" t="s">
        <v>623</v>
      </c>
      <c r="AP106" s="35">
        <v>0</v>
      </c>
    </row>
    <row r="107" spans="1:42" s="26" customFormat="1" ht="16">
      <c r="A107" s="26" t="s">
        <v>300</v>
      </c>
      <c r="B107" s="27" t="s">
        <v>182</v>
      </c>
      <c r="C107" s="28"/>
      <c r="D107" s="28"/>
      <c r="E107" s="28"/>
      <c r="F107" s="28" t="s">
        <v>624</v>
      </c>
      <c r="G107" s="28"/>
      <c r="H107" s="28" t="s">
        <v>184</v>
      </c>
      <c r="I107" s="28" t="s">
        <v>620</v>
      </c>
      <c r="J107" s="29" t="s">
        <v>124</v>
      </c>
      <c r="K107" s="30" t="s">
        <v>73</v>
      </c>
      <c r="L107" s="30" t="s">
        <v>74</v>
      </c>
      <c r="M107" s="30" t="s">
        <v>182</v>
      </c>
      <c r="N107" s="30" t="s">
        <v>75</v>
      </c>
      <c r="O107" s="30" t="s">
        <v>153</v>
      </c>
      <c r="P107" s="30"/>
      <c r="Q107" s="30" t="s">
        <v>155</v>
      </c>
      <c r="R107" s="29"/>
      <c r="S107" s="30"/>
      <c r="T107" s="28" t="s">
        <v>621</v>
      </c>
      <c r="U107" s="36">
        <v>7872</v>
      </c>
      <c r="V107" s="36">
        <v>4</v>
      </c>
      <c r="W107" s="36">
        <v>1</v>
      </c>
      <c r="X107" s="32" t="s">
        <v>1344</v>
      </c>
      <c r="Y107" s="33"/>
      <c r="Z107" s="33"/>
      <c r="AA107" s="30">
        <v>125</v>
      </c>
      <c r="AB107" s="30"/>
      <c r="AC107" s="28" t="s">
        <v>187</v>
      </c>
      <c r="AD107" s="27" t="s">
        <v>255</v>
      </c>
      <c r="AE107" s="28" t="s">
        <v>196</v>
      </c>
      <c r="AF107" s="28" t="s">
        <v>210</v>
      </c>
      <c r="AG107" s="30" t="s">
        <v>77</v>
      </c>
      <c r="AH107" s="30" t="s">
        <v>77</v>
      </c>
      <c r="AI107" s="28"/>
      <c r="AJ107" s="34" t="s">
        <v>77</v>
      </c>
      <c r="AK107" s="28"/>
      <c r="AL107" s="27" t="s">
        <v>625</v>
      </c>
      <c r="AM107" s="26" t="s">
        <v>1344</v>
      </c>
      <c r="AN107" s="26" t="s">
        <v>1343</v>
      </c>
      <c r="AO107" s="26" t="s">
        <v>626</v>
      </c>
      <c r="AP107" s="35">
        <v>0</v>
      </c>
    </row>
    <row r="108" spans="1:42" s="26" customFormat="1" ht="16">
      <c r="A108" s="26" t="s">
        <v>216</v>
      </c>
      <c r="B108" s="27" t="s">
        <v>182</v>
      </c>
      <c r="C108" s="28"/>
      <c r="D108" s="28"/>
      <c r="E108" s="28"/>
      <c r="F108" s="28" t="s">
        <v>627</v>
      </c>
      <c r="G108" s="28"/>
      <c r="H108" s="28" t="s">
        <v>184</v>
      </c>
      <c r="I108" s="28" t="s">
        <v>454</v>
      </c>
      <c r="J108" s="29"/>
      <c r="K108" s="30" t="s">
        <v>73</v>
      </c>
      <c r="L108" s="30"/>
      <c r="M108" s="30"/>
      <c r="N108" s="30"/>
      <c r="O108" s="30"/>
      <c r="P108" s="30"/>
      <c r="Q108" s="30"/>
      <c r="R108" s="29"/>
      <c r="S108" s="30"/>
      <c r="T108" s="28" t="s">
        <v>621</v>
      </c>
      <c r="U108" s="49"/>
      <c r="V108" s="49">
        <v>1</v>
      </c>
      <c r="W108" s="49">
        <v>1</v>
      </c>
      <c r="X108" s="32" t="s">
        <v>1344</v>
      </c>
      <c r="Y108" s="33"/>
      <c r="Z108" s="33"/>
      <c r="AA108" s="30">
        <v>125</v>
      </c>
      <c r="AB108" s="30"/>
      <c r="AC108" s="28" t="s">
        <v>187</v>
      </c>
      <c r="AD108" s="27" t="s">
        <v>255</v>
      </c>
      <c r="AE108" s="28" t="s">
        <v>196</v>
      </c>
      <c r="AF108" s="28" t="s">
        <v>210</v>
      </c>
      <c r="AG108" s="30" t="s">
        <v>77</v>
      </c>
      <c r="AH108" s="30" t="s">
        <v>77</v>
      </c>
      <c r="AI108" s="28"/>
      <c r="AJ108" s="34" t="s">
        <v>77</v>
      </c>
      <c r="AK108" s="28"/>
      <c r="AL108" s="27" t="s">
        <v>628</v>
      </c>
      <c r="AM108" s="26" t="s">
        <v>1344</v>
      </c>
      <c r="AN108" s="26" t="s">
        <v>1343</v>
      </c>
      <c r="AO108" s="26" t="s">
        <v>629</v>
      </c>
      <c r="AP108" s="35">
        <v>0</v>
      </c>
    </row>
    <row r="109" spans="1:42" s="26" customFormat="1" ht="16">
      <c r="A109" s="26" t="s">
        <v>630</v>
      </c>
      <c r="B109" s="27" t="s">
        <v>182</v>
      </c>
      <c r="C109" s="28"/>
      <c r="D109" s="28"/>
      <c r="E109" s="28"/>
      <c r="F109" s="28" t="s">
        <v>631</v>
      </c>
      <c r="G109" s="28"/>
      <c r="H109" s="28" t="s">
        <v>184</v>
      </c>
      <c r="I109" s="28" t="s">
        <v>632</v>
      </c>
      <c r="J109" s="29" t="s">
        <v>124</v>
      </c>
      <c r="K109" s="30" t="s">
        <v>73</v>
      </c>
      <c r="L109" s="30" t="s">
        <v>74</v>
      </c>
      <c r="M109" s="30" t="s">
        <v>152</v>
      </c>
      <c r="N109" s="30" t="s">
        <v>75</v>
      </c>
      <c r="O109" s="30"/>
      <c r="P109" s="30"/>
      <c r="Q109" s="30"/>
      <c r="R109" s="29"/>
      <c r="S109" s="30"/>
      <c r="T109" s="28" t="s">
        <v>612</v>
      </c>
      <c r="U109" s="49">
        <v>2048</v>
      </c>
      <c r="V109" s="49">
        <v>2</v>
      </c>
      <c r="W109" s="49">
        <v>1</v>
      </c>
      <c r="X109" s="32" t="s">
        <v>1344</v>
      </c>
      <c r="Y109" s="33"/>
      <c r="Z109" s="33"/>
      <c r="AA109" s="30">
        <v>125</v>
      </c>
      <c r="AB109" s="30"/>
      <c r="AC109" s="28" t="s">
        <v>187</v>
      </c>
      <c r="AD109" s="27" t="s">
        <v>255</v>
      </c>
      <c r="AE109" s="28" t="s">
        <v>196</v>
      </c>
      <c r="AF109" s="28" t="s">
        <v>210</v>
      </c>
      <c r="AG109" s="30" t="s">
        <v>77</v>
      </c>
      <c r="AH109" s="30" t="s">
        <v>77</v>
      </c>
      <c r="AI109" s="28"/>
      <c r="AJ109" s="34" t="s">
        <v>77</v>
      </c>
      <c r="AK109" s="28"/>
      <c r="AL109" s="27" t="s">
        <v>633</v>
      </c>
      <c r="AM109" s="26" t="s">
        <v>1344</v>
      </c>
      <c r="AN109" s="26" t="s">
        <v>1343</v>
      </c>
      <c r="AO109" s="26" t="s">
        <v>634</v>
      </c>
      <c r="AP109" s="35">
        <v>0</v>
      </c>
    </row>
    <row r="110" spans="1:42" s="26" customFormat="1" ht="16">
      <c r="A110" s="26" t="s">
        <v>300</v>
      </c>
      <c r="B110" s="27" t="s">
        <v>182</v>
      </c>
      <c r="C110" s="28"/>
      <c r="D110" s="28"/>
      <c r="E110" s="28"/>
      <c r="F110" s="28" t="s">
        <v>635</v>
      </c>
      <c r="G110" s="28"/>
      <c r="H110" s="28" t="s">
        <v>184</v>
      </c>
      <c r="I110" s="28" t="s">
        <v>636</v>
      </c>
      <c r="J110" s="29"/>
      <c r="K110" s="30"/>
      <c r="L110" s="30"/>
      <c r="M110" s="30"/>
      <c r="N110" s="30"/>
      <c r="O110" s="30"/>
      <c r="P110" s="30"/>
      <c r="Q110" s="30"/>
      <c r="R110" s="29"/>
      <c r="S110" s="30"/>
      <c r="T110" s="28" t="s">
        <v>612</v>
      </c>
      <c r="U110" s="36">
        <v>4096</v>
      </c>
      <c r="V110" s="36">
        <v>2</v>
      </c>
      <c r="W110" s="36">
        <v>1</v>
      </c>
      <c r="X110" s="32" t="s">
        <v>1344</v>
      </c>
      <c r="Y110" s="33"/>
      <c r="Z110" s="33"/>
      <c r="AA110" s="30">
        <v>2505</v>
      </c>
      <c r="AB110" s="30" t="s">
        <v>251</v>
      </c>
      <c r="AC110" s="28" t="s">
        <v>187</v>
      </c>
      <c r="AD110" s="27" t="s">
        <v>637</v>
      </c>
      <c r="AE110" s="28" t="s">
        <v>196</v>
      </c>
      <c r="AF110" s="28" t="s">
        <v>201</v>
      </c>
      <c r="AG110" s="30" t="s">
        <v>77</v>
      </c>
      <c r="AH110" s="30" t="s">
        <v>77</v>
      </c>
      <c r="AI110" s="28"/>
      <c r="AJ110" s="34"/>
      <c r="AK110" s="28" t="s">
        <v>638</v>
      </c>
      <c r="AL110" s="27" t="s">
        <v>639</v>
      </c>
      <c r="AM110" s="26" t="s">
        <v>1343</v>
      </c>
      <c r="AN110" s="26" t="s">
        <v>1343</v>
      </c>
      <c r="AO110" s="26" t="s">
        <v>640</v>
      </c>
      <c r="AP110" s="35" t="s">
        <v>641</v>
      </c>
    </row>
    <row r="111" spans="1:42" s="26" customFormat="1" ht="16">
      <c r="A111" s="26" t="s">
        <v>300</v>
      </c>
      <c r="B111" s="27" t="s">
        <v>182</v>
      </c>
      <c r="C111" s="28"/>
      <c r="D111" s="28"/>
      <c r="E111" s="28"/>
      <c r="F111" s="28" t="s">
        <v>642</v>
      </c>
      <c r="G111" s="28"/>
      <c r="H111" s="28" t="s">
        <v>453</v>
      </c>
      <c r="I111" s="28" t="s">
        <v>643</v>
      </c>
      <c r="J111" s="29"/>
      <c r="K111" s="30"/>
      <c r="L111" s="30"/>
      <c r="M111" s="30"/>
      <c r="N111" s="30" t="s">
        <v>75</v>
      </c>
      <c r="O111" s="30"/>
      <c r="P111" s="30"/>
      <c r="Q111" s="30"/>
      <c r="R111" s="29"/>
      <c r="S111" s="30"/>
      <c r="T111" s="28" t="s">
        <v>644</v>
      </c>
      <c r="U111" s="36">
        <v>16384</v>
      </c>
      <c r="V111" s="36">
        <v>2</v>
      </c>
      <c r="W111" s="36">
        <v>1</v>
      </c>
      <c r="X111" s="32" t="s">
        <v>1344</v>
      </c>
      <c r="Y111" s="33"/>
      <c r="Z111" s="33"/>
      <c r="AA111" s="30">
        <v>3005</v>
      </c>
      <c r="AB111" s="30" t="s">
        <v>153</v>
      </c>
      <c r="AC111" s="28" t="s">
        <v>187</v>
      </c>
      <c r="AD111" s="27" t="s">
        <v>637</v>
      </c>
      <c r="AE111" s="28" t="s">
        <v>188</v>
      </c>
      <c r="AF111" s="28" t="s">
        <v>201</v>
      </c>
      <c r="AG111" s="30" t="s">
        <v>77</v>
      </c>
      <c r="AH111" s="30" t="s">
        <v>77</v>
      </c>
      <c r="AI111" s="28"/>
      <c r="AJ111" s="34"/>
      <c r="AK111" s="28" t="s">
        <v>190</v>
      </c>
      <c r="AL111" s="27" t="s">
        <v>645</v>
      </c>
      <c r="AM111" s="26" t="s">
        <v>1344</v>
      </c>
      <c r="AN111" s="26" t="s">
        <v>1343</v>
      </c>
      <c r="AO111" s="26" t="s">
        <v>646</v>
      </c>
      <c r="AP111" s="35" t="s">
        <v>647</v>
      </c>
    </row>
    <row r="112" spans="1:42" s="26" customFormat="1" ht="16">
      <c r="A112" s="26" t="s">
        <v>300</v>
      </c>
      <c r="B112" s="27" t="s">
        <v>182</v>
      </c>
      <c r="C112" s="28"/>
      <c r="D112" s="28"/>
      <c r="E112" s="28"/>
      <c r="F112" s="28" t="s">
        <v>648</v>
      </c>
      <c r="G112" s="28"/>
      <c r="H112" s="28" t="s">
        <v>453</v>
      </c>
      <c r="I112" s="28" t="s">
        <v>643</v>
      </c>
      <c r="J112" s="29" t="s">
        <v>124</v>
      </c>
      <c r="K112" s="30" t="s">
        <v>73</v>
      </c>
      <c r="L112" s="30" t="s">
        <v>74</v>
      </c>
      <c r="M112" s="30"/>
      <c r="N112" s="30" t="s">
        <v>182</v>
      </c>
      <c r="O112" s="30"/>
      <c r="P112" s="30"/>
      <c r="Q112" s="30"/>
      <c r="R112" s="29"/>
      <c r="S112" s="30"/>
      <c r="T112" s="28" t="s">
        <v>644</v>
      </c>
      <c r="U112" s="36">
        <v>16384</v>
      </c>
      <c r="V112" s="36">
        <v>2</v>
      </c>
      <c r="W112" s="49">
        <v>1</v>
      </c>
      <c r="X112" s="32" t="s">
        <v>1343</v>
      </c>
      <c r="Y112" s="33"/>
      <c r="Z112" s="33"/>
      <c r="AA112" s="30">
        <v>841</v>
      </c>
      <c r="AB112" s="30"/>
      <c r="AC112" s="28" t="s">
        <v>187</v>
      </c>
      <c r="AD112" s="27" t="s">
        <v>255</v>
      </c>
      <c r="AE112" s="28" t="s">
        <v>188</v>
      </c>
      <c r="AF112" s="28" t="s">
        <v>210</v>
      </c>
      <c r="AG112" s="30" t="s">
        <v>77</v>
      </c>
      <c r="AH112" s="30" t="s">
        <v>77</v>
      </c>
      <c r="AI112" s="28"/>
      <c r="AJ112" s="34"/>
      <c r="AK112" s="28"/>
      <c r="AL112" s="27" t="s">
        <v>649</v>
      </c>
      <c r="AM112" s="26" t="s">
        <v>1344</v>
      </c>
      <c r="AN112" s="26" t="s">
        <v>1343</v>
      </c>
      <c r="AO112" s="26" t="s">
        <v>650</v>
      </c>
      <c r="AP112" s="35" t="s">
        <v>647</v>
      </c>
    </row>
    <row r="113" spans="1:42" s="26" customFormat="1" ht="16">
      <c r="A113" s="26" t="s">
        <v>248</v>
      </c>
      <c r="B113" s="27" t="s">
        <v>182</v>
      </c>
      <c r="C113" s="28"/>
      <c r="D113" s="28"/>
      <c r="E113" s="28"/>
      <c r="F113" s="28" t="s">
        <v>651</v>
      </c>
      <c r="G113" s="28"/>
      <c r="H113" s="28" t="s">
        <v>184</v>
      </c>
      <c r="I113" s="28" t="s">
        <v>652</v>
      </c>
      <c r="J113" s="29"/>
      <c r="K113" s="30"/>
      <c r="L113" s="30"/>
      <c r="M113" s="30"/>
      <c r="N113" s="30" t="s">
        <v>75</v>
      </c>
      <c r="O113" s="30"/>
      <c r="P113" s="30"/>
      <c r="Q113" s="30"/>
      <c r="R113" s="29"/>
      <c r="S113" s="30"/>
      <c r="T113" s="28" t="s">
        <v>542</v>
      </c>
      <c r="U113" s="36">
        <v>2048</v>
      </c>
      <c r="V113" s="36">
        <v>1</v>
      </c>
      <c r="W113" s="36">
        <v>1</v>
      </c>
      <c r="X113" s="32" t="s">
        <v>1344</v>
      </c>
      <c r="Y113" s="33"/>
      <c r="Z113" s="33"/>
      <c r="AA113" s="30">
        <v>841</v>
      </c>
      <c r="AB113" s="30"/>
      <c r="AC113" s="28" t="s">
        <v>187</v>
      </c>
      <c r="AD113" s="27" t="s">
        <v>255</v>
      </c>
      <c r="AE113" s="28" t="s">
        <v>188</v>
      </c>
      <c r="AF113" s="28" t="s">
        <v>210</v>
      </c>
      <c r="AG113" s="30" t="s">
        <v>77</v>
      </c>
      <c r="AH113" s="30" t="s">
        <v>77</v>
      </c>
      <c r="AI113" s="28"/>
      <c r="AJ113" s="34"/>
      <c r="AK113" s="28"/>
      <c r="AL113" s="27" t="s">
        <v>653</v>
      </c>
      <c r="AM113" s="26" t="s">
        <v>1343</v>
      </c>
      <c r="AN113" s="26" t="s">
        <v>1343</v>
      </c>
      <c r="AO113" s="26" t="s">
        <v>654</v>
      </c>
      <c r="AP113" s="35" t="s">
        <v>655</v>
      </c>
    </row>
    <row r="114" spans="1:42" s="26" customFormat="1" ht="16">
      <c r="A114" s="26" t="s">
        <v>248</v>
      </c>
      <c r="B114" s="27" t="s">
        <v>182</v>
      </c>
      <c r="C114" s="28"/>
      <c r="D114" s="28"/>
      <c r="E114" s="28"/>
      <c r="F114" s="28" t="s">
        <v>656</v>
      </c>
      <c r="G114" s="28"/>
      <c r="H114" s="28" t="s">
        <v>184</v>
      </c>
      <c r="I114" s="28" t="s">
        <v>565</v>
      </c>
      <c r="J114" s="29"/>
      <c r="K114" s="30"/>
      <c r="L114" s="30"/>
      <c r="M114" s="30"/>
      <c r="N114" s="30" t="s">
        <v>75</v>
      </c>
      <c r="O114" s="30"/>
      <c r="P114" s="30"/>
      <c r="Q114" s="30"/>
      <c r="R114" s="29"/>
      <c r="S114" s="30"/>
      <c r="T114" s="28" t="s">
        <v>542</v>
      </c>
      <c r="U114" s="36">
        <v>8192</v>
      </c>
      <c r="V114" s="36">
        <v>4</v>
      </c>
      <c r="W114" s="36">
        <v>1</v>
      </c>
      <c r="X114" s="32" t="s">
        <v>1344</v>
      </c>
      <c r="Y114" s="33"/>
      <c r="Z114" s="33"/>
      <c r="AA114" s="30">
        <v>901</v>
      </c>
      <c r="AB114" s="30"/>
      <c r="AC114" s="28" t="s">
        <v>187</v>
      </c>
      <c r="AD114" s="27" t="s">
        <v>255</v>
      </c>
      <c r="AE114" s="28" t="s">
        <v>196</v>
      </c>
      <c r="AF114" s="28" t="s">
        <v>210</v>
      </c>
      <c r="AG114" s="30" t="s">
        <v>77</v>
      </c>
      <c r="AH114" s="30" t="s">
        <v>77</v>
      </c>
      <c r="AI114" s="28"/>
      <c r="AJ114" s="34"/>
      <c r="AK114" s="28"/>
      <c r="AL114" s="27" t="s">
        <v>657</v>
      </c>
      <c r="AM114" s="26" t="s">
        <v>1344</v>
      </c>
      <c r="AN114" s="26" t="s">
        <v>1343</v>
      </c>
      <c r="AO114" s="26" t="s">
        <v>658</v>
      </c>
      <c r="AP114" s="35">
        <v>0</v>
      </c>
    </row>
    <row r="115" spans="1:42" s="26" customFormat="1" ht="16">
      <c r="A115" s="26" t="s">
        <v>248</v>
      </c>
      <c r="B115" s="27" t="s">
        <v>182</v>
      </c>
      <c r="C115" s="28"/>
      <c r="D115" s="28"/>
      <c r="E115" s="28"/>
      <c r="F115" s="28" t="s">
        <v>659</v>
      </c>
      <c r="G115" s="28"/>
      <c r="H115" s="28" t="s">
        <v>184</v>
      </c>
      <c r="I115" s="28" t="s">
        <v>565</v>
      </c>
      <c r="J115" s="29"/>
      <c r="K115" s="30"/>
      <c r="L115" s="30"/>
      <c r="M115" s="30"/>
      <c r="N115" s="30" t="s">
        <v>75</v>
      </c>
      <c r="O115" s="30"/>
      <c r="P115" s="30"/>
      <c r="Q115" s="30"/>
      <c r="R115" s="29"/>
      <c r="S115" s="30"/>
      <c r="T115" s="28" t="s">
        <v>542</v>
      </c>
      <c r="U115" s="36">
        <v>8192</v>
      </c>
      <c r="V115" s="36">
        <v>4</v>
      </c>
      <c r="W115" s="36">
        <v>1</v>
      </c>
      <c r="X115" s="32" t="s">
        <v>1344</v>
      </c>
      <c r="Y115" s="33"/>
      <c r="Z115" s="33"/>
      <c r="AA115" s="30">
        <v>901</v>
      </c>
      <c r="AB115" s="30"/>
      <c r="AC115" s="28" t="s">
        <v>187</v>
      </c>
      <c r="AD115" s="27" t="s">
        <v>255</v>
      </c>
      <c r="AE115" s="28" t="s">
        <v>196</v>
      </c>
      <c r="AF115" s="28" t="s">
        <v>210</v>
      </c>
      <c r="AG115" s="30" t="s">
        <v>77</v>
      </c>
      <c r="AH115" s="30" t="s">
        <v>77</v>
      </c>
      <c r="AI115" s="28"/>
      <c r="AJ115" s="34"/>
      <c r="AK115" s="28"/>
      <c r="AL115" s="27" t="s">
        <v>660</v>
      </c>
      <c r="AM115" s="26" t="s">
        <v>1344</v>
      </c>
      <c r="AN115" s="26" t="s">
        <v>1343</v>
      </c>
      <c r="AO115" s="26" t="s">
        <v>661</v>
      </c>
      <c r="AP115" s="35">
        <v>0</v>
      </c>
    </row>
    <row r="116" spans="1:42" s="26" customFormat="1" ht="16">
      <c r="A116" s="26" t="s">
        <v>300</v>
      </c>
      <c r="B116" s="27" t="s">
        <v>182</v>
      </c>
      <c r="C116" s="28"/>
      <c r="D116" s="28"/>
      <c r="E116" s="28"/>
      <c r="F116" s="28" t="s">
        <v>662</v>
      </c>
      <c r="G116" s="28"/>
      <c r="H116" s="28" t="s">
        <v>184</v>
      </c>
      <c r="I116" s="28" t="s">
        <v>636</v>
      </c>
      <c r="J116" s="29" t="s">
        <v>182</v>
      </c>
      <c r="K116" s="30" t="s">
        <v>182</v>
      </c>
      <c r="L116" s="30" t="s">
        <v>182</v>
      </c>
      <c r="M116" s="30" t="s">
        <v>182</v>
      </c>
      <c r="N116" s="30" t="s">
        <v>182</v>
      </c>
      <c r="O116" s="30"/>
      <c r="P116" s="30"/>
      <c r="Q116" s="30"/>
      <c r="R116" s="29"/>
      <c r="S116" s="30"/>
      <c r="T116" s="28" t="s">
        <v>612</v>
      </c>
      <c r="U116" s="49"/>
      <c r="V116" s="49">
        <v>2</v>
      </c>
      <c r="W116" s="49">
        <v>1</v>
      </c>
      <c r="X116" s="32" t="s">
        <v>1344</v>
      </c>
      <c r="Y116" s="33"/>
      <c r="Z116" s="33"/>
      <c r="AA116" s="30">
        <v>2506</v>
      </c>
      <c r="AB116" s="30"/>
      <c r="AC116" s="28" t="s">
        <v>187</v>
      </c>
      <c r="AD116" s="27" t="s">
        <v>255</v>
      </c>
      <c r="AE116" s="28" t="s">
        <v>196</v>
      </c>
      <c r="AF116" s="28" t="s">
        <v>201</v>
      </c>
      <c r="AG116" s="30" t="s">
        <v>77</v>
      </c>
      <c r="AH116" s="30" t="s">
        <v>77</v>
      </c>
      <c r="AI116" s="28"/>
      <c r="AJ116" s="34"/>
      <c r="AK116" s="28" t="s">
        <v>205</v>
      </c>
      <c r="AL116" s="27" t="s">
        <v>663</v>
      </c>
      <c r="AM116" s="26" t="s">
        <v>1343</v>
      </c>
      <c r="AN116" s="26" t="s">
        <v>1343</v>
      </c>
      <c r="AO116" s="26" t="s">
        <v>664</v>
      </c>
      <c r="AP116" s="35" t="s">
        <v>641</v>
      </c>
    </row>
    <row r="117" spans="1:42" s="26" customFormat="1" ht="16">
      <c r="A117" s="26" t="s">
        <v>233</v>
      </c>
      <c r="B117" s="27" t="s">
        <v>182</v>
      </c>
      <c r="C117" s="28"/>
      <c r="D117" s="28"/>
      <c r="E117" s="28"/>
      <c r="F117" s="28" t="s">
        <v>665</v>
      </c>
      <c r="G117" s="28"/>
      <c r="H117" s="28" t="s">
        <v>184</v>
      </c>
      <c r="I117" s="28" t="s">
        <v>30</v>
      </c>
      <c r="J117" s="29"/>
      <c r="K117" s="30"/>
      <c r="L117" s="30" t="s">
        <v>74</v>
      </c>
      <c r="M117" s="30"/>
      <c r="N117" s="30"/>
      <c r="O117" s="30"/>
      <c r="P117" s="30"/>
      <c r="Q117" s="30"/>
      <c r="R117" s="29"/>
      <c r="S117" s="30"/>
      <c r="T117" s="28" t="s">
        <v>434</v>
      </c>
      <c r="U117" s="36">
        <v>8192</v>
      </c>
      <c r="V117" s="36">
        <v>4</v>
      </c>
      <c r="W117" s="36">
        <v>1</v>
      </c>
      <c r="X117" s="32" t="s">
        <v>1344</v>
      </c>
      <c r="Y117" s="33"/>
      <c r="Z117" s="33"/>
      <c r="AA117" s="30">
        <v>2506</v>
      </c>
      <c r="AB117" s="30"/>
      <c r="AC117" s="28" t="s">
        <v>187</v>
      </c>
      <c r="AD117" s="27" t="s">
        <v>255</v>
      </c>
      <c r="AE117" s="28" t="s">
        <v>196</v>
      </c>
      <c r="AF117" s="28" t="s">
        <v>201</v>
      </c>
      <c r="AG117" s="30" t="s">
        <v>77</v>
      </c>
      <c r="AH117" s="30" t="s">
        <v>77</v>
      </c>
      <c r="AI117" s="28"/>
      <c r="AJ117" s="34"/>
      <c r="AK117" s="28" t="s">
        <v>205</v>
      </c>
      <c r="AL117" s="27" t="s">
        <v>666</v>
      </c>
      <c r="AM117" s="26" t="s">
        <v>1344</v>
      </c>
      <c r="AN117" s="26" t="s">
        <v>1343</v>
      </c>
      <c r="AO117" s="26" t="s">
        <v>667</v>
      </c>
      <c r="AP117" s="35" t="s">
        <v>563</v>
      </c>
    </row>
    <row r="118" spans="1:42" s="26" customFormat="1" ht="16">
      <c r="A118" s="26" t="s">
        <v>216</v>
      </c>
      <c r="B118" s="27" t="s">
        <v>182</v>
      </c>
      <c r="C118" s="28"/>
      <c r="D118" s="28"/>
      <c r="E118" s="28"/>
      <c r="F118" s="28" t="s">
        <v>668</v>
      </c>
      <c r="G118" s="28"/>
      <c r="H118" s="28" t="s">
        <v>184</v>
      </c>
      <c r="I118" s="28" t="s">
        <v>454</v>
      </c>
      <c r="J118" s="29"/>
      <c r="K118" s="30"/>
      <c r="L118" s="30"/>
      <c r="M118" s="30"/>
      <c r="N118" s="30" t="s">
        <v>75</v>
      </c>
      <c r="O118" s="30"/>
      <c r="P118" s="30"/>
      <c r="Q118" s="30"/>
      <c r="R118" s="29"/>
      <c r="S118" s="30"/>
      <c r="T118" s="28" t="s">
        <v>621</v>
      </c>
      <c r="U118" s="36">
        <v>24676</v>
      </c>
      <c r="V118" s="36">
        <v>2</v>
      </c>
      <c r="W118" s="36">
        <v>1</v>
      </c>
      <c r="X118" s="32" t="s">
        <v>1344</v>
      </c>
      <c r="Y118" s="33"/>
      <c r="Z118" s="33"/>
      <c r="AA118" s="30">
        <v>126</v>
      </c>
      <c r="AB118" s="30"/>
      <c r="AC118" s="28" t="s">
        <v>187</v>
      </c>
      <c r="AD118" s="27" t="s">
        <v>255</v>
      </c>
      <c r="AE118" s="28" t="s">
        <v>188</v>
      </c>
      <c r="AF118" s="28" t="s">
        <v>210</v>
      </c>
      <c r="AG118" s="30" t="s">
        <v>77</v>
      </c>
      <c r="AH118" s="30" t="s">
        <v>77</v>
      </c>
      <c r="AI118" s="28"/>
      <c r="AJ118" s="34"/>
      <c r="AK118" s="28"/>
      <c r="AL118" s="27" t="s">
        <v>669</v>
      </c>
      <c r="AM118" s="26" t="s">
        <v>1344</v>
      </c>
      <c r="AN118" s="26" t="s">
        <v>1343</v>
      </c>
      <c r="AO118" s="26" t="s">
        <v>670</v>
      </c>
      <c r="AP118" s="35">
        <v>0</v>
      </c>
    </row>
    <row r="119" spans="1:42" s="26" customFormat="1" ht="16">
      <c r="A119" s="26" t="s">
        <v>248</v>
      </c>
      <c r="B119" s="27" t="s">
        <v>182</v>
      </c>
      <c r="C119" s="28"/>
      <c r="D119" s="28"/>
      <c r="E119" s="28"/>
      <c r="F119" s="28" t="s">
        <v>671</v>
      </c>
      <c r="G119" s="28"/>
      <c r="H119" s="28" t="s">
        <v>184</v>
      </c>
      <c r="I119" s="28" t="s">
        <v>652</v>
      </c>
      <c r="J119" s="29" t="s">
        <v>124</v>
      </c>
      <c r="K119" s="30" t="s">
        <v>73</v>
      </c>
      <c r="L119" s="30" t="s">
        <v>74</v>
      </c>
      <c r="M119" s="30"/>
      <c r="N119" s="30"/>
      <c r="O119" s="30"/>
      <c r="P119" s="30"/>
      <c r="Q119" s="30"/>
      <c r="R119" s="29"/>
      <c r="S119" s="30"/>
      <c r="T119" s="28" t="s">
        <v>542</v>
      </c>
      <c r="U119" s="36">
        <v>2048</v>
      </c>
      <c r="V119" s="36">
        <v>1</v>
      </c>
      <c r="W119" s="36">
        <v>1</v>
      </c>
      <c r="X119" s="32" t="s">
        <v>1344</v>
      </c>
      <c r="Y119" s="33"/>
      <c r="Z119" s="33"/>
      <c r="AA119" s="30">
        <v>2506</v>
      </c>
      <c r="AB119" s="30" t="s">
        <v>251</v>
      </c>
      <c r="AC119" s="28" t="s">
        <v>187</v>
      </c>
      <c r="AD119" s="27"/>
      <c r="AE119" s="28" t="s">
        <v>196</v>
      </c>
      <c r="AF119" s="28" t="s">
        <v>201</v>
      </c>
      <c r="AG119" s="30" t="s">
        <v>77</v>
      </c>
      <c r="AH119" s="30" t="s">
        <v>77</v>
      </c>
      <c r="AI119" s="28"/>
      <c r="AJ119" s="34"/>
      <c r="AK119" s="28" t="s">
        <v>190</v>
      </c>
      <c r="AL119" s="27" t="s">
        <v>191</v>
      </c>
      <c r="AM119" s="26" t="s">
        <v>1343</v>
      </c>
      <c r="AN119" s="26" t="s">
        <v>1343</v>
      </c>
      <c r="AO119" s="26" t="s">
        <v>672</v>
      </c>
      <c r="AP119" s="35" t="s">
        <v>673</v>
      </c>
    </row>
    <row r="120" spans="1:42" s="26" customFormat="1" ht="16">
      <c r="A120" s="26" t="s">
        <v>216</v>
      </c>
      <c r="B120" s="27" t="s">
        <v>182</v>
      </c>
      <c r="C120" s="28"/>
      <c r="D120" s="28"/>
      <c r="E120" s="28"/>
      <c r="F120" s="28" t="s">
        <v>674</v>
      </c>
      <c r="G120" s="28"/>
      <c r="H120" s="28" t="s">
        <v>184</v>
      </c>
      <c r="I120" s="28" t="s">
        <v>675</v>
      </c>
      <c r="J120" s="29"/>
      <c r="K120" s="30"/>
      <c r="L120" s="30" t="s">
        <v>74</v>
      </c>
      <c r="M120" s="30"/>
      <c r="N120" s="30"/>
      <c r="O120" s="30"/>
      <c r="P120" s="30"/>
      <c r="Q120" s="30"/>
      <c r="R120" s="29"/>
      <c r="S120" s="30"/>
      <c r="T120" s="28" t="s">
        <v>434</v>
      </c>
      <c r="U120" s="36">
        <v>4096</v>
      </c>
      <c r="V120" s="36">
        <v>2</v>
      </c>
      <c r="W120" s="36">
        <v>1</v>
      </c>
      <c r="X120" s="32" t="s">
        <v>1344</v>
      </c>
      <c r="Y120" s="33"/>
      <c r="Z120" s="33"/>
      <c r="AA120" s="30">
        <v>2506</v>
      </c>
      <c r="AB120" s="30" t="s">
        <v>251</v>
      </c>
      <c r="AC120" s="28" t="s">
        <v>187</v>
      </c>
      <c r="AD120" s="27"/>
      <c r="AE120" s="28" t="s">
        <v>196</v>
      </c>
      <c r="AF120" s="28" t="s">
        <v>201</v>
      </c>
      <c r="AG120" s="30" t="s">
        <v>77</v>
      </c>
      <c r="AH120" s="30" t="s">
        <v>77</v>
      </c>
      <c r="AI120" s="28"/>
      <c r="AJ120" s="34"/>
      <c r="AK120" s="28" t="s">
        <v>190</v>
      </c>
      <c r="AL120" s="27" t="s">
        <v>198</v>
      </c>
      <c r="AM120" s="26" t="s">
        <v>1344</v>
      </c>
      <c r="AN120" s="26" t="s">
        <v>1343</v>
      </c>
      <c r="AO120" s="26" t="s">
        <v>676</v>
      </c>
      <c r="AP120" s="35" t="s">
        <v>677</v>
      </c>
    </row>
    <row r="121" spans="1:42" s="26" customFormat="1" ht="16">
      <c r="A121" s="26" t="s">
        <v>216</v>
      </c>
      <c r="B121" s="27" t="s">
        <v>182</v>
      </c>
      <c r="C121" s="28"/>
      <c r="D121" s="28"/>
      <c r="E121" s="28"/>
      <c r="F121" s="28" t="s">
        <v>678</v>
      </c>
      <c r="G121" s="28"/>
      <c r="H121" s="28" t="s">
        <v>184</v>
      </c>
      <c r="I121" s="28" t="s">
        <v>675</v>
      </c>
      <c r="J121" s="29"/>
      <c r="K121" s="30"/>
      <c r="L121" s="30" t="s">
        <v>74</v>
      </c>
      <c r="M121" s="30"/>
      <c r="N121" s="30"/>
      <c r="O121" s="30"/>
      <c r="P121" s="30"/>
      <c r="Q121" s="30"/>
      <c r="R121" s="29"/>
      <c r="S121" s="30"/>
      <c r="T121" s="28" t="s">
        <v>434</v>
      </c>
      <c r="U121" s="36">
        <v>4096</v>
      </c>
      <c r="V121" s="36">
        <v>2</v>
      </c>
      <c r="W121" s="36">
        <v>1</v>
      </c>
      <c r="X121" s="32" t="s">
        <v>1344</v>
      </c>
      <c r="Y121" s="33"/>
      <c r="Z121" s="33"/>
      <c r="AA121" s="30">
        <v>2506</v>
      </c>
      <c r="AB121" s="30" t="s">
        <v>251</v>
      </c>
      <c r="AC121" s="28" t="s">
        <v>187</v>
      </c>
      <c r="AD121" s="27"/>
      <c r="AE121" s="28" t="s">
        <v>196</v>
      </c>
      <c r="AF121" s="28" t="s">
        <v>201</v>
      </c>
      <c r="AG121" s="30" t="s">
        <v>77</v>
      </c>
      <c r="AH121" s="30" t="s">
        <v>77</v>
      </c>
      <c r="AI121" s="28"/>
      <c r="AJ121" s="34"/>
      <c r="AK121" s="28" t="s">
        <v>190</v>
      </c>
      <c r="AL121" s="27" t="s">
        <v>203</v>
      </c>
      <c r="AM121" s="26" t="s">
        <v>1344</v>
      </c>
      <c r="AN121" s="26" t="s">
        <v>1343</v>
      </c>
      <c r="AO121" s="26" t="s">
        <v>679</v>
      </c>
      <c r="AP121" s="35" t="s">
        <v>677</v>
      </c>
    </row>
    <row r="122" spans="1:42" s="26" customFormat="1" ht="16">
      <c r="A122" s="26" t="s">
        <v>216</v>
      </c>
      <c r="B122" s="27" t="s">
        <v>182</v>
      </c>
      <c r="C122" s="28"/>
      <c r="D122" s="28"/>
      <c r="E122" s="28"/>
      <c r="F122" s="28" t="s">
        <v>680</v>
      </c>
      <c r="G122" s="28"/>
      <c r="H122" s="28" t="s">
        <v>184</v>
      </c>
      <c r="I122" s="28" t="s">
        <v>675</v>
      </c>
      <c r="J122" s="29"/>
      <c r="K122" s="30" t="s">
        <v>73</v>
      </c>
      <c r="L122" s="30"/>
      <c r="M122" s="30"/>
      <c r="N122" s="30"/>
      <c r="O122" s="30"/>
      <c r="P122" s="30"/>
      <c r="Q122" s="30"/>
      <c r="R122" s="29"/>
      <c r="S122" s="30"/>
      <c r="T122" s="28" t="s">
        <v>434</v>
      </c>
      <c r="U122" s="36">
        <v>2048</v>
      </c>
      <c r="V122" s="36">
        <v>1</v>
      </c>
      <c r="W122" s="36">
        <v>1</v>
      </c>
      <c r="X122" s="32" t="s">
        <v>1344</v>
      </c>
      <c r="Y122" s="33"/>
      <c r="Z122" s="33"/>
      <c r="AA122" s="30">
        <v>3006</v>
      </c>
      <c r="AB122" s="30" t="s">
        <v>153</v>
      </c>
      <c r="AC122" s="28" t="s">
        <v>187</v>
      </c>
      <c r="AD122" s="27"/>
      <c r="AE122" s="28" t="s">
        <v>188</v>
      </c>
      <c r="AF122" s="28" t="s">
        <v>201</v>
      </c>
      <c r="AG122" s="30" t="s">
        <v>77</v>
      </c>
      <c r="AH122" s="30" t="s">
        <v>77</v>
      </c>
      <c r="AI122" s="28"/>
      <c r="AJ122" s="34"/>
      <c r="AK122" s="28" t="s">
        <v>190</v>
      </c>
      <c r="AL122" s="27" t="s">
        <v>207</v>
      </c>
      <c r="AM122" s="26" t="s">
        <v>1344</v>
      </c>
      <c r="AN122" s="26" t="s">
        <v>1343</v>
      </c>
      <c r="AO122" s="26" t="s">
        <v>681</v>
      </c>
      <c r="AP122" s="35" t="s">
        <v>682</v>
      </c>
    </row>
    <row r="123" spans="1:42" s="26" customFormat="1" ht="16">
      <c r="A123" s="26" t="s">
        <v>216</v>
      </c>
      <c r="B123" s="27" t="s">
        <v>182</v>
      </c>
      <c r="C123" s="28"/>
      <c r="D123" s="28"/>
      <c r="E123" s="28"/>
      <c r="F123" s="28" t="s">
        <v>683</v>
      </c>
      <c r="G123" s="28"/>
      <c r="H123" s="28" t="s">
        <v>184</v>
      </c>
      <c r="I123" s="28" t="s">
        <v>675</v>
      </c>
      <c r="J123" s="29"/>
      <c r="K123" s="30" t="s">
        <v>73</v>
      </c>
      <c r="L123" s="30"/>
      <c r="M123" s="30"/>
      <c r="N123" s="30"/>
      <c r="O123" s="30"/>
      <c r="P123" s="30"/>
      <c r="Q123" s="30"/>
      <c r="R123" s="29"/>
      <c r="S123" s="30"/>
      <c r="T123" s="28" t="s">
        <v>434</v>
      </c>
      <c r="U123" s="36">
        <v>2048</v>
      </c>
      <c r="V123" s="36">
        <v>1</v>
      </c>
      <c r="W123" s="36">
        <v>1</v>
      </c>
      <c r="X123" s="32" t="s">
        <v>1344</v>
      </c>
      <c r="Y123" s="33"/>
      <c r="Z123" s="33"/>
      <c r="AA123" s="30">
        <v>3006</v>
      </c>
      <c r="AB123" s="30" t="s">
        <v>153</v>
      </c>
      <c r="AC123" s="28" t="s">
        <v>187</v>
      </c>
      <c r="AD123" s="27"/>
      <c r="AE123" s="28" t="s">
        <v>188</v>
      </c>
      <c r="AF123" s="28" t="s">
        <v>201</v>
      </c>
      <c r="AG123" s="30" t="s">
        <v>77</v>
      </c>
      <c r="AH123" s="30" t="s">
        <v>77</v>
      </c>
      <c r="AI123" s="28"/>
      <c r="AJ123" s="34"/>
      <c r="AK123" s="28" t="s">
        <v>190</v>
      </c>
      <c r="AL123" s="27" t="s">
        <v>212</v>
      </c>
      <c r="AM123" s="26" t="s">
        <v>1344</v>
      </c>
      <c r="AN123" s="26" t="s">
        <v>1343</v>
      </c>
      <c r="AO123" s="26" t="s">
        <v>684</v>
      </c>
      <c r="AP123" s="35" t="s">
        <v>682</v>
      </c>
    </row>
    <row r="124" spans="1:42" s="26" customFormat="1" ht="16">
      <c r="A124" s="26" t="s">
        <v>216</v>
      </c>
      <c r="B124" s="27" t="s">
        <v>182</v>
      </c>
      <c r="C124" s="28"/>
      <c r="D124" s="28"/>
      <c r="E124" s="28"/>
      <c r="F124" s="28" t="s">
        <v>685</v>
      </c>
      <c r="G124" s="28"/>
      <c r="H124" s="28" t="s">
        <v>184</v>
      </c>
      <c r="I124" s="28" t="s">
        <v>675</v>
      </c>
      <c r="J124" s="29" t="s">
        <v>124</v>
      </c>
      <c r="K124" s="30"/>
      <c r="L124" s="30"/>
      <c r="M124" s="30"/>
      <c r="N124" s="30"/>
      <c r="O124" s="30"/>
      <c r="P124" s="30"/>
      <c r="Q124" s="30"/>
      <c r="R124" s="29"/>
      <c r="S124" s="30"/>
      <c r="T124" s="28" t="s">
        <v>434</v>
      </c>
      <c r="U124" s="36">
        <v>2048</v>
      </c>
      <c r="V124" s="36">
        <v>1</v>
      </c>
      <c r="W124" s="36">
        <v>1</v>
      </c>
      <c r="X124" s="32" t="s">
        <v>1344</v>
      </c>
      <c r="Y124" s="33"/>
      <c r="Z124" s="33"/>
      <c r="AA124" s="30">
        <v>3006</v>
      </c>
      <c r="AB124" s="30" t="s">
        <v>153</v>
      </c>
      <c r="AC124" s="28" t="s">
        <v>187</v>
      </c>
      <c r="AD124" s="27"/>
      <c r="AE124" s="28" t="s">
        <v>188</v>
      </c>
      <c r="AF124" s="28" t="s">
        <v>201</v>
      </c>
      <c r="AG124" s="30" t="s">
        <v>77</v>
      </c>
      <c r="AH124" s="30" t="s">
        <v>77</v>
      </c>
      <c r="AI124" s="28"/>
      <c r="AJ124" s="34"/>
      <c r="AK124" s="28" t="s">
        <v>190</v>
      </c>
      <c r="AL124" s="27" t="s">
        <v>215</v>
      </c>
      <c r="AM124" s="26" t="s">
        <v>1344</v>
      </c>
      <c r="AN124" s="26" t="s">
        <v>1343</v>
      </c>
      <c r="AO124" s="26" t="s">
        <v>686</v>
      </c>
      <c r="AP124" s="35" t="s">
        <v>682</v>
      </c>
    </row>
    <row r="125" spans="1:42" s="26" customFormat="1" ht="16">
      <c r="A125" s="26" t="s">
        <v>216</v>
      </c>
      <c r="B125" s="27" t="s">
        <v>182</v>
      </c>
      <c r="C125" s="28"/>
      <c r="D125" s="28"/>
      <c r="E125" s="28"/>
      <c r="F125" s="28" t="s">
        <v>687</v>
      </c>
      <c r="G125" s="28"/>
      <c r="H125" s="28" t="s">
        <v>184</v>
      </c>
      <c r="I125" s="28" t="s">
        <v>688</v>
      </c>
      <c r="J125" s="29"/>
      <c r="K125" s="30"/>
      <c r="L125" s="30"/>
      <c r="M125" s="30"/>
      <c r="N125" s="30" t="s">
        <v>75</v>
      </c>
      <c r="O125" s="30"/>
      <c r="P125" s="30"/>
      <c r="Q125" s="30"/>
      <c r="R125" s="29"/>
      <c r="S125" s="30"/>
      <c r="T125" s="28" t="s">
        <v>542</v>
      </c>
      <c r="U125" s="36">
        <v>8192</v>
      </c>
      <c r="V125" s="36">
        <v>4</v>
      </c>
      <c r="W125" s="36">
        <v>1</v>
      </c>
      <c r="X125" s="32" t="s">
        <v>1344</v>
      </c>
      <c r="Y125" s="36">
        <v>3</v>
      </c>
      <c r="Z125" s="36">
        <v>51.00074</v>
      </c>
      <c r="AA125" s="30">
        <v>123</v>
      </c>
      <c r="AB125" s="30"/>
      <c r="AC125" s="28" t="s">
        <v>187</v>
      </c>
      <c r="AD125" s="27" t="s">
        <v>255</v>
      </c>
      <c r="AE125" s="28" t="s">
        <v>196</v>
      </c>
      <c r="AF125" s="28" t="s">
        <v>210</v>
      </c>
      <c r="AG125" s="30" t="s">
        <v>77</v>
      </c>
      <c r="AH125" s="30" t="s">
        <v>77</v>
      </c>
      <c r="AI125" s="28"/>
      <c r="AJ125" s="34"/>
      <c r="AK125" s="28"/>
      <c r="AL125" s="27" t="s">
        <v>236</v>
      </c>
      <c r="AM125" s="26" t="s">
        <v>1344</v>
      </c>
      <c r="AN125" s="26" t="s">
        <v>1343</v>
      </c>
      <c r="AO125" s="26" t="s">
        <v>689</v>
      </c>
      <c r="AP125" s="35" t="s">
        <v>690</v>
      </c>
    </row>
    <row r="126" spans="1:42" s="26" customFormat="1" ht="16">
      <c r="A126" s="26" t="s">
        <v>216</v>
      </c>
      <c r="B126" s="27" t="s">
        <v>182</v>
      </c>
      <c r="C126" s="28"/>
      <c r="D126" s="28"/>
      <c r="E126" s="28"/>
      <c r="F126" s="28" t="s">
        <v>691</v>
      </c>
      <c r="G126" s="28"/>
      <c r="H126" s="28" t="s">
        <v>184</v>
      </c>
      <c r="I126" s="28" t="s">
        <v>688</v>
      </c>
      <c r="J126" s="29"/>
      <c r="K126" s="30"/>
      <c r="L126" s="30"/>
      <c r="M126" s="30"/>
      <c r="N126" s="30" t="s">
        <v>75</v>
      </c>
      <c r="O126" s="30"/>
      <c r="P126" s="30"/>
      <c r="Q126" s="30"/>
      <c r="R126" s="29"/>
      <c r="S126" s="30"/>
      <c r="T126" s="28" t="s">
        <v>542</v>
      </c>
      <c r="U126" s="36">
        <v>8192</v>
      </c>
      <c r="V126" s="36">
        <v>4</v>
      </c>
      <c r="W126" s="36">
        <v>1</v>
      </c>
      <c r="X126" s="32" t="s">
        <v>1344</v>
      </c>
      <c r="Y126" s="36">
        <v>3</v>
      </c>
      <c r="Z126" s="36">
        <v>51.000709999999998</v>
      </c>
      <c r="AA126" s="30">
        <v>124</v>
      </c>
      <c r="AB126" s="30"/>
      <c r="AC126" s="28" t="s">
        <v>187</v>
      </c>
      <c r="AD126" s="27" t="s">
        <v>255</v>
      </c>
      <c r="AE126" s="28" t="s">
        <v>188</v>
      </c>
      <c r="AF126" s="28" t="s">
        <v>210</v>
      </c>
      <c r="AG126" s="30" t="s">
        <v>77</v>
      </c>
      <c r="AH126" s="30" t="s">
        <v>77</v>
      </c>
      <c r="AI126" s="28"/>
      <c r="AJ126" s="34"/>
      <c r="AK126" s="28"/>
      <c r="AL126" s="27" t="s">
        <v>240</v>
      </c>
      <c r="AM126" s="26" t="s">
        <v>1344</v>
      </c>
      <c r="AN126" s="26" t="s">
        <v>1343</v>
      </c>
      <c r="AO126" s="26" t="s">
        <v>692</v>
      </c>
      <c r="AP126" s="35" t="s">
        <v>690</v>
      </c>
    </row>
    <row r="127" spans="1:42" s="26" customFormat="1" ht="16">
      <c r="A127" s="26" t="s">
        <v>216</v>
      </c>
      <c r="B127" s="27" t="s">
        <v>182</v>
      </c>
      <c r="C127" s="28"/>
      <c r="D127" s="28"/>
      <c r="E127" s="28"/>
      <c r="F127" s="28" t="s">
        <v>693</v>
      </c>
      <c r="G127" s="28"/>
      <c r="H127" s="28" t="s">
        <v>184</v>
      </c>
      <c r="I127" s="28" t="s">
        <v>688</v>
      </c>
      <c r="J127" s="29"/>
      <c r="K127" s="30"/>
      <c r="L127" s="30"/>
      <c r="M127" s="30"/>
      <c r="N127" s="30" t="s">
        <v>75</v>
      </c>
      <c r="O127" s="30"/>
      <c r="P127" s="30"/>
      <c r="Q127" s="30"/>
      <c r="R127" s="29"/>
      <c r="S127" s="30"/>
      <c r="T127" s="28" t="s">
        <v>434</v>
      </c>
      <c r="U127" s="36">
        <v>8192</v>
      </c>
      <c r="V127" s="36">
        <v>4</v>
      </c>
      <c r="W127" s="36">
        <v>1</v>
      </c>
      <c r="X127" s="32" t="s">
        <v>1344</v>
      </c>
      <c r="Y127" s="36">
        <v>4</v>
      </c>
      <c r="Z127" s="36">
        <v>102.0008</v>
      </c>
      <c r="AA127" s="30">
        <v>3005</v>
      </c>
      <c r="AB127" s="30" t="s">
        <v>153</v>
      </c>
      <c r="AC127" s="28" t="s">
        <v>187</v>
      </c>
      <c r="AD127" s="27"/>
      <c r="AE127" s="28" t="s">
        <v>188</v>
      </c>
      <c r="AF127" s="28" t="s">
        <v>201</v>
      </c>
      <c r="AG127" s="30" t="s">
        <v>77</v>
      </c>
      <c r="AH127" s="30" t="s">
        <v>77</v>
      </c>
      <c r="AI127" s="28"/>
      <c r="AJ127" s="34"/>
      <c r="AK127" s="28" t="s">
        <v>694</v>
      </c>
      <c r="AL127" s="27" t="s">
        <v>252</v>
      </c>
      <c r="AM127" s="26" t="s">
        <v>1344</v>
      </c>
      <c r="AN127" s="26" t="s">
        <v>1343</v>
      </c>
      <c r="AO127" s="26" t="s">
        <v>695</v>
      </c>
      <c r="AP127" s="35" t="s">
        <v>690</v>
      </c>
    </row>
    <row r="128" spans="1:42" s="26" customFormat="1" ht="16">
      <c r="A128" s="26" t="s">
        <v>216</v>
      </c>
      <c r="B128" s="27" t="s">
        <v>182</v>
      </c>
      <c r="C128" s="28"/>
      <c r="D128" s="28"/>
      <c r="E128" s="28"/>
      <c r="F128" s="28" t="s">
        <v>696</v>
      </c>
      <c r="G128" s="28"/>
      <c r="H128" s="28" t="s">
        <v>184</v>
      </c>
      <c r="I128" s="28" t="s">
        <v>688</v>
      </c>
      <c r="J128" s="29"/>
      <c r="K128" s="30"/>
      <c r="L128" s="30"/>
      <c r="M128" s="30"/>
      <c r="N128" s="30" t="s">
        <v>75</v>
      </c>
      <c r="O128" s="30"/>
      <c r="P128" s="30"/>
      <c r="Q128" s="30"/>
      <c r="R128" s="29"/>
      <c r="S128" s="30"/>
      <c r="T128" s="28" t="s">
        <v>434</v>
      </c>
      <c r="U128" s="36">
        <v>8192</v>
      </c>
      <c r="V128" s="36">
        <v>4</v>
      </c>
      <c r="W128" s="36">
        <v>1</v>
      </c>
      <c r="X128" s="32" t="s">
        <v>1344</v>
      </c>
      <c r="Y128" s="36">
        <v>5</v>
      </c>
      <c r="Z128" s="36">
        <v>110.00069999999999</v>
      </c>
      <c r="AA128" s="30">
        <v>2505</v>
      </c>
      <c r="AB128" s="30" t="s">
        <v>251</v>
      </c>
      <c r="AC128" s="28" t="s">
        <v>187</v>
      </c>
      <c r="AD128" s="27"/>
      <c r="AE128" s="28" t="s">
        <v>196</v>
      </c>
      <c r="AF128" s="28" t="s">
        <v>201</v>
      </c>
      <c r="AG128" s="30" t="s">
        <v>77</v>
      </c>
      <c r="AH128" s="30" t="s">
        <v>77</v>
      </c>
      <c r="AI128" s="28"/>
      <c r="AJ128" s="34"/>
      <c r="AK128" s="28" t="s">
        <v>694</v>
      </c>
      <c r="AL128" s="27" t="s">
        <v>256</v>
      </c>
      <c r="AM128" s="26" t="s">
        <v>1344</v>
      </c>
      <c r="AN128" s="26" t="s">
        <v>1343</v>
      </c>
      <c r="AO128" s="26" t="s">
        <v>697</v>
      </c>
      <c r="AP128" s="35" t="s">
        <v>690</v>
      </c>
    </row>
    <row r="129" spans="1:42" s="26" customFormat="1" ht="16">
      <c r="A129" s="26" t="s">
        <v>300</v>
      </c>
      <c r="B129" s="27" t="s">
        <v>182</v>
      </c>
      <c r="C129" s="28"/>
      <c r="D129" s="28"/>
      <c r="E129" s="28"/>
      <c r="F129" s="28" t="s">
        <v>698</v>
      </c>
      <c r="G129" s="28"/>
      <c r="H129" s="28" t="s">
        <v>184</v>
      </c>
      <c r="I129" s="28" t="s">
        <v>699</v>
      </c>
      <c r="J129" s="29"/>
      <c r="K129" s="30" t="s">
        <v>73</v>
      </c>
      <c r="L129" s="30"/>
      <c r="M129" s="30"/>
      <c r="N129" s="30"/>
      <c r="O129" s="30"/>
      <c r="P129" s="30"/>
      <c r="Q129" s="30"/>
      <c r="R129" s="29"/>
      <c r="S129" s="30"/>
      <c r="T129" s="28" t="s">
        <v>612</v>
      </c>
      <c r="U129" s="49"/>
      <c r="V129" s="49">
        <v>1</v>
      </c>
      <c r="W129" s="49">
        <v>1</v>
      </c>
      <c r="X129" s="32" t="s">
        <v>1344</v>
      </c>
      <c r="Y129" s="36">
        <v>5</v>
      </c>
      <c r="Z129" s="36">
        <v>322.00200000000001</v>
      </c>
      <c r="AA129" s="30">
        <v>2506</v>
      </c>
      <c r="AB129" s="30"/>
      <c r="AC129" s="28" t="s">
        <v>187</v>
      </c>
      <c r="AD129" s="27" t="s">
        <v>637</v>
      </c>
      <c r="AE129" s="28" t="s">
        <v>196</v>
      </c>
      <c r="AF129" s="28" t="s">
        <v>201</v>
      </c>
      <c r="AG129" s="30" t="s">
        <v>77</v>
      </c>
      <c r="AH129" s="30" t="s">
        <v>77</v>
      </c>
      <c r="AI129" s="28"/>
      <c r="AJ129" s="34"/>
      <c r="AK129" s="28" t="s">
        <v>190</v>
      </c>
      <c r="AL129" s="27" t="s">
        <v>260</v>
      </c>
      <c r="AM129" s="26" t="s">
        <v>1344</v>
      </c>
      <c r="AN129" s="26" t="s">
        <v>1343</v>
      </c>
      <c r="AO129" s="26" t="s">
        <v>700</v>
      </c>
      <c r="AP129" s="35">
        <v>0</v>
      </c>
    </row>
    <row r="130" spans="1:42" s="26" customFormat="1" ht="16">
      <c r="A130" s="26" t="s">
        <v>216</v>
      </c>
      <c r="B130" s="27" t="s">
        <v>182</v>
      </c>
      <c r="C130" s="28"/>
      <c r="D130" s="28"/>
      <c r="E130" s="28"/>
      <c r="F130" s="28" t="s">
        <v>701</v>
      </c>
      <c r="G130" s="28"/>
      <c r="H130" s="28" t="s">
        <v>184</v>
      </c>
      <c r="I130" s="28" t="s">
        <v>675</v>
      </c>
      <c r="J130" s="29"/>
      <c r="K130" s="30"/>
      <c r="L130" s="30"/>
      <c r="M130" s="30"/>
      <c r="N130" s="30" t="s">
        <v>75</v>
      </c>
      <c r="O130" s="30"/>
      <c r="P130" s="30"/>
      <c r="Q130" s="30"/>
      <c r="R130" s="29"/>
      <c r="S130" s="30"/>
      <c r="T130" s="28" t="s">
        <v>434</v>
      </c>
      <c r="U130" s="36">
        <v>4096</v>
      </c>
      <c r="V130" s="36">
        <v>2</v>
      </c>
      <c r="W130" s="36">
        <v>1</v>
      </c>
      <c r="X130" s="32" t="s">
        <v>1344</v>
      </c>
      <c r="Y130" s="36">
        <v>6</v>
      </c>
      <c r="Z130" s="36">
        <v>422.00240000000002</v>
      </c>
      <c r="AA130" s="30">
        <v>2506</v>
      </c>
      <c r="AB130" s="30"/>
      <c r="AC130" s="28" t="s">
        <v>187</v>
      </c>
      <c r="AD130" s="27" t="s">
        <v>637</v>
      </c>
      <c r="AE130" s="28" t="s">
        <v>196</v>
      </c>
      <c r="AF130" s="28" t="s">
        <v>201</v>
      </c>
      <c r="AG130" s="30" t="s">
        <v>77</v>
      </c>
      <c r="AH130" s="30" t="s">
        <v>77</v>
      </c>
      <c r="AI130" s="28"/>
      <c r="AJ130" s="34"/>
      <c r="AK130" s="28" t="s">
        <v>190</v>
      </c>
      <c r="AL130" s="27" t="s">
        <v>263</v>
      </c>
      <c r="AM130" s="26" t="s">
        <v>1344</v>
      </c>
      <c r="AN130" s="26" t="s">
        <v>1343</v>
      </c>
      <c r="AO130" s="26" t="s">
        <v>702</v>
      </c>
      <c r="AP130" s="35" t="s">
        <v>703</v>
      </c>
    </row>
    <row r="131" spans="1:42" s="26" customFormat="1" ht="16">
      <c r="A131" s="26" t="s">
        <v>216</v>
      </c>
      <c r="B131" s="27" t="s">
        <v>182</v>
      </c>
      <c r="C131" s="28"/>
      <c r="D131" s="28"/>
      <c r="E131" s="28"/>
      <c r="F131" s="28" t="s">
        <v>704</v>
      </c>
      <c r="G131" s="28"/>
      <c r="H131" s="28" t="s">
        <v>184</v>
      </c>
      <c r="I131" s="28" t="s">
        <v>675</v>
      </c>
      <c r="J131" s="29"/>
      <c r="K131" s="30"/>
      <c r="L131" s="30"/>
      <c r="M131" s="30"/>
      <c r="N131" s="30" t="s">
        <v>75</v>
      </c>
      <c r="O131" s="30"/>
      <c r="P131" s="30"/>
      <c r="Q131" s="30"/>
      <c r="R131" s="29"/>
      <c r="S131" s="30"/>
      <c r="T131" s="28" t="s">
        <v>434</v>
      </c>
      <c r="U131" s="36">
        <v>4096</v>
      </c>
      <c r="V131" s="36">
        <v>2</v>
      </c>
      <c r="W131" s="36">
        <v>1</v>
      </c>
      <c r="X131" s="32" t="s">
        <v>1344</v>
      </c>
      <c r="Y131" s="36">
        <v>6</v>
      </c>
      <c r="Z131" s="36">
        <v>422.00299999999999</v>
      </c>
      <c r="AA131" s="30">
        <v>3006</v>
      </c>
      <c r="AB131" s="30"/>
      <c r="AC131" s="28" t="s">
        <v>187</v>
      </c>
      <c r="AD131" s="27" t="s">
        <v>637</v>
      </c>
      <c r="AE131" s="28" t="s">
        <v>188</v>
      </c>
      <c r="AF131" s="28" t="s">
        <v>201</v>
      </c>
      <c r="AG131" s="30" t="s">
        <v>77</v>
      </c>
      <c r="AH131" s="30" t="s">
        <v>77</v>
      </c>
      <c r="AI131" s="28"/>
      <c r="AJ131" s="34"/>
      <c r="AK131" s="28" t="s">
        <v>190</v>
      </c>
      <c r="AL131" s="27" t="s">
        <v>265</v>
      </c>
      <c r="AM131" s="26" t="s">
        <v>1344</v>
      </c>
      <c r="AN131" s="26" t="s">
        <v>1343</v>
      </c>
      <c r="AO131" s="26" t="s">
        <v>705</v>
      </c>
      <c r="AP131" s="35" t="s">
        <v>703</v>
      </c>
    </row>
    <row r="132" spans="1:42" s="26" customFormat="1" ht="16">
      <c r="A132" s="26" t="s">
        <v>216</v>
      </c>
      <c r="B132" s="27" t="s">
        <v>182</v>
      </c>
      <c r="C132" s="28"/>
      <c r="D132" s="28"/>
      <c r="E132" s="28"/>
      <c r="F132" s="28" t="s">
        <v>706</v>
      </c>
      <c r="G132" s="28"/>
      <c r="H132" s="28" t="s">
        <v>184</v>
      </c>
      <c r="I132" s="28" t="s">
        <v>707</v>
      </c>
      <c r="J132" s="29"/>
      <c r="K132" s="30"/>
      <c r="L132" s="30"/>
      <c r="M132" s="30"/>
      <c r="N132" s="30" t="s">
        <v>75</v>
      </c>
      <c r="O132" s="30"/>
      <c r="P132" s="30"/>
      <c r="Q132" s="30"/>
      <c r="R132" s="29"/>
      <c r="S132" s="30"/>
      <c r="T132" s="28" t="s">
        <v>434</v>
      </c>
      <c r="U132" s="36">
        <v>20480</v>
      </c>
      <c r="V132" s="36">
        <v>4</v>
      </c>
      <c r="W132" s="36">
        <v>1</v>
      </c>
      <c r="X132" s="32" t="s">
        <v>1344</v>
      </c>
      <c r="Y132" s="36">
        <v>3</v>
      </c>
      <c r="Z132" s="36">
        <v>64.003079999999997</v>
      </c>
      <c r="AA132" s="30">
        <v>2506</v>
      </c>
      <c r="AB132" s="30"/>
      <c r="AC132" s="28" t="s">
        <v>187</v>
      </c>
      <c r="AD132" s="27"/>
      <c r="AE132" s="28" t="s">
        <v>196</v>
      </c>
      <c r="AF132" s="28" t="s">
        <v>201</v>
      </c>
      <c r="AG132" s="30" t="s">
        <v>77</v>
      </c>
      <c r="AH132" s="30" t="s">
        <v>77</v>
      </c>
      <c r="AI132" s="28"/>
      <c r="AJ132" s="34"/>
      <c r="AK132" s="28" t="s">
        <v>190</v>
      </c>
      <c r="AL132" s="27" t="s">
        <v>303</v>
      </c>
      <c r="AM132" s="26" t="s">
        <v>1343</v>
      </c>
      <c r="AN132" s="26" t="s">
        <v>1343</v>
      </c>
      <c r="AO132" s="26" t="s">
        <v>708</v>
      </c>
      <c r="AP132" s="35" t="s">
        <v>709</v>
      </c>
    </row>
    <row r="133" spans="1:42" s="26" customFormat="1" ht="16">
      <c r="A133" s="26" t="s">
        <v>216</v>
      </c>
      <c r="B133" s="27" t="s">
        <v>182</v>
      </c>
      <c r="C133" s="28"/>
      <c r="D133" s="28"/>
      <c r="E133" s="28"/>
      <c r="F133" s="28" t="s">
        <v>710</v>
      </c>
      <c r="G133" s="28"/>
      <c r="H133" s="28" t="s">
        <v>184</v>
      </c>
      <c r="I133" s="28" t="s">
        <v>707</v>
      </c>
      <c r="J133" s="29"/>
      <c r="K133" s="30"/>
      <c r="L133" s="30"/>
      <c r="M133" s="30"/>
      <c r="N133" s="30" t="s">
        <v>75</v>
      </c>
      <c r="O133" s="30"/>
      <c r="P133" s="30"/>
      <c r="Q133" s="30"/>
      <c r="R133" s="29"/>
      <c r="S133" s="30"/>
      <c r="T133" s="28" t="s">
        <v>434</v>
      </c>
      <c r="U133" s="36">
        <v>20480</v>
      </c>
      <c r="V133" s="36">
        <v>4</v>
      </c>
      <c r="W133" s="36">
        <v>1</v>
      </c>
      <c r="X133" s="32" t="s">
        <v>1344</v>
      </c>
      <c r="Y133" s="36">
        <v>3</v>
      </c>
      <c r="Z133" s="36">
        <v>64.003039999999999</v>
      </c>
      <c r="AA133" s="30">
        <v>2506</v>
      </c>
      <c r="AB133" s="30"/>
      <c r="AC133" s="28" t="s">
        <v>187</v>
      </c>
      <c r="AD133" s="27"/>
      <c r="AE133" s="28" t="s">
        <v>196</v>
      </c>
      <c r="AF133" s="28" t="s">
        <v>201</v>
      </c>
      <c r="AG133" s="30"/>
      <c r="AH133" s="30" t="s">
        <v>77</v>
      </c>
      <c r="AI133" s="28"/>
      <c r="AJ133" s="34"/>
      <c r="AK133" s="28" t="s">
        <v>190</v>
      </c>
      <c r="AL133" s="27" t="s">
        <v>306</v>
      </c>
      <c r="AM133" s="26" t="s">
        <v>1343</v>
      </c>
      <c r="AN133" s="26" t="s">
        <v>1343</v>
      </c>
      <c r="AO133" s="26" t="s">
        <v>711</v>
      </c>
      <c r="AP133" s="35" t="s">
        <v>709</v>
      </c>
    </row>
    <row r="134" spans="1:42" s="26" customFormat="1" ht="16">
      <c r="A134" s="26" t="s">
        <v>216</v>
      </c>
      <c r="B134" s="27" t="s">
        <v>182</v>
      </c>
      <c r="C134" s="28"/>
      <c r="D134" s="28"/>
      <c r="E134" s="28"/>
      <c r="F134" s="28" t="s">
        <v>712</v>
      </c>
      <c r="G134" s="28"/>
      <c r="H134" s="28" t="s">
        <v>184</v>
      </c>
      <c r="I134" s="28" t="s">
        <v>707</v>
      </c>
      <c r="J134" s="29"/>
      <c r="K134" s="30"/>
      <c r="L134" s="30"/>
      <c r="M134" s="30"/>
      <c r="N134" s="30" t="s">
        <v>75</v>
      </c>
      <c r="O134" s="30"/>
      <c r="P134" s="30"/>
      <c r="Q134" s="30"/>
      <c r="R134" s="29"/>
      <c r="S134" s="30"/>
      <c r="T134" s="28" t="s">
        <v>434</v>
      </c>
      <c r="U134" s="36">
        <v>20480</v>
      </c>
      <c r="V134" s="36">
        <v>4</v>
      </c>
      <c r="W134" s="36">
        <v>1</v>
      </c>
      <c r="X134" s="32" t="s">
        <v>1344</v>
      </c>
      <c r="Y134" s="36">
        <v>3</v>
      </c>
      <c r="Z134" s="36">
        <v>64.002489999999995</v>
      </c>
      <c r="AA134" s="30">
        <v>3006</v>
      </c>
      <c r="AB134" s="30"/>
      <c r="AC134" s="28" t="s">
        <v>187</v>
      </c>
      <c r="AD134" s="27"/>
      <c r="AE134" s="28" t="s">
        <v>188</v>
      </c>
      <c r="AF134" s="28" t="s">
        <v>201</v>
      </c>
      <c r="AG134" s="30"/>
      <c r="AH134" s="30" t="s">
        <v>77</v>
      </c>
      <c r="AI134" s="28"/>
      <c r="AJ134" s="34"/>
      <c r="AK134" s="28" t="s">
        <v>190</v>
      </c>
      <c r="AL134" s="27" t="s">
        <v>308</v>
      </c>
      <c r="AM134" s="26" t="s">
        <v>1343</v>
      </c>
      <c r="AN134" s="26" t="s">
        <v>1343</v>
      </c>
      <c r="AO134" s="26" t="s">
        <v>713</v>
      </c>
      <c r="AP134" s="35" t="s">
        <v>709</v>
      </c>
    </row>
    <row r="135" spans="1:42" s="26" customFormat="1" ht="16">
      <c r="A135" s="26" t="s">
        <v>216</v>
      </c>
      <c r="B135" s="27" t="s">
        <v>182</v>
      </c>
      <c r="C135" s="28"/>
      <c r="D135" s="28"/>
      <c r="E135" s="28"/>
      <c r="F135" s="28" t="s">
        <v>714</v>
      </c>
      <c r="G135" s="28"/>
      <c r="H135" s="28" t="s">
        <v>184</v>
      </c>
      <c r="I135" s="28" t="s">
        <v>707</v>
      </c>
      <c r="J135" s="29"/>
      <c r="K135" s="30"/>
      <c r="L135" s="30"/>
      <c r="M135" s="30"/>
      <c r="N135" s="30" t="s">
        <v>75</v>
      </c>
      <c r="O135" s="30"/>
      <c r="P135" s="30"/>
      <c r="Q135" s="30"/>
      <c r="R135" s="29"/>
      <c r="S135" s="30"/>
      <c r="T135" s="28" t="s">
        <v>434</v>
      </c>
      <c r="U135" s="36">
        <v>8192</v>
      </c>
      <c r="V135" s="36">
        <v>4</v>
      </c>
      <c r="W135" s="36">
        <v>1</v>
      </c>
      <c r="X135" s="32" t="s">
        <v>1344</v>
      </c>
      <c r="Y135" s="36">
        <v>3</v>
      </c>
      <c r="Z135" s="36">
        <v>64.002669999999995</v>
      </c>
      <c r="AA135" s="30">
        <v>3006</v>
      </c>
      <c r="AB135" s="30"/>
      <c r="AC135" s="28" t="s">
        <v>187</v>
      </c>
      <c r="AD135" s="27"/>
      <c r="AE135" s="28" t="s">
        <v>188</v>
      </c>
      <c r="AF135" s="28" t="s">
        <v>201</v>
      </c>
      <c r="AG135" s="30" t="s">
        <v>77</v>
      </c>
      <c r="AH135" s="30" t="s">
        <v>77</v>
      </c>
      <c r="AI135" s="28"/>
      <c r="AJ135" s="34"/>
      <c r="AK135" s="28" t="s">
        <v>190</v>
      </c>
      <c r="AL135" s="27" t="s">
        <v>312</v>
      </c>
      <c r="AM135" s="26" t="s">
        <v>1344</v>
      </c>
      <c r="AN135" s="26" t="s">
        <v>1343</v>
      </c>
      <c r="AO135" s="26" t="s">
        <v>715</v>
      </c>
      <c r="AP135" s="35" t="s">
        <v>709</v>
      </c>
    </row>
    <row r="136" spans="1:42" s="26" customFormat="1" ht="16">
      <c r="A136" s="26" t="s">
        <v>216</v>
      </c>
      <c r="B136" s="27" t="s">
        <v>182</v>
      </c>
      <c r="C136" s="28"/>
      <c r="D136" s="28"/>
      <c r="E136" s="28"/>
      <c r="F136" s="28" t="s">
        <v>716</v>
      </c>
      <c r="G136" s="28"/>
      <c r="H136" s="28" t="s">
        <v>184</v>
      </c>
      <c r="I136" s="28" t="s">
        <v>707</v>
      </c>
      <c r="J136" s="29"/>
      <c r="K136" s="30"/>
      <c r="L136" s="30"/>
      <c r="M136" s="30"/>
      <c r="N136" s="30" t="s">
        <v>75</v>
      </c>
      <c r="O136" s="30"/>
      <c r="P136" s="30"/>
      <c r="Q136" s="30"/>
      <c r="R136" s="29"/>
      <c r="S136" s="30"/>
      <c r="T136" s="28" t="s">
        <v>434</v>
      </c>
      <c r="U136" s="36">
        <v>8192</v>
      </c>
      <c r="V136" s="36">
        <v>4</v>
      </c>
      <c r="W136" s="36">
        <v>1</v>
      </c>
      <c r="X136" s="32" t="s">
        <v>1344</v>
      </c>
      <c r="Y136" s="36">
        <v>1</v>
      </c>
      <c r="Z136" s="36">
        <v>34.000709999999998</v>
      </c>
      <c r="AA136" s="30">
        <v>2505</v>
      </c>
      <c r="AB136" s="30" t="s">
        <v>251</v>
      </c>
      <c r="AC136" s="28" t="s">
        <v>187</v>
      </c>
      <c r="AD136" s="27"/>
      <c r="AE136" s="28" t="s">
        <v>196</v>
      </c>
      <c r="AF136" s="28" t="s">
        <v>201</v>
      </c>
      <c r="AG136" s="30" t="s">
        <v>77</v>
      </c>
      <c r="AH136" s="30" t="s">
        <v>77</v>
      </c>
      <c r="AI136" s="28"/>
      <c r="AJ136" s="34" t="s">
        <v>77</v>
      </c>
      <c r="AK136" s="28" t="s">
        <v>717</v>
      </c>
      <c r="AL136" s="27" t="s">
        <v>435</v>
      </c>
      <c r="AM136" s="26" t="s">
        <v>1344</v>
      </c>
      <c r="AN136" s="26" t="s">
        <v>1343</v>
      </c>
      <c r="AO136" s="26" t="s">
        <v>718</v>
      </c>
      <c r="AP136" s="35" t="s">
        <v>709</v>
      </c>
    </row>
    <row r="137" spans="1:42" s="26" customFormat="1" ht="16">
      <c r="A137" s="26" t="s">
        <v>216</v>
      </c>
      <c r="B137" s="27" t="s">
        <v>182</v>
      </c>
      <c r="C137" s="28"/>
      <c r="D137" s="28"/>
      <c r="E137" s="28"/>
      <c r="F137" s="28" t="s">
        <v>719</v>
      </c>
      <c r="G137" s="28"/>
      <c r="H137" s="28" t="s">
        <v>184</v>
      </c>
      <c r="I137" s="28" t="s">
        <v>707</v>
      </c>
      <c r="J137" s="29"/>
      <c r="K137" s="30"/>
      <c r="L137" s="30"/>
      <c r="M137" s="30"/>
      <c r="N137" s="30" t="s">
        <v>75</v>
      </c>
      <c r="O137" s="30"/>
      <c r="P137" s="30"/>
      <c r="Q137" s="30"/>
      <c r="R137" s="29"/>
      <c r="S137" s="30"/>
      <c r="T137" s="28" t="s">
        <v>434</v>
      </c>
      <c r="U137" s="36">
        <v>8192</v>
      </c>
      <c r="V137" s="36">
        <v>4</v>
      </c>
      <c r="W137" s="36">
        <v>1</v>
      </c>
      <c r="X137" s="32" t="s">
        <v>1344</v>
      </c>
      <c r="Y137" s="36">
        <v>1</v>
      </c>
      <c r="Z137" s="36">
        <v>34.000830000000001</v>
      </c>
      <c r="AA137" s="30">
        <v>2505</v>
      </c>
      <c r="AB137" s="30" t="s">
        <v>251</v>
      </c>
      <c r="AC137" s="28" t="s">
        <v>187</v>
      </c>
      <c r="AD137" s="27"/>
      <c r="AE137" s="28" t="s">
        <v>196</v>
      </c>
      <c r="AF137" s="28" t="s">
        <v>201</v>
      </c>
      <c r="AG137" s="30" t="s">
        <v>77</v>
      </c>
      <c r="AH137" s="30" t="s">
        <v>77</v>
      </c>
      <c r="AI137" s="28"/>
      <c r="AJ137" s="34" t="s">
        <v>77</v>
      </c>
      <c r="AK137" s="28" t="s">
        <v>717</v>
      </c>
      <c r="AL137" s="27" t="s">
        <v>439</v>
      </c>
      <c r="AM137" s="26" t="s">
        <v>1344</v>
      </c>
      <c r="AN137" s="26" t="s">
        <v>1343</v>
      </c>
      <c r="AO137" s="26" t="s">
        <v>720</v>
      </c>
      <c r="AP137" s="35" t="s">
        <v>709</v>
      </c>
    </row>
    <row r="138" spans="1:42" s="26" customFormat="1" ht="16">
      <c r="A138" s="26" t="s">
        <v>216</v>
      </c>
      <c r="B138" s="27" t="s">
        <v>182</v>
      </c>
      <c r="C138" s="28"/>
      <c r="D138" s="28"/>
      <c r="E138" s="28"/>
      <c r="F138" s="28" t="s">
        <v>721</v>
      </c>
      <c r="G138" s="28"/>
      <c r="H138" s="28" t="s">
        <v>184</v>
      </c>
      <c r="I138" s="28" t="s">
        <v>707</v>
      </c>
      <c r="J138" s="29"/>
      <c r="K138" s="30"/>
      <c r="L138" s="30"/>
      <c r="M138" s="30"/>
      <c r="N138" s="30" t="s">
        <v>75</v>
      </c>
      <c r="O138" s="30"/>
      <c r="P138" s="30"/>
      <c r="Q138" s="30"/>
      <c r="R138" s="29"/>
      <c r="S138" s="30"/>
      <c r="T138" s="28" t="s">
        <v>434</v>
      </c>
      <c r="U138" s="36">
        <v>16384</v>
      </c>
      <c r="V138" s="36">
        <v>4</v>
      </c>
      <c r="W138" s="36">
        <v>1</v>
      </c>
      <c r="X138" s="32" t="s">
        <v>1344</v>
      </c>
      <c r="Y138" s="36">
        <v>1</v>
      </c>
      <c r="Z138" s="36">
        <v>28.000330000000002</v>
      </c>
      <c r="AA138" s="30">
        <v>2501</v>
      </c>
      <c r="AB138" s="30"/>
      <c r="AC138" s="28" t="s">
        <v>187</v>
      </c>
      <c r="AD138" s="27" t="s">
        <v>255</v>
      </c>
      <c r="AE138" s="28" t="s">
        <v>196</v>
      </c>
      <c r="AF138" s="28" t="s">
        <v>201</v>
      </c>
      <c r="AG138" s="30"/>
      <c r="AH138" s="30"/>
      <c r="AI138" s="28"/>
      <c r="AJ138" s="34"/>
      <c r="AK138" s="28"/>
      <c r="AL138" s="27" t="s">
        <v>443</v>
      </c>
      <c r="AM138" s="26" t="s">
        <v>1344</v>
      </c>
      <c r="AN138" s="26" t="s">
        <v>1343</v>
      </c>
      <c r="AO138" s="26" t="s">
        <v>722</v>
      </c>
      <c r="AP138" s="35" t="s">
        <v>709</v>
      </c>
    </row>
    <row r="139" spans="1:42" s="26" customFormat="1" ht="16">
      <c r="A139" s="26" t="s">
        <v>216</v>
      </c>
      <c r="B139" s="27" t="s">
        <v>182</v>
      </c>
      <c r="C139" s="28"/>
      <c r="D139" s="28"/>
      <c r="E139" s="28"/>
      <c r="F139" s="28" t="s">
        <v>723</v>
      </c>
      <c r="G139" s="28"/>
      <c r="H139" s="28" t="s">
        <v>184</v>
      </c>
      <c r="I139" s="28" t="s">
        <v>707</v>
      </c>
      <c r="J139" s="29"/>
      <c r="K139" s="30"/>
      <c r="L139" s="30"/>
      <c r="M139" s="30"/>
      <c r="N139" s="30" t="s">
        <v>75</v>
      </c>
      <c r="O139" s="30"/>
      <c r="P139" s="30"/>
      <c r="Q139" s="30"/>
      <c r="R139" s="29"/>
      <c r="S139" s="30"/>
      <c r="T139" s="28" t="s">
        <v>434</v>
      </c>
      <c r="U139" s="36">
        <v>16384</v>
      </c>
      <c r="V139" s="36">
        <v>4</v>
      </c>
      <c r="W139" s="36">
        <v>1</v>
      </c>
      <c r="X139" s="32" t="s">
        <v>1344</v>
      </c>
      <c r="Y139" s="36">
        <v>1</v>
      </c>
      <c r="Z139" s="36">
        <v>28.00028</v>
      </c>
      <c r="AA139" s="30">
        <v>2501</v>
      </c>
      <c r="AB139" s="30"/>
      <c r="AC139" s="28" t="s">
        <v>187</v>
      </c>
      <c r="AD139" s="27" t="s">
        <v>255</v>
      </c>
      <c r="AE139" s="28" t="s">
        <v>196</v>
      </c>
      <c r="AF139" s="28" t="s">
        <v>201</v>
      </c>
      <c r="AG139" s="30"/>
      <c r="AH139" s="30"/>
      <c r="AI139" s="28"/>
      <c r="AJ139" s="34"/>
      <c r="AK139" s="28"/>
      <c r="AL139" s="27" t="s">
        <v>447</v>
      </c>
      <c r="AM139" s="26" t="s">
        <v>1344</v>
      </c>
      <c r="AN139" s="26" t="s">
        <v>1343</v>
      </c>
      <c r="AO139" s="26" t="s">
        <v>724</v>
      </c>
      <c r="AP139" s="35" t="s">
        <v>709</v>
      </c>
    </row>
    <row r="140" spans="1:42" s="26" customFormat="1" ht="16">
      <c r="A140" s="26" t="s">
        <v>216</v>
      </c>
      <c r="B140" s="27" t="s">
        <v>182</v>
      </c>
      <c r="C140" s="28"/>
      <c r="D140" s="28"/>
      <c r="E140" s="28"/>
      <c r="F140" s="28" t="s">
        <v>725</v>
      </c>
      <c r="G140" s="28"/>
      <c r="H140" s="28" t="s">
        <v>184</v>
      </c>
      <c r="I140" s="28" t="s">
        <v>707</v>
      </c>
      <c r="J140" s="29" t="s">
        <v>124</v>
      </c>
      <c r="K140" s="30"/>
      <c r="L140" s="30"/>
      <c r="M140" s="30"/>
      <c r="N140" s="30"/>
      <c r="O140" s="30"/>
      <c r="P140" s="30"/>
      <c r="Q140" s="30"/>
      <c r="R140" s="29"/>
      <c r="S140" s="30"/>
      <c r="T140" s="28" t="s">
        <v>434</v>
      </c>
      <c r="U140" s="49"/>
      <c r="V140" s="49">
        <v>1</v>
      </c>
      <c r="W140" s="49">
        <v>1</v>
      </c>
      <c r="X140" s="32" t="s">
        <v>1344</v>
      </c>
      <c r="Y140" s="36">
        <v>2</v>
      </c>
      <c r="Z140" s="36">
        <v>64.000479999999996</v>
      </c>
      <c r="AA140" s="30">
        <v>2505</v>
      </c>
      <c r="AB140" s="30" t="s">
        <v>251</v>
      </c>
      <c r="AC140" s="28" t="s">
        <v>187</v>
      </c>
      <c r="AD140" s="27" t="s">
        <v>255</v>
      </c>
      <c r="AE140" s="28" t="s">
        <v>196</v>
      </c>
      <c r="AF140" s="28" t="s">
        <v>201</v>
      </c>
      <c r="AG140" s="30"/>
      <c r="AH140" s="30" t="s">
        <v>77</v>
      </c>
      <c r="AI140" s="28"/>
      <c r="AJ140" s="34"/>
      <c r="AK140" s="28" t="s">
        <v>726</v>
      </c>
      <c r="AL140" s="27" t="s">
        <v>457</v>
      </c>
      <c r="AM140" s="26" t="s">
        <v>1344</v>
      </c>
      <c r="AN140" s="26" t="s">
        <v>1343</v>
      </c>
      <c r="AO140" s="26" t="s">
        <v>727</v>
      </c>
      <c r="AP140" s="35" t="s">
        <v>728</v>
      </c>
    </row>
    <row r="141" spans="1:42" s="26" customFormat="1" ht="16">
      <c r="A141" s="26" t="s">
        <v>216</v>
      </c>
      <c r="B141" s="27" t="s">
        <v>182</v>
      </c>
      <c r="C141" s="28"/>
      <c r="D141" s="28"/>
      <c r="E141" s="28"/>
      <c r="F141" s="28" t="s">
        <v>729</v>
      </c>
      <c r="G141" s="28"/>
      <c r="H141" s="28" t="s">
        <v>184</v>
      </c>
      <c r="I141" s="28" t="s">
        <v>707</v>
      </c>
      <c r="J141" s="29" t="s">
        <v>124</v>
      </c>
      <c r="K141" s="30"/>
      <c r="L141" s="30"/>
      <c r="M141" s="30"/>
      <c r="N141" s="30"/>
      <c r="O141" s="30"/>
      <c r="P141" s="30"/>
      <c r="Q141" s="30"/>
      <c r="R141" s="29"/>
      <c r="S141" s="30"/>
      <c r="T141" s="28" t="s">
        <v>434</v>
      </c>
      <c r="U141" s="49"/>
      <c r="V141" s="49">
        <v>1</v>
      </c>
      <c r="W141" s="49">
        <v>1</v>
      </c>
      <c r="X141" s="32" t="s">
        <v>1344</v>
      </c>
      <c r="Y141" s="36">
        <v>2</v>
      </c>
      <c r="Z141" s="36">
        <v>92.000370000000004</v>
      </c>
      <c r="AA141" s="30">
        <v>2506</v>
      </c>
      <c r="AB141" s="30" t="s">
        <v>251</v>
      </c>
      <c r="AC141" s="28" t="s">
        <v>187</v>
      </c>
      <c r="AD141" s="27" t="s">
        <v>255</v>
      </c>
      <c r="AE141" s="28" t="s">
        <v>196</v>
      </c>
      <c r="AF141" s="28" t="s">
        <v>201</v>
      </c>
      <c r="AG141" s="30"/>
      <c r="AH141" s="30" t="s">
        <v>77</v>
      </c>
      <c r="AI141" s="28"/>
      <c r="AJ141" s="34"/>
      <c r="AK141" s="28" t="s">
        <v>726</v>
      </c>
      <c r="AL141" s="27" t="s">
        <v>461</v>
      </c>
      <c r="AM141" s="26" t="s">
        <v>1344</v>
      </c>
      <c r="AN141" s="26" t="s">
        <v>1343</v>
      </c>
      <c r="AO141" s="26" t="s">
        <v>730</v>
      </c>
      <c r="AP141" s="35" t="s">
        <v>728</v>
      </c>
    </row>
    <row r="142" spans="1:42" s="26" customFormat="1" ht="16">
      <c r="A142" s="26" t="s">
        <v>216</v>
      </c>
      <c r="B142" s="27" t="s">
        <v>182</v>
      </c>
      <c r="C142" s="28"/>
      <c r="D142" s="28"/>
      <c r="E142" s="28"/>
      <c r="F142" s="28" t="s">
        <v>731</v>
      </c>
      <c r="G142" s="28"/>
      <c r="H142" s="28" t="s">
        <v>184</v>
      </c>
      <c r="I142" s="28" t="s">
        <v>707</v>
      </c>
      <c r="J142" s="29" t="s">
        <v>124</v>
      </c>
      <c r="K142" s="30"/>
      <c r="L142" s="30"/>
      <c r="M142" s="30"/>
      <c r="N142" s="30"/>
      <c r="O142" s="30"/>
      <c r="P142" s="30"/>
      <c r="Q142" s="30"/>
      <c r="R142" s="29"/>
      <c r="S142" s="30"/>
      <c r="T142" s="28" t="s">
        <v>434</v>
      </c>
      <c r="U142" s="49"/>
      <c r="V142" s="49">
        <v>1</v>
      </c>
      <c r="W142" s="49">
        <v>1</v>
      </c>
      <c r="X142" s="32" t="s">
        <v>1344</v>
      </c>
      <c r="Y142" s="36">
        <v>2</v>
      </c>
      <c r="Z142" s="36">
        <v>92.000550000000004</v>
      </c>
      <c r="AA142" s="30">
        <v>2506</v>
      </c>
      <c r="AB142" s="30" t="s">
        <v>251</v>
      </c>
      <c r="AC142" s="28" t="s">
        <v>187</v>
      </c>
      <c r="AD142" s="27" t="s">
        <v>255</v>
      </c>
      <c r="AE142" s="28" t="s">
        <v>196</v>
      </c>
      <c r="AF142" s="28" t="s">
        <v>201</v>
      </c>
      <c r="AG142" s="30"/>
      <c r="AH142" s="30" t="s">
        <v>77</v>
      </c>
      <c r="AI142" s="28"/>
      <c r="AJ142" s="34"/>
      <c r="AK142" s="28" t="s">
        <v>726</v>
      </c>
      <c r="AL142" s="27" t="s">
        <v>464</v>
      </c>
      <c r="AM142" s="26" t="s">
        <v>1344</v>
      </c>
      <c r="AN142" s="26" t="s">
        <v>1343</v>
      </c>
      <c r="AO142" s="26" t="s">
        <v>732</v>
      </c>
      <c r="AP142" s="35" t="s">
        <v>728</v>
      </c>
    </row>
    <row r="143" spans="1:42" s="26" customFormat="1" ht="16">
      <c r="A143" s="26" t="s">
        <v>216</v>
      </c>
      <c r="B143" s="27" t="s">
        <v>182</v>
      </c>
      <c r="C143" s="28"/>
      <c r="D143" s="28"/>
      <c r="E143" s="28"/>
      <c r="F143" s="28" t="s">
        <v>733</v>
      </c>
      <c r="G143" s="28"/>
      <c r="H143" s="28" t="s">
        <v>184</v>
      </c>
      <c r="I143" s="28" t="s">
        <v>707</v>
      </c>
      <c r="J143" s="29" t="s">
        <v>124</v>
      </c>
      <c r="K143" s="30"/>
      <c r="L143" s="30"/>
      <c r="M143" s="30"/>
      <c r="N143" s="30"/>
      <c r="O143" s="30"/>
      <c r="P143" s="30"/>
      <c r="Q143" s="30"/>
      <c r="R143" s="29"/>
      <c r="S143" s="30"/>
      <c r="T143" s="28" t="s">
        <v>434</v>
      </c>
      <c r="U143" s="49"/>
      <c r="V143" s="49">
        <v>1</v>
      </c>
      <c r="W143" s="49">
        <v>1</v>
      </c>
      <c r="X143" s="32" t="s">
        <v>1344</v>
      </c>
      <c r="Y143" s="36">
        <v>2</v>
      </c>
      <c r="Z143" s="36">
        <v>62.001429999999999</v>
      </c>
      <c r="AA143" s="30">
        <v>2506</v>
      </c>
      <c r="AB143" s="30" t="s">
        <v>251</v>
      </c>
      <c r="AC143" s="28" t="s">
        <v>187</v>
      </c>
      <c r="AD143" s="27" t="s">
        <v>255</v>
      </c>
      <c r="AE143" s="28" t="s">
        <v>196</v>
      </c>
      <c r="AF143" s="28" t="s">
        <v>201</v>
      </c>
      <c r="AG143" s="30" t="s">
        <v>77</v>
      </c>
      <c r="AH143" s="30" t="s">
        <v>77</v>
      </c>
      <c r="AI143" s="28"/>
      <c r="AJ143" s="34" t="s">
        <v>77</v>
      </c>
      <c r="AK143" s="28" t="s">
        <v>734</v>
      </c>
      <c r="AL143" s="27" t="s">
        <v>478</v>
      </c>
      <c r="AM143" s="26" t="s">
        <v>1344</v>
      </c>
      <c r="AN143" s="26" t="s">
        <v>1343</v>
      </c>
      <c r="AO143" s="26" t="s">
        <v>735</v>
      </c>
      <c r="AP143" s="35" t="s">
        <v>728</v>
      </c>
    </row>
    <row r="144" spans="1:42" s="26" customFormat="1" ht="16">
      <c r="A144" s="26" t="s">
        <v>216</v>
      </c>
      <c r="B144" s="27" t="s">
        <v>182</v>
      </c>
      <c r="C144" s="28"/>
      <c r="D144" s="28"/>
      <c r="E144" s="28"/>
      <c r="F144" s="28" t="s">
        <v>736</v>
      </c>
      <c r="G144" s="28"/>
      <c r="H144" s="28" t="s">
        <v>184</v>
      </c>
      <c r="I144" s="28" t="s">
        <v>707</v>
      </c>
      <c r="J144" s="29" t="s">
        <v>124</v>
      </c>
      <c r="K144" s="30"/>
      <c r="L144" s="30"/>
      <c r="M144" s="30"/>
      <c r="N144" s="30"/>
      <c r="O144" s="30"/>
      <c r="P144" s="30"/>
      <c r="Q144" s="30"/>
      <c r="R144" s="29"/>
      <c r="S144" s="30"/>
      <c r="T144" s="28" t="s">
        <v>434</v>
      </c>
      <c r="U144" s="49"/>
      <c r="V144" s="49">
        <v>1</v>
      </c>
      <c r="W144" s="49">
        <v>1</v>
      </c>
      <c r="X144" s="32" t="s">
        <v>1344</v>
      </c>
      <c r="Y144" s="36">
        <v>1</v>
      </c>
      <c r="Z144" s="36">
        <v>34.000689999999999</v>
      </c>
      <c r="AA144" s="30">
        <v>3005</v>
      </c>
      <c r="AB144" s="30" t="s">
        <v>153</v>
      </c>
      <c r="AC144" s="28" t="s">
        <v>187</v>
      </c>
      <c r="AD144" s="27"/>
      <c r="AE144" s="28" t="s">
        <v>188</v>
      </c>
      <c r="AF144" s="28" t="s">
        <v>201</v>
      </c>
      <c r="AG144" s="30" t="s">
        <v>77</v>
      </c>
      <c r="AH144" s="30" t="s">
        <v>77</v>
      </c>
      <c r="AI144" s="28"/>
      <c r="AJ144" s="34" t="s">
        <v>77</v>
      </c>
      <c r="AK144" s="28" t="s">
        <v>717</v>
      </c>
      <c r="AL144" s="27" t="s">
        <v>482</v>
      </c>
      <c r="AM144" s="26" t="s">
        <v>1344</v>
      </c>
      <c r="AN144" s="26" t="s">
        <v>1343</v>
      </c>
      <c r="AO144" s="26" t="s">
        <v>737</v>
      </c>
      <c r="AP144" s="35" t="s">
        <v>728</v>
      </c>
    </row>
    <row r="145" spans="1:42" s="26" customFormat="1" ht="16">
      <c r="A145" s="26" t="s">
        <v>216</v>
      </c>
      <c r="B145" s="27" t="s">
        <v>182</v>
      </c>
      <c r="C145" s="28"/>
      <c r="D145" s="28"/>
      <c r="E145" s="28"/>
      <c r="F145" s="28" t="s">
        <v>738</v>
      </c>
      <c r="G145" s="28"/>
      <c r="H145" s="28" t="s">
        <v>184</v>
      </c>
      <c r="I145" s="28" t="s">
        <v>707</v>
      </c>
      <c r="J145" s="29" t="s">
        <v>124</v>
      </c>
      <c r="K145" s="30"/>
      <c r="L145" s="30"/>
      <c r="M145" s="30"/>
      <c r="N145" s="30"/>
      <c r="O145" s="30"/>
      <c r="P145" s="30"/>
      <c r="Q145" s="30"/>
      <c r="R145" s="29"/>
      <c r="S145" s="30"/>
      <c r="T145" s="28" t="s">
        <v>434</v>
      </c>
      <c r="U145" s="49"/>
      <c r="V145" s="49">
        <v>1</v>
      </c>
      <c r="W145" s="49">
        <v>1</v>
      </c>
      <c r="X145" s="32" t="s">
        <v>1344</v>
      </c>
      <c r="Y145" s="36">
        <v>1</v>
      </c>
      <c r="Z145" s="36">
        <v>34.000900000000001</v>
      </c>
      <c r="AA145" s="30">
        <v>3005</v>
      </c>
      <c r="AB145" s="30" t="s">
        <v>153</v>
      </c>
      <c r="AC145" s="28" t="s">
        <v>187</v>
      </c>
      <c r="AD145" s="27"/>
      <c r="AE145" s="28" t="s">
        <v>188</v>
      </c>
      <c r="AF145" s="28" t="s">
        <v>201</v>
      </c>
      <c r="AG145" s="30" t="s">
        <v>77</v>
      </c>
      <c r="AH145" s="30" t="s">
        <v>77</v>
      </c>
      <c r="AI145" s="28"/>
      <c r="AJ145" s="34" t="s">
        <v>77</v>
      </c>
      <c r="AK145" s="28" t="s">
        <v>717</v>
      </c>
      <c r="AL145" s="27" t="s">
        <v>485</v>
      </c>
      <c r="AM145" s="26" t="s">
        <v>1344</v>
      </c>
      <c r="AN145" s="26" t="s">
        <v>1343</v>
      </c>
      <c r="AO145" s="26" t="s">
        <v>739</v>
      </c>
      <c r="AP145" s="35" t="s">
        <v>728</v>
      </c>
    </row>
    <row r="146" spans="1:42" s="26" customFormat="1" ht="16">
      <c r="A146" s="26" t="s">
        <v>216</v>
      </c>
      <c r="B146" s="27" t="s">
        <v>182</v>
      </c>
      <c r="C146" s="28"/>
      <c r="D146" s="28"/>
      <c r="E146" s="28"/>
      <c r="F146" s="28" t="s">
        <v>740</v>
      </c>
      <c r="G146" s="28"/>
      <c r="H146" s="28" t="s">
        <v>184</v>
      </c>
      <c r="I146" s="28" t="s">
        <v>707</v>
      </c>
      <c r="J146" s="29" t="s">
        <v>124</v>
      </c>
      <c r="K146" s="30"/>
      <c r="L146" s="30"/>
      <c r="M146" s="30"/>
      <c r="N146" s="30"/>
      <c r="O146" s="30"/>
      <c r="P146" s="30"/>
      <c r="Q146" s="30"/>
      <c r="R146" s="29"/>
      <c r="S146" s="30"/>
      <c r="T146" s="28" t="s">
        <v>434</v>
      </c>
      <c r="U146" s="49"/>
      <c r="V146" s="49">
        <v>4</v>
      </c>
      <c r="W146" s="49">
        <v>1</v>
      </c>
      <c r="X146" s="32" t="s">
        <v>1344</v>
      </c>
      <c r="Y146" s="36">
        <v>1</v>
      </c>
      <c r="Z146" s="36">
        <v>28.000309999999999</v>
      </c>
      <c r="AA146" s="30">
        <v>3001</v>
      </c>
      <c r="AB146" s="30"/>
      <c r="AC146" s="28" t="s">
        <v>187</v>
      </c>
      <c r="AD146" s="27" t="s">
        <v>255</v>
      </c>
      <c r="AE146" s="28" t="s">
        <v>188</v>
      </c>
      <c r="AF146" s="28" t="s">
        <v>201</v>
      </c>
      <c r="AG146" s="30"/>
      <c r="AH146" s="30"/>
      <c r="AI146" s="28"/>
      <c r="AJ146" s="34"/>
      <c r="AK146" s="28"/>
      <c r="AL146" s="27" t="s">
        <v>488</v>
      </c>
      <c r="AM146" s="26" t="s">
        <v>1344</v>
      </c>
      <c r="AN146" s="26" t="s">
        <v>1343</v>
      </c>
      <c r="AO146" s="26" t="s">
        <v>741</v>
      </c>
      <c r="AP146" s="35" t="s">
        <v>728</v>
      </c>
    </row>
    <row r="147" spans="1:42" s="26" customFormat="1" ht="16">
      <c r="A147" s="26" t="s">
        <v>216</v>
      </c>
      <c r="B147" s="27" t="s">
        <v>182</v>
      </c>
      <c r="C147" s="28"/>
      <c r="D147" s="28"/>
      <c r="E147" s="28"/>
      <c r="F147" s="28" t="s">
        <v>742</v>
      </c>
      <c r="G147" s="28"/>
      <c r="H147" s="28" t="s">
        <v>184</v>
      </c>
      <c r="I147" s="28" t="s">
        <v>707</v>
      </c>
      <c r="J147" s="29" t="s">
        <v>124</v>
      </c>
      <c r="K147" s="30"/>
      <c r="L147" s="30"/>
      <c r="M147" s="30"/>
      <c r="N147" s="30"/>
      <c r="O147" s="30"/>
      <c r="P147" s="30"/>
      <c r="Q147" s="30"/>
      <c r="R147" s="29"/>
      <c r="S147" s="30"/>
      <c r="T147" s="28" t="s">
        <v>434</v>
      </c>
      <c r="U147" s="49"/>
      <c r="V147" s="49">
        <v>4</v>
      </c>
      <c r="W147" s="49">
        <v>1</v>
      </c>
      <c r="X147" s="32" t="s">
        <v>1344</v>
      </c>
      <c r="Y147" s="36">
        <v>1</v>
      </c>
      <c r="Z147" s="36">
        <v>28.000309999999999</v>
      </c>
      <c r="AA147" s="30">
        <v>3001</v>
      </c>
      <c r="AB147" s="30"/>
      <c r="AC147" s="28" t="s">
        <v>187</v>
      </c>
      <c r="AD147" s="27" t="s">
        <v>255</v>
      </c>
      <c r="AE147" s="28" t="s">
        <v>188</v>
      </c>
      <c r="AF147" s="28" t="s">
        <v>201</v>
      </c>
      <c r="AG147" s="30"/>
      <c r="AH147" s="30"/>
      <c r="AI147" s="28"/>
      <c r="AJ147" s="34"/>
      <c r="AK147" s="28"/>
      <c r="AL147" s="27" t="s">
        <v>492</v>
      </c>
      <c r="AM147" s="26" t="s">
        <v>1344</v>
      </c>
      <c r="AN147" s="26" t="s">
        <v>1343</v>
      </c>
      <c r="AO147" s="26" t="s">
        <v>743</v>
      </c>
      <c r="AP147" s="35" t="s">
        <v>728</v>
      </c>
    </row>
    <row r="148" spans="1:42" s="26" customFormat="1" ht="16">
      <c r="A148" s="26" t="s">
        <v>216</v>
      </c>
      <c r="B148" s="27" t="s">
        <v>182</v>
      </c>
      <c r="C148" s="28"/>
      <c r="D148" s="28"/>
      <c r="E148" s="28"/>
      <c r="F148" s="28" t="s">
        <v>744</v>
      </c>
      <c r="G148" s="28"/>
      <c r="H148" s="28" t="s">
        <v>184</v>
      </c>
      <c r="I148" s="28" t="s">
        <v>707</v>
      </c>
      <c r="J148" s="29"/>
      <c r="K148" s="30" t="s">
        <v>73</v>
      </c>
      <c r="L148" s="30"/>
      <c r="M148" s="30"/>
      <c r="N148" s="30"/>
      <c r="O148" s="30"/>
      <c r="P148" s="30"/>
      <c r="Q148" s="30"/>
      <c r="R148" s="29"/>
      <c r="S148" s="30"/>
      <c r="T148" s="28" t="s">
        <v>434</v>
      </c>
      <c r="U148" s="49"/>
      <c r="V148" s="49">
        <v>4</v>
      </c>
      <c r="W148" s="49">
        <v>1</v>
      </c>
      <c r="X148" s="32" t="s">
        <v>1344</v>
      </c>
      <c r="Y148" s="36">
        <v>1</v>
      </c>
      <c r="Z148" s="36">
        <v>24.000330000000002</v>
      </c>
      <c r="AA148" s="30">
        <v>3001</v>
      </c>
      <c r="AB148" s="30"/>
      <c r="AC148" s="28" t="s">
        <v>187</v>
      </c>
      <c r="AD148" s="27" t="s">
        <v>255</v>
      </c>
      <c r="AE148" s="28" t="s">
        <v>188</v>
      </c>
      <c r="AF148" s="28" t="s">
        <v>201</v>
      </c>
      <c r="AG148" s="30"/>
      <c r="AH148" s="30"/>
      <c r="AI148" s="28"/>
      <c r="AJ148" s="34"/>
      <c r="AK148" s="28"/>
      <c r="AL148" s="27" t="s">
        <v>495</v>
      </c>
      <c r="AM148" s="26" t="s">
        <v>1343</v>
      </c>
      <c r="AN148" s="26" t="s">
        <v>1343</v>
      </c>
      <c r="AO148" s="26" t="s">
        <v>745</v>
      </c>
      <c r="AP148" s="35" t="s">
        <v>728</v>
      </c>
    </row>
    <row r="149" spans="1:42" s="26" customFormat="1" ht="16">
      <c r="A149" s="26" t="s">
        <v>216</v>
      </c>
      <c r="B149" s="27" t="s">
        <v>182</v>
      </c>
      <c r="C149" s="28"/>
      <c r="D149" s="28"/>
      <c r="E149" s="28"/>
      <c r="F149" s="28" t="s">
        <v>746</v>
      </c>
      <c r="G149" s="28"/>
      <c r="H149" s="28" t="s">
        <v>184</v>
      </c>
      <c r="I149" s="28" t="s">
        <v>707</v>
      </c>
      <c r="J149" s="29"/>
      <c r="K149" s="30" t="s">
        <v>73</v>
      </c>
      <c r="L149" s="30"/>
      <c r="M149" s="30"/>
      <c r="N149" s="30"/>
      <c r="O149" s="30"/>
      <c r="P149" s="30"/>
      <c r="Q149" s="30"/>
      <c r="R149" s="29"/>
      <c r="S149" s="30"/>
      <c r="T149" s="28" t="s">
        <v>434</v>
      </c>
      <c r="U149" s="49"/>
      <c r="V149" s="49">
        <v>4</v>
      </c>
      <c r="W149" s="49">
        <v>1</v>
      </c>
      <c r="X149" s="32" t="s">
        <v>1344</v>
      </c>
      <c r="Y149" s="36">
        <v>1</v>
      </c>
      <c r="Z149" s="36">
        <v>24.000299999999999</v>
      </c>
      <c r="AA149" s="30">
        <v>3001</v>
      </c>
      <c r="AB149" s="30"/>
      <c r="AC149" s="28" t="s">
        <v>187</v>
      </c>
      <c r="AD149" s="27" t="s">
        <v>255</v>
      </c>
      <c r="AE149" s="28" t="s">
        <v>188</v>
      </c>
      <c r="AF149" s="28" t="s">
        <v>201</v>
      </c>
      <c r="AG149" s="30"/>
      <c r="AH149" s="30"/>
      <c r="AI149" s="28"/>
      <c r="AJ149" s="34"/>
      <c r="AK149" s="28"/>
      <c r="AL149" s="27" t="s">
        <v>498</v>
      </c>
      <c r="AM149" s="26" t="s">
        <v>1343</v>
      </c>
      <c r="AN149" s="26" t="s">
        <v>1343</v>
      </c>
      <c r="AO149" s="26" t="s">
        <v>747</v>
      </c>
      <c r="AP149" s="35" t="s">
        <v>728</v>
      </c>
    </row>
    <row r="150" spans="1:42" s="26" customFormat="1" ht="16">
      <c r="A150" s="26" t="s">
        <v>216</v>
      </c>
      <c r="B150" s="27" t="s">
        <v>182</v>
      </c>
      <c r="C150" s="28"/>
      <c r="D150" s="28"/>
      <c r="E150" s="28"/>
      <c r="F150" s="28" t="s">
        <v>748</v>
      </c>
      <c r="G150" s="28"/>
      <c r="H150" s="28" t="s">
        <v>184</v>
      </c>
      <c r="I150" s="28" t="s">
        <v>707</v>
      </c>
      <c r="J150" s="29"/>
      <c r="K150" s="30" t="s">
        <v>73</v>
      </c>
      <c r="L150" s="30"/>
      <c r="M150" s="30"/>
      <c r="N150" s="30"/>
      <c r="O150" s="30"/>
      <c r="P150" s="30"/>
      <c r="Q150" s="30"/>
      <c r="R150" s="29"/>
      <c r="S150" s="30"/>
      <c r="T150" s="28" t="s">
        <v>434</v>
      </c>
      <c r="U150" s="49"/>
      <c r="V150" s="49">
        <v>4</v>
      </c>
      <c r="W150" s="49">
        <v>1</v>
      </c>
      <c r="X150" s="32" t="s">
        <v>1344</v>
      </c>
      <c r="Y150" s="36">
        <v>2</v>
      </c>
      <c r="Z150" s="36">
        <v>64.001009999999994</v>
      </c>
      <c r="AA150" s="30">
        <v>3005</v>
      </c>
      <c r="AB150" s="30" t="s">
        <v>153</v>
      </c>
      <c r="AC150" s="28" t="s">
        <v>187</v>
      </c>
      <c r="AD150" s="27" t="s">
        <v>255</v>
      </c>
      <c r="AE150" s="28" t="s">
        <v>188</v>
      </c>
      <c r="AF150" s="28" t="s">
        <v>201</v>
      </c>
      <c r="AG150" s="30"/>
      <c r="AH150" s="30" t="s">
        <v>77</v>
      </c>
      <c r="AI150" s="28"/>
      <c r="AJ150" s="34"/>
      <c r="AK150" s="28" t="s">
        <v>749</v>
      </c>
      <c r="AL150" s="27" t="s">
        <v>502</v>
      </c>
      <c r="AM150" s="26" t="s">
        <v>1343</v>
      </c>
      <c r="AN150" s="26" t="s">
        <v>1343</v>
      </c>
      <c r="AO150" s="26" t="s">
        <v>750</v>
      </c>
      <c r="AP150" s="35" t="s">
        <v>728</v>
      </c>
    </row>
    <row r="151" spans="1:42" s="26" customFormat="1" ht="16">
      <c r="A151" s="26" t="s">
        <v>216</v>
      </c>
      <c r="B151" s="27" t="s">
        <v>182</v>
      </c>
      <c r="C151" s="28"/>
      <c r="D151" s="28"/>
      <c r="E151" s="28"/>
      <c r="F151" s="28" t="s">
        <v>751</v>
      </c>
      <c r="G151" s="28"/>
      <c r="H151" s="28" t="s">
        <v>184</v>
      </c>
      <c r="I151" s="28" t="s">
        <v>707</v>
      </c>
      <c r="J151" s="29"/>
      <c r="K151" s="30" t="s">
        <v>73</v>
      </c>
      <c r="L151" s="30"/>
      <c r="M151" s="30"/>
      <c r="N151" s="30"/>
      <c r="O151" s="30"/>
      <c r="P151" s="30"/>
      <c r="Q151" s="30"/>
      <c r="R151" s="29"/>
      <c r="S151" s="30"/>
      <c r="T151" s="28" t="s">
        <v>434</v>
      </c>
      <c r="U151" s="49"/>
      <c r="V151" s="49">
        <v>4</v>
      </c>
      <c r="W151" s="49">
        <v>1</v>
      </c>
      <c r="X151" s="32" t="s">
        <v>1344</v>
      </c>
      <c r="Y151" s="36">
        <v>2</v>
      </c>
      <c r="Z151" s="36">
        <v>64.000789999999995</v>
      </c>
      <c r="AA151" s="30">
        <v>3006</v>
      </c>
      <c r="AB151" s="30" t="s">
        <v>153</v>
      </c>
      <c r="AC151" s="28" t="s">
        <v>187</v>
      </c>
      <c r="AD151" s="27" t="s">
        <v>255</v>
      </c>
      <c r="AE151" s="28" t="s">
        <v>188</v>
      </c>
      <c r="AF151" s="28" t="s">
        <v>201</v>
      </c>
      <c r="AG151" s="30"/>
      <c r="AH151" s="30" t="s">
        <v>77</v>
      </c>
      <c r="AI151" s="28"/>
      <c r="AJ151" s="34"/>
      <c r="AK151" s="28" t="s">
        <v>749</v>
      </c>
      <c r="AL151" s="27" t="s">
        <v>506</v>
      </c>
      <c r="AM151" s="26" t="s">
        <v>1344</v>
      </c>
      <c r="AN151" s="26" t="s">
        <v>1343</v>
      </c>
      <c r="AO151" s="26" t="s">
        <v>752</v>
      </c>
      <c r="AP151" s="35" t="s">
        <v>728</v>
      </c>
    </row>
    <row r="152" spans="1:42" s="26" customFormat="1" ht="16">
      <c r="A152" s="26" t="s">
        <v>216</v>
      </c>
      <c r="B152" s="27" t="s">
        <v>182</v>
      </c>
      <c r="C152" s="28"/>
      <c r="D152" s="28"/>
      <c r="E152" s="28"/>
      <c r="F152" s="28" t="s">
        <v>753</v>
      </c>
      <c r="G152" s="28"/>
      <c r="H152" s="28" t="s">
        <v>184</v>
      </c>
      <c r="I152" s="28" t="s">
        <v>707</v>
      </c>
      <c r="J152" s="29"/>
      <c r="K152" s="30" t="s">
        <v>73</v>
      </c>
      <c r="L152" s="30"/>
      <c r="M152" s="30"/>
      <c r="N152" s="30"/>
      <c r="O152" s="30"/>
      <c r="P152" s="30"/>
      <c r="Q152" s="30"/>
      <c r="R152" s="29"/>
      <c r="S152" s="30"/>
      <c r="T152" s="28" t="s">
        <v>434</v>
      </c>
      <c r="U152" s="49"/>
      <c r="V152" s="49">
        <v>4</v>
      </c>
      <c r="W152" s="49">
        <v>1</v>
      </c>
      <c r="X152" s="32" t="s">
        <v>1344</v>
      </c>
      <c r="Y152" s="36">
        <v>2</v>
      </c>
      <c r="Z152" s="36">
        <v>64.000559999999993</v>
      </c>
      <c r="AA152" s="30">
        <v>3005</v>
      </c>
      <c r="AB152" s="30" t="s">
        <v>153</v>
      </c>
      <c r="AC152" s="28" t="s">
        <v>187</v>
      </c>
      <c r="AD152" s="27" t="s">
        <v>255</v>
      </c>
      <c r="AE152" s="28" t="s">
        <v>188</v>
      </c>
      <c r="AF152" s="28" t="s">
        <v>201</v>
      </c>
      <c r="AG152" s="30"/>
      <c r="AH152" s="30" t="s">
        <v>77</v>
      </c>
      <c r="AI152" s="28"/>
      <c r="AJ152" s="34"/>
      <c r="AK152" s="28" t="s">
        <v>749</v>
      </c>
      <c r="AL152" s="27" t="s">
        <v>510</v>
      </c>
      <c r="AM152" s="26" t="s">
        <v>1344</v>
      </c>
      <c r="AN152" s="26" t="s">
        <v>1343</v>
      </c>
      <c r="AO152" s="26" t="s">
        <v>754</v>
      </c>
      <c r="AP152" s="35" t="s">
        <v>728</v>
      </c>
    </row>
    <row r="153" spans="1:42" s="26" customFormat="1" ht="16">
      <c r="A153" s="26" t="s">
        <v>216</v>
      </c>
      <c r="B153" s="27" t="s">
        <v>182</v>
      </c>
      <c r="C153" s="28"/>
      <c r="D153" s="28"/>
      <c r="E153" s="28"/>
      <c r="F153" s="28" t="s">
        <v>755</v>
      </c>
      <c r="G153" s="28"/>
      <c r="H153" s="28" t="s">
        <v>184</v>
      </c>
      <c r="I153" s="28" t="s">
        <v>707</v>
      </c>
      <c r="J153" s="29"/>
      <c r="K153" s="30" t="s">
        <v>73</v>
      </c>
      <c r="L153" s="30"/>
      <c r="M153" s="30"/>
      <c r="N153" s="30"/>
      <c r="O153" s="30"/>
      <c r="P153" s="30"/>
      <c r="Q153" s="30"/>
      <c r="R153" s="29"/>
      <c r="S153" s="30"/>
      <c r="T153" s="28" t="s">
        <v>434</v>
      </c>
      <c r="U153" s="49"/>
      <c r="V153" s="49">
        <v>4</v>
      </c>
      <c r="W153" s="49">
        <v>1</v>
      </c>
      <c r="X153" s="32" t="s">
        <v>1344</v>
      </c>
      <c r="Y153" s="36">
        <v>2</v>
      </c>
      <c r="Z153" s="36">
        <v>92.000370000000004</v>
      </c>
      <c r="AA153" s="30">
        <v>3006</v>
      </c>
      <c r="AB153" s="30" t="s">
        <v>153</v>
      </c>
      <c r="AC153" s="28" t="s">
        <v>187</v>
      </c>
      <c r="AD153" s="27" t="s">
        <v>255</v>
      </c>
      <c r="AE153" s="28" t="s">
        <v>188</v>
      </c>
      <c r="AF153" s="28" t="s">
        <v>201</v>
      </c>
      <c r="AG153" s="30"/>
      <c r="AH153" s="30" t="s">
        <v>77</v>
      </c>
      <c r="AI153" s="28"/>
      <c r="AJ153" s="34"/>
      <c r="AK153" s="28" t="s">
        <v>749</v>
      </c>
      <c r="AL153" s="27" t="s">
        <v>514</v>
      </c>
      <c r="AM153" s="26" t="s">
        <v>1344</v>
      </c>
      <c r="AN153" s="26" t="s">
        <v>1343</v>
      </c>
      <c r="AO153" s="26" t="s">
        <v>756</v>
      </c>
      <c r="AP153" s="35" t="s">
        <v>728</v>
      </c>
    </row>
    <row r="154" spans="1:42" s="26" customFormat="1" ht="16">
      <c r="A154" s="26" t="s">
        <v>216</v>
      </c>
      <c r="B154" s="27" t="s">
        <v>182</v>
      </c>
      <c r="C154" s="28"/>
      <c r="D154" s="28"/>
      <c r="E154" s="28"/>
      <c r="F154" s="28" t="s">
        <v>757</v>
      </c>
      <c r="G154" s="28"/>
      <c r="H154" s="28" t="s">
        <v>184</v>
      </c>
      <c r="I154" s="28" t="s">
        <v>707</v>
      </c>
      <c r="J154" s="29"/>
      <c r="K154" s="30" t="s">
        <v>73</v>
      </c>
      <c r="L154" s="30"/>
      <c r="M154" s="30"/>
      <c r="N154" s="30"/>
      <c r="O154" s="30"/>
      <c r="P154" s="30"/>
      <c r="Q154" s="30"/>
      <c r="R154" s="29"/>
      <c r="S154" s="30"/>
      <c r="T154" s="28" t="s">
        <v>434</v>
      </c>
      <c r="U154" s="49"/>
      <c r="V154" s="49">
        <v>4</v>
      </c>
      <c r="W154" s="49">
        <v>1</v>
      </c>
      <c r="X154" s="32" t="s">
        <v>1344</v>
      </c>
      <c r="Y154" s="36">
        <v>2</v>
      </c>
      <c r="Z154" s="36">
        <v>92.000450000000001</v>
      </c>
      <c r="AA154" s="30">
        <v>3006</v>
      </c>
      <c r="AB154" s="30" t="s">
        <v>153</v>
      </c>
      <c r="AC154" s="28" t="s">
        <v>187</v>
      </c>
      <c r="AD154" s="27" t="s">
        <v>255</v>
      </c>
      <c r="AE154" s="28" t="s">
        <v>188</v>
      </c>
      <c r="AF154" s="28" t="s">
        <v>201</v>
      </c>
      <c r="AG154" s="30"/>
      <c r="AH154" s="30" t="s">
        <v>77</v>
      </c>
      <c r="AI154" s="28"/>
      <c r="AJ154" s="34"/>
      <c r="AK154" s="28" t="s">
        <v>749</v>
      </c>
      <c r="AL154" s="27" t="s">
        <v>517</v>
      </c>
      <c r="AM154" s="26" t="s">
        <v>1344</v>
      </c>
      <c r="AN154" s="26" t="s">
        <v>1343</v>
      </c>
      <c r="AO154" s="26" t="s">
        <v>758</v>
      </c>
      <c r="AP154" s="35" t="s">
        <v>728</v>
      </c>
    </row>
    <row r="155" spans="1:42" s="26" customFormat="1" ht="16">
      <c r="A155" s="26" t="s">
        <v>216</v>
      </c>
      <c r="B155" s="27" t="s">
        <v>182</v>
      </c>
      <c r="C155" s="28"/>
      <c r="D155" s="28"/>
      <c r="E155" s="28"/>
      <c r="F155" s="28" t="s">
        <v>759</v>
      </c>
      <c r="G155" s="28"/>
      <c r="H155" s="28" t="s">
        <v>184</v>
      </c>
      <c r="I155" s="28" t="s">
        <v>707</v>
      </c>
      <c r="J155" s="29"/>
      <c r="K155" s="30" t="s">
        <v>73</v>
      </c>
      <c r="L155" s="30"/>
      <c r="M155" s="30"/>
      <c r="N155" s="30"/>
      <c r="O155" s="30"/>
      <c r="P155" s="30"/>
      <c r="Q155" s="30"/>
      <c r="R155" s="29"/>
      <c r="S155" s="30"/>
      <c r="T155" s="28" t="s">
        <v>434</v>
      </c>
      <c r="U155" s="49"/>
      <c r="V155" s="49">
        <v>4</v>
      </c>
      <c r="W155" s="49">
        <v>1</v>
      </c>
      <c r="X155" s="32" t="s">
        <v>1344</v>
      </c>
      <c r="Y155" s="50"/>
      <c r="Z155" s="50"/>
      <c r="AA155" s="30">
        <v>3005</v>
      </c>
      <c r="AB155" s="30"/>
      <c r="AC155" s="28" t="s">
        <v>187</v>
      </c>
      <c r="AD155" s="27" t="s">
        <v>255</v>
      </c>
      <c r="AE155" s="28" t="s">
        <v>188</v>
      </c>
      <c r="AF155" s="28" t="s">
        <v>201</v>
      </c>
      <c r="AG155" s="30"/>
      <c r="AH155" s="30"/>
      <c r="AI155" s="28"/>
      <c r="AJ155" s="34"/>
      <c r="AK155" s="28"/>
      <c r="AL155" s="27" t="s">
        <v>532</v>
      </c>
      <c r="AM155" s="26" t="s">
        <v>1344</v>
      </c>
      <c r="AN155" s="26" t="s">
        <v>1343</v>
      </c>
      <c r="AO155" s="26" t="s">
        <v>760</v>
      </c>
      <c r="AP155" s="35" t="s">
        <v>728</v>
      </c>
    </row>
    <row r="156" spans="1:42" s="26" customFormat="1" ht="16">
      <c r="A156" s="26" t="s">
        <v>216</v>
      </c>
      <c r="B156" s="27" t="s">
        <v>182</v>
      </c>
      <c r="C156" s="28"/>
      <c r="D156" s="28"/>
      <c r="E156" s="28"/>
      <c r="F156" s="28" t="s">
        <v>761</v>
      </c>
      <c r="G156" s="28"/>
      <c r="H156" s="28" t="s">
        <v>184</v>
      </c>
      <c r="I156" s="28" t="s">
        <v>707</v>
      </c>
      <c r="J156" s="29"/>
      <c r="K156" s="30"/>
      <c r="L156" s="30" t="s">
        <v>74</v>
      </c>
      <c r="M156" s="30"/>
      <c r="N156" s="30"/>
      <c r="O156" s="30"/>
      <c r="P156" s="30"/>
      <c r="Q156" s="30"/>
      <c r="R156" s="29"/>
      <c r="S156" s="30"/>
      <c r="T156" s="28" t="s">
        <v>434</v>
      </c>
      <c r="U156" s="36">
        <v>16384</v>
      </c>
      <c r="V156" s="36">
        <v>4</v>
      </c>
      <c r="W156" s="36">
        <v>1</v>
      </c>
      <c r="X156" s="32" t="s">
        <v>1344</v>
      </c>
      <c r="Y156" s="50"/>
      <c r="Z156" s="50"/>
      <c r="AA156" s="30">
        <v>3005</v>
      </c>
      <c r="AB156" s="30"/>
      <c r="AC156" s="28" t="s">
        <v>187</v>
      </c>
      <c r="AD156" s="27" t="s">
        <v>255</v>
      </c>
      <c r="AE156" s="28" t="s">
        <v>188</v>
      </c>
      <c r="AF156" s="28" t="s">
        <v>201</v>
      </c>
      <c r="AG156" s="30"/>
      <c r="AH156" s="30"/>
      <c r="AI156" s="28"/>
      <c r="AJ156" s="34"/>
      <c r="AK156" s="28"/>
      <c r="AL156" s="27" t="s">
        <v>536</v>
      </c>
      <c r="AM156" s="26" t="s">
        <v>1343</v>
      </c>
      <c r="AN156" s="26" t="s">
        <v>1343</v>
      </c>
      <c r="AO156" s="26" t="s">
        <v>762</v>
      </c>
      <c r="AP156" s="35" t="s">
        <v>728</v>
      </c>
    </row>
    <row r="157" spans="1:42" s="26" customFormat="1" ht="16">
      <c r="A157" s="26" t="s">
        <v>216</v>
      </c>
      <c r="B157" s="27" t="s">
        <v>182</v>
      </c>
      <c r="C157" s="28"/>
      <c r="D157" s="28"/>
      <c r="E157" s="28"/>
      <c r="F157" s="28" t="s">
        <v>763</v>
      </c>
      <c r="G157" s="28"/>
      <c r="H157" s="28" t="s">
        <v>184</v>
      </c>
      <c r="I157" s="28" t="s">
        <v>707</v>
      </c>
      <c r="J157" s="29"/>
      <c r="K157" s="30"/>
      <c r="L157" s="30" t="s">
        <v>74</v>
      </c>
      <c r="M157" s="30"/>
      <c r="N157" s="30"/>
      <c r="O157" s="30"/>
      <c r="P157" s="30"/>
      <c r="Q157" s="30"/>
      <c r="R157" s="29"/>
      <c r="S157" s="30"/>
      <c r="T157" s="28" t="s">
        <v>434</v>
      </c>
      <c r="U157" s="51">
        <v>16384</v>
      </c>
      <c r="V157" s="51">
        <v>4</v>
      </c>
      <c r="W157" s="51">
        <v>1</v>
      </c>
      <c r="X157" s="32" t="s">
        <v>1344</v>
      </c>
      <c r="Y157" s="52">
        <v>2</v>
      </c>
      <c r="Z157" s="53">
        <v>62.003619999999998</v>
      </c>
      <c r="AA157" s="30">
        <v>3006</v>
      </c>
      <c r="AB157" s="30" t="s">
        <v>153</v>
      </c>
      <c r="AC157" s="28" t="s">
        <v>187</v>
      </c>
      <c r="AD157" s="27" t="s">
        <v>255</v>
      </c>
      <c r="AE157" s="28" t="s">
        <v>188</v>
      </c>
      <c r="AF157" s="28" t="s">
        <v>201</v>
      </c>
      <c r="AG157" s="30" t="s">
        <v>77</v>
      </c>
      <c r="AH157" s="30" t="s">
        <v>77</v>
      </c>
      <c r="AI157" s="28"/>
      <c r="AJ157" s="34" t="s">
        <v>77</v>
      </c>
      <c r="AK157" s="28" t="s">
        <v>734</v>
      </c>
      <c r="AL157" s="27" t="s">
        <v>539</v>
      </c>
      <c r="AM157" s="26" t="s">
        <v>1343</v>
      </c>
      <c r="AN157" s="26" t="s">
        <v>1343</v>
      </c>
      <c r="AO157" s="26" t="s">
        <v>764</v>
      </c>
      <c r="AP157" s="35" t="s">
        <v>728</v>
      </c>
    </row>
    <row r="158" spans="1:42" s="26" customFormat="1" ht="16">
      <c r="A158" s="26" t="s">
        <v>216</v>
      </c>
      <c r="B158" s="27" t="s">
        <v>182</v>
      </c>
      <c r="C158" s="28"/>
      <c r="D158" s="28"/>
      <c r="E158" s="28"/>
      <c r="F158" s="28" t="s">
        <v>765</v>
      </c>
      <c r="G158" s="28"/>
      <c r="H158" s="28" t="s">
        <v>184</v>
      </c>
      <c r="I158" s="28" t="s">
        <v>707</v>
      </c>
      <c r="J158" s="29"/>
      <c r="K158" s="30"/>
      <c r="L158" s="30" t="s">
        <v>74</v>
      </c>
      <c r="M158" s="30"/>
      <c r="N158" s="30"/>
      <c r="O158" s="30"/>
      <c r="P158" s="30"/>
      <c r="Q158" s="30"/>
      <c r="R158" s="29"/>
      <c r="S158" s="30"/>
      <c r="T158" s="28" t="s">
        <v>434</v>
      </c>
      <c r="U158" s="36">
        <v>16384</v>
      </c>
      <c r="V158" s="36">
        <v>4</v>
      </c>
      <c r="W158" s="36">
        <v>1</v>
      </c>
      <c r="X158" s="32" t="s">
        <v>1344</v>
      </c>
      <c r="Y158" s="36">
        <v>2</v>
      </c>
      <c r="Z158" s="36">
        <v>88.000630000000001</v>
      </c>
      <c r="AA158" s="30">
        <v>127</v>
      </c>
      <c r="AB158" s="30"/>
      <c r="AC158" s="28" t="s">
        <v>187</v>
      </c>
      <c r="AD158" s="27" t="s">
        <v>255</v>
      </c>
      <c r="AE158" s="28" t="s">
        <v>196</v>
      </c>
      <c r="AF158" s="28" t="s">
        <v>210</v>
      </c>
      <c r="AG158" s="30" t="s">
        <v>77</v>
      </c>
      <c r="AH158" s="30" t="s">
        <v>77</v>
      </c>
      <c r="AI158" s="28"/>
      <c r="AJ158" s="34" t="s">
        <v>77</v>
      </c>
      <c r="AK158" s="28"/>
      <c r="AL158" s="27" t="s">
        <v>544</v>
      </c>
      <c r="AM158" s="26" t="s">
        <v>1343</v>
      </c>
      <c r="AN158" s="26" t="s">
        <v>1343</v>
      </c>
      <c r="AO158" s="26" t="s">
        <v>766</v>
      </c>
      <c r="AP158" s="35" t="s">
        <v>728</v>
      </c>
    </row>
    <row r="159" spans="1:42" s="26" customFormat="1" ht="16">
      <c r="A159" s="26" t="s">
        <v>216</v>
      </c>
      <c r="B159" s="27" t="s">
        <v>182</v>
      </c>
      <c r="C159" s="28"/>
      <c r="D159" s="28"/>
      <c r="E159" s="28"/>
      <c r="F159" s="28" t="s">
        <v>767</v>
      </c>
      <c r="G159" s="28"/>
      <c r="H159" s="28" t="s">
        <v>184</v>
      </c>
      <c r="I159" s="28" t="s">
        <v>707</v>
      </c>
      <c r="J159" s="29"/>
      <c r="K159" s="30"/>
      <c r="L159" s="30" t="s">
        <v>74</v>
      </c>
      <c r="M159" s="30"/>
      <c r="N159" s="30"/>
      <c r="O159" s="30"/>
      <c r="P159" s="30"/>
      <c r="Q159" s="30"/>
      <c r="R159" s="29"/>
      <c r="S159" s="30"/>
      <c r="T159" s="28" t="s">
        <v>434</v>
      </c>
      <c r="U159" s="36">
        <v>8192</v>
      </c>
      <c r="V159" s="36">
        <v>4</v>
      </c>
      <c r="W159" s="36">
        <v>1</v>
      </c>
      <c r="X159" s="32" t="s">
        <v>1344</v>
      </c>
      <c r="Y159" s="36">
        <v>2</v>
      </c>
      <c r="Z159" s="36">
        <v>96.000630000000001</v>
      </c>
      <c r="AA159" s="30">
        <v>127</v>
      </c>
      <c r="AB159" s="30"/>
      <c r="AC159" s="28" t="s">
        <v>187</v>
      </c>
      <c r="AD159" s="27" t="s">
        <v>255</v>
      </c>
      <c r="AE159" s="28" t="s">
        <v>196</v>
      </c>
      <c r="AF159" s="28" t="s">
        <v>210</v>
      </c>
      <c r="AG159" s="30" t="s">
        <v>77</v>
      </c>
      <c r="AH159" s="30" t="s">
        <v>77</v>
      </c>
      <c r="AI159" s="28"/>
      <c r="AJ159" s="34" t="s">
        <v>77</v>
      </c>
      <c r="AK159" s="28"/>
      <c r="AL159" s="27" t="s">
        <v>548</v>
      </c>
      <c r="AM159" s="26" t="s">
        <v>1344</v>
      </c>
      <c r="AN159" s="26" t="s">
        <v>1343</v>
      </c>
      <c r="AO159" s="26" t="s">
        <v>768</v>
      </c>
      <c r="AP159" s="35" t="s">
        <v>728</v>
      </c>
    </row>
    <row r="160" spans="1:42" s="26" customFormat="1" ht="16">
      <c r="A160" s="26" t="s">
        <v>216</v>
      </c>
      <c r="B160" s="27" t="s">
        <v>182</v>
      </c>
      <c r="C160" s="28"/>
      <c r="D160" s="28"/>
      <c r="E160" s="28"/>
      <c r="F160" s="28" t="s">
        <v>769</v>
      </c>
      <c r="G160" s="28"/>
      <c r="H160" s="28" t="s">
        <v>184</v>
      </c>
      <c r="I160" s="28" t="s">
        <v>707</v>
      </c>
      <c r="J160" s="29"/>
      <c r="K160" s="30"/>
      <c r="L160" s="30" t="s">
        <v>74</v>
      </c>
      <c r="M160" s="30"/>
      <c r="N160" s="30"/>
      <c r="O160" s="30"/>
      <c r="P160" s="30"/>
      <c r="Q160" s="30"/>
      <c r="R160" s="29"/>
      <c r="S160" s="30"/>
      <c r="T160" s="28" t="s">
        <v>434</v>
      </c>
      <c r="U160" s="36">
        <v>8192</v>
      </c>
      <c r="V160" s="36">
        <v>4</v>
      </c>
      <c r="W160" s="36">
        <v>1</v>
      </c>
      <c r="X160" s="32" t="s">
        <v>1344</v>
      </c>
      <c r="Y160" s="36">
        <v>4</v>
      </c>
      <c r="Z160" s="36">
        <v>292.00080000000003</v>
      </c>
      <c r="AA160" s="30">
        <v>125</v>
      </c>
      <c r="AB160" s="30"/>
      <c r="AC160" s="28" t="s">
        <v>187</v>
      </c>
      <c r="AD160" s="27" t="s">
        <v>255</v>
      </c>
      <c r="AE160" s="28" t="s">
        <v>196</v>
      </c>
      <c r="AF160" s="28" t="s">
        <v>210</v>
      </c>
      <c r="AG160" s="30" t="s">
        <v>77</v>
      </c>
      <c r="AH160" s="30" t="s">
        <v>77</v>
      </c>
      <c r="AI160" s="28"/>
      <c r="AJ160" s="34" t="s">
        <v>77</v>
      </c>
      <c r="AK160" s="28"/>
      <c r="AL160" s="27" t="s">
        <v>552</v>
      </c>
      <c r="AM160" s="26" t="s">
        <v>1344</v>
      </c>
      <c r="AN160" s="26" t="s">
        <v>1343</v>
      </c>
      <c r="AO160" s="26" t="s">
        <v>770</v>
      </c>
      <c r="AP160" s="35" t="s">
        <v>728</v>
      </c>
    </row>
    <row r="161" spans="1:42" s="26" customFormat="1" ht="16">
      <c r="A161" s="26" t="s">
        <v>216</v>
      </c>
      <c r="B161" s="27" t="s">
        <v>182</v>
      </c>
      <c r="C161" s="28"/>
      <c r="D161" s="28"/>
      <c r="E161" s="28"/>
      <c r="F161" s="28" t="s">
        <v>771</v>
      </c>
      <c r="G161" s="28"/>
      <c r="H161" s="28" t="s">
        <v>184</v>
      </c>
      <c r="I161" s="28" t="s">
        <v>707</v>
      </c>
      <c r="J161" s="29"/>
      <c r="K161" s="30"/>
      <c r="L161" s="30" t="s">
        <v>74</v>
      </c>
      <c r="M161" s="30"/>
      <c r="N161" s="30"/>
      <c r="O161" s="30"/>
      <c r="P161" s="30"/>
      <c r="Q161" s="30"/>
      <c r="R161" s="29"/>
      <c r="S161" s="30"/>
      <c r="T161" s="28" t="s">
        <v>434</v>
      </c>
      <c r="U161" s="36">
        <v>8192</v>
      </c>
      <c r="V161" s="36">
        <v>4</v>
      </c>
      <c r="W161" s="36">
        <v>1</v>
      </c>
      <c r="X161" s="32" t="s">
        <v>1344</v>
      </c>
      <c r="Y161" s="36">
        <v>2</v>
      </c>
      <c r="Z161" s="36">
        <v>84.00085</v>
      </c>
      <c r="AA161" s="30">
        <v>123</v>
      </c>
      <c r="AB161" s="30"/>
      <c r="AC161" s="28" t="s">
        <v>187</v>
      </c>
      <c r="AD161" s="27" t="s">
        <v>255</v>
      </c>
      <c r="AE161" s="28" t="s">
        <v>196</v>
      </c>
      <c r="AF161" s="28" t="s">
        <v>210</v>
      </c>
      <c r="AG161" s="30" t="s">
        <v>77</v>
      </c>
      <c r="AH161" s="30" t="s">
        <v>77</v>
      </c>
      <c r="AI161" s="28"/>
      <c r="AJ161" s="34" t="s">
        <v>77</v>
      </c>
      <c r="AK161" s="28"/>
      <c r="AL161" s="27" t="s">
        <v>555</v>
      </c>
      <c r="AM161" s="26" t="s">
        <v>1344</v>
      </c>
      <c r="AN161" s="26" t="s">
        <v>1343</v>
      </c>
      <c r="AO161" s="26" t="s">
        <v>772</v>
      </c>
      <c r="AP161" s="35" t="s">
        <v>728</v>
      </c>
    </row>
    <row r="162" spans="1:42" s="26" customFormat="1" ht="16">
      <c r="A162" s="26" t="s">
        <v>216</v>
      </c>
      <c r="B162" s="27" t="s">
        <v>182</v>
      </c>
      <c r="C162" s="28"/>
      <c r="D162" s="28"/>
      <c r="E162" s="28"/>
      <c r="F162" s="28" t="s">
        <v>773</v>
      </c>
      <c r="G162" s="28"/>
      <c r="H162" s="28" t="s">
        <v>184</v>
      </c>
      <c r="I162" s="28" t="s">
        <v>707</v>
      </c>
      <c r="J162" s="29"/>
      <c r="K162" s="30"/>
      <c r="L162" s="30" t="s">
        <v>74</v>
      </c>
      <c r="M162" s="30"/>
      <c r="N162" s="30"/>
      <c r="O162" s="30"/>
      <c r="P162" s="30"/>
      <c r="Q162" s="30"/>
      <c r="R162" s="29"/>
      <c r="S162" s="30"/>
      <c r="T162" s="28" t="s">
        <v>434</v>
      </c>
      <c r="U162" s="36">
        <v>12288</v>
      </c>
      <c r="V162" s="36">
        <v>4</v>
      </c>
      <c r="W162" s="36">
        <v>1</v>
      </c>
      <c r="X162" s="32" t="s">
        <v>1344</v>
      </c>
      <c r="Y162" s="36">
        <v>2</v>
      </c>
      <c r="Z162" s="36">
        <v>82.000500000000002</v>
      </c>
      <c r="AA162" s="30">
        <v>124</v>
      </c>
      <c r="AB162" s="30"/>
      <c r="AC162" s="28" t="s">
        <v>187</v>
      </c>
      <c r="AD162" s="27" t="s">
        <v>255</v>
      </c>
      <c r="AE162" s="28" t="s">
        <v>188</v>
      </c>
      <c r="AF162" s="28" t="s">
        <v>189</v>
      </c>
      <c r="AG162" s="30" t="s">
        <v>77</v>
      </c>
      <c r="AH162" s="30" t="s">
        <v>77</v>
      </c>
      <c r="AI162" s="28"/>
      <c r="AJ162" s="34" t="s">
        <v>77</v>
      </c>
      <c r="AK162" s="28"/>
      <c r="AL162" s="27" t="s">
        <v>559</v>
      </c>
      <c r="AM162" s="26" t="s">
        <v>1344</v>
      </c>
      <c r="AN162" s="26" t="s">
        <v>1343</v>
      </c>
      <c r="AO162" s="26" t="s">
        <v>774</v>
      </c>
      <c r="AP162" s="35" t="s">
        <v>728</v>
      </c>
    </row>
    <row r="163" spans="1:42" s="26" customFormat="1" ht="16">
      <c r="A163" s="26" t="s">
        <v>216</v>
      </c>
      <c r="B163" s="27" t="s">
        <v>182</v>
      </c>
      <c r="C163" s="28"/>
      <c r="D163" s="28"/>
      <c r="E163" s="28"/>
      <c r="F163" s="28" t="s">
        <v>775</v>
      </c>
      <c r="G163" s="28"/>
      <c r="H163" s="28" t="s">
        <v>184</v>
      </c>
      <c r="I163" s="28" t="s">
        <v>707</v>
      </c>
      <c r="J163" s="29"/>
      <c r="K163" s="30"/>
      <c r="L163" s="30" t="s">
        <v>74</v>
      </c>
      <c r="M163" s="30"/>
      <c r="N163" s="30"/>
      <c r="O163" s="30"/>
      <c r="P163" s="30"/>
      <c r="Q163" s="30"/>
      <c r="R163" s="29"/>
      <c r="S163" s="30"/>
      <c r="T163" s="28" t="s">
        <v>434</v>
      </c>
      <c r="U163" s="36">
        <v>8192</v>
      </c>
      <c r="V163" s="36">
        <v>4</v>
      </c>
      <c r="W163" s="36">
        <v>1</v>
      </c>
      <c r="X163" s="32" t="s">
        <v>1344</v>
      </c>
      <c r="Y163" s="50"/>
      <c r="Z163" s="50"/>
      <c r="AA163" s="30">
        <v>124</v>
      </c>
      <c r="AB163" s="30"/>
      <c r="AC163" s="28" t="s">
        <v>187</v>
      </c>
      <c r="AD163" s="27" t="s">
        <v>255</v>
      </c>
      <c r="AE163" s="28" t="s">
        <v>188</v>
      </c>
      <c r="AF163" s="28" t="s">
        <v>210</v>
      </c>
      <c r="AG163" s="30" t="s">
        <v>77</v>
      </c>
      <c r="AH163" s="30" t="s">
        <v>77</v>
      </c>
      <c r="AI163" s="28"/>
      <c r="AJ163" s="34" t="s">
        <v>77</v>
      </c>
      <c r="AK163" s="28" t="s">
        <v>776</v>
      </c>
      <c r="AL163" s="27" t="s">
        <v>562</v>
      </c>
      <c r="AM163" s="26" t="s">
        <v>1344</v>
      </c>
      <c r="AN163" s="26" t="s">
        <v>1343</v>
      </c>
      <c r="AO163" s="26" t="s">
        <v>777</v>
      </c>
      <c r="AP163" s="35" t="s">
        <v>728</v>
      </c>
    </row>
    <row r="164" spans="1:42" s="26" customFormat="1" ht="16">
      <c r="A164" s="26" t="s">
        <v>216</v>
      </c>
      <c r="B164" s="27" t="s">
        <v>182</v>
      </c>
      <c r="C164" s="28"/>
      <c r="D164" s="28"/>
      <c r="E164" s="28"/>
      <c r="F164" s="28" t="s">
        <v>778</v>
      </c>
      <c r="G164" s="28"/>
      <c r="H164" s="28" t="s">
        <v>184</v>
      </c>
      <c r="I164" s="28" t="s">
        <v>688</v>
      </c>
      <c r="J164" s="29"/>
      <c r="K164" s="30"/>
      <c r="L164" s="30" t="s">
        <v>74</v>
      </c>
      <c r="M164" s="30"/>
      <c r="N164" s="30"/>
      <c r="O164" s="30"/>
      <c r="P164" s="30"/>
      <c r="Q164" s="30"/>
      <c r="R164" s="29"/>
      <c r="S164" s="30"/>
      <c r="T164" s="28" t="s">
        <v>542</v>
      </c>
      <c r="U164" s="36">
        <v>8192</v>
      </c>
      <c r="V164" s="36">
        <v>4</v>
      </c>
      <c r="W164" s="36">
        <v>1</v>
      </c>
      <c r="X164" s="32" t="s">
        <v>1344</v>
      </c>
      <c r="Y164" s="36">
        <v>2</v>
      </c>
      <c r="Z164" s="36">
        <v>88.000559999999993</v>
      </c>
      <c r="AA164" s="30">
        <v>128</v>
      </c>
      <c r="AB164" s="30"/>
      <c r="AC164" s="28" t="s">
        <v>187</v>
      </c>
      <c r="AD164" s="27" t="s">
        <v>255</v>
      </c>
      <c r="AE164" s="28" t="s">
        <v>188</v>
      </c>
      <c r="AF164" s="28" t="s">
        <v>210</v>
      </c>
      <c r="AG164" s="30" t="s">
        <v>77</v>
      </c>
      <c r="AH164" s="30" t="s">
        <v>77</v>
      </c>
      <c r="AI164" s="28"/>
      <c r="AJ164" s="34" t="s">
        <v>77</v>
      </c>
      <c r="AK164" s="28"/>
      <c r="AL164" s="27" t="s">
        <v>567</v>
      </c>
      <c r="AM164" s="26" t="s">
        <v>1344</v>
      </c>
      <c r="AN164" s="26" t="s">
        <v>1343</v>
      </c>
      <c r="AO164" s="26" t="s">
        <v>779</v>
      </c>
      <c r="AP164" s="35" t="s">
        <v>780</v>
      </c>
    </row>
    <row r="165" spans="1:42" s="26" customFormat="1" ht="16">
      <c r="A165" s="26" t="s">
        <v>216</v>
      </c>
      <c r="B165" s="27" t="s">
        <v>182</v>
      </c>
      <c r="C165" s="28"/>
      <c r="D165" s="28"/>
      <c r="E165" s="28"/>
      <c r="F165" s="28" t="s">
        <v>781</v>
      </c>
      <c r="G165" s="28"/>
      <c r="H165" s="28" t="s">
        <v>184</v>
      </c>
      <c r="I165" s="28" t="s">
        <v>688</v>
      </c>
      <c r="J165" s="29"/>
      <c r="K165" s="30"/>
      <c r="L165" s="30" t="s">
        <v>74</v>
      </c>
      <c r="M165" s="30"/>
      <c r="N165" s="30"/>
      <c r="O165" s="30"/>
      <c r="P165" s="30"/>
      <c r="Q165" s="30"/>
      <c r="R165" s="29"/>
      <c r="S165" s="30"/>
      <c r="T165" s="28" t="s">
        <v>542</v>
      </c>
      <c r="U165" s="36">
        <v>8192</v>
      </c>
      <c r="V165" s="36">
        <v>4</v>
      </c>
      <c r="W165" s="36">
        <v>1</v>
      </c>
      <c r="X165" s="32" t="s">
        <v>1344</v>
      </c>
      <c r="Y165" s="36">
        <v>2</v>
      </c>
      <c r="Z165" s="36">
        <v>88.000730000000004</v>
      </c>
      <c r="AA165" s="30">
        <v>128</v>
      </c>
      <c r="AB165" s="30"/>
      <c r="AC165" s="28" t="s">
        <v>187</v>
      </c>
      <c r="AD165" s="27" t="s">
        <v>255</v>
      </c>
      <c r="AE165" s="28" t="s">
        <v>188</v>
      </c>
      <c r="AF165" s="28" t="s">
        <v>210</v>
      </c>
      <c r="AG165" s="30" t="s">
        <v>77</v>
      </c>
      <c r="AH165" s="30" t="s">
        <v>77</v>
      </c>
      <c r="AI165" s="28"/>
      <c r="AJ165" s="34" t="s">
        <v>77</v>
      </c>
      <c r="AK165" s="28"/>
      <c r="AL165" s="27" t="s">
        <v>570</v>
      </c>
      <c r="AM165" s="26" t="s">
        <v>1344</v>
      </c>
      <c r="AN165" s="26" t="s">
        <v>1343</v>
      </c>
      <c r="AO165" s="26" t="s">
        <v>782</v>
      </c>
      <c r="AP165" s="35" t="s">
        <v>780</v>
      </c>
    </row>
    <row r="166" spans="1:42" s="26" customFormat="1" ht="16">
      <c r="A166" s="26" t="s">
        <v>216</v>
      </c>
      <c r="B166" s="27" t="s">
        <v>182</v>
      </c>
      <c r="C166" s="28"/>
      <c r="D166" s="28"/>
      <c r="E166" s="28"/>
      <c r="F166" s="28" t="s">
        <v>783</v>
      </c>
      <c r="G166" s="28"/>
      <c r="H166" s="28" t="s">
        <v>184</v>
      </c>
      <c r="I166" s="28" t="s">
        <v>688</v>
      </c>
      <c r="J166" s="29"/>
      <c r="K166" s="30"/>
      <c r="L166" s="30" t="s">
        <v>74</v>
      </c>
      <c r="M166" s="30"/>
      <c r="N166" s="30"/>
      <c r="O166" s="30"/>
      <c r="P166" s="30"/>
      <c r="Q166" s="30"/>
      <c r="R166" s="29"/>
      <c r="S166" s="30"/>
      <c r="T166" s="28" t="s">
        <v>434</v>
      </c>
      <c r="U166" s="36">
        <v>8192</v>
      </c>
      <c r="V166" s="36">
        <v>4</v>
      </c>
      <c r="W166" s="36">
        <v>1</v>
      </c>
      <c r="X166" s="32" t="s">
        <v>1344</v>
      </c>
      <c r="Y166" s="36">
        <v>2</v>
      </c>
      <c r="Z166" s="36">
        <v>88.000720000000001</v>
      </c>
      <c r="AA166" s="30">
        <v>128</v>
      </c>
      <c r="AB166" s="30"/>
      <c r="AC166" s="28" t="s">
        <v>187</v>
      </c>
      <c r="AD166" s="27" t="s">
        <v>255</v>
      </c>
      <c r="AE166" s="28" t="s">
        <v>188</v>
      </c>
      <c r="AF166" s="28" t="s">
        <v>210</v>
      </c>
      <c r="AG166" s="30" t="s">
        <v>77</v>
      </c>
      <c r="AH166" s="30" t="s">
        <v>77</v>
      </c>
      <c r="AI166" s="28"/>
      <c r="AJ166" s="34" t="s">
        <v>77</v>
      </c>
      <c r="AK166" s="28"/>
      <c r="AL166" s="27" t="s">
        <v>573</v>
      </c>
      <c r="AM166" s="26" t="s">
        <v>1344</v>
      </c>
      <c r="AN166" s="26" t="s">
        <v>1343</v>
      </c>
      <c r="AO166" s="26" t="s">
        <v>784</v>
      </c>
      <c r="AP166" s="35" t="s">
        <v>780</v>
      </c>
    </row>
    <row r="167" spans="1:42" s="26" customFormat="1" ht="16">
      <c r="A167" s="26" t="s">
        <v>216</v>
      </c>
      <c r="B167" s="27" t="s">
        <v>182</v>
      </c>
      <c r="C167" s="28"/>
      <c r="D167" s="28"/>
      <c r="E167" s="28"/>
      <c r="F167" s="28" t="s">
        <v>785</v>
      </c>
      <c r="G167" s="28"/>
      <c r="H167" s="28" t="s">
        <v>184</v>
      </c>
      <c r="I167" s="28" t="s">
        <v>688</v>
      </c>
      <c r="J167" s="29"/>
      <c r="K167" s="30"/>
      <c r="L167" s="30" t="s">
        <v>74</v>
      </c>
      <c r="M167" s="30"/>
      <c r="N167" s="30"/>
      <c r="O167" s="30"/>
      <c r="P167" s="30"/>
      <c r="Q167" s="30"/>
      <c r="R167" s="29"/>
      <c r="S167" s="30"/>
      <c r="T167" s="28" t="s">
        <v>434</v>
      </c>
      <c r="U167" s="36">
        <v>8192</v>
      </c>
      <c r="V167" s="36">
        <v>4</v>
      </c>
      <c r="W167" s="36">
        <v>1</v>
      </c>
      <c r="X167" s="32" t="s">
        <v>1344</v>
      </c>
      <c r="Y167" s="36">
        <v>2</v>
      </c>
      <c r="Z167" s="36">
        <v>88.000690000000006</v>
      </c>
      <c r="AA167" s="30">
        <v>128</v>
      </c>
      <c r="AB167" s="30"/>
      <c r="AC167" s="28" t="s">
        <v>187</v>
      </c>
      <c r="AD167" s="27" t="s">
        <v>255</v>
      </c>
      <c r="AE167" s="28" t="s">
        <v>188</v>
      </c>
      <c r="AF167" s="28" t="s">
        <v>210</v>
      </c>
      <c r="AG167" s="30" t="s">
        <v>77</v>
      </c>
      <c r="AH167" s="30" t="s">
        <v>77</v>
      </c>
      <c r="AI167" s="28"/>
      <c r="AJ167" s="34" t="s">
        <v>77</v>
      </c>
      <c r="AK167" s="28"/>
      <c r="AL167" s="27" t="s">
        <v>576</v>
      </c>
      <c r="AM167" s="26" t="s">
        <v>1344</v>
      </c>
      <c r="AN167" s="26" t="s">
        <v>1343</v>
      </c>
      <c r="AO167" s="26" t="s">
        <v>786</v>
      </c>
      <c r="AP167" s="35" t="s">
        <v>780</v>
      </c>
    </row>
    <row r="168" spans="1:42" s="26" customFormat="1" ht="16">
      <c r="A168" s="26" t="s">
        <v>216</v>
      </c>
      <c r="B168" s="27" t="s">
        <v>182</v>
      </c>
      <c r="C168" s="28"/>
      <c r="D168" s="28"/>
      <c r="E168" s="28"/>
      <c r="F168" s="28" t="s">
        <v>787</v>
      </c>
      <c r="G168" s="28"/>
      <c r="H168" s="28" t="s">
        <v>184</v>
      </c>
      <c r="I168" s="28" t="s">
        <v>688</v>
      </c>
      <c r="J168" s="29"/>
      <c r="K168" s="30" t="s">
        <v>73</v>
      </c>
      <c r="L168" s="30"/>
      <c r="M168" s="30"/>
      <c r="N168" s="30"/>
      <c r="O168" s="30"/>
      <c r="P168" s="30"/>
      <c r="Q168" s="30"/>
      <c r="R168" s="29"/>
      <c r="S168" s="30"/>
      <c r="T168" s="28" t="s">
        <v>542</v>
      </c>
      <c r="U168" s="36">
        <v>2048</v>
      </c>
      <c r="V168" s="36">
        <v>1</v>
      </c>
      <c r="W168" s="36">
        <v>1</v>
      </c>
      <c r="X168" s="32" t="s">
        <v>1344</v>
      </c>
      <c r="Y168" s="36">
        <v>2</v>
      </c>
      <c r="Z168" s="36">
        <v>128.00210000000001</v>
      </c>
      <c r="AA168" s="30">
        <v>128</v>
      </c>
      <c r="AB168" s="30"/>
      <c r="AC168" s="28" t="s">
        <v>187</v>
      </c>
      <c r="AD168" s="27" t="s">
        <v>255</v>
      </c>
      <c r="AE168" s="28" t="s">
        <v>188</v>
      </c>
      <c r="AF168" s="28" t="s">
        <v>210</v>
      </c>
      <c r="AG168" s="30" t="s">
        <v>77</v>
      </c>
      <c r="AH168" s="30" t="s">
        <v>77</v>
      </c>
      <c r="AI168" s="28"/>
      <c r="AJ168" s="34" t="s">
        <v>77</v>
      </c>
      <c r="AK168" s="28"/>
      <c r="AL168" s="27" t="s">
        <v>580</v>
      </c>
      <c r="AM168" s="26" t="s">
        <v>1344</v>
      </c>
      <c r="AN168" s="26" t="s">
        <v>1343</v>
      </c>
      <c r="AO168" s="26" t="s">
        <v>788</v>
      </c>
      <c r="AP168" s="35" t="s">
        <v>780</v>
      </c>
    </row>
    <row r="169" spans="1:42" s="26" customFormat="1" ht="16">
      <c r="A169" s="26" t="s">
        <v>216</v>
      </c>
      <c r="B169" s="27" t="s">
        <v>182</v>
      </c>
      <c r="C169" s="28"/>
      <c r="D169" s="28"/>
      <c r="E169" s="28"/>
      <c r="F169" s="28" t="s">
        <v>789</v>
      </c>
      <c r="G169" s="28"/>
      <c r="H169" s="28" t="s">
        <v>184</v>
      </c>
      <c r="I169" s="28" t="s">
        <v>688</v>
      </c>
      <c r="J169" s="29"/>
      <c r="K169" s="30" t="s">
        <v>73</v>
      </c>
      <c r="L169" s="30"/>
      <c r="M169" s="30"/>
      <c r="N169" s="30"/>
      <c r="O169" s="30"/>
      <c r="P169" s="30"/>
      <c r="Q169" s="30"/>
      <c r="R169" s="29"/>
      <c r="S169" s="30"/>
      <c r="T169" s="28" t="s">
        <v>542</v>
      </c>
      <c r="U169" s="49"/>
      <c r="V169" s="49">
        <v>1</v>
      </c>
      <c r="W169" s="49">
        <v>1</v>
      </c>
      <c r="X169" s="32" t="s">
        <v>1344</v>
      </c>
      <c r="Y169" s="36">
        <v>2</v>
      </c>
      <c r="Z169" s="36">
        <v>128.00059999999999</v>
      </c>
      <c r="AA169" s="30">
        <v>128</v>
      </c>
      <c r="AB169" s="30"/>
      <c r="AC169" s="28" t="s">
        <v>187</v>
      </c>
      <c r="AD169" s="27" t="s">
        <v>255</v>
      </c>
      <c r="AE169" s="28" t="s">
        <v>188</v>
      </c>
      <c r="AF169" s="28" t="s">
        <v>210</v>
      </c>
      <c r="AG169" s="30" t="s">
        <v>77</v>
      </c>
      <c r="AH169" s="30" t="s">
        <v>77</v>
      </c>
      <c r="AI169" s="28"/>
      <c r="AJ169" s="34" t="s">
        <v>77</v>
      </c>
      <c r="AK169" s="28"/>
      <c r="AL169" s="27" t="s">
        <v>583</v>
      </c>
      <c r="AM169" s="26" t="s">
        <v>1344</v>
      </c>
      <c r="AN169" s="26" t="s">
        <v>1343</v>
      </c>
      <c r="AO169" s="26" t="s">
        <v>790</v>
      </c>
      <c r="AP169" s="35" t="s">
        <v>780</v>
      </c>
    </row>
    <row r="170" spans="1:42" s="26" customFormat="1" ht="16">
      <c r="A170" s="26" t="s">
        <v>216</v>
      </c>
      <c r="B170" s="27" t="s">
        <v>182</v>
      </c>
      <c r="C170" s="28"/>
      <c r="D170" s="28"/>
      <c r="E170" s="28"/>
      <c r="F170" s="28" t="s">
        <v>791</v>
      </c>
      <c r="G170" s="28"/>
      <c r="H170" s="28" t="s">
        <v>184</v>
      </c>
      <c r="I170" s="28" t="s">
        <v>688</v>
      </c>
      <c r="J170" s="29"/>
      <c r="K170" s="30" t="s">
        <v>73</v>
      </c>
      <c r="L170" s="30"/>
      <c r="M170" s="30"/>
      <c r="N170" s="30"/>
      <c r="O170" s="30"/>
      <c r="P170" s="30"/>
      <c r="Q170" s="30"/>
      <c r="R170" s="29"/>
      <c r="S170" s="30"/>
      <c r="T170" s="28" t="s">
        <v>434</v>
      </c>
      <c r="U170" s="36">
        <v>2048</v>
      </c>
      <c r="V170" s="36">
        <v>1</v>
      </c>
      <c r="W170" s="36">
        <v>1</v>
      </c>
      <c r="X170" s="32" t="s">
        <v>1344</v>
      </c>
      <c r="Y170" s="36">
        <v>2</v>
      </c>
      <c r="Z170" s="36">
        <v>88.000659999999996</v>
      </c>
      <c r="AA170" s="30">
        <v>128</v>
      </c>
      <c r="AB170" s="30"/>
      <c r="AC170" s="28" t="s">
        <v>187</v>
      </c>
      <c r="AD170" s="27" t="s">
        <v>255</v>
      </c>
      <c r="AE170" s="28" t="s">
        <v>188</v>
      </c>
      <c r="AF170" s="28" t="s">
        <v>210</v>
      </c>
      <c r="AG170" s="30" t="s">
        <v>77</v>
      </c>
      <c r="AH170" s="30" t="s">
        <v>77</v>
      </c>
      <c r="AI170" s="28"/>
      <c r="AJ170" s="34" t="s">
        <v>77</v>
      </c>
      <c r="AK170" s="28"/>
      <c r="AL170" s="27" t="s">
        <v>587</v>
      </c>
      <c r="AM170" s="26" t="s">
        <v>1344</v>
      </c>
      <c r="AN170" s="26" t="s">
        <v>1343</v>
      </c>
      <c r="AO170" s="26" t="s">
        <v>792</v>
      </c>
      <c r="AP170" s="35" t="s">
        <v>780</v>
      </c>
    </row>
    <row r="171" spans="1:42" s="26" customFormat="1" ht="16">
      <c r="A171" s="26" t="s">
        <v>216</v>
      </c>
      <c r="B171" s="27" t="s">
        <v>182</v>
      </c>
      <c r="C171" s="28"/>
      <c r="D171" s="28"/>
      <c r="E171" s="28"/>
      <c r="F171" s="28" t="s">
        <v>793</v>
      </c>
      <c r="G171" s="28"/>
      <c r="H171" s="28" t="s">
        <v>184</v>
      </c>
      <c r="I171" s="28" t="s">
        <v>688</v>
      </c>
      <c r="J171" s="29"/>
      <c r="K171" s="30" t="s">
        <v>73</v>
      </c>
      <c r="L171" s="30"/>
      <c r="M171" s="30"/>
      <c r="N171" s="30"/>
      <c r="O171" s="30"/>
      <c r="P171" s="30"/>
      <c r="Q171" s="30"/>
      <c r="R171" s="29"/>
      <c r="S171" s="30"/>
      <c r="T171" s="28" t="s">
        <v>434</v>
      </c>
      <c r="U171" s="36">
        <v>2048</v>
      </c>
      <c r="V171" s="36">
        <v>1</v>
      </c>
      <c r="W171" s="36">
        <v>1</v>
      </c>
      <c r="X171" s="32" t="s">
        <v>1344</v>
      </c>
      <c r="Y171" s="36">
        <v>2</v>
      </c>
      <c r="Z171" s="36">
        <v>88.000619999999998</v>
      </c>
      <c r="AA171" s="30">
        <v>128</v>
      </c>
      <c r="AB171" s="30"/>
      <c r="AC171" s="28" t="s">
        <v>187</v>
      </c>
      <c r="AD171" s="27" t="s">
        <v>255</v>
      </c>
      <c r="AE171" s="28" t="s">
        <v>188</v>
      </c>
      <c r="AF171" s="28" t="s">
        <v>210</v>
      </c>
      <c r="AG171" s="30" t="s">
        <v>77</v>
      </c>
      <c r="AH171" s="30" t="s">
        <v>77</v>
      </c>
      <c r="AI171" s="28"/>
      <c r="AJ171" s="34" t="s">
        <v>77</v>
      </c>
      <c r="AK171" s="28"/>
      <c r="AL171" s="27" t="s">
        <v>590</v>
      </c>
      <c r="AM171" s="26" t="s">
        <v>1344</v>
      </c>
      <c r="AN171" s="26" t="s">
        <v>1343</v>
      </c>
      <c r="AO171" s="26" t="s">
        <v>794</v>
      </c>
      <c r="AP171" s="35" t="s">
        <v>780</v>
      </c>
    </row>
    <row r="172" spans="1:42" s="26" customFormat="1" ht="16">
      <c r="A172" s="26" t="s">
        <v>216</v>
      </c>
      <c r="B172" s="27" t="s">
        <v>182</v>
      </c>
      <c r="C172" s="28"/>
      <c r="D172" s="28"/>
      <c r="E172" s="28"/>
      <c r="F172" s="28" t="s">
        <v>795</v>
      </c>
      <c r="G172" s="28"/>
      <c r="H172" s="28" t="s">
        <v>184</v>
      </c>
      <c r="I172" s="28" t="s">
        <v>688</v>
      </c>
      <c r="J172" s="29" t="s">
        <v>124</v>
      </c>
      <c r="K172" s="30"/>
      <c r="L172" s="30"/>
      <c r="M172" s="30"/>
      <c r="N172" s="30"/>
      <c r="O172" s="30"/>
      <c r="P172" s="30"/>
      <c r="Q172" s="30"/>
      <c r="R172" s="29"/>
      <c r="S172" s="30"/>
      <c r="T172" s="28" t="s">
        <v>542</v>
      </c>
      <c r="U172" s="36">
        <v>2048</v>
      </c>
      <c r="V172" s="36">
        <v>1</v>
      </c>
      <c r="W172" s="36">
        <v>1</v>
      </c>
      <c r="X172" s="32" t="s">
        <v>1344</v>
      </c>
      <c r="Y172" s="36">
        <v>2</v>
      </c>
      <c r="Z172" s="36">
        <v>88.000699999999995</v>
      </c>
      <c r="AA172" s="30">
        <v>128</v>
      </c>
      <c r="AB172" s="30"/>
      <c r="AC172" s="28" t="s">
        <v>187</v>
      </c>
      <c r="AD172" s="27" t="s">
        <v>255</v>
      </c>
      <c r="AE172" s="28" t="s">
        <v>188</v>
      </c>
      <c r="AF172" s="28" t="s">
        <v>210</v>
      </c>
      <c r="AG172" s="30" t="s">
        <v>77</v>
      </c>
      <c r="AH172" s="30" t="s">
        <v>77</v>
      </c>
      <c r="AI172" s="28"/>
      <c r="AJ172" s="34" t="s">
        <v>77</v>
      </c>
      <c r="AK172" s="28"/>
      <c r="AL172" s="27" t="s">
        <v>593</v>
      </c>
      <c r="AM172" s="26" t="s">
        <v>1344</v>
      </c>
      <c r="AN172" s="26" t="s">
        <v>1343</v>
      </c>
      <c r="AO172" s="26" t="s">
        <v>796</v>
      </c>
      <c r="AP172" s="35" t="s">
        <v>780</v>
      </c>
    </row>
    <row r="173" spans="1:42" s="26" customFormat="1" ht="16">
      <c r="A173" s="26" t="s">
        <v>216</v>
      </c>
      <c r="B173" s="27" t="s">
        <v>182</v>
      </c>
      <c r="C173" s="28"/>
      <c r="D173" s="28"/>
      <c r="E173" s="28"/>
      <c r="F173" s="28" t="s">
        <v>797</v>
      </c>
      <c r="G173" s="28"/>
      <c r="H173" s="28" t="s">
        <v>184</v>
      </c>
      <c r="I173" s="28" t="s">
        <v>688</v>
      </c>
      <c r="J173" s="29" t="s">
        <v>124</v>
      </c>
      <c r="K173" s="30"/>
      <c r="L173" s="30"/>
      <c r="M173" s="30"/>
      <c r="N173" s="30"/>
      <c r="O173" s="30"/>
      <c r="P173" s="30"/>
      <c r="Q173" s="30"/>
      <c r="R173" s="29"/>
      <c r="S173" s="30"/>
      <c r="T173" s="28" t="s">
        <v>434</v>
      </c>
      <c r="U173" s="36">
        <v>2048</v>
      </c>
      <c r="V173" s="36">
        <v>1</v>
      </c>
      <c r="W173" s="36">
        <v>1</v>
      </c>
      <c r="X173" s="32" t="s">
        <v>1344</v>
      </c>
      <c r="Y173" s="36">
        <v>2</v>
      </c>
      <c r="Z173" s="36">
        <v>128.001</v>
      </c>
      <c r="AA173" s="30">
        <v>128</v>
      </c>
      <c r="AB173" s="30"/>
      <c r="AC173" s="28" t="s">
        <v>187</v>
      </c>
      <c r="AD173" s="27" t="s">
        <v>255</v>
      </c>
      <c r="AE173" s="28" t="s">
        <v>188</v>
      </c>
      <c r="AF173" s="28" t="s">
        <v>210</v>
      </c>
      <c r="AG173" s="30" t="s">
        <v>77</v>
      </c>
      <c r="AH173" s="30" t="s">
        <v>77</v>
      </c>
      <c r="AI173" s="28"/>
      <c r="AJ173" s="34" t="s">
        <v>77</v>
      </c>
      <c r="AK173" s="28"/>
      <c r="AL173" s="27" t="s">
        <v>596</v>
      </c>
      <c r="AM173" s="26" t="s">
        <v>1344</v>
      </c>
      <c r="AN173" s="26" t="s">
        <v>1343</v>
      </c>
      <c r="AO173" s="26" t="s">
        <v>798</v>
      </c>
      <c r="AP173" s="35" t="s">
        <v>780</v>
      </c>
    </row>
    <row r="174" spans="1:42" s="26" customFormat="1" ht="16">
      <c r="A174" s="26" t="s">
        <v>248</v>
      </c>
      <c r="B174" s="27" t="s">
        <v>182</v>
      </c>
      <c r="C174" s="28"/>
      <c r="D174" s="28"/>
      <c r="E174" s="28"/>
      <c r="F174" s="28" t="s">
        <v>799</v>
      </c>
      <c r="G174" s="28"/>
      <c r="H174" s="28" t="s">
        <v>184</v>
      </c>
      <c r="I174" s="28" t="s">
        <v>541</v>
      </c>
      <c r="J174" s="29"/>
      <c r="K174" s="30" t="s">
        <v>73</v>
      </c>
      <c r="L174" s="30"/>
      <c r="M174" s="30"/>
      <c r="N174" s="30"/>
      <c r="O174" s="30"/>
      <c r="P174" s="30"/>
      <c r="Q174" s="30"/>
      <c r="R174" s="29"/>
      <c r="S174" s="30"/>
      <c r="T174" s="28" t="s">
        <v>542</v>
      </c>
      <c r="U174" s="36">
        <v>24576</v>
      </c>
      <c r="V174" s="36">
        <v>4</v>
      </c>
      <c r="W174" s="36">
        <v>1</v>
      </c>
      <c r="X174" s="32" t="s">
        <v>1344</v>
      </c>
      <c r="Y174" s="36">
        <v>2</v>
      </c>
      <c r="Z174" s="36">
        <v>88.000680000000003</v>
      </c>
      <c r="AA174" s="30">
        <v>128</v>
      </c>
      <c r="AB174" s="30"/>
      <c r="AC174" s="28" t="s">
        <v>187</v>
      </c>
      <c r="AD174" s="27" t="s">
        <v>255</v>
      </c>
      <c r="AE174" s="28" t="s">
        <v>188</v>
      </c>
      <c r="AF174" s="28" t="s">
        <v>210</v>
      </c>
      <c r="AG174" s="30" t="s">
        <v>77</v>
      </c>
      <c r="AH174" s="30" t="s">
        <v>77</v>
      </c>
      <c r="AI174" s="28"/>
      <c r="AJ174" s="34" t="s">
        <v>77</v>
      </c>
      <c r="AK174" s="28"/>
      <c r="AL174" s="27" t="s">
        <v>599</v>
      </c>
      <c r="AM174" s="26" t="s">
        <v>1344</v>
      </c>
      <c r="AN174" s="26" t="s">
        <v>1343</v>
      </c>
      <c r="AO174" s="26" t="s">
        <v>800</v>
      </c>
      <c r="AP174" s="35" t="s">
        <v>801</v>
      </c>
    </row>
    <row r="175" spans="1:42" s="26" customFormat="1" ht="16">
      <c r="A175" s="26" t="s">
        <v>248</v>
      </c>
      <c r="B175" s="27" t="s">
        <v>182</v>
      </c>
      <c r="C175" s="28"/>
      <c r="D175" s="28"/>
      <c r="E175" s="28"/>
      <c r="F175" s="28" t="s">
        <v>802</v>
      </c>
      <c r="G175" s="28"/>
      <c r="H175" s="28" t="s">
        <v>184</v>
      </c>
      <c r="I175" s="28" t="s">
        <v>541</v>
      </c>
      <c r="J175" s="29"/>
      <c r="K175" s="30" t="s">
        <v>73</v>
      </c>
      <c r="L175" s="30"/>
      <c r="M175" s="30"/>
      <c r="N175" s="30"/>
      <c r="O175" s="30"/>
      <c r="P175" s="30"/>
      <c r="Q175" s="30"/>
      <c r="R175" s="29"/>
      <c r="S175" s="30"/>
      <c r="T175" s="28" t="s">
        <v>542</v>
      </c>
      <c r="U175" s="36">
        <v>24576</v>
      </c>
      <c r="V175" s="36">
        <v>4</v>
      </c>
      <c r="W175" s="36">
        <v>1</v>
      </c>
      <c r="X175" s="32" t="s">
        <v>1344</v>
      </c>
      <c r="Y175" s="36">
        <v>3</v>
      </c>
      <c r="Z175" s="36">
        <v>138.00069999999999</v>
      </c>
      <c r="AA175" s="30">
        <v>128</v>
      </c>
      <c r="AB175" s="30"/>
      <c r="AC175" s="28" t="s">
        <v>187</v>
      </c>
      <c r="AD175" s="27" t="s">
        <v>255</v>
      </c>
      <c r="AE175" s="28" t="s">
        <v>188</v>
      </c>
      <c r="AF175" s="28" t="s">
        <v>210</v>
      </c>
      <c r="AG175" s="30" t="s">
        <v>77</v>
      </c>
      <c r="AH175" s="30" t="s">
        <v>77</v>
      </c>
      <c r="AI175" s="28"/>
      <c r="AJ175" s="34" t="s">
        <v>77</v>
      </c>
      <c r="AK175" s="28"/>
      <c r="AL175" s="27" t="s">
        <v>603</v>
      </c>
      <c r="AM175" s="26" t="s">
        <v>1344</v>
      </c>
      <c r="AN175" s="26" t="s">
        <v>1343</v>
      </c>
      <c r="AO175" s="26" t="s">
        <v>803</v>
      </c>
      <c r="AP175" s="35" t="s">
        <v>801</v>
      </c>
    </row>
    <row r="176" spans="1:42" s="26" customFormat="1" ht="16">
      <c r="A176" s="26" t="s">
        <v>248</v>
      </c>
      <c r="B176" s="27" t="s">
        <v>182</v>
      </c>
      <c r="C176" s="28"/>
      <c r="D176" s="28"/>
      <c r="E176" s="28"/>
      <c r="F176" s="28" t="s">
        <v>804</v>
      </c>
      <c r="G176" s="28"/>
      <c r="H176" s="28" t="s">
        <v>184</v>
      </c>
      <c r="I176" s="28" t="s">
        <v>541</v>
      </c>
      <c r="J176" s="29"/>
      <c r="K176" s="30" t="s">
        <v>73</v>
      </c>
      <c r="L176" s="30"/>
      <c r="M176" s="30"/>
      <c r="N176" s="30"/>
      <c r="O176" s="30"/>
      <c r="P176" s="30"/>
      <c r="Q176" s="30"/>
      <c r="R176" s="29"/>
      <c r="S176" s="30"/>
      <c r="T176" s="28" t="s">
        <v>542</v>
      </c>
      <c r="U176" s="36">
        <v>8192</v>
      </c>
      <c r="V176" s="36">
        <v>4</v>
      </c>
      <c r="W176" s="36">
        <v>1</v>
      </c>
      <c r="X176" s="32" t="s">
        <v>1344</v>
      </c>
      <c r="Y176" s="36">
        <v>2</v>
      </c>
      <c r="Z176" s="36">
        <v>88.001679999999993</v>
      </c>
      <c r="AA176" s="30">
        <v>128</v>
      </c>
      <c r="AB176" s="30"/>
      <c r="AC176" s="28" t="s">
        <v>187</v>
      </c>
      <c r="AD176" s="27" t="s">
        <v>255</v>
      </c>
      <c r="AE176" s="28" t="s">
        <v>188</v>
      </c>
      <c r="AF176" s="28" t="s">
        <v>210</v>
      </c>
      <c r="AG176" s="30" t="s">
        <v>77</v>
      </c>
      <c r="AH176" s="30" t="s">
        <v>77</v>
      </c>
      <c r="AI176" s="28" t="s">
        <v>182</v>
      </c>
      <c r="AJ176" s="34" t="s">
        <v>77</v>
      </c>
      <c r="AK176" s="28"/>
      <c r="AL176" s="27" t="s">
        <v>606</v>
      </c>
      <c r="AM176" s="26" t="s">
        <v>1344</v>
      </c>
      <c r="AN176" s="26" t="s">
        <v>1343</v>
      </c>
      <c r="AO176" s="26" t="s">
        <v>805</v>
      </c>
      <c r="AP176" s="35" t="s">
        <v>801</v>
      </c>
    </row>
    <row r="177" spans="1:42" s="26" customFormat="1" ht="16">
      <c r="A177" s="26" t="s">
        <v>248</v>
      </c>
      <c r="B177" s="27" t="s">
        <v>182</v>
      </c>
      <c r="C177" s="28"/>
      <c r="D177" s="28"/>
      <c r="E177" s="28"/>
      <c r="F177" s="28" t="s">
        <v>806</v>
      </c>
      <c r="G177" s="28"/>
      <c r="H177" s="28" t="s">
        <v>184</v>
      </c>
      <c r="I177" s="28" t="s">
        <v>541</v>
      </c>
      <c r="J177" s="29"/>
      <c r="K177" s="30" t="s">
        <v>73</v>
      </c>
      <c r="L177" s="30"/>
      <c r="M177" s="30"/>
      <c r="N177" s="30"/>
      <c r="O177" s="30"/>
      <c r="P177" s="30"/>
      <c r="Q177" s="30"/>
      <c r="R177" s="29"/>
      <c r="S177" s="30"/>
      <c r="T177" s="28" t="s">
        <v>542</v>
      </c>
      <c r="U177" s="36">
        <v>8192</v>
      </c>
      <c r="V177" s="36">
        <v>4</v>
      </c>
      <c r="W177" s="36">
        <v>1</v>
      </c>
      <c r="X177" s="32" t="s">
        <v>1344</v>
      </c>
      <c r="Y177" s="36">
        <v>2</v>
      </c>
      <c r="Z177" s="36">
        <v>96.003050000000002</v>
      </c>
      <c r="AA177" s="30">
        <v>128</v>
      </c>
      <c r="AB177" s="30"/>
      <c r="AC177" s="28" t="s">
        <v>187</v>
      </c>
      <c r="AD177" s="27" t="s">
        <v>255</v>
      </c>
      <c r="AE177" s="28" t="s">
        <v>188</v>
      </c>
      <c r="AF177" s="28" t="s">
        <v>210</v>
      </c>
      <c r="AG177" s="30" t="s">
        <v>77</v>
      </c>
      <c r="AH177" s="30" t="s">
        <v>77</v>
      </c>
      <c r="AI177" s="28"/>
      <c r="AJ177" s="34" t="s">
        <v>77</v>
      </c>
      <c r="AK177" s="28"/>
      <c r="AL177" s="27" t="s">
        <v>609</v>
      </c>
      <c r="AM177" s="26" t="s">
        <v>1344</v>
      </c>
      <c r="AN177" s="26" t="s">
        <v>1343</v>
      </c>
      <c r="AO177" s="26" t="s">
        <v>807</v>
      </c>
      <c r="AP177" s="35" t="s">
        <v>801</v>
      </c>
    </row>
    <row r="178" spans="1:42" s="26" customFormat="1" ht="16">
      <c r="A178" s="26" t="s">
        <v>248</v>
      </c>
      <c r="B178" s="27" t="s">
        <v>182</v>
      </c>
      <c r="C178" s="28"/>
      <c r="D178" s="28"/>
      <c r="E178" s="28"/>
      <c r="F178" s="28" t="s">
        <v>808</v>
      </c>
      <c r="G178" s="28"/>
      <c r="H178" s="28" t="s">
        <v>184</v>
      </c>
      <c r="I178" s="28" t="s">
        <v>541</v>
      </c>
      <c r="J178" s="29"/>
      <c r="K178" s="30" t="s">
        <v>73</v>
      </c>
      <c r="L178" s="30"/>
      <c r="M178" s="30"/>
      <c r="N178" s="30"/>
      <c r="O178" s="30"/>
      <c r="P178" s="30"/>
      <c r="Q178" s="30"/>
      <c r="R178" s="29"/>
      <c r="S178" s="30"/>
      <c r="T178" s="28" t="s">
        <v>542</v>
      </c>
      <c r="U178" s="36">
        <v>8192</v>
      </c>
      <c r="V178" s="36">
        <v>4</v>
      </c>
      <c r="W178" s="36">
        <v>1</v>
      </c>
      <c r="X178" s="32" t="s">
        <v>1344</v>
      </c>
      <c r="Y178" s="50"/>
      <c r="Z178" s="50"/>
      <c r="AA178" s="30">
        <v>741</v>
      </c>
      <c r="AB178" s="30"/>
      <c r="AC178" s="28" t="s">
        <v>187</v>
      </c>
      <c r="AD178" s="27" t="s">
        <v>255</v>
      </c>
      <c r="AE178" s="28" t="s">
        <v>188</v>
      </c>
      <c r="AF178" s="28" t="s">
        <v>210</v>
      </c>
      <c r="AG178" s="30" t="s">
        <v>77</v>
      </c>
      <c r="AH178" s="30" t="s">
        <v>77</v>
      </c>
      <c r="AI178" s="28"/>
      <c r="AJ178" s="34"/>
      <c r="AK178" s="28"/>
      <c r="AL178" s="27" t="s">
        <v>614</v>
      </c>
      <c r="AM178" s="26" t="s">
        <v>1344</v>
      </c>
      <c r="AN178" s="26" t="s">
        <v>1343</v>
      </c>
      <c r="AO178" s="26" t="s">
        <v>809</v>
      </c>
      <c r="AP178" s="35" t="s">
        <v>801</v>
      </c>
    </row>
    <row r="179" spans="1:42" s="26" customFormat="1" ht="16">
      <c r="A179" s="26" t="s">
        <v>248</v>
      </c>
      <c r="B179" s="27" t="s">
        <v>182</v>
      </c>
      <c r="C179" s="28" t="s">
        <v>810</v>
      </c>
      <c r="D179" s="28" t="s">
        <v>811</v>
      </c>
      <c r="E179" s="28" t="s">
        <v>285</v>
      </c>
      <c r="F179" s="28" t="s">
        <v>812</v>
      </c>
      <c r="G179" s="28" t="s">
        <v>813</v>
      </c>
      <c r="H179" s="28" t="s">
        <v>184</v>
      </c>
      <c r="I179" s="28" t="s">
        <v>541</v>
      </c>
      <c r="J179" s="29"/>
      <c r="K179" s="30"/>
      <c r="L179" s="30" t="s">
        <v>74</v>
      </c>
      <c r="M179" s="30"/>
      <c r="N179" s="30"/>
      <c r="O179" s="30"/>
      <c r="P179" s="30"/>
      <c r="Q179" s="30"/>
      <c r="R179" s="29"/>
      <c r="S179" s="30"/>
      <c r="T179" s="28" t="s">
        <v>542</v>
      </c>
      <c r="U179" s="31">
        <v>72417</v>
      </c>
      <c r="V179" s="31">
        <v>2</v>
      </c>
      <c r="W179" s="31">
        <v>6</v>
      </c>
      <c r="X179" s="32" t="s">
        <v>1344</v>
      </c>
      <c r="Y179" s="50"/>
      <c r="Z179" s="50"/>
      <c r="AA179" s="30">
        <v>741</v>
      </c>
      <c r="AB179" s="30"/>
      <c r="AC179" s="28" t="s">
        <v>224</v>
      </c>
      <c r="AD179" s="27" t="s">
        <v>255</v>
      </c>
      <c r="AE179" s="28" t="s">
        <v>188</v>
      </c>
      <c r="AF179" s="28" t="s">
        <v>210</v>
      </c>
      <c r="AG179" s="30" t="s">
        <v>77</v>
      </c>
      <c r="AH179" s="30" t="s">
        <v>77</v>
      </c>
      <c r="AI179" s="28"/>
      <c r="AJ179" s="34" t="s">
        <v>77</v>
      </c>
      <c r="AK179" s="28"/>
      <c r="AL179" s="27" t="s">
        <v>618</v>
      </c>
      <c r="AM179" s="26" t="s">
        <v>1344</v>
      </c>
      <c r="AN179" s="26" t="s">
        <v>1343</v>
      </c>
      <c r="AO179" s="26" t="s">
        <v>381</v>
      </c>
      <c r="AP179" s="35" t="s">
        <v>814</v>
      </c>
    </row>
    <row r="180" spans="1:42" s="26" customFormat="1" ht="16">
      <c r="A180" s="26" t="s">
        <v>248</v>
      </c>
      <c r="B180" s="27" t="s">
        <v>182</v>
      </c>
      <c r="C180" s="28" t="s">
        <v>815</v>
      </c>
      <c r="D180" s="28" t="s">
        <v>816</v>
      </c>
      <c r="E180" s="28" t="s">
        <v>285</v>
      </c>
      <c r="F180" s="28" t="s">
        <v>817</v>
      </c>
      <c r="G180" s="28" t="s">
        <v>818</v>
      </c>
      <c r="H180" s="28" t="s">
        <v>184</v>
      </c>
      <c r="I180" s="28" t="s">
        <v>541</v>
      </c>
      <c r="J180" s="29"/>
      <c r="K180" s="30"/>
      <c r="L180" s="30" t="s">
        <v>74</v>
      </c>
      <c r="M180" s="30"/>
      <c r="N180" s="30"/>
      <c r="O180" s="30"/>
      <c r="P180" s="30"/>
      <c r="Q180" s="30"/>
      <c r="R180" s="29"/>
      <c r="S180" s="30"/>
      <c r="T180" s="4" t="s">
        <v>102</v>
      </c>
      <c r="U180" s="31">
        <v>72417</v>
      </c>
      <c r="V180" s="31">
        <v>2</v>
      </c>
      <c r="W180" s="31">
        <v>6</v>
      </c>
      <c r="X180" s="32" t="s">
        <v>1344</v>
      </c>
      <c r="Y180" s="50"/>
      <c r="Z180" s="50"/>
      <c r="AA180" s="30">
        <v>841</v>
      </c>
      <c r="AB180" s="30"/>
      <c r="AC180" s="28" t="s">
        <v>224</v>
      </c>
      <c r="AD180" s="27" t="s">
        <v>255</v>
      </c>
      <c r="AE180" s="28" t="s">
        <v>188</v>
      </c>
      <c r="AF180" s="28" t="s">
        <v>210</v>
      </c>
      <c r="AG180" s="30" t="s">
        <v>77</v>
      </c>
      <c r="AH180" s="30" t="s">
        <v>77</v>
      </c>
      <c r="AI180" s="28"/>
      <c r="AJ180" s="34"/>
      <c r="AK180" s="28"/>
      <c r="AL180" s="27" t="s">
        <v>623</v>
      </c>
      <c r="AM180" s="26" t="s">
        <v>1344</v>
      </c>
      <c r="AN180" s="26" t="s">
        <v>1343</v>
      </c>
      <c r="AO180" s="26" t="s">
        <v>385</v>
      </c>
      <c r="AP180" s="35" t="s">
        <v>814</v>
      </c>
    </row>
    <row r="181" spans="1:42" s="26" customFormat="1" ht="16">
      <c r="A181" s="26" t="s">
        <v>233</v>
      </c>
      <c r="B181" s="27" t="s">
        <v>182</v>
      </c>
      <c r="C181" s="28" t="s">
        <v>819</v>
      </c>
      <c r="D181" s="28" t="s">
        <v>820</v>
      </c>
      <c r="E181" s="28" t="s">
        <v>279</v>
      </c>
      <c r="F181" s="28" t="s">
        <v>821</v>
      </c>
      <c r="G181" s="28" t="s">
        <v>822</v>
      </c>
      <c r="H181" s="28" t="s">
        <v>184</v>
      </c>
      <c r="I181" s="28" t="s">
        <v>31</v>
      </c>
      <c r="J181" s="29" t="s">
        <v>124</v>
      </c>
      <c r="K181" s="30" t="s">
        <v>73</v>
      </c>
      <c r="L181" s="30" t="s">
        <v>74</v>
      </c>
      <c r="M181" s="30"/>
      <c r="N181" s="30"/>
      <c r="O181" s="30"/>
      <c r="P181" s="30"/>
      <c r="Q181" s="30"/>
      <c r="R181" s="29"/>
      <c r="S181" s="30"/>
      <c r="T181" s="28" t="s">
        <v>429</v>
      </c>
      <c r="U181" s="31">
        <v>257930</v>
      </c>
      <c r="V181" s="31">
        <v>4</v>
      </c>
      <c r="W181" s="31">
        <v>6</v>
      </c>
      <c r="X181" s="32" t="s">
        <v>1344</v>
      </c>
      <c r="Y181" s="36">
        <v>22</v>
      </c>
      <c r="Z181" s="36">
        <v>2326</v>
      </c>
      <c r="AA181" s="30">
        <v>801</v>
      </c>
      <c r="AB181" s="30"/>
      <c r="AC181" s="28" t="s">
        <v>224</v>
      </c>
      <c r="AD181" s="27" t="s">
        <v>255</v>
      </c>
      <c r="AE181" s="28" t="s">
        <v>196</v>
      </c>
      <c r="AF181" s="28" t="s">
        <v>210</v>
      </c>
      <c r="AG181" s="30" t="s">
        <v>77</v>
      </c>
      <c r="AH181" s="30" t="s">
        <v>77</v>
      </c>
      <c r="AI181" s="28"/>
      <c r="AJ181" s="34" t="s">
        <v>77</v>
      </c>
      <c r="AK181" s="28" t="s">
        <v>823</v>
      </c>
      <c r="AL181" s="27" t="s">
        <v>626</v>
      </c>
      <c r="AM181" s="26" t="s">
        <v>1344</v>
      </c>
      <c r="AN181" s="26" t="s">
        <v>1343</v>
      </c>
      <c r="AO181" s="26" t="s">
        <v>389</v>
      </c>
      <c r="AP181" s="35" t="s">
        <v>824</v>
      </c>
    </row>
    <row r="182" spans="1:42" s="26" customFormat="1" ht="16">
      <c r="A182" s="26" t="s">
        <v>248</v>
      </c>
      <c r="B182" s="27" t="s">
        <v>182</v>
      </c>
      <c r="C182" s="28" t="s">
        <v>825</v>
      </c>
      <c r="D182" s="28" t="s">
        <v>826</v>
      </c>
      <c r="E182" s="28" t="s">
        <v>285</v>
      </c>
      <c r="F182" s="28" t="s">
        <v>827</v>
      </c>
      <c r="G182" s="28" t="s">
        <v>828</v>
      </c>
      <c r="H182" s="28" t="s">
        <v>184</v>
      </c>
      <c r="I182" s="28" t="s">
        <v>578</v>
      </c>
      <c r="J182" s="29"/>
      <c r="K182" s="30"/>
      <c r="L182" s="30" t="s">
        <v>74</v>
      </c>
      <c r="M182" s="30"/>
      <c r="N182" s="30"/>
      <c r="O182" s="30"/>
      <c r="P182" s="30"/>
      <c r="Q182" s="30"/>
      <c r="R182" s="29"/>
      <c r="S182" s="30"/>
      <c r="T182" s="28" t="s">
        <v>542</v>
      </c>
      <c r="U182" s="31">
        <v>144945</v>
      </c>
      <c r="V182" s="31">
        <v>2</v>
      </c>
      <c r="W182" s="31">
        <v>6</v>
      </c>
      <c r="X182" s="32" t="s">
        <v>1344</v>
      </c>
      <c r="Y182" s="50"/>
      <c r="Z182" s="50"/>
      <c r="AA182" s="30">
        <v>841</v>
      </c>
      <c r="AB182" s="30"/>
      <c r="AC182" s="28" t="s">
        <v>224</v>
      </c>
      <c r="AD182" s="27" t="s">
        <v>255</v>
      </c>
      <c r="AE182" s="28" t="s">
        <v>188</v>
      </c>
      <c r="AF182" s="28" t="s">
        <v>210</v>
      </c>
      <c r="AG182" s="30" t="s">
        <v>77</v>
      </c>
      <c r="AH182" s="30" t="s">
        <v>77</v>
      </c>
      <c r="AI182" s="28"/>
      <c r="AJ182" s="34" t="s">
        <v>77</v>
      </c>
      <c r="AK182" s="28"/>
      <c r="AL182" s="27" t="s">
        <v>629</v>
      </c>
      <c r="AM182" s="26" t="s">
        <v>1344</v>
      </c>
      <c r="AN182" s="26" t="s">
        <v>1343</v>
      </c>
      <c r="AO182" s="26" t="s">
        <v>395</v>
      </c>
      <c r="AP182" s="35">
        <v>0</v>
      </c>
    </row>
    <row r="183" spans="1:42" s="26" customFormat="1" ht="16">
      <c r="A183" s="26" t="s">
        <v>248</v>
      </c>
      <c r="B183" s="27" t="s">
        <v>182</v>
      </c>
      <c r="C183" s="28" t="s">
        <v>829</v>
      </c>
      <c r="D183" s="28" t="s">
        <v>830</v>
      </c>
      <c r="E183" s="28" t="s">
        <v>285</v>
      </c>
      <c r="F183" s="28" t="s">
        <v>831</v>
      </c>
      <c r="G183" s="28" t="s">
        <v>818</v>
      </c>
      <c r="H183" s="28" t="s">
        <v>184</v>
      </c>
      <c r="I183" s="28" t="s">
        <v>578</v>
      </c>
      <c r="J183" s="29"/>
      <c r="K183" s="30"/>
      <c r="L183" s="30" t="s">
        <v>74</v>
      </c>
      <c r="M183" s="30"/>
      <c r="N183" s="30"/>
      <c r="O183" s="30"/>
      <c r="P183" s="30"/>
      <c r="Q183" s="30"/>
      <c r="R183" s="29"/>
      <c r="S183" s="30"/>
      <c r="T183" s="28" t="s">
        <v>542</v>
      </c>
      <c r="U183" s="31">
        <v>144945</v>
      </c>
      <c r="V183" s="31">
        <v>2</v>
      </c>
      <c r="W183" s="31">
        <v>6</v>
      </c>
      <c r="X183" s="32" t="s">
        <v>1344</v>
      </c>
      <c r="Y183" s="50"/>
      <c r="Z183" s="50"/>
      <c r="AA183" s="30">
        <v>841</v>
      </c>
      <c r="AB183" s="30"/>
      <c r="AC183" s="28" t="s">
        <v>224</v>
      </c>
      <c r="AD183" s="27" t="s">
        <v>255</v>
      </c>
      <c r="AE183" s="28" t="s">
        <v>188</v>
      </c>
      <c r="AF183" s="28" t="s">
        <v>210</v>
      </c>
      <c r="AG183" s="30" t="s">
        <v>77</v>
      </c>
      <c r="AH183" s="30" t="s">
        <v>77</v>
      </c>
      <c r="AI183" s="28"/>
      <c r="AJ183" s="34" t="s">
        <v>77</v>
      </c>
      <c r="AK183" s="28"/>
      <c r="AL183" s="27" t="s">
        <v>634</v>
      </c>
      <c r="AM183" s="26" t="s">
        <v>1344</v>
      </c>
      <c r="AN183" s="26" t="s">
        <v>1343</v>
      </c>
      <c r="AO183" s="26" t="s">
        <v>400</v>
      </c>
      <c r="AP183" s="35">
        <v>0</v>
      </c>
    </row>
    <row r="184" spans="1:42" s="26" customFormat="1" ht="16">
      <c r="A184" s="26" t="s">
        <v>248</v>
      </c>
      <c r="B184" s="27" t="s">
        <v>182</v>
      </c>
      <c r="C184" s="28" t="s">
        <v>832</v>
      </c>
      <c r="D184" s="28" t="s">
        <v>833</v>
      </c>
      <c r="E184" s="28" t="s">
        <v>285</v>
      </c>
      <c r="F184" s="28" t="s">
        <v>834</v>
      </c>
      <c r="G184" s="28" t="s">
        <v>818</v>
      </c>
      <c r="H184" s="28" t="s">
        <v>184</v>
      </c>
      <c r="I184" s="28" t="s">
        <v>585</v>
      </c>
      <c r="J184" s="29"/>
      <c r="K184" s="30"/>
      <c r="L184" s="30" t="s">
        <v>74</v>
      </c>
      <c r="M184" s="30"/>
      <c r="N184" s="30"/>
      <c r="O184" s="30"/>
      <c r="P184" s="30"/>
      <c r="Q184" s="30"/>
      <c r="R184" s="29"/>
      <c r="S184" s="30"/>
      <c r="T184" s="28" t="s">
        <v>542</v>
      </c>
      <c r="U184" s="31">
        <v>24082</v>
      </c>
      <c r="V184" s="31">
        <v>2</v>
      </c>
      <c r="W184" s="31">
        <v>6</v>
      </c>
      <c r="X184" s="32" t="s">
        <v>1344</v>
      </c>
      <c r="Y184" s="36">
        <v>2</v>
      </c>
      <c r="Z184" s="36">
        <v>39.000349999999997</v>
      </c>
      <c r="AA184" s="30">
        <v>701</v>
      </c>
      <c r="AB184" s="30"/>
      <c r="AC184" s="28" t="s">
        <v>224</v>
      </c>
      <c r="AD184" s="27" t="s">
        <v>255</v>
      </c>
      <c r="AE184" s="28" t="s">
        <v>196</v>
      </c>
      <c r="AF184" s="28" t="s">
        <v>210</v>
      </c>
      <c r="AG184" s="30" t="s">
        <v>77</v>
      </c>
      <c r="AH184" s="30" t="s">
        <v>77</v>
      </c>
      <c r="AI184" s="28"/>
      <c r="AJ184" s="34"/>
      <c r="AK184" s="28"/>
      <c r="AL184" s="27" t="s">
        <v>640</v>
      </c>
      <c r="AM184" s="26" t="s">
        <v>1344</v>
      </c>
      <c r="AN184" s="26" t="s">
        <v>1343</v>
      </c>
      <c r="AO184" s="26" t="s">
        <v>405</v>
      </c>
      <c r="AP184" s="35">
        <v>0</v>
      </c>
    </row>
    <row r="185" spans="1:42" s="26" customFormat="1" ht="16">
      <c r="A185" s="26" t="s">
        <v>248</v>
      </c>
      <c r="B185" s="27" t="s">
        <v>182</v>
      </c>
      <c r="C185" s="28" t="s">
        <v>835</v>
      </c>
      <c r="D185" s="28" t="s">
        <v>836</v>
      </c>
      <c r="E185" s="28" t="s">
        <v>285</v>
      </c>
      <c r="F185" s="28" t="s">
        <v>837</v>
      </c>
      <c r="G185" s="28" t="s">
        <v>818</v>
      </c>
      <c r="H185" s="28" t="s">
        <v>184</v>
      </c>
      <c r="I185" s="28" t="s">
        <v>585</v>
      </c>
      <c r="J185" s="29"/>
      <c r="K185" s="30"/>
      <c r="L185" s="30" t="s">
        <v>74</v>
      </c>
      <c r="M185" s="30"/>
      <c r="N185" s="30"/>
      <c r="O185" s="30"/>
      <c r="P185" s="30"/>
      <c r="Q185" s="30"/>
      <c r="R185" s="29"/>
      <c r="S185" s="30"/>
      <c r="T185" s="28" t="s">
        <v>542</v>
      </c>
      <c r="U185" s="31">
        <v>24082</v>
      </c>
      <c r="V185" s="31">
        <v>2</v>
      </c>
      <c r="W185" s="31">
        <v>6</v>
      </c>
      <c r="X185" s="32" t="s">
        <v>1344</v>
      </c>
      <c r="Y185" s="36">
        <v>2</v>
      </c>
      <c r="Z185" s="36">
        <v>196.00069999999999</v>
      </c>
      <c r="AA185" s="30">
        <v>127</v>
      </c>
      <c r="AB185" s="30"/>
      <c r="AC185" s="28" t="s">
        <v>224</v>
      </c>
      <c r="AD185" s="27" t="s">
        <v>255</v>
      </c>
      <c r="AE185" s="28" t="s">
        <v>196</v>
      </c>
      <c r="AF185" s="28" t="s">
        <v>189</v>
      </c>
      <c r="AG185" s="30" t="s">
        <v>77</v>
      </c>
      <c r="AH185" s="30" t="s">
        <v>77</v>
      </c>
      <c r="AI185" s="28"/>
      <c r="AJ185" s="34" t="s">
        <v>77</v>
      </c>
      <c r="AK185" s="28" t="s">
        <v>838</v>
      </c>
      <c r="AL185" s="27" t="s">
        <v>646</v>
      </c>
      <c r="AM185" s="26" t="s">
        <v>1344</v>
      </c>
      <c r="AN185" s="26" t="s">
        <v>1343</v>
      </c>
      <c r="AO185" s="26" t="s">
        <v>409</v>
      </c>
      <c r="AP185" s="35">
        <v>0</v>
      </c>
    </row>
    <row r="186" spans="1:42" s="26" customFormat="1" ht="16">
      <c r="A186" s="26" t="s">
        <v>248</v>
      </c>
      <c r="B186" s="27" t="s">
        <v>182</v>
      </c>
      <c r="C186" s="28" t="s">
        <v>839</v>
      </c>
      <c r="D186" s="28" t="s">
        <v>840</v>
      </c>
      <c r="E186" s="28" t="s">
        <v>285</v>
      </c>
      <c r="F186" s="28" t="s">
        <v>841</v>
      </c>
      <c r="G186" s="28" t="s">
        <v>818</v>
      </c>
      <c r="H186" s="28" t="s">
        <v>184</v>
      </c>
      <c r="I186" s="28" t="s">
        <v>601</v>
      </c>
      <c r="J186" s="29"/>
      <c r="K186" s="30"/>
      <c r="L186" s="30" t="s">
        <v>74</v>
      </c>
      <c r="M186" s="30"/>
      <c r="N186" s="30"/>
      <c r="O186" s="30"/>
      <c r="P186" s="30"/>
      <c r="Q186" s="30"/>
      <c r="R186" s="29"/>
      <c r="S186" s="30"/>
      <c r="T186" s="28" t="s">
        <v>542</v>
      </c>
      <c r="U186" s="31">
        <v>24082</v>
      </c>
      <c r="V186" s="31">
        <v>2</v>
      </c>
      <c r="W186" s="31">
        <v>6</v>
      </c>
      <c r="X186" s="32" t="s">
        <v>1344</v>
      </c>
      <c r="Y186" s="50"/>
      <c r="Z186" s="50"/>
      <c r="AA186" s="30">
        <v>128</v>
      </c>
      <c r="AB186" s="30"/>
      <c r="AC186" s="28" t="s">
        <v>224</v>
      </c>
      <c r="AD186" s="27" t="s">
        <v>255</v>
      </c>
      <c r="AE186" s="28" t="s">
        <v>188</v>
      </c>
      <c r="AF186" s="28" t="s">
        <v>189</v>
      </c>
      <c r="AG186" s="30" t="s">
        <v>77</v>
      </c>
      <c r="AH186" s="30" t="s">
        <v>77</v>
      </c>
      <c r="AI186" s="28"/>
      <c r="AJ186" s="34" t="s">
        <v>77</v>
      </c>
      <c r="AK186" s="28" t="s">
        <v>838</v>
      </c>
      <c r="AL186" s="27" t="s">
        <v>650</v>
      </c>
      <c r="AM186" s="26" t="s">
        <v>1344</v>
      </c>
      <c r="AN186" s="26" t="s">
        <v>1343</v>
      </c>
      <c r="AO186" s="26" t="s">
        <v>413</v>
      </c>
      <c r="AP186" s="35">
        <v>0</v>
      </c>
    </row>
    <row r="187" spans="1:42" s="26" customFormat="1" ht="16">
      <c r="A187" s="26" t="s">
        <v>248</v>
      </c>
      <c r="B187" s="27" t="s">
        <v>182</v>
      </c>
      <c r="C187" s="28" t="s">
        <v>842</v>
      </c>
      <c r="D187" s="28" t="s">
        <v>843</v>
      </c>
      <c r="E187" s="28" t="s">
        <v>285</v>
      </c>
      <c r="F187" s="28" t="s">
        <v>844</v>
      </c>
      <c r="G187" s="28" t="s">
        <v>818</v>
      </c>
      <c r="H187" s="28" t="s">
        <v>184</v>
      </c>
      <c r="I187" s="28" t="s">
        <v>601</v>
      </c>
      <c r="J187" s="29"/>
      <c r="K187" s="30"/>
      <c r="L187" s="30" t="s">
        <v>74</v>
      </c>
      <c r="M187" s="30"/>
      <c r="N187" s="30"/>
      <c r="O187" s="30"/>
      <c r="P187" s="30"/>
      <c r="Q187" s="30"/>
      <c r="R187" s="29"/>
      <c r="S187" s="30"/>
      <c r="T187" s="28" t="s">
        <v>542</v>
      </c>
      <c r="U187" s="31">
        <v>24082</v>
      </c>
      <c r="V187" s="31">
        <v>2</v>
      </c>
      <c r="W187" s="31">
        <v>6</v>
      </c>
      <c r="X187" s="32" t="s">
        <v>1344</v>
      </c>
      <c r="Y187" s="36">
        <v>2</v>
      </c>
      <c r="Z187" s="36">
        <v>82.002690000000001</v>
      </c>
      <c r="AA187" s="30">
        <v>127</v>
      </c>
      <c r="AB187" s="30"/>
      <c r="AC187" s="28" t="s">
        <v>224</v>
      </c>
      <c r="AD187" s="27" t="s">
        <v>255</v>
      </c>
      <c r="AE187" s="28" t="s">
        <v>196</v>
      </c>
      <c r="AF187" s="28" t="s">
        <v>210</v>
      </c>
      <c r="AG187" s="30" t="s">
        <v>77</v>
      </c>
      <c r="AH187" s="30" t="s">
        <v>77</v>
      </c>
      <c r="AI187" s="28"/>
      <c r="AJ187" s="34" t="s">
        <v>77</v>
      </c>
      <c r="AK187" s="28"/>
      <c r="AL187" s="27" t="s">
        <v>654</v>
      </c>
      <c r="AM187" s="26" t="s">
        <v>1344</v>
      </c>
      <c r="AN187" s="26" t="s">
        <v>1343</v>
      </c>
      <c r="AO187" s="26" t="s">
        <v>418</v>
      </c>
      <c r="AP187" s="35">
        <v>0</v>
      </c>
    </row>
    <row r="188" spans="1:42" s="26" customFormat="1" ht="16">
      <c r="A188" s="26" t="s">
        <v>248</v>
      </c>
      <c r="B188" s="27" t="s">
        <v>182</v>
      </c>
      <c r="C188" s="28" t="s">
        <v>845</v>
      </c>
      <c r="D188" s="28" t="s">
        <v>846</v>
      </c>
      <c r="E188" s="28" t="s">
        <v>285</v>
      </c>
      <c r="F188" s="28" t="s">
        <v>847</v>
      </c>
      <c r="G188" s="28" t="s">
        <v>818</v>
      </c>
      <c r="H188" s="28" t="s">
        <v>184</v>
      </c>
      <c r="I188" s="28" t="s">
        <v>601</v>
      </c>
      <c r="J188" s="29"/>
      <c r="K188" s="30" t="s">
        <v>73</v>
      </c>
      <c r="L188" s="30"/>
      <c r="M188" s="30"/>
      <c r="N188" s="30"/>
      <c r="O188" s="30"/>
      <c r="P188" s="30"/>
      <c r="Q188" s="30"/>
      <c r="R188" s="29"/>
      <c r="S188" s="30"/>
      <c r="T188" s="28" t="s">
        <v>542</v>
      </c>
      <c r="U188" s="31">
        <v>24082</v>
      </c>
      <c r="V188" s="31">
        <v>2</v>
      </c>
      <c r="W188" s="31">
        <v>6</v>
      </c>
      <c r="X188" s="32" t="s">
        <v>1344</v>
      </c>
      <c r="Y188" s="36">
        <v>2</v>
      </c>
      <c r="Z188" s="36">
        <v>66.001919999999998</v>
      </c>
      <c r="AA188" s="30">
        <v>127</v>
      </c>
      <c r="AB188" s="30"/>
      <c r="AC188" s="28" t="s">
        <v>224</v>
      </c>
      <c r="AD188" s="27" t="s">
        <v>255</v>
      </c>
      <c r="AE188" s="28" t="s">
        <v>196</v>
      </c>
      <c r="AF188" s="28" t="s">
        <v>210</v>
      </c>
      <c r="AG188" s="30" t="s">
        <v>77</v>
      </c>
      <c r="AH188" s="30" t="s">
        <v>77</v>
      </c>
      <c r="AI188" s="28"/>
      <c r="AJ188" s="34" t="s">
        <v>77</v>
      </c>
      <c r="AK188" s="28"/>
      <c r="AL188" s="27" t="s">
        <v>658</v>
      </c>
      <c r="AM188" s="26" t="s">
        <v>1344</v>
      </c>
      <c r="AN188" s="26" t="s">
        <v>1343</v>
      </c>
      <c r="AO188" s="26" t="s">
        <v>422</v>
      </c>
      <c r="AP188" s="35">
        <v>0</v>
      </c>
    </row>
    <row r="189" spans="1:42" s="26" customFormat="1" ht="16">
      <c r="A189" s="26" t="s">
        <v>248</v>
      </c>
      <c r="B189" s="27" t="s">
        <v>182</v>
      </c>
      <c r="C189" s="28" t="s">
        <v>848</v>
      </c>
      <c r="D189" s="28" t="s">
        <v>849</v>
      </c>
      <c r="E189" s="28" t="s">
        <v>285</v>
      </c>
      <c r="F189" s="28" t="s">
        <v>850</v>
      </c>
      <c r="G189" s="28" t="s">
        <v>818</v>
      </c>
      <c r="H189" s="28" t="s">
        <v>184</v>
      </c>
      <c r="I189" s="28" t="s">
        <v>601</v>
      </c>
      <c r="J189" s="29"/>
      <c r="K189" s="30" t="s">
        <v>73</v>
      </c>
      <c r="L189" s="30"/>
      <c r="M189" s="30"/>
      <c r="N189" s="30"/>
      <c r="O189" s="30"/>
      <c r="P189" s="30"/>
      <c r="Q189" s="30"/>
      <c r="R189" s="29"/>
      <c r="S189" s="30"/>
      <c r="T189" s="28" t="s">
        <v>542</v>
      </c>
      <c r="U189" s="31">
        <v>24082</v>
      </c>
      <c r="V189" s="31">
        <v>2</v>
      </c>
      <c r="W189" s="31">
        <v>6</v>
      </c>
      <c r="X189" s="32" t="s">
        <v>1344</v>
      </c>
      <c r="Y189" s="36">
        <v>2</v>
      </c>
      <c r="Z189" s="36">
        <v>88.000579999999999</v>
      </c>
      <c r="AA189" s="30">
        <v>127</v>
      </c>
      <c r="AB189" s="30"/>
      <c r="AC189" s="28" t="s">
        <v>224</v>
      </c>
      <c r="AD189" s="27" t="s">
        <v>255</v>
      </c>
      <c r="AE189" s="28" t="s">
        <v>196</v>
      </c>
      <c r="AF189" s="28" t="s">
        <v>210</v>
      </c>
      <c r="AG189" s="30" t="s">
        <v>77</v>
      </c>
      <c r="AH189" s="30" t="s">
        <v>77</v>
      </c>
      <c r="AI189" s="28"/>
      <c r="AJ189" s="34" t="s">
        <v>77</v>
      </c>
      <c r="AK189" s="28"/>
      <c r="AL189" s="27" t="s">
        <v>661</v>
      </c>
      <c r="AM189" s="26" t="s">
        <v>1344</v>
      </c>
      <c r="AN189" s="26" t="s">
        <v>1343</v>
      </c>
      <c r="AO189" s="26" t="s">
        <v>426</v>
      </c>
      <c r="AP189" s="35">
        <v>0</v>
      </c>
    </row>
    <row r="190" spans="1:42" s="26" customFormat="1" ht="16">
      <c r="A190" s="26" t="s">
        <v>300</v>
      </c>
      <c r="B190" s="27" t="s">
        <v>182</v>
      </c>
      <c r="C190" s="28" t="s">
        <v>851</v>
      </c>
      <c r="D190" s="28" t="s">
        <v>852</v>
      </c>
      <c r="E190" s="28" t="s">
        <v>279</v>
      </c>
      <c r="F190" s="28" t="s">
        <v>853</v>
      </c>
      <c r="G190" s="28" t="s">
        <v>828</v>
      </c>
      <c r="H190" s="28" t="s">
        <v>184</v>
      </c>
      <c r="I190" s="28" t="s">
        <v>854</v>
      </c>
      <c r="J190" s="29" t="s">
        <v>124</v>
      </c>
      <c r="K190" s="30" t="s">
        <v>73</v>
      </c>
      <c r="L190" s="30" t="s">
        <v>74</v>
      </c>
      <c r="M190" s="30"/>
      <c r="N190" s="30"/>
      <c r="O190" s="30"/>
      <c r="P190" s="30"/>
      <c r="Q190" s="30"/>
      <c r="R190" s="29"/>
      <c r="S190" s="30"/>
      <c r="T190" s="28" t="s">
        <v>429</v>
      </c>
      <c r="U190" s="31">
        <v>258060</v>
      </c>
      <c r="V190" s="31">
        <v>4</v>
      </c>
      <c r="W190" s="31">
        <v>6</v>
      </c>
      <c r="X190" s="32" t="s">
        <v>1344</v>
      </c>
      <c r="Y190" s="50"/>
      <c r="Z190" s="50"/>
      <c r="AA190" s="30">
        <v>741</v>
      </c>
      <c r="AB190" s="30"/>
      <c r="AC190" s="28" t="s">
        <v>224</v>
      </c>
      <c r="AD190" s="27" t="s">
        <v>255</v>
      </c>
      <c r="AE190" s="28" t="s">
        <v>188</v>
      </c>
      <c r="AF190" s="28" t="s">
        <v>210</v>
      </c>
      <c r="AG190" s="30" t="s">
        <v>77</v>
      </c>
      <c r="AH190" s="30" t="s">
        <v>77</v>
      </c>
      <c r="AI190" s="28"/>
      <c r="AJ190" s="34" t="s">
        <v>77</v>
      </c>
      <c r="AK190" s="28"/>
      <c r="AL190" s="27" t="s">
        <v>664</v>
      </c>
      <c r="AM190" s="26" t="s">
        <v>1344</v>
      </c>
      <c r="AN190" s="26" t="s">
        <v>1343</v>
      </c>
      <c r="AO190" s="26" t="s">
        <v>430</v>
      </c>
      <c r="AP190" s="35" t="s">
        <v>855</v>
      </c>
    </row>
    <row r="191" spans="1:42" s="26" customFormat="1" ht="16">
      <c r="A191" s="26" t="s">
        <v>300</v>
      </c>
      <c r="B191" s="27" t="s">
        <v>182</v>
      </c>
      <c r="C191" s="28" t="s">
        <v>856</v>
      </c>
      <c r="D191" s="28" t="s">
        <v>857</v>
      </c>
      <c r="E191" s="28" t="s">
        <v>279</v>
      </c>
      <c r="F191" s="28" t="s">
        <v>858</v>
      </c>
      <c r="G191" s="28" t="s">
        <v>828</v>
      </c>
      <c r="H191" s="28" t="s">
        <v>184</v>
      </c>
      <c r="I191" s="28" t="s">
        <v>854</v>
      </c>
      <c r="J191" s="29" t="s">
        <v>124</v>
      </c>
      <c r="K191" s="30" t="s">
        <v>73</v>
      </c>
      <c r="L191" s="30" t="s">
        <v>74</v>
      </c>
      <c r="M191" s="30"/>
      <c r="N191" s="30"/>
      <c r="O191" s="30"/>
      <c r="P191" s="30"/>
      <c r="Q191" s="30"/>
      <c r="R191" s="29"/>
      <c r="S191" s="30"/>
      <c r="T191" s="28" t="s">
        <v>429</v>
      </c>
      <c r="U191" s="31">
        <v>258060</v>
      </c>
      <c r="V191" s="31">
        <v>4</v>
      </c>
      <c r="W191" s="31">
        <v>6</v>
      </c>
      <c r="X191" s="32" t="s">
        <v>1344</v>
      </c>
      <c r="Y191" s="36">
        <v>5</v>
      </c>
      <c r="Z191" s="36">
        <v>569.09820000000002</v>
      </c>
      <c r="AA191" s="30">
        <v>801</v>
      </c>
      <c r="AB191" s="30"/>
      <c r="AC191" s="28" t="s">
        <v>224</v>
      </c>
      <c r="AD191" s="27" t="s">
        <v>255</v>
      </c>
      <c r="AE191" s="28" t="s">
        <v>196</v>
      </c>
      <c r="AF191" s="28" t="s">
        <v>210</v>
      </c>
      <c r="AG191" s="30" t="s">
        <v>77</v>
      </c>
      <c r="AH191" s="30" t="s">
        <v>77</v>
      </c>
      <c r="AI191" s="28"/>
      <c r="AJ191" s="34" t="s">
        <v>77</v>
      </c>
      <c r="AK191" s="28"/>
      <c r="AL191" s="27" t="s">
        <v>670</v>
      </c>
      <c r="AM191" s="26" t="s">
        <v>1344</v>
      </c>
      <c r="AN191" s="26" t="s">
        <v>1343</v>
      </c>
      <c r="AO191" s="26" t="s">
        <v>438</v>
      </c>
      <c r="AP191" s="35" t="s">
        <v>855</v>
      </c>
    </row>
    <row r="192" spans="1:42" s="26" customFormat="1" ht="16">
      <c r="A192" s="26" t="s">
        <v>300</v>
      </c>
      <c r="B192" s="27" t="s">
        <v>182</v>
      </c>
      <c r="C192" s="28" t="s">
        <v>859</v>
      </c>
      <c r="D192" s="28" t="s">
        <v>860</v>
      </c>
      <c r="E192" s="28" t="s">
        <v>279</v>
      </c>
      <c r="F192" s="28" t="s">
        <v>861</v>
      </c>
      <c r="G192" s="28" t="s">
        <v>828</v>
      </c>
      <c r="H192" s="28" t="s">
        <v>184</v>
      </c>
      <c r="I192" s="28" t="s">
        <v>854</v>
      </c>
      <c r="J192" s="29" t="s">
        <v>124</v>
      </c>
      <c r="K192" s="30" t="s">
        <v>73</v>
      </c>
      <c r="L192" s="30" t="s">
        <v>74</v>
      </c>
      <c r="M192" s="30"/>
      <c r="N192" s="30"/>
      <c r="O192" s="30"/>
      <c r="P192" s="30"/>
      <c r="Q192" s="30"/>
      <c r="R192" s="29"/>
      <c r="S192" s="30"/>
      <c r="T192" s="28" t="s">
        <v>429</v>
      </c>
      <c r="U192" s="31">
        <v>258060</v>
      </c>
      <c r="V192" s="31">
        <v>4</v>
      </c>
      <c r="W192" s="31">
        <v>6</v>
      </c>
      <c r="X192" s="32" t="s">
        <v>1344</v>
      </c>
      <c r="Y192" s="36">
        <v>2</v>
      </c>
      <c r="Z192" s="36">
        <v>87.001890000000003</v>
      </c>
      <c r="AA192" s="30">
        <v>124</v>
      </c>
      <c r="AB192" s="30"/>
      <c r="AC192" s="28" t="s">
        <v>224</v>
      </c>
      <c r="AD192" s="27" t="s">
        <v>255</v>
      </c>
      <c r="AE192" s="28" t="s">
        <v>188</v>
      </c>
      <c r="AF192" s="28" t="s">
        <v>189</v>
      </c>
      <c r="AG192" s="30" t="s">
        <v>77</v>
      </c>
      <c r="AH192" s="30" t="s">
        <v>77</v>
      </c>
      <c r="AI192" s="28"/>
      <c r="AJ192" s="34" t="s">
        <v>77</v>
      </c>
      <c r="AK192" s="28"/>
      <c r="AL192" s="27" t="s">
        <v>676</v>
      </c>
      <c r="AM192" s="26" t="s">
        <v>1344</v>
      </c>
      <c r="AN192" s="26" t="s">
        <v>1343</v>
      </c>
      <c r="AO192" s="26" t="s">
        <v>446</v>
      </c>
      <c r="AP192" s="35" t="s">
        <v>855</v>
      </c>
    </row>
    <row r="193" spans="1:42" s="26" customFormat="1" ht="16">
      <c r="A193" s="26" t="s">
        <v>216</v>
      </c>
      <c r="B193" s="27" t="s">
        <v>182</v>
      </c>
      <c r="C193" s="28" t="s">
        <v>862</v>
      </c>
      <c r="D193" s="28" t="s">
        <v>863</v>
      </c>
      <c r="E193" s="28" t="s">
        <v>345</v>
      </c>
      <c r="F193" s="28" t="s">
        <v>864</v>
      </c>
      <c r="G193" s="28" t="s">
        <v>865</v>
      </c>
      <c r="H193" s="28" t="s">
        <v>184</v>
      </c>
      <c r="I193" s="28" t="s">
        <v>866</v>
      </c>
      <c r="J193" s="29" t="s">
        <v>124</v>
      </c>
      <c r="K193" s="30" t="s">
        <v>73</v>
      </c>
      <c r="L193" s="30" t="s">
        <v>74</v>
      </c>
      <c r="M193" s="30"/>
      <c r="N193" s="30"/>
      <c r="O193" s="30"/>
      <c r="P193" s="30"/>
      <c r="Q193" s="30"/>
      <c r="R193" s="29"/>
      <c r="S193" s="30"/>
      <c r="T193" s="28" t="s">
        <v>612</v>
      </c>
      <c r="U193" s="31">
        <v>64446</v>
      </c>
      <c r="V193" s="31">
        <v>4</v>
      </c>
      <c r="W193" s="31">
        <v>2</v>
      </c>
      <c r="X193" s="32" t="s">
        <v>1344</v>
      </c>
      <c r="Y193" s="36">
        <v>2</v>
      </c>
      <c r="Z193" s="36">
        <v>85.001800000000003</v>
      </c>
      <c r="AA193" s="30">
        <v>124</v>
      </c>
      <c r="AB193" s="30"/>
      <c r="AC193" s="28" t="s">
        <v>224</v>
      </c>
      <c r="AD193" s="27" t="s">
        <v>255</v>
      </c>
      <c r="AE193" s="28" t="s">
        <v>188</v>
      </c>
      <c r="AF193" s="28" t="s">
        <v>189</v>
      </c>
      <c r="AG193" s="30" t="s">
        <v>77</v>
      </c>
      <c r="AH193" s="30" t="s">
        <v>77</v>
      </c>
      <c r="AI193" s="28"/>
      <c r="AJ193" s="34" t="s">
        <v>77</v>
      </c>
      <c r="AK193" s="28"/>
      <c r="AL193" s="27" t="s">
        <v>681</v>
      </c>
      <c r="AM193" s="26" t="s">
        <v>1344</v>
      </c>
      <c r="AN193" s="26" t="s">
        <v>1343</v>
      </c>
      <c r="AO193" s="26" t="s">
        <v>456</v>
      </c>
      <c r="AP193" s="35" t="s">
        <v>867</v>
      </c>
    </row>
    <row r="194" spans="1:42" s="26" customFormat="1" ht="16">
      <c r="A194" s="26" t="s">
        <v>216</v>
      </c>
      <c r="B194" s="27" t="s">
        <v>182</v>
      </c>
      <c r="C194" s="28" t="s">
        <v>868</v>
      </c>
      <c r="D194" s="28" t="s">
        <v>869</v>
      </c>
      <c r="E194" s="28" t="s">
        <v>345</v>
      </c>
      <c r="F194" s="28" t="s">
        <v>870</v>
      </c>
      <c r="G194" s="28" t="s">
        <v>865</v>
      </c>
      <c r="H194" s="28" t="s">
        <v>184</v>
      </c>
      <c r="I194" s="28" t="s">
        <v>866</v>
      </c>
      <c r="J194" s="29" t="s">
        <v>124</v>
      </c>
      <c r="K194" s="30" t="s">
        <v>73</v>
      </c>
      <c r="L194" s="30" t="s">
        <v>74</v>
      </c>
      <c r="M194" s="30"/>
      <c r="N194" s="30"/>
      <c r="O194" s="30"/>
      <c r="P194" s="30"/>
      <c r="Q194" s="30"/>
      <c r="R194" s="29"/>
      <c r="S194" s="30"/>
      <c r="T194" s="28" t="s">
        <v>612</v>
      </c>
      <c r="U194" s="31">
        <v>64446</v>
      </c>
      <c r="V194" s="31">
        <v>4</v>
      </c>
      <c r="W194" s="31">
        <v>2</v>
      </c>
      <c r="X194" s="32" t="s">
        <v>1344</v>
      </c>
      <c r="Y194" s="36">
        <v>2</v>
      </c>
      <c r="Z194" s="36">
        <v>85.002049999999997</v>
      </c>
      <c r="AA194" s="30">
        <v>124</v>
      </c>
      <c r="AB194" s="30"/>
      <c r="AC194" s="28" t="s">
        <v>224</v>
      </c>
      <c r="AD194" s="27" t="s">
        <v>255</v>
      </c>
      <c r="AE194" s="28" t="s">
        <v>188</v>
      </c>
      <c r="AF194" s="28" t="s">
        <v>189</v>
      </c>
      <c r="AG194" s="30" t="s">
        <v>77</v>
      </c>
      <c r="AH194" s="30" t="s">
        <v>77</v>
      </c>
      <c r="AI194" s="28"/>
      <c r="AJ194" s="34" t="s">
        <v>77</v>
      </c>
      <c r="AK194" s="28"/>
      <c r="AL194" s="27" t="s">
        <v>684</v>
      </c>
      <c r="AM194" s="26" t="s">
        <v>1344</v>
      </c>
      <c r="AN194" s="26" t="s">
        <v>1343</v>
      </c>
      <c r="AO194" s="26" t="s">
        <v>460</v>
      </c>
      <c r="AP194" s="35" t="s">
        <v>867</v>
      </c>
    </row>
    <row r="195" spans="1:42" s="26" customFormat="1" ht="16">
      <c r="A195" s="26" t="s">
        <v>216</v>
      </c>
      <c r="B195" s="27" t="s">
        <v>182</v>
      </c>
      <c r="C195" s="28" t="s">
        <v>871</v>
      </c>
      <c r="D195" s="28" t="s">
        <v>872</v>
      </c>
      <c r="E195" s="28" t="s">
        <v>345</v>
      </c>
      <c r="F195" s="28" t="s">
        <v>873</v>
      </c>
      <c r="G195" s="28" t="s">
        <v>865</v>
      </c>
      <c r="H195" s="28" t="s">
        <v>184</v>
      </c>
      <c r="I195" s="28" t="s">
        <v>866</v>
      </c>
      <c r="J195" s="29" t="s">
        <v>124</v>
      </c>
      <c r="K195" s="30" t="s">
        <v>73</v>
      </c>
      <c r="L195" s="30" t="s">
        <v>74</v>
      </c>
      <c r="M195" s="30"/>
      <c r="N195" s="30"/>
      <c r="O195" s="30"/>
      <c r="P195" s="30"/>
      <c r="Q195" s="30"/>
      <c r="R195" s="29"/>
      <c r="S195" s="30"/>
      <c r="T195" s="28" t="s">
        <v>612</v>
      </c>
      <c r="U195" s="31">
        <v>64446</v>
      </c>
      <c r="V195" s="31">
        <v>4</v>
      </c>
      <c r="W195" s="31">
        <v>2</v>
      </c>
      <c r="X195" s="32" t="s">
        <v>1344</v>
      </c>
      <c r="Y195" s="36">
        <v>2</v>
      </c>
      <c r="Z195" s="36">
        <v>85.002009999999999</v>
      </c>
      <c r="AA195" s="30">
        <v>124</v>
      </c>
      <c r="AB195" s="30"/>
      <c r="AC195" s="28" t="s">
        <v>224</v>
      </c>
      <c r="AD195" s="27" t="s">
        <v>255</v>
      </c>
      <c r="AE195" s="28" t="s">
        <v>188</v>
      </c>
      <c r="AF195" s="28" t="s">
        <v>189</v>
      </c>
      <c r="AG195" s="30" t="s">
        <v>77</v>
      </c>
      <c r="AH195" s="30" t="s">
        <v>77</v>
      </c>
      <c r="AI195" s="28"/>
      <c r="AJ195" s="34" t="s">
        <v>77</v>
      </c>
      <c r="AK195" s="28"/>
      <c r="AL195" s="27" t="s">
        <v>686</v>
      </c>
      <c r="AM195" s="26" t="s">
        <v>1344</v>
      </c>
      <c r="AN195" s="26" t="s">
        <v>1343</v>
      </c>
      <c r="AO195" s="26" t="s">
        <v>463</v>
      </c>
      <c r="AP195" s="35" t="s">
        <v>867</v>
      </c>
    </row>
    <row r="196" spans="1:42" s="26" customFormat="1" ht="16">
      <c r="A196" s="26" t="s">
        <v>313</v>
      </c>
      <c r="B196" s="27" t="s">
        <v>182</v>
      </c>
      <c r="C196" s="28" t="s">
        <v>874</v>
      </c>
      <c r="D196" s="28" t="s">
        <v>875</v>
      </c>
      <c r="E196" s="28" t="s">
        <v>345</v>
      </c>
      <c r="F196" s="28" t="s">
        <v>876</v>
      </c>
      <c r="G196" s="28" t="s">
        <v>877</v>
      </c>
      <c r="H196" s="28" t="s">
        <v>184</v>
      </c>
      <c r="I196" s="28" t="s">
        <v>550</v>
      </c>
      <c r="J196" s="29"/>
      <c r="K196" s="30"/>
      <c r="L196" s="30"/>
      <c r="M196" s="30"/>
      <c r="N196" s="30"/>
      <c r="O196" s="30"/>
      <c r="P196" s="30"/>
      <c r="Q196" s="30"/>
      <c r="R196" s="29"/>
      <c r="S196" s="30"/>
      <c r="T196" s="28" t="s">
        <v>612</v>
      </c>
      <c r="U196" s="31">
        <v>32188</v>
      </c>
      <c r="V196" s="31">
        <v>4</v>
      </c>
      <c r="W196" s="31">
        <v>2</v>
      </c>
      <c r="X196" s="32" t="s">
        <v>1344</v>
      </c>
      <c r="Y196" s="36">
        <v>2</v>
      </c>
      <c r="Z196" s="36">
        <v>88.00067</v>
      </c>
      <c r="AA196" s="30">
        <v>150</v>
      </c>
      <c r="AB196" s="30"/>
      <c r="AC196" s="28" t="s">
        <v>224</v>
      </c>
      <c r="AD196" s="27" t="s">
        <v>255</v>
      </c>
      <c r="AE196" s="28" t="s">
        <v>196</v>
      </c>
      <c r="AF196" s="28" t="s">
        <v>210</v>
      </c>
      <c r="AG196" s="30" t="s">
        <v>77</v>
      </c>
      <c r="AH196" s="30" t="s">
        <v>77</v>
      </c>
      <c r="AI196" s="28" t="s">
        <v>182</v>
      </c>
      <c r="AJ196" s="34" t="s">
        <v>77</v>
      </c>
      <c r="AK196" s="28"/>
      <c r="AL196" s="27" t="s">
        <v>689</v>
      </c>
      <c r="AM196" s="26" t="s">
        <v>1344</v>
      </c>
      <c r="AN196" s="26" t="s">
        <v>1343</v>
      </c>
      <c r="AO196" s="26" t="s">
        <v>469</v>
      </c>
      <c r="AP196" s="35">
        <v>0</v>
      </c>
    </row>
    <row r="197" spans="1:42" s="26" customFormat="1" ht="16">
      <c r="A197" s="26" t="s">
        <v>216</v>
      </c>
      <c r="B197" s="27" t="s">
        <v>182</v>
      </c>
      <c r="C197" s="28" t="s">
        <v>878</v>
      </c>
      <c r="D197" s="28" t="s">
        <v>879</v>
      </c>
      <c r="E197" s="28" t="s">
        <v>345</v>
      </c>
      <c r="F197" s="28" t="s">
        <v>880</v>
      </c>
      <c r="G197" s="28" t="s">
        <v>347</v>
      </c>
      <c r="H197" s="28" t="s">
        <v>184</v>
      </c>
      <c r="I197" s="28" t="s">
        <v>185</v>
      </c>
      <c r="J197" s="29"/>
      <c r="K197" s="30"/>
      <c r="L197" s="30"/>
      <c r="M197" s="30"/>
      <c r="N197" s="30"/>
      <c r="O197" s="30"/>
      <c r="P197" s="30"/>
      <c r="Q197" s="30"/>
      <c r="R197" s="29" t="s">
        <v>156</v>
      </c>
      <c r="S197" s="30"/>
      <c r="T197" s="28" t="s">
        <v>612</v>
      </c>
      <c r="U197" s="31">
        <v>32188</v>
      </c>
      <c r="V197" s="31">
        <v>4</v>
      </c>
      <c r="W197" s="31">
        <v>2</v>
      </c>
      <c r="X197" s="32" t="s">
        <v>1344</v>
      </c>
      <c r="Y197" s="36">
        <v>2</v>
      </c>
      <c r="Z197" s="36">
        <v>88.000649999999993</v>
      </c>
      <c r="AA197" s="30">
        <v>150</v>
      </c>
      <c r="AB197" s="30"/>
      <c r="AC197" s="28" t="s">
        <v>224</v>
      </c>
      <c r="AD197" s="27" t="s">
        <v>255</v>
      </c>
      <c r="AE197" s="28" t="s">
        <v>196</v>
      </c>
      <c r="AF197" s="28" t="s">
        <v>210</v>
      </c>
      <c r="AG197" s="30" t="s">
        <v>77</v>
      </c>
      <c r="AH197" s="30" t="s">
        <v>77</v>
      </c>
      <c r="AI197" s="28"/>
      <c r="AJ197" s="34" t="s">
        <v>77</v>
      </c>
      <c r="AK197" s="28"/>
      <c r="AL197" s="27" t="s">
        <v>692</v>
      </c>
      <c r="AM197" s="26" t="s">
        <v>1344</v>
      </c>
      <c r="AN197" s="26" t="s">
        <v>1344</v>
      </c>
      <c r="AO197" s="26" t="s">
        <v>474</v>
      </c>
      <c r="AP197" s="35">
        <v>0</v>
      </c>
    </row>
    <row r="198" spans="1:42" s="26" customFormat="1" ht="16">
      <c r="A198" s="26" t="s">
        <v>300</v>
      </c>
      <c r="B198" s="27" t="s">
        <v>182</v>
      </c>
      <c r="C198" s="28" t="s">
        <v>881</v>
      </c>
      <c r="D198" s="28" t="s">
        <v>882</v>
      </c>
      <c r="E198" s="28" t="s">
        <v>345</v>
      </c>
      <c r="F198" s="28" t="s">
        <v>883</v>
      </c>
      <c r="G198" s="28" t="s">
        <v>877</v>
      </c>
      <c r="H198" s="28" t="s">
        <v>184</v>
      </c>
      <c r="I198" s="28" t="s">
        <v>884</v>
      </c>
      <c r="J198" s="29" t="s">
        <v>124</v>
      </c>
      <c r="K198" s="30" t="s">
        <v>73</v>
      </c>
      <c r="L198" s="30" t="s">
        <v>74</v>
      </c>
      <c r="M198" s="30"/>
      <c r="N198" s="30"/>
      <c r="O198" s="30"/>
      <c r="P198" s="30"/>
      <c r="Q198" s="30"/>
      <c r="R198" s="29"/>
      <c r="S198" s="30"/>
      <c r="T198" s="28" t="s">
        <v>612</v>
      </c>
      <c r="U198" s="31">
        <v>32188</v>
      </c>
      <c r="V198" s="31">
        <v>4</v>
      </c>
      <c r="W198" s="31">
        <v>2</v>
      </c>
      <c r="X198" s="32" t="s">
        <v>1344</v>
      </c>
      <c r="Y198" s="36">
        <v>2</v>
      </c>
      <c r="Z198" s="36">
        <v>88.000619999999998</v>
      </c>
      <c r="AA198" s="30">
        <v>150</v>
      </c>
      <c r="AB198" s="30"/>
      <c r="AC198" s="28" t="s">
        <v>224</v>
      </c>
      <c r="AD198" s="27" t="s">
        <v>255</v>
      </c>
      <c r="AE198" s="28" t="s">
        <v>196</v>
      </c>
      <c r="AF198" s="28" t="s">
        <v>210</v>
      </c>
      <c r="AG198" s="30" t="s">
        <v>77</v>
      </c>
      <c r="AH198" s="30" t="s">
        <v>77</v>
      </c>
      <c r="AI198" s="28"/>
      <c r="AJ198" s="34" t="s">
        <v>77</v>
      </c>
      <c r="AK198" s="28"/>
      <c r="AL198" s="27" t="s">
        <v>695</v>
      </c>
      <c r="AM198" s="26" t="s">
        <v>1344</v>
      </c>
      <c r="AN198" s="26" t="s">
        <v>1343</v>
      </c>
      <c r="AO198" s="26" t="s">
        <v>477</v>
      </c>
      <c r="AP198" s="35">
        <v>0</v>
      </c>
    </row>
    <row r="199" spans="1:42" s="26" customFormat="1" ht="16">
      <c r="A199" s="26" t="s">
        <v>300</v>
      </c>
      <c r="B199" s="27" t="s">
        <v>182</v>
      </c>
      <c r="C199" s="28" t="s">
        <v>885</v>
      </c>
      <c r="D199" s="28" t="s">
        <v>886</v>
      </c>
      <c r="E199" s="28" t="s">
        <v>345</v>
      </c>
      <c r="F199" s="28" t="s">
        <v>887</v>
      </c>
      <c r="G199" s="28" t="s">
        <v>877</v>
      </c>
      <c r="H199" s="28" t="s">
        <v>184</v>
      </c>
      <c r="I199" s="28" t="s">
        <v>884</v>
      </c>
      <c r="J199" s="29" t="s">
        <v>124</v>
      </c>
      <c r="K199" s="30" t="s">
        <v>73</v>
      </c>
      <c r="L199" s="30" t="s">
        <v>74</v>
      </c>
      <c r="M199" s="30"/>
      <c r="N199" s="30"/>
      <c r="O199" s="30"/>
      <c r="P199" s="30"/>
      <c r="Q199" s="30"/>
      <c r="R199" s="29"/>
      <c r="S199" s="30"/>
      <c r="T199" s="28" t="s">
        <v>612</v>
      </c>
      <c r="U199" s="31">
        <v>28152</v>
      </c>
      <c r="V199" s="31">
        <v>4</v>
      </c>
      <c r="W199" s="31">
        <v>2</v>
      </c>
      <c r="X199" s="32" t="s">
        <v>1344</v>
      </c>
      <c r="Y199" s="36">
        <v>2</v>
      </c>
      <c r="Z199" s="36">
        <v>88.000630000000001</v>
      </c>
      <c r="AA199" s="30">
        <v>150</v>
      </c>
      <c r="AB199" s="30"/>
      <c r="AC199" s="28" t="s">
        <v>224</v>
      </c>
      <c r="AD199" s="27" t="s">
        <v>255</v>
      </c>
      <c r="AE199" s="28" t="s">
        <v>196</v>
      </c>
      <c r="AF199" s="28" t="s">
        <v>210</v>
      </c>
      <c r="AG199" s="30" t="s">
        <v>77</v>
      </c>
      <c r="AH199" s="30" t="s">
        <v>77</v>
      </c>
      <c r="AI199" s="28"/>
      <c r="AJ199" s="34" t="s">
        <v>77</v>
      </c>
      <c r="AK199" s="28"/>
      <c r="AL199" s="27" t="s">
        <v>697</v>
      </c>
      <c r="AM199" s="26" t="s">
        <v>1344</v>
      </c>
      <c r="AN199" s="26" t="s">
        <v>1343</v>
      </c>
      <c r="AO199" s="26" t="s">
        <v>481</v>
      </c>
      <c r="AP199" s="35">
        <v>0</v>
      </c>
    </row>
    <row r="200" spans="1:42" s="26" customFormat="1" ht="16">
      <c r="A200" s="26" t="s">
        <v>300</v>
      </c>
      <c r="B200" s="27" t="s">
        <v>182</v>
      </c>
      <c r="C200" s="28" t="s">
        <v>888</v>
      </c>
      <c r="D200" s="28" t="s">
        <v>889</v>
      </c>
      <c r="E200" s="28" t="s">
        <v>345</v>
      </c>
      <c r="F200" s="28" t="s">
        <v>890</v>
      </c>
      <c r="G200" s="28" t="s">
        <v>877</v>
      </c>
      <c r="H200" s="28" t="s">
        <v>184</v>
      </c>
      <c r="I200" s="28" t="s">
        <v>884</v>
      </c>
      <c r="J200" s="29" t="s">
        <v>124</v>
      </c>
      <c r="K200" s="30" t="s">
        <v>73</v>
      </c>
      <c r="L200" s="30" t="s">
        <v>74</v>
      </c>
      <c r="M200" s="30"/>
      <c r="N200" s="30"/>
      <c r="O200" s="30"/>
      <c r="P200" s="30"/>
      <c r="Q200" s="30"/>
      <c r="R200" s="29"/>
      <c r="S200" s="30"/>
      <c r="T200" s="28" t="s">
        <v>612</v>
      </c>
      <c r="U200" s="31">
        <v>32188</v>
      </c>
      <c r="V200" s="31">
        <v>4</v>
      </c>
      <c r="W200" s="31">
        <v>2</v>
      </c>
      <c r="X200" s="32" t="s">
        <v>1344</v>
      </c>
      <c r="Y200" s="50"/>
      <c r="Z200" s="50"/>
      <c r="AA200" s="30">
        <v>741</v>
      </c>
      <c r="AB200" s="30"/>
      <c r="AC200" s="28" t="s">
        <v>224</v>
      </c>
      <c r="AD200" s="27" t="s">
        <v>255</v>
      </c>
      <c r="AE200" s="28" t="s">
        <v>188</v>
      </c>
      <c r="AF200" s="28" t="s">
        <v>210</v>
      </c>
      <c r="AG200" s="30" t="s">
        <v>77</v>
      </c>
      <c r="AH200" s="30" t="s">
        <v>77</v>
      </c>
      <c r="AI200" s="28"/>
      <c r="AJ200" s="34" t="s">
        <v>77</v>
      </c>
      <c r="AK200" s="28"/>
      <c r="AL200" s="27" t="s">
        <v>700</v>
      </c>
      <c r="AM200" s="26" t="s">
        <v>1344</v>
      </c>
      <c r="AN200" s="26" t="s">
        <v>1343</v>
      </c>
      <c r="AO200" s="26" t="s">
        <v>484</v>
      </c>
      <c r="AP200" s="35">
        <v>0</v>
      </c>
    </row>
    <row r="201" spans="1:42" s="26" customFormat="1" ht="16">
      <c r="A201" s="26" t="s">
        <v>216</v>
      </c>
      <c r="B201" s="27" t="s">
        <v>182</v>
      </c>
      <c r="C201" s="28" t="s">
        <v>891</v>
      </c>
      <c r="D201" s="28" t="s">
        <v>892</v>
      </c>
      <c r="E201" s="28" t="s">
        <v>345</v>
      </c>
      <c r="F201" s="28" t="s">
        <v>893</v>
      </c>
      <c r="G201" s="28" t="s">
        <v>894</v>
      </c>
      <c r="H201" s="28" t="s">
        <v>184</v>
      </c>
      <c r="I201" s="28" t="s">
        <v>454</v>
      </c>
      <c r="J201" s="29"/>
      <c r="K201" s="30"/>
      <c r="L201" s="30" t="s">
        <v>74</v>
      </c>
      <c r="M201" s="30"/>
      <c r="N201" s="30"/>
      <c r="O201" s="30"/>
      <c r="P201" s="30"/>
      <c r="Q201" s="30"/>
      <c r="R201" s="29"/>
      <c r="S201" s="30"/>
      <c r="T201" s="28" t="s">
        <v>621</v>
      </c>
      <c r="U201" s="31">
        <v>32188</v>
      </c>
      <c r="V201" s="31">
        <v>4</v>
      </c>
      <c r="W201" s="31">
        <v>2</v>
      </c>
      <c r="X201" s="32" t="s">
        <v>1344</v>
      </c>
      <c r="Y201" s="36">
        <v>2</v>
      </c>
      <c r="Z201" s="36">
        <v>94.000500000000002</v>
      </c>
      <c r="AA201" s="30">
        <v>123</v>
      </c>
      <c r="AB201" s="30"/>
      <c r="AC201" s="28" t="s">
        <v>224</v>
      </c>
      <c r="AD201" s="27" t="s">
        <v>255</v>
      </c>
      <c r="AE201" s="28" t="s">
        <v>196</v>
      </c>
      <c r="AF201" s="28" t="s">
        <v>210</v>
      </c>
      <c r="AG201" s="30" t="s">
        <v>77</v>
      </c>
      <c r="AH201" s="30" t="s">
        <v>77</v>
      </c>
      <c r="AI201" s="28"/>
      <c r="AJ201" s="34" t="s">
        <v>77</v>
      </c>
      <c r="AK201" s="28"/>
      <c r="AL201" s="27" t="s">
        <v>702</v>
      </c>
      <c r="AM201" s="26" t="s">
        <v>1344</v>
      </c>
      <c r="AN201" s="26" t="s">
        <v>1344</v>
      </c>
      <c r="AO201" s="26" t="s">
        <v>487</v>
      </c>
      <c r="AP201" s="35">
        <v>0</v>
      </c>
    </row>
    <row r="202" spans="1:42" s="26" customFormat="1" ht="16">
      <c r="A202" s="26" t="s">
        <v>300</v>
      </c>
      <c r="B202" s="27" t="s">
        <v>182</v>
      </c>
      <c r="C202" s="28" t="s">
        <v>895</v>
      </c>
      <c r="D202" s="28" t="s">
        <v>896</v>
      </c>
      <c r="E202" s="28" t="s">
        <v>345</v>
      </c>
      <c r="F202" s="28" t="s">
        <v>897</v>
      </c>
      <c r="G202" s="28" t="s">
        <v>347</v>
      </c>
      <c r="H202" s="28" t="s">
        <v>184</v>
      </c>
      <c r="I202" s="28" t="s">
        <v>884</v>
      </c>
      <c r="J202" s="29" t="s">
        <v>124</v>
      </c>
      <c r="K202" s="30" t="s">
        <v>73</v>
      </c>
      <c r="L202" s="30" t="s">
        <v>74</v>
      </c>
      <c r="M202" s="30"/>
      <c r="N202" s="30"/>
      <c r="O202" s="30"/>
      <c r="P202" s="30"/>
      <c r="Q202" s="30"/>
      <c r="R202" s="29"/>
      <c r="S202" s="30"/>
      <c r="T202" s="28" t="s">
        <v>612</v>
      </c>
      <c r="U202" s="31">
        <v>32188</v>
      </c>
      <c r="V202" s="31">
        <v>4</v>
      </c>
      <c r="W202" s="31">
        <v>2</v>
      </c>
      <c r="X202" s="32" t="s">
        <v>1344</v>
      </c>
      <c r="Y202" s="36">
        <v>2</v>
      </c>
      <c r="Z202" s="36">
        <v>94.000540000000001</v>
      </c>
      <c r="AA202" s="30">
        <v>123</v>
      </c>
      <c r="AB202" s="30"/>
      <c r="AC202" s="28" t="s">
        <v>224</v>
      </c>
      <c r="AD202" s="27" t="s">
        <v>255</v>
      </c>
      <c r="AE202" s="28" t="s">
        <v>196</v>
      </c>
      <c r="AF202" s="28" t="s">
        <v>210</v>
      </c>
      <c r="AG202" s="30" t="s">
        <v>77</v>
      </c>
      <c r="AH202" s="30" t="s">
        <v>77</v>
      </c>
      <c r="AI202" s="28"/>
      <c r="AJ202" s="34" t="s">
        <v>77</v>
      </c>
      <c r="AK202" s="28"/>
      <c r="AL202" s="27" t="s">
        <v>705</v>
      </c>
      <c r="AM202" s="26" t="s">
        <v>1344</v>
      </c>
      <c r="AN202" s="26" t="s">
        <v>1343</v>
      </c>
      <c r="AO202" s="26" t="s">
        <v>491</v>
      </c>
      <c r="AP202" s="35">
        <v>0</v>
      </c>
    </row>
    <row r="203" spans="1:42" s="26" customFormat="1" ht="16">
      <c r="A203" s="26" t="s">
        <v>300</v>
      </c>
      <c r="B203" s="27" t="s">
        <v>182</v>
      </c>
      <c r="C203" s="28" t="s">
        <v>898</v>
      </c>
      <c r="D203" s="28" t="s">
        <v>899</v>
      </c>
      <c r="E203" s="28" t="s">
        <v>345</v>
      </c>
      <c r="F203" s="28" t="s">
        <v>900</v>
      </c>
      <c r="G203" s="28" t="s">
        <v>877</v>
      </c>
      <c r="H203" s="28" t="s">
        <v>453</v>
      </c>
      <c r="I203" s="28" t="s">
        <v>901</v>
      </c>
      <c r="J203" s="29"/>
      <c r="K203" s="30"/>
      <c r="L203" s="30"/>
      <c r="M203" s="30" t="s">
        <v>152</v>
      </c>
      <c r="N203" s="30" t="s">
        <v>182</v>
      </c>
      <c r="O203" s="30"/>
      <c r="P203" s="30"/>
      <c r="Q203" s="30"/>
      <c r="R203" s="29"/>
      <c r="S203" s="30"/>
      <c r="T203" s="28" t="s">
        <v>612</v>
      </c>
      <c r="U203" s="31">
        <v>32188</v>
      </c>
      <c r="V203" s="31">
        <v>4</v>
      </c>
      <c r="W203" s="31">
        <v>2</v>
      </c>
      <c r="X203" s="32" t="s">
        <v>1343</v>
      </c>
      <c r="Y203" s="36">
        <v>2</v>
      </c>
      <c r="Z203" s="36">
        <v>100.00060000000001</v>
      </c>
      <c r="AA203" s="30">
        <v>123</v>
      </c>
      <c r="AB203" s="30"/>
      <c r="AC203" s="28" t="s">
        <v>224</v>
      </c>
      <c r="AD203" s="27" t="s">
        <v>255</v>
      </c>
      <c r="AE203" s="28" t="s">
        <v>196</v>
      </c>
      <c r="AF203" s="28" t="s">
        <v>210</v>
      </c>
      <c r="AG203" s="30" t="s">
        <v>77</v>
      </c>
      <c r="AH203" s="30" t="s">
        <v>77</v>
      </c>
      <c r="AI203" s="28"/>
      <c r="AJ203" s="34" t="s">
        <v>77</v>
      </c>
      <c r="AK203" s="28"/>
      <c r="AL203" s="27" t="s">
        <v>708</v>
      </c>
      <c r="AM203" s="26" t="s">
        <v>1344</v>
      </c>
      <c r="AN203" s="26" t="s">
        <v>1343</v>
      </c>
      <c r="AO203" s="26" t="s">
        <v>494</v>
      </c>
      <c r="AP203" s="35" t="s">
        <v>902</v>
      </c>
    </row>
    <row r="204" spans="1:42" s="26" customFormat="1" ht="16">
      <c r="A204" s="26" t="s">
        <v>233</v>
      </c>
      <c r="B204" s="27" t="s">
        <v>182</v>
      </c>
      <c r="C204" s="28" t="s">
        <v>903</v>
      </c>
      <c r="D204" s="28" t="s">
        <v>904</v>
      </c>
      <c r="E204" s="28" t="s">
        <v>270</v>
      </c>
      <c r="F204" s="28" t="s">
        <v>905</v>
      </c>
      <c r="G204" s="28" t="s">
        <v>906</v>
      </c>
      <c r="H204" s="28" t="s">
        <v>184</v>
      </c>
      <c r="I204" s="28" t="s">
        <v>18</v>
      </c>
      <c r="J204" s="29" t="s">
        <v>124</v>
      </c>
      <c r="K204" s="30" t="s">
        <v>73</v>
      </c>
      <c r="L204" s="30"/>
      <c r="M204" s="30"/>
      <c r="N204" s="30"/>
      <c r="O204" s="30"/>
      <c r="P204" s="30"/>
      <c r="Q204" s="30"/>
      <c r="R204" s="29"/>
      <c r="S204" s="30"/>
      <c r="T204" s="28" t="s">
        <v>612</v>
      </c>
      <c r="U204" s="31">
        <v>129007</v>
      </c>
      <c r="V204" s="31">
        <v>4</v>
      </c>
      <c r="W204" s="31">
        <v>4</v>
      </c>
      <c r="X204" s="32" t="s">
        <v>1344</v>
      </c>
      <c r="Y204" s="36">
        <v>2</v>
      </c>
      <c r="Z204" s="36">
        <v>100.00060000000001</v>
      </c>
      <c r="AA204" s="30">
        <v>123</v>
      </c>
      <c r="AB204" s="30"/>
      <c r="AC204" s="28" t="s">
        <v>224</v>
      </c>
      <c r="AD204" s="27" t="s">
        <v>255</v>
      </c>
      <c r="AE204" s="28" t="s">
        <v>196</v>
      </c>
      <c r="AF204" s="28" t="s">
        <v>210</v>
      </c>
      <c r="AG204" s="30" t="s">
        <v>77</v>
      </c>
      <c r="AH204" s="30" t="s">
        <v>77</v>
      </c>
      <c r="AI204" s="28"/>
      <c r="AJ204" s="34" t="s">
        <v>77</v>
      </c>
      <c r="AK204" s="28"/>
      <c r="AL204" s="27" t="s">
        <v>711</v>
      </c>
      <c r="AM204" s="26" t="s">
        <v>1344</v>
      </c>
      <c r="AN204" s="26" t="s">
        <v>1344</v>
      </c>
      <c r="AO204" s="26" t="s">
        <v>497</v>
      </c>
      <c r="AP204" s="35">
        <v>0</v>
      </c>
    </row>
    <row r="205" spans="1:42" s="26" customFormat="1" ht="16">
      <c r="A205" s="26" t="s">
        <v>300</v>
      </c>
      <c r="B205" s="27" t="s">
        <v>182</v>
      </c>
      <c r="C205" s="28" t="s">
        <v>907</v>
      </c>
      <c r="D205" s="28" t="s">
        <v>908</v>
      </c>
      <c r="E205" s="28" t="s">
        <v>345</v>
      </c>
      <c r="F205" s="28" t="s">
        <v>909</v>
      </c>
      <c r="G205" s="28" t="s">
        <v>906</v>
      </c>
      <c r="H205" s="28" t="s">
        <v>910</v>
      </c>
      <c r="I205" s="28" t="s">
        <v>911</v>
      </c>
      <c r="J205" s="29"/>
      <c r="K205" s="30"/>
      <c r="L205" s="30"/>
      <c r="M205" s="30"/>
      <c r="N205" s="30" t="s">
        <v>75</v>
      </c>
      <c r="O205" s="30"/>
      <c r="P205" s="30"/>
      <c r="Q205" s="30"/>
      <c r="R205" s="29"/>
      <c r="S205" s="30"/>
      <c r="T205" s="28" t="s">
        <v>612</v>
      </c>
      <c r="U205" s="31">
        <v>32188</v>
      </c>
      <c r="V205" s="31">
        <v>4</v>
      </c>
      <c r="W205" s="31">
        <v>0</v>
      </c>
      <c r="X205" s="32" t="s">
        <v>1343</v>
      </c>
      <c r="Y205" s="36">
        <v>2</v>
      </c>
      <c r="Z205" s="36">
        <v>100.00060000000001</v>
      </c>
      <c r="AA205" s="30">
        <v>123</v>
      </c>
      <c r="AB205" s="30"/>
      <c r="AC205" s="28" t="s">
        <v>224</v>
      </c>
      <c r="AD205" s="27" t="s">
        <v>255</v>
      </c>
      <c r="AE205" s="28" t="s">
        <v>196</v>
      </c>
      <c r="AF205" s="28" t="s">
        <v>210</v>
      </c>
      <c r="AG205" s="30" t="s">
        <v>77</v>
      </c>
      <c r="AH205" s="30" t="s">
        <v>77</v>
      </c>
      <c r="AI205" s="28"/>
      <c r="AJ205" s="34" t="s">
        <v>77</v>
      </c>
      <c r="AK205" s="28"/>
      <c r="AL205" s="27" t="s">
        <v>713</v>
      </c>
      <c r="AM205" s="26" t="s">
        <v>1343</v>
      </c>
      <c r="AN205" s="26" t="s">
        <v>1343</v>
      </c>
      <c r="AO205" s="26" t="s">
        <v>501</v>
      </c>
      <c r="AP205" s="35" t="s">
        <v>902</v>
      </c>
    </row>
    <row r="206" spans="1:42" s="26" customFormat="1" ht="16">
      <c r="A206" s="26" t="s">
        <v>216</v>
      </c>
      <c r="B206" s="27" t="s">
        <v>182</v>
      </c>
      <c r="C206" s="28" t="s">
        <v>912</v>
      </c>
      <c r="D206" s="28" t="s">
        <v>913</v>
      </c>
      <c r="E206" s="28" t="s">
        <v>345</v>
      </c>
      <c r="F206" s="28" t="s">
        <v>914</v>
      </c>
      <c r="G206" s="28" t="s">
        <v>906</v>
      </c>
      <c r="H206" s="28" t="s">
        <v>184</v>
      </c>
      <c r="I206" s="28" t="s">
        <v>454</v>
      </c>
      <c r="J206" s="29"/>
      <c r="K206" s="30"/>
      <c r="L206" s="30" t="s">
        <v>74</v>
      </c>
      <c r="M206" s="30"/>
      <c r="N206" s="30"/>
      <c r="O206" s="30"/>
      <c r="P206" s="30"/>
      <c r="Q206" s="30"/>
      <c r="R206" s="29"/>
      <c r="S206" s="30"/>
      <c r="T206" s="28" t="s">
        <v>621</v>
      </c>
      <c r="U206" s="31">
        <v>32188</v>
      </c>
      <c r="V206" s="31">
        <v>4</v>
      </c>
      <c r="W206" s="31">
        <v>2</v>
      </c>
      <c r="X206" s="32" t="s">
        <v>1344</v>
      </c>
      <c r="Y206" s="36">
        <v>2</v>
      </c>
      <c r="Z206" s="36">
        <v>58.000689999999999</v>
      </c>
      <c r="AA206" s="30">
        <v>123</v>
      </c>
      <c r="AB206" s="30"/>
      <c r="AC206" s="28" t="s">
        <v>224</v>
      </c>
      <c r="AD206" s="27" t="s">
        <v>255</v>
      </c>
      <c r="AE206" s="28" t="s">
        <v>196</v>
      </c>
      <c r="AF206" s="28" t="s">
        <v>210</v>
      </c>
      <c r="AG206" s="30" t="s">
        <v>77</v>
      </c>
      <c r="AH206" s="30" t="s">
        <v>77</v>
      </c>
      <c r="AI206" s="28"/>
      <c r="AJ206" s="34" t="s">
        <v>77</v>
      </c>
      <c r="AK206" s="28"/>
      <c r="AL206" s="27" t="s">
        <v>715</v>
      </c>
      <c r="AM206" s="26" t="s">
        <v>1344</v>
      </c>
      <c r="AN206" s="26" t="s">
        <v>1343</v>
      </c>
      <c r="AO206" s="26" t="s">
        <v>505</v>
      </c>
      <c r="AP206" s="35">
        <v>0</v>
      </c>
    </row>
    <row r="207" spans="1:42" s="26" customFormat="1" ht="16">
      <c r="A207" s="26" t="s">
        <v>300</v>
      </c>
      <c r="B207" s="27" t="s">
        <v>182</v>
      </c>
      <c r="C207" s="28" t="s">
        <v>915</v>
      </c>
      <c r="D207" s="28" t="s">
        <v>916</v>
      </c>
      <c r="E207" s="28" t="s">
        <v>345</v>
      </c>
      <c r="F207" s="28" t="s">
        <v>917</v>
      </c>
      <c r="G207" s="28" t="s">
        <v>865</v>
      </c>
      <c r="H207" s="28" t="s">
        <v>184</v>
      </c>
      <c r="I207" s="28" t="s">
        <v>918</v>
      </c>
      <c r="J207" s="29"/>
      <c r="K207" s="30"/>
      <c r="L207" s="30"/>
      <c r="M207" s="30"/>
      <c r="N207" s="30" t="s">
        <v>75</v>
      </c>
      <c r="O207" s="30"/>
      <c r="P207" s="30"/>
      <c r="Q207" s="30"/>
      <c r="R207" s="29"/>
      <c r="S207" s="30"/>
      <c r="T207" s="28" t="s">
        <v>612</v>
      </c>
      <c r="U207" s="31">
        <v>32188</v>
      </c>
      <c r="V207" s="31">
        <v>4</v>
      </c>
      <c r="W207" s="31">
        <v>2</v>
      </c>
      <c r="X207" s="32" t="s">
        <v>1344</v>
      </c>
      <c r="Y207" s="36">
        <v>2</v>
      </c>
      <c r="Z207" s="36">
        <v>58.000630000000001</v>
      </c>
      <c r="AA207" s="30">
        <v>123</v>
      </c>
      <c r="AB207" s="30"/>
      <c r="AC207" s="28" t="s">
        <v>224</v>
      </c>
      <c r="AD207" s="27" t="s">
        <v>255</v>
      </c>
      <c r="AE207" s="28" t="s">
        <v>196</v>
      </c>
      <c r="AF207" s="28" t="s">
        <v>210</v>
      </c>
      <c r="AG207" s="30" t="s">
        <v>77</v>
      </c>
      <c r="AH207" s="30" t="s">
        <v>77</v>
      </c>
      <c r="AI207" s="28"/>
      <c r="AJ207" s="34" t="s">
        <v>77</v>
      </c>
      <c r="AK207" s="28"/>
      <c r="AL207" s="27" t="s">
        <v>718</v>
      </c>
      <c r="AM207" s="26" t="s">
        <v>1344</v>
      </c>
      <c r="AN207" s="26" t="s">
        <v>1343</v>
      </c>
      <c r="AO207" s="26" t="s">
        <v>509</v>
      </c>
      <c r="AP207" s="35">
        <v>0</v>
      </c>
    </row>
    <row r="208" spans="1:42" s="26" customFormat="1" ht="16">
      <c r="A208" s="26" t="s">
        <v>300</v>
      </c>
      <c r="B208" s="27" t="s">
        <v>182</v>
      </c>
      <c r="C208" s="28" t="s">
        <v>919</v>
      </c>
      <c r="D208" s="28" t="s">
        <v>920</v>
      </c>
      <c r="E208" s="28" t="s">
        <v>270</v>
      </c>
      <c r="F208" s="28" t="s">
        <v>921</v>
      </c>
      <c r="G208" s="28" t="s">
        <v>922</v>
      </c>
      <c r="H208" s="28" t="s">
        <v>910</v>
      </c>
      <c r="I208" s="28" t="s">
        <v>923</v>
      </c>
      <c r="J208" s="29" t="s">
        <v>124</v>
      </c>
      <c r="K208" s="30" t="s">
        <v>73</v>
      </c>
      <c r="L208" s="30" t="s">
        <v>74</v>
      </c>
      <c r="M208" s="30"/>
      <c r="N208" s="30"/>
      <c r="O208" s="30"/>
      <c r="P208" s="30"/>
      <c r="Q208" s="30"/>
      <c r="R208" s="29"/>
      <c r="S208" s="30"/>
      <c r="T208" s="28" t="s">
        <v>612</v>
      </c>
      <c r="U208" s="31">
        <v>129007</v>
      </c>
      <c r="V208" s="31">
        <v>4</v>
      </c>
      <c r="W208" s="31">
        <v>0</v>
      </c>
      <c r="X208" s="32" t="s">
        <v>1343</v>
      </c>
      <c r="Y208" s="36">
        <v>2</v>
      </c>
      <c r="Z208" s="36">
        <v>58.00065</v>
      </c>
      <c r="AA208" s="30">
        <v>123</v>
      </c>
      <c r="AB208" s="30"/>
      <c r="AC208" s="28" t="s">
        <v>224</v>
      </c>
      <c r="AD208" s="27" t="s">
        <v>255</v>
      </c>
      <c r="AE208" s="28" t="s">
        <v>196</v>
      </c>
      <c r="AF208" s="28" t="s">
        <v>210</v>
      </c>
      <c r="AG208" s="30" t="s">
        <v>77</v>
      </c>
      <c r="AH208" s="30" t="s">
        <v>77</v>
      </c>
      <c r="AI208" s="28"/>
      <c r="AJ208" s="34" t="s">
        <v>77</v>
      </c>
      <c r="AK208" s="28"/>
      <c r="AL208" s="27" t="s">
        <v>720</v>
      </c>
      <c r="AM208" s="26" t="s">
        <v>1343</v>
      </c>
      <c r="AN208" s="26" t="s">
        <v>1343</v>
      </c>
      <c r="AO208" s="26" t="s">
        <v>513</v>
      </c>
      <c r="AP208" s="35" t="s">
        <v>924</v>
      </c>
    </row>
    <row r="209" spans="1:42" s="26" customFormat="1" ht="16">
      <c r="A209" s="26" t="s">
        <v>300</v>
      </c>
      <c r="B209" s="27" t="s">
        <v>182</v>
      </c>
      <c r="C209" s="28" t="s">
        <v>925</v>
      </c>
      <c r="D209" s="28" t="s">
        <v>926</v>
      </c>
      <c r="E209" s="28" t="s">
        <v>270</v>
      </c>
      <c r="F209" s="28" t="s">
        <v>927</v>
      </c>
      <c r="G209" s="28" t="s">
        <v>922</v>
      </c>
      <c r="H209" s="28" t="s">
        <v>910</v>
      </c>
      <c r="I209" s="28" t="s">
        <v>923</v>
      </c>
      <c r="J209" s="29" t="s">
        <v>124</v>
      </c>
      <c r="K209" s="30" t="s">
        <v>73</v>
      </c>
      <c r="L209" s="30" t="s">
        <v>74</v>
      </c>
      <c r="M209" s="30"/>
      <c r="N209" s="30"/>
      <c r="O209" s="30"/>
      <c r="P209" s="30"/>
      <c r="Q209" s="30"/>
      <c r="R209" s="29"/>
      <c r="S209" s="30"/>
      <c r="T209" s="28" t="s">
        <v>612</v>
      </c>
      <c r="U209" s="31">
        <v>112829</v>
      </c>
      <c r="V209" s="31">
        <v>4</v>
      </c>
      <c r="W209" s="31">
        <v>0</v>
      </c>
      <c r="X209" s="32" t="s">
        <v>1343</v>
      </c>
      <c r="Y209" s="36">
        <v>2</v>
      </c>
      <c r="Z209" s="36">
        <v>246.00059999999999</v>
      </c>
      <c r="AA209" s="30">
        <v>123</v>
      </c>
      <c r="AB209" s="30"/>
      <c r="AC209" s="28" t="s">
        <v>224</v>
      </c>
      <c r="AD209" s="27" t="s">
        <v>255</v>
      </c>
      <c r="AE209" s="28" t="s">
        <v>196</v>
      </c>
      <c r="AF209" s="28" t="s">
        <v>210</v>
      </c>
      <c r="AG209" s="30" t="s">
        <v>77</v>
      </c>
      <c r="AH209" s="30" t="s">
        <v>77</v>
      </c>
      <c r="AI209" s="28"/>
      <c r="AJ209" s="34" t="s">
        <v>77</v>
      </c>
      <c r="AK209" s="28"/>
      <c r="AL209" s="27" t="s">
        <v>722</v>
      </c>
      <c r="AM209" s="26" t="s">
        <v>1343</v>
      </c>
      <c r="AN209" s="26" t="s">
        <v>1343</v>
      </c>
      <c r="AO209" s="26" t="s">
        <v>516</v>
      </c>
      <c r="AP209" s="35" t="s">
        <v>924</v>
      </c>
    </row>
    <row r="210" spans="1:42" s="26" customFormat="1" ht="16">
      <c r="A210" s="26" t="s">
        <v>630</v>
      </c>
      <c r="B210" s="27" t="s">
        <v>182</v>
      </c>
      <c r="C210" s="28" t="s">
        <v>928</v>
      </c>
      <c r="D210" s="28" t="s">
        <v>929</v>
      </c>
      <c r="E210" s="28" t="s">
        <v>930</v>
      </c>
      <c r="F210" s="28" t="s">
        <v>931</v>
      </c>
      <c r="G210" s="28" t="s">
        <v>932</v>
      </c>
      <c r="H210" s="28" t="s">
        <v>184</v>
      </c>
      <c r="I210" s="28" t="s">
        <v>933</v>
      </c>
      <c r="J210" s="29"/>
      <c r="K210" s="30"/>
      <c r="L210" s="30"/>
      <c r="M210" s="30"/>
      <c r="N210" s="30" t="s">
        <v>75</v>
      </c>
      <c r="O210" s="30"/>
      <c r="P210" s="30"/>
      <c r="Q210" s="30"/>
      <c r="R210" s="29"/>
      <c r="S210" s="30"/>
      <c r="T210" s="28" t="s">
        <v>934</v>
      </c>
      <c r="U210" s="31">
        <v>24101</v>
      </c>
      <c r="V210" s="31">
        <v>1</v>
      </c>
      <c r="W210" s="31">
        <v>6</v>
      </c>
      <c r="X210" s="32" t="s">
        <v>1344</v>
      </c>
      <c r="Y210" s="36">
        <v>2</v>
      </c>
      <c r="Z210" s="36">
        <v>302.00060000000002</v>
      </c>
      <c r="AA210" s="30">
        <v>123</v>
      </c>
      <c r="AB210" s="30"/>
      <c r="AC210" s="28" t="s">
        <v>224</v>
      </c>
      <c r="AD210" s="27" t="s">
        <v>255</v>
      </c>
      <c r="AE210" s="28" t="s">
        <v>196</v>
      </c>
      <c r="AF210" s="28" t="s">
        <v>210</v>
      </c>
      <c r="AG210" s="30" t="s">
        <v>77</v>
      </c>
      <c r="AH210" s="30" t="s">
        <v>77</v>
      </c>
      <c r="AI210" s="28"/>
      <c r="AJ210" s="34" t="s">
        <v>77</v>
      </c>
      <c r="AK210" s="28"/>
      <c r="AL210" s="27" t="s">
        <v>724</v>
      </c>
      <c r="AM210" s="26" t="s">
        <v>1344</v>
      </c>
      <c r="AN210" s="26" t="s">
        <v>1343</v>
      </c>
      <c r="AO210" s="26" t="s">
        <v>524</v>
      </c>
      <c r="AP210" s="35" t="s">
        <v>935</v>
      </c>
    </row>
    <row r="211" spans="1:42" s="26" customFormat="1" ht="16">
      <c r="A211" s="26" t="s">
        <v>630</v>
      </c>
      <c r="B211" s="27" t="s">
        <v>182</v>
      </c>
      <c r="C211" s="28" t="s">
        <v>936</v>
      </c>
      <c r="D211" s="28" t="s">
        <v>937</v>
      </c>
      <c r="E211" s="28" t="s">
        <v>930</v>
      </c>
      <c r="F211" s="28" t="s">
        <v>938</v>
      </c>
      <c r="G211" s="28" t="s">
        <v>932</v>
      </c>
      <c r="H211" s="28" t="s">
        <v>184</v>
      </c>
      <c r="I211" s="28" t="s">
        <v>933</v>
      </c>
      <c r="J211" s="29"/>
      <c r="K211" s="30"/>
      <c r="L211" s="30"/>
      <c r="M211" s="30"/>
      <c r="N211" s="30" t="s">
        <v>75</v>
      </c>
      <c r="O211" s="30"/>
      <c r="P211" s="30"/>
      <c r="Q211" s="30"/>
      <c r="R211" s="29"/>
      <c r="S211" s="30"/>
      <c r="T211" s="28" t="s">
        <v>934</v>
      </c>
      <c r="U211" s="31">
        <v>24101</v>
      </c>
      <c r="V211" s="31">
        <v>1</v>
      </c>
      <c r="W211" s="31">
        <v>6</v>
      </c>
      <c r="X211" s="32" t="s">
        <v>1344</v>
      </c>
      <c r="Y211" s="50"/>
      <c r="Z211" s="50"/>
      <c r="AA211" s="30">
        <v>124</v>
      </c>
      <c r="AB211" s="30"/>
      <c r="AC211" s="28" t="s">
        <v>224</v>
      </c>
      <c r="AD211" s="27" t="s">
        <v>255</v>
      </c>
      <c r="AE211" s="28" t="s">
        <v>188</v>
      </c>
      <c r="AF211" s="28" t="s">
        <v>210</v>
      </c>
      <c r="AG211" s="30" t="s">
        <v>77</v>
      </c>
      <c r="AH211" s="30" t="s">
        <v>77</v>
      </c>
      <c r="AI211" s="28"/>
      <c r="AJ211" s="34" t="s">
        <v>77</v>
      </c>
      <c r="AK211" s="28"/>
      <c r="AL211" s="27" t="s">
        <v>727</v>
      </c>
      <c r="AM211" s="26" t="s">
        <v>1344</v>
      </c>
      <c r="AN211" s="26" t="s">
        <v>1343</v>
      </c>
      <c r="AO211" s="26" t="s">
        <v>529</v>
      </c>
      <c r="AP211" s="35" t="s">
        <v>935</v>
      </c>
    </row>
    <row r="212" spans="1:42" s="26" customFormat="1" ht="16">
      <c r="A212" s="26" t="s">
        <v>248</v>
      </c>
      <c r="B212" s="27" t="s">
        <v>182</v>
      </c>
      <c r="C212" s="28" t="s">
        <v>939</v>
      </c>
      <c r="D212" s="28" t="s">
        <v>940</v>
      </c>
      <c r="E212" s="28" t="s">
        <v>285</v>
      </c>
      <c r="F212" s="28" t="s">
        <v>941</v>
      </c>
      <c r="G212" s="28" t="s">
        <v>417</v>
      </c>
      <c r="H212" s="28" t="s">
        <v>184</v>
      </c>
      <c r="I212" s="28" t="s">
        <v>541</v>
      </c>
      <c r="J212" s="29"/>
      <c r="K212" s="30"/>
      <c r="L212" s="30"/>
      <c r="M212" s="30"/>
      <c r="N212" s="30" t="s">
        <v>75</v>
      </c>
      <c r="O212" s="30"/>
      <c r="P212" s="30"/>
      <c r="Q212" s="30"/>
      <c r="R212" s="29"/>
      <c r="S212" s="30"/>
      <c r="T212" s="28" t="s">
        <v>542</v>
      </c>
      <c r="U212" s="31">
        <v>72418</v>
      </c>
      <c r="V212" s="31">
        <v>2</v>
      </c>
      <c r="W212" s="31">
        <v>6</v>
      </c>
      <c r="X212" s="32" t="s">
        <v>1344</v>
      </c>
      <c r="Y212" s="50"/>
      <c r="Z212" s="50"/>
      <c r="AA212" s="30">
        <v>124</v>
      </c>
      <c r="AB212" s="30"/>
      <c r="AC212" s="28" t="s">
        <v>224</v>
      </c>
      <c r="AD212" s="27" t="s">
        <v>255</v>
      </c>
      <c r="AE212" s="28" t="s">
        <v>188</v>
      </c>
      <c r="AF212" s="28" t="s">
        <v>210</v>
      </c>
      <c r="AG212" s="30" t="s">
        <v>77</v>
      </c>
      <c r="AH212" s="30" t="s">
        <v>77</v>
      </c>
      <c r="AI212" s="28"/>
      <c r="AJ212" s="34" t="s">
        <v>77</v>
      </c>
      <c r="AK212" s="28"/>
      <c r="AL212" s="27" t="s">
        <v>730</v>
      </c>
      <c r="AM212" s="26" t="s">
        <v>1344</v>
      </c>
      <c r="AN212" s="26" t="s">
        <v>1343</v>
      </c>
      <c r="AO212" s="26" t="s">
        <v>531</v>
      </c>
      <c r="AP212" s="35" t="s">
        <v>814</v>
      </c>
    </row>
    <row r="213" spans="1:42" s="26" customFormat="1" ht="16">
      <c r="A213" s="26" t="s">
        <v>248</v>
      </c>
      <c r="B213" s="27" t="s">
        <v>182</v>
      </c>
      <c r="C213" s="28" t="s">
        <v>942</v>
      </c>
      <c r="D213" s="28" t="s">
        <v>943</v>
      </c>
      <c r="E213" s="28" t="s">
        <v>285</v>
      </c>
      <c r="F213" s="28" t="s">
        <v>944</v>
      </c>
      <c r="G213" s="28" t="s">
        <v>230</v>
      </c>
      <c r="H213" s="28" t="s">
        <v>184</v>
      </c>
      <c r="I213" s="28" t="s">
        <v>541</v>
      </c>
      <c r="J213" s="29"/>
      <c r="K213" s="30"/>
      <c r="L213" s="30"/>
      <c r="M213" s="30"/>
      <c r="N213" s="30" t="s">
        <v>75</v>
      </c>
      <c r="O213" s="30"/>
      <c r="P213" s="30"/>
      <c r="Q213" s="30"/>
      <c r="R213" s="29"/>
      <c r="S213" s="30"/>
      <c r="T213" s="28" t="s">
        <v>542</v>
      </c>
      <c r="U213" s="31">
        <v>72418</v>
      </c>
      <c r="V213" s="31">
        <v>2</v>
      </c>
      <c r="W213" s="31">
        <v>6</v>
      </c>
      <c r="X213" s="32" t="s">
        <v>1344</v>
      </c>
      <c r="Y213" s="50"/>
      <c r="Z213" s="50"/>
      <c r="AA213" s="30">
        <v>124</v>
      </c>
      <c r="AB213" s="30"/>
      <c r="AC213" s="28" t="s">
        <v>224</v>
      </c>
      <c r="AD213" s="27" t="s">
        <v>255</v>
      </c>
      <c r="AE213" s="28" t="s">
        <v>188</v>
      </c>
      <c r="AF213" s="28" t="s">
        <v>210</v>
      </c>
      <c r="AG213" s="30" t="s">
        <v>77</v>
      </c>
      <c r="AH213" s="30" t="s">
        <v>77</v>
      </c>
      <c r="AI213" s="28"/>
      <c r="AJ213" s="34" t="s">
        <v>77</v>
      </c>
      <c r="AK213" s="28"/>
      <c r="AL213" s="27" t="s">
        <v>732</v>
      </c>
      <c r="AM213" s="26" t="s">
        <v>1344</v>
      </c>
      <c r="AN213" s="26" t="s">
        <v>1343</v>
      </c>
      <c r="AO213" s="26" t="s">
        <v>535</v>
      </c>
      <c r="AP213" s="35" t="s">
        <v>814</v>
      </c>
    </row>
    <row r="214" spans="1:42" s="26" customFormat="1" ht="16">
      <c r="A214" s="26" t="s">
        <v>300</v>
      </c>
      <c r="B214" s="27" t="s">
        <v>182</v>
      </c>
      <c r="C214" s="28" t="s">
        <v>945</v>
      </c>
      <c r="D214" s="28" t="s">
        <v>946</v>
      </c>
      <c r="E214" s="28" t="s">
        <v>270</v>
      </c>
      <c r="F214" s="28" t="s">
        <v>947</v>
      </c>
      <c r="G214" s="28" t="s">
        <v>271</v>
      </c>
      <c r="H214" s="28" t="s">
        <v>910</v>
      </c>
      <c r="I214" s="28" t="s">
        <v>948</v>
      </c>
      <c r="J214" s="29"/>
      <c r="K214" s="30"/>
      <c r="L214" s="30"/>
      <c r="M214" s="30"/>
      <c r="N214" s="30" t="s">
        <v>75</v>
      </c>
      <c r="O214" s="30"/>
      <c r="P214" s="30"/>
      <c r="Q214" s="30"/>
      <c r="R214" s="29"/>
      <c r="S214" s="30"/>
      <c r="T214" s="28" t="s">
        <v>612</v>
      </c>
      <c r="U214" s="31">
        <v>129007</v>
      </c>
      <c r="V214" s="31">
        <v>4</v>
      </c>
      <c r="W214" s="31">
        <v>0</v>
      </c>
      <c r="X214" s="32" t="s">
        <v>1343</v>
      </c>
      <c r="Y214" s="50"/>
      <c r="Z214" s="50"/>
      <c r="AA214" s="30">
        <v>124</v>
      </c>
      <c r="AB214" s="30"/>
      <c r="AC214" s="28" t="s">
        <v>224</v>
      </c>
      <c r="AD214" s="27" t="s">
        <v>255</v>
      </c>
      <c r="AE214" s="28" t="s">
        <v>188</v>
      </c>
      <c r="AF214" s="28" t="s">
        <v>210</v>
      </c>
      <c r="AG214" s="30" t="s">
        <v>77</v>
      </c>
      <c r="AH214" s="30" t="s">
        <v>77</v>
      </c>
      <c r="AI214" s="28"/>
      <c r="AJ214" s="34" t="s">
        <v>77</v>
      </c>
      <c r="AK214" s="28"/>
      <c r="AL214" s="27" t="s">
        <v>735</v>
      </c>
      <c r="AM214" s="26" t="s">
        <v>1343</v>
      </c>
      <c r="AN214" s="26" t="s">
        <v>1343</v>
      </c>
      <c r="AO214" s="26" t="s">
        <v>538</v>
      </c>
      <c r="AP214" s="35" t="s">
        <v>949</v>
      </c>
    </row>
    <row r="215" spans="1:42" s="26" customFormat="1" ht="16">
      <c r="A215" s="26" t="s">
        <v>300</v>
      </c>
      <c r="B215" s="27" t="s">
        <v>182</v>
      </c>
      <c r="C215" s="28" t="s">
        <v>950</v>
      </c>
      <c r="D215" s="28" t="s">
        <v>951</v>
      </c>
      <c r="E215" s="28" t="s">
        <v>270</v>
      </c>
      <c r="F215" s="28" t="s">
        <v>952</v>
      </c>
      <c r="G215" s="28" t="s">
        <v>271</v>
      </c>
      <c r="H215" s="28" t="s">
        <v>910</v>
      </c>
      <c r="I215" s="28" t="s">
        <v>948</v>
      </c>
      <c r="J215" s="29"/>
      <c r="K215" s="30"/>
      <c r="L215" s="30"/>
      <c r="M215" s="30"/>
      <c r="N215" s="30" t="s">
        <v>75</v>
      </c>
      <c r="O215" s="30"/>
      <c r="P215" s="30"/>
      <c r="Q215" s="30"/>
      <c r="R215" s="29"/>
      <c r="S215" s="30"/>
      <c r="T215" s="28" t="s">
        <v>612</v>
      </c>
      <c r="U215" s="31">
        <v>129007</v>
      </c>
      <c r="V215" s="31">
        <v>4</v>
      </c>
      <c r="W215" s="31">
        <v>0</v>
      </c>
      <c r="X215" s="32" t="s">
        <v>1343</v>
      </c>
      <c r="Y215" s="50"/>
      <c r="Z215" s="50"/>
      <c r="AA215" s="30">
        <v>124</v>
      </c>
      <c r="AB215" s="30"/>
      <c r="AC215" s="28" t="s">
        <v>224</v>
      </c>
      <c r="AD215" s="27" t="s">
        <v>255</v>
      </c>
      <c r="AE215" s="28" t="s">
        <v>188</v>
      </c>
      <c r="AF215" s="28" t="s">
        <v>210</v>
      </c>
      <c r="AG215" s="30" t="s">
        <v>77</v>
      </c>
      <c r="AH215" s="30" t="s">
        <v>77</v>
      </c>
      <c r="AI215" s="28"/>
      <c r="AJ215" s="34" t="s">
        <v>77</v>
      </c>
      <c r="AK215" s="28"/>
      <c r="AL215" s="27" t="s">
        <v>737</v>
      </c>
      <c r="AM215" s="26" t="s">
        <v>1343</v>
      </c>
      <c r="AN215" s="26" t="s">
        <v>1343</v>
      </c>
      <c r="AO215" s="26" t="s">
        <v>543</v>
      </c>
      <c r="AP215" s="35" t="s">
        <v>949</v>
      </c>
    </row>
    <row r="216" spans="1:42" s="26" customFormat="1" ht="16">
      <c r="A216" s="26" t="s">
        <v>216</v>
      </c>
      <c r="B216" s="27" t="s">
        <v>182</v>
      </c>
      <c r="C216" s="28" t="s">
        <v>953</v>
      </c>
      <c r="D216" s="28" t="s">
        <v>954</v>
      </c>
      <c r="E216" s="28" t="s">
        <v>345</v>
      </c>
      <c r="F216" s="28" t="s">
        <v>955</v>
      </c>
      <c r="G216" s="28" t="s">
        <v>399</v>
      </c>
      <c r="H216" s="28" t="s">
        <v>184</v>
      </c>
      <c r="I216" s="28" t="s">
        <v>454</v>
      </c>
      <c r="J216" s="29"/>
      <c r="K216" s="30"/>
      <c r="L216" s="30"/>
      <c r="M216" s="30"/>
      <c r="N216" s="30" t="s">
        <v>75</v>
      </c>
      <c r="O216" s="30"/>
      <c r="P216" s="30"/>
      <c r="Q216" s="30"/>
      <c r="R216" s="29"/>
      <c r="S216" s="30"/>
      <c r="T216" s="28" t="s">
        <v>621</v>
      </c>
      <c r="U216" s="31">
        <v>32188</v>
      </c>
      <c r="V216" s="31">
        <v>4</v>
      </c>
      <c r="W216" s="31">
        <v>2</v>
      </c>
      <c r="X216" s="32" t="s">
        <v>1344</v>
      </c>
      <c r="Y216" s="50"/>
      <c r="Z216" s="50"/>
      <c r="AA216" s="30">
        <v>124</v>
      </c>
      <c r="AB216" s="30"/>
      <c r="AC216" s="28" t="s">
        <v>224</v>
      </c>
      <c r="AD216" s="27" t="s">
        <v>255</v>
      </c>
      <c r="AE216" s="28" t="s">
        <v>188</v>
      </c>
      <c r="AF216" s="28" t="s">
        <v>210</v>
      </c>
      <c r="AG216" s="30" t="s">
        <v>77</v>
      </c>
      <c r="AH216" s="30" t="s">
        <v>77</v>
      </c>
      <c r="AI216" s="28"/>
      <c r="AJ216" s="34" t="s">
        <v>77</v>
      </c>
      <c r="AK216" s="28"/>
      <c r="AL216" s="27" t="s">
        <v>739</v>
      </c>
      <c r="AM216" s="26" t="s">
        <v>1344</v>
      </c>
      <c r="AN216" s="26" t="s">
        <v>1344</v>
      </c>
      <c r="AO216" s="26" t="s">
        <v>547</v>
      </c>
      <c r="AP216" s="35">
        <v>0</v>
      </c>
    </row>
    <row r="217" spans="1:42" s="26" customFormat="1" ht="16">
      <c r="A217" s="26" t="s">
        <v>216</v>
      </c>
      <c r="B217" s="27" t="s">
        <v>182</v>
      </c>
      <c r="C217" s="28" t="s">
        <v>956</v>
      </c>
      <c r="D217" s="28" t="s">
        <v>957</v>
      </c>
      <c r="E217" s="28" t="s">
        <v>345</v>
      </c>
      <c r="F217" s="28" t="s">
        <v>958</v>
      </c>
      <c r="G217" s="28" t="s">
        <v>399</v>
      </c>
      <c r="H217" s="28" t="s">
        <v>184</v>
      </c>
      <c r="I217" s="28" t="s">
        <v>959</v>
      </c>
      <c r="J217" s="29"/>
      <c r="K217" s="30"/>
      <c r="L217" s="30"/>
      <c r="M217" s="30"/>
      <c r="N217" s="30" t="s">
        <v>75</v>
      </c>
      <c r="O217" s="30"/>
      <c r="P217" s="30"/>
      <c r="Q217" s="30"/>
      <c r="R217" s="29"/>
      <c r="S217" s="30"/>
      <c r="T217" s="28" t="s">
        <v>612</v>
      </c>
      <c r="U217" s="31">
        <v>32188</v>
      </c>
      <c r="V217" s="31">
        <v>4</v>
      </c>
      <c r="W217" s="31">
        <v>2</v>
      </c>
      <c r="X217" s="32" t="s">
        <v>1344</v>
      </c>
      <c r="Y217" s="50"/>
      <c r="Z217" s="50"/>
      <c r="AA217" s="30">
        <v>124</v>
      </c>
      <c r="AB217" s="30"/>
      <c r="AC217" s="28" t="s">
        <v>224</v>
      </c>
      <c r="AD217" s="27" t="s">
        <v>255</v>
      </c>
      <c r="AE217" s="28" t="s">
        <v>188</v>
      </c>
      <c r="AF217" s="28" t="s">
        <v>210</v>
      </c>
      <c r="AG217" s="30" t="s">
        <v>77</v>
      </c>
      <c r="AH217" s="30" t="s">
        <v>77</v>
      </c>
      <c r="AI217" s="28"/>
      <c r="AJ217" s="34" t="s">
        <v>77</v>
      </c>
      <c r="AK217" s="28"/>
      <c r="AL217" s="27" t="s">
        <v>741</v>
      </c>
      <c r="AM217" s="26" t="s">
        <v>1344</v>
      </c>
      <c r="AN217" s="26" t="s">
        <v>1344</v>
      </c>
      <c r="AO217" s="26" t="s">
        <v>551</v>
      </c>
      <c r="AP217" s="35">
        <v>0</v>
      </c>
    </row>
    <row r="218" spans="1:42" s="26" customFormat="1" ht="16">
      <c r="A218" s="26" t="s">
        <v>216</v>
      </c>
      <c r="B218" s="27" t="s">
        <v>182</v>
      </c>
      <c r="C218" s="28" t="s">
        <v>960</v>
      </c>
      <c r="D218" s="28" t="s">
        <v>961</v>
      </c>
      <c r="E218" s="28" t="s">
        <v>345</v>
      </c>
      <c r="F218" s="28" t="s">
        <v>962</v>
      </c>
      <c r="G218" s="28" t="s">
        <v>963</v>
      </c>
      <c r="H218" s="28" t="s">
        <v>184</v>
      </c>
      <c r="I218" s="28" t="s">
        <v>959</v>
      </c>
      <c r="J218" s="29"/>
      <c r="K218" s="30"/>
      <c r="L218" s="30"/>
      <c r="M218" s="30"/>
      <c r="N218" s="30" t="s">
        <v>75</v>
      </c>
      <c r="O218" s="30"/>
      <c r="P218" s="30"/>
      <c r="Q218" s="30"/>
      <c r="R218" s="29"/>
      <c r="S218" s="30"/>
      <c r="T218" s="28" t="s">
        <v>612</v>
      </c>
      <c r="U218" s="31">
        <v>32188</v>
      </c>
      <c r="V218" s="31">
        <v>4</v>
      </c>
      <c r="W218" s="31">
        <v>2</v>
      </c>
      <c r="X218" s="32" t="s">
        <v>1344</v>
      </c>
      <c r="Y218" s="50"/>
      <c r="Z218" s="50"/>
      <c r="AA218" s="30">
        <v>124</v>
      </c>
      <c r="AB218" s="30"/>
      <c r="AC218" s="28" t="s">
        <v>224</v>
      </c>
      <c r="AD218" s="27" t="s">
        <v>255</v>
      </c>
      <c r="AE218" s="28" t="s">
        <v>188</v>
      </c>
      <c r="AF218" s="28" t="s">
        <v>210</v>
      </c>
      <c r="AG218" s="30" t="s">
        <v>77</v>
      </c>
      <c r="AH218" s="30" t="s">
        <v>77</v>
      </c>
      <c r="AI218" s="28"/>
      <c r="AJ218" s="34" t="s">
        <v>77</v>
      </c>
      <c r="AK218" s="28"/>
      <c r="AL218" s="27" t="s">
        <v>743</v>
      </c>
      <c r="AM218" s="26" t="s">
        <v>1344</v>
      </c>
      <c r="AN218" s="26" t="s">
        <v>1344</v>
      </c>
      <c r="AO218" s="26" t="s">
        <v>554</v>
      </c>
      <c r="AP218" s="35">
        <v>0</v>
      </c>
    </row>
    <row r="219" spans="1:42" s="26" customFormat="1" ht="16">
      <c r="A219" s="26" t="s">
        <v>216</v>
      </c>
      <c r="B219" s="27" t="s">
        <v>182</v>
      </c>
      <c r="C219" s="28" t="s">
        <v>964</v>
      </c>
      <c r="D219" s="28" t="s">
        <v>965</v>
      </c>
      <c r="E219" s="28" t="s">
        <v>345</v>
      </c>
      <c r="F219" s="28" t="s">
        <v>966</v>
      </c>
      <c r="G219" s="28" t="s">
        <v>399</v>
      </c>
      <c r="H219" s="28" t="s">
        <v>184</v>
      </c>
      <c r="I219" s="28" t="s">
        <v>959</v>
      </c>
      <c r="J219" s="29"/>
      <c r="K219" s="30"/>
      <c r="L219" s="30"/>
      <c r="M219" s="30"/>
      <c r="N219" s="30" t="s">
        <v>75</v>
      </c>
      <c r="O219" s="30"/>
      <c r="P219" s="30"/>
      <c r="Q219" s="30"/>
      <c r="R219" s="29"/>
      <c r="S219" s="30"/>
      <c r="T219" s="28" t="s">
        <v>612</v>
      </c>
      <c r="U219" s="31">
        <v>32188</v>
      </c>
      <c r="V219" s="31">
        <v>4</v>
      </c>
      <c r="W219" s="31">
        <v>2</v>
      </c>
      <c r="X219" s="32" t="s">
        <v>1344</v>
      </c>
      <c r="Y219" s="50"/>
      <c r="Z219" s="50"/>
      <c r="AA219" s="30">
        <v>124</v>
      </c>
      <c r="AB219" s="30"/>
      <c r="AC219" s="28" t="s">
        <v>224</v>
      </c>
      <c r="AD219" s="27" t="s">
        <v>255</v>
      </c>
      <c r="AE219" s="28" t="s">
        <v>188</v>
      </c>
      <c r="AF219" s="28" t="s">
        <v>210</v>
      </c>
      <c r="AG219" s="30" t="s">
        <v>77</v>
      </c>
      <c r="AH219" s="30" t="s">
        <v>77</v>
      </c>
      <c r="AI219" s="28"/>
      <c r="AJ219" s="34" t="s">
        <v>77</v>
      </c>
      <c r="AK219" s="28"/>
      <c r="AL219" s="27" t="s">
        <v>745</v>
      </c>
      <c r="AM219" s="26" t="s">
        <v>1344</v>
      </c>
      <c r="AN219" s="26" t="s">
        <v>1343</v>
      </c>
      <c r="AO219" s="26" t="s">
        <v>558</v>
      </c>
      <c r="AP219" s="35">
        <v>0</v>
      </c>
    </row>
    <row r="220" spans="1:42" s="26" customFormat="1" ht="16">
      <c r="A220" s="26" t="s">
        <v>216</v>
      </c>
      <c r="B220" s="27" t="s">
        <v>182</v>
      </c>
      <c r="C220" s="28" t="s">
        <v>967</v>
      </c>
      <c r="D220" s="28" t="s">
        <v>968</v>
      </c>
      <c r="E220" s="28" t="s">
        <v>345</v>
      </c>
      <c r="F220" s="28" t="s">
        <v>969</v>
      </c>
      <c r="G220" s="28" t="s">
        <v>963</v>
      </c>
      <c r="H220" s="28" t="s">
        <v>184</v>
      </c>
      <c r="I220" s="28" t="s">
        <v>970</v>
      </c>
      <c r="J220" s="29"/>
      <c r="K220" s="30"/>
      <c r="L220" s="30"/>
      <c r="M220" s="30"/>
      <c r="N220" s="30" t="s">
        <v>75</v>
      </c>
      <c r="O220" s="30"/>
      <c r="P220" s="30"/>
      <c r="Q220" s="30"/>
      <c r="R220" s="29"/>
      <c r="S220" s="30"/>
      <c r="T220" s="28" t="s">
        <v>612</v>
      </c>
      <c r="U220" s="31">
        <v>32188</v>
      </c>
      <c r="V220" s="31">
        <v>4</v>
      </c>
      <c r="W220" s="31">
        <v>2</v>
      </c>
      <c r="X220" s="32" t="s">
        <v>1344</v>
      </c>
      <c r="Y220" s="50"/>
      <c r="Z220" s="50"/>
      <c r="AA220" s="30">
        <v>124</v>
      </c>
      <c r="AB220" s="30"/>
      <c r="AC220" s="28" t="s">
        <v>224</v>
      </c>
      <c r="AD220" s="27" t="s">
        <v>255</v>
      </c>
      <c r="AE220" s="28" t="s">
        <v>188</v>
      </c>
      <c r="AF220" s="28" t="s">
        <v>210</v>
      </c>
      <c r="AG220" s="30" t="s">
        <v>77</v>
      </c>
      <c r="AH220" s="30" t="s">
        <v>77</v>
      </c>
      <c r="AI220" s="28"/>
      <c r="AJ220" s="34" t="s">
        <v>77</v>
      </c>
      <c r="AK220" s="28"/>
      <c r="AL220" s="27" t="s">
        <v>747</v>
      </c>
      <c r="AM220" s="26" t="s">
        <v>1344</v>
      </c>
      <c r="AN220" s="26" t="s">
        <v>1343</v>
      </c>
      <c r="AO220" s="26" t="s">
        <v>561</v>
      </c>
      <c r="AP220" s="35">
        <v>0</v>
      </c>
    </row>
    <row r="221" spans="1:42" s="26" customFormat="1" ht="16">
      <c r="A221" s="26" t="s">
        <v>216</v>
      </c>
      <c r="B221" s="27" t="s">
        <v>182</v>
      </c>
      <c r="C221" s="28" t="s">
        <v>971</v>
      </c>
      <c r="D221" s="28" t="s">
        <v>972</v>
      </c>
      <c r="E221" s="28" t="s">
        <v>345</v>
      </c>
      <c r="F221" s="28" t="s">
        <v>973</v>
      </c>
      <c r="G221" s="28" t="s">
        <v>974</v>
      </c>
      <c r="H221" s="28" t="s">
        <v>184</v>
      </c>
      <c r="I221" s="28" t="s">
        <v>970</v>
      </c>
      <c r="J221" s="29"/>
      <c r="K221" s="30"/>
      <c r="L221" s="30"/>
      <c r="M221" s="30"/>
      <c r="N221" s="30" t="s">
        <v>75</v>
      </c>
      <c r="O221" s="30"/>
      <c r="P221" s="30"/>
      <c r="Q221" s="30"/>
      <c r="R221" s="29"/>
      <c r="S221" s="30"/>
      <c r="T221" s="28" t="s">
        <v>612</v>
      </c>
      <c r="U221" s="31">
        <v>32188</v>
      </c>
      <c r="V221" s="31">
        <v>4</v>
      </c>
      <c r="W221" s="31">
        <v>2</v>
      </c>
      <c r="X221" s="32" t="s">
        <v>1344</v>
      </c>
      <c r="Y221" s="50"/>
      <c r="Z221" s="50"/>
      <c r="AA221" s="30">
        <v>124</v>
      </c>
      <c r="AB221" s="30"/>
      <c r="AC221" s="28" t="s">
        <v>224</v>
      </c>
      <c r="AD221" s="27" t="s">
        <v>255</v>
      </c>
      <c r="AE221" s="28" t="s">
        <v>188</v>
      </c>
      <c r="AF221" s="28" t="s">
        <v>210</v>
      </c>
      <c r="AG221" s="30" t="s">
        <v>77</v>
      </c>
      <c r="AH221" s="30" t="s">
        <v>77</v>
      </c>
      <c r="AI221" s="28"/>
      <c r="AJ221" s="34" t="s">
        <v>77</v>
      </c>
      <c r="AK221" s="28"/>
      <c r="AL221" s="27" t="s">
        <v>750</v>
      </c>
      <c r="AM221" s="26" t="s">
        <v>1344</v>
      </c>
      <c r="AN221" s="26" t="s">
        <v>1344</v>
      </c>
      <c r="AO221" s="26" t="s">
        <v>566</v>
      </c>
      <c r="AP221" s="35">
        <v>0</v>
      </c>
    </row>
    <row r="222" spans="1:42" s="26" customFormat="1" ht="16">
      <c r="A222" s="26" t="s">
        <v>216</v>
      </c>
      <c r="B222" s="27" t="s">
        <v>182</v>
      </c>
      <c r="C222" s="28" t="s">
        <v>975</v>
      </c>
      <c r="D222" s="28" t="s">
        <v>976</v>
      </c>
      <c r="E222" s="28" t="s">
        <v>345</v>
      </c>
      <c r="F222" s="28" t="s">
        <v>977</v>
      </c>
      <c r="G222" s="28" t="s">
        <v>974</v>
      </c>
      <c r="H222" s="28" t="s">
        <v>184</v>
      </c>
      <c r="I222" s="28" t="s">
        <v>970</v>
      </c>
      <c r="J222" s="29"/>
      <c r="K222" s="30"/>
      <c r="L222" s="30"/>
      <c r="M222" s="30"/>
      <c r="N222" s="30" t="s">
        <v>75</v>
      </c>
      <c r="O222" s="30"/>
      <c r="P222" s="30"/>
      <c r="Q222" s="30"/>
      <c r="R222" s="29"/>
      <c r="S222" s="30"/>
      <c r="T222" s="28" t="s">
        <v>612</v>
      </c>
      <c r="U222" s="31">
        <v>32188</v>
      </c>
      <c r="V222" s="31">
        <v>4</v>
      </c>
      <c r="W222" s="31">
        <v>2</v>
      </c>
      <c r="X222" s="32" t="s">
        <v>1344</v>
      </c>
      <c r="Y222" s="50"/>
      <c r="Z222" s="50"/>
      <c r="AA222" s="30">
        <v>124</v>
      </c>
      <c r="AB222" s="30"/>
      <c r="AC222" s="28" t="s">
        <v>224</v>
      </c>
      <c r="AD222" s="27" t="s">
        <v>255</v>
      </c>
      <c r="AE222" s="28" t="s">
        <v>188</v>
      </c>
      <c r="AF222" s="28" t="s">
        <v>210</v>
      </c>
      <c r="AG222" s="30" t="s">
        <v>77</v>
      </c>
      <c r="AH222" s="30" t="s">
        <v>77</v>
      </c>
      <c r="AI222" s="28"/>
      <c r="AJ222" s="34" t="s">
        <v>77</v>
      </c>
      <c r="AK222" s="28"/>
      <c r="AL222" s="27" t="s">
        <v>752</v>
      </c>
      <c r="AM222" s="26" t="s">
        <v>1344</v>
      </c>
      <c r="AN222" s="26" t="s">
        <v>1344</v>
      </c>
      <c r="AO222" s="26" t="s">
        <v>569</v>
      </c>
      <c r="AP222" s="35">
        <v>0</v>
      </c>
    </row>
    <row r="223" spans="1:42" s="26" customFormat="1" ht="16">
      <c r="A223" s="26" t="s">
        <v>300</v>
      </c>
      <c r="B223" s="27" t="s">
        <v>182</v>
      </c>
      <c r="C223" s="28" t="s">
        <v>978</v>
      </c>
      <c r="D223" s="28" t="s">
        <v>979</v>
      </c>
      <c r="E223" s="28" t="s">
        <v>345</v>
      </c>
      <c r="F223" s="28" t="s">
        <v>980</v>
      </c>
      <c r="G223" s="28" t="s">
        <v>974</v>
      </c>
      <c r="H223" s="28" t="s">
        <v>910</v>
      </c>
      <c r="I223" s="28" t="s">
        <v>948</v>
      </c>
      <c r="J223" s="29"/>
      <c r="K223" s="30"/>
      <c r="L223" s="30"/>
      <c r="M223" s="30"/>
      <c r="N223" s="30" t="s">
        <v>75</v>
      </c>
      <c r="O223" s="30"/>
      <c r="P223" s="30"/>
      <c r="Q223" s="30"/>
      <c r="R223" s="29"/>
      <c r="S223" s="30"/>
      <c r="T223" s="28" t="s">
        <v>612</v>
      </c>
      <c r="U223" s="31">
        <v>32188</v>
      </c>
      <c r="V223" s="31">
        <v>4</v>
      </c>
      <c r="W223" s="31">
        <v>2</v>
      </c>
      <c r="X223" s="32" t="s">
        <v>1343</v>
      </c>
      <c r="Y223" s="50"/>
      <c r="Z223" s="50"/>
      <c r="AA223" s="30">
        <v>124</v>
      </c>
      <c r="AB223" s="30"/>
      <c r="AC223" s="28" t="s">
        <v>224</v>
      </c>
      <c r="AD223" s="27" t="s">
        <v>255</v>
      </c>
      <c r="AE223" s="28" t="s">
        <v>188</v>
      </c>
      <c r="AF223" s="28" t="s">
        <v>210</v>
      </c>
      <c r="AG223" s="30" t="s">
        <v>77</v>
      </c>
      <c r="AH223" s="30" t="s">
        <v>77</v>
      </c>
      <c r="AI223" s="28"/>
      <c r="AJ223" s="34" t="s">
        <v>77</v>
      </c>
      <c r="AK223" s="28"/>
      <c r="AL223" s="27" t="s">
        <v>754</v>
      </c>
      <c r="AM223" s="26" t="s">
        <v>1343</v>
      </c>
      <c r="AN223" s="26" t="s">
        <v>1343</v>
      </c>
      <c r="AO223" s="26" t="s">
        <v>572</v>
      </c>
      <c r="AP223" s="35" t="s">
        <v>981</v>
      </c>
    </row>
    <row r="224" spans="1:42" s="26" customFormat="1" ht="16">
      <c r="A224" s="26" t="s">
        <v>300</v>
      </c>
      <c r="B224" s="27" t="s">
        <v>182</v>
      </c>
      <c r="C224" s="28" t="s">
        <v>982</v>
      </c>
      <c r="D224" s="28" t="s">
        <v>983</v>
      </c>
      <c r="E224" s="28" t="s">
        <v>345</v>
      </c>
      <c r="F224" s="28" t="s">
        <v>984</v>
      </c>
      <c r="G224" s="28" t="s">
        <v>974</v>
      </c>
      <c r="H224" s="28" t="s">
        <v>910</v>
      </c>
      <c r="I224" s="28" t="s">
        <v>948</v>
      </c>
      <c r="J224" s="29"/>
      <c r="K224" s="30"/>
      <c r="L224" s="30"/>
      <c r="M224" s="30"/>
      <c r="N224" s="30" t="s">
        <v>75</v>
      </c>
      <c r="O224" s="30"/>
      <c r="P224" s="30"/>
      <c r="Q224" s="30"/>
      <c r="R224" s="29"/>
      <c r="S224" s="30"/>
      <c r="T224" s="28" t="s">
        <v>612</v>
      </c>
      <c r="U224" s="31">
        <v>32188</v>
      </c>
      <c r="V224" s="31">
        <v>4</v>
      </c>
      <c r="W224" s="31">
        <v>2</v>
      </c>
      <c r="X224" s="32" t="s">
        <v>1343</v>
      </c>
      <c r="Y224" s="50"/>
      <c r="Z224" s="50"/>
      <c r="AA224" s="30">
        <v>124</v>
      </c>
      <c r="AB224" s="30"/>
      <c r="AC224" s="28" t="s">
        <v>224</v>
      </c>
      <c r="AD224" s="27" t="s">
        <v>255</v>
      </c>
      <c r="AE224" s="28" t="s">
        <v>188</v>
      </c>
      <c r="AF224" s="28" t="s">
        <v>210</v>
      </c>
      <c r="AG224" s="30" t="s">
        <v>77</v>
      </c>
      <c r="AH224" s="30" t="s">
        <v>77</v>
      </c>
      <c r="AI224" s="28"/>
      <c r="AJ224" s="34" t="s">
        <v>77</v>
      </c>
      <c r="AK224" s="28"/>
      <c r="AL224" s="27" t="s">
        <v>756</v>
      </c>
      <c r="AM224" s="26" t="s">
        <v>1343</v>
      </c>
      <c r="AN224" s="26" t="s">
        <v>1343</v>
      </c>
      <c r="AO224" s="26" t="s">
        <v>575</v>
      </c>
      <c r="AP224" s="35" t="s">
        <v>981</v>
      </c>
    </row>
    <row r="225" spans="1:42" s="26" customFormat="1" ht="16">
      <c r="A225" s="26" t="s">
        <v>300</v>
      </c>
      <c r="B225" s="27" t="s">
        <v>182</v>
      </c>
      <c r="C225" s="28" t="s">
        <v>985</v>
      </c>
      <c r="D225" s="28" t="s">
        <v>986</v>
      </c>
      <c r="E225" s="28" t="s">
        <v>345</v>
      </c>
      <c r="F225" s="28" t="s">
        <v>987</v>
      </c>
      <c r="G225" s="28" t="s">
        <v>394</v>
      </c>
      <c r="H225" s="28" t="s">
        <v>184</v>
      </c>
      <c r="I225" s="28" t="s">
        <v>988</v>
      </c>
      <c r="J225" s="29"/>
      <c r="K225" s="30"/>
      <c r="L225" s="30"/>
      <c r="M225" s="30"/>
      <c r="N225" s="30" t="s">
        <v>75</v>
      </c>
      <c r="O225" s="30"/>
      <c r="P225" s="30"/>
      <c r="Q225" s="30"/>
      <c r="R225" s="29"/>
      <c r="S225" s="30"/>
      <c r="T225" s="28" t="s">
        <v>612</v>
      </c>
      <c r="U225" s="31">
        <v>32188</v>
      </c>
      <c r="V225" s="31">
        <v>4</v>
      </c>
      <c r="W225" s="31">
        <v>2</v>
      </c>
      <c r="X225" s="32" t="s">
        <v>1344</v>
      </c>
      <c r="Y225" s="50"/>
      <c r="Z225" s="50"/>
      <c r="AA225" s="30">
        <v>124</v>
      </c>
      <c r="AB225" s="30"/>
      <c r="AC225" s="28" t="s">
        <v>224</v>
      </c>
      <c r="AD225" s="27" t="s">
        <v>255</v>
      </c>
      <c r="AE225" s="28" t="s">
        <v>188</v>
      </c>
      <c r="AF225" s="28" t="s">
        <v>210</v>
      </c>
      <c r="AG225" s="30" t="s">
        <v>77</v>
      </c>
      <c r="AH225" s="30" t="s">
        <v>77</v>
      </c>
      <c r="AI225" s="28"/>
      <c r="AJ225" s="34" t="s">
        <v>77</v>
      </c>
      <c r="AK225" s="28"/>
      <c r="AL225" s="27" t="s">
        <v>758</v>
      </c>
      <c r="AM225" s="26" t="s">
        <v>1344</v>
      </c>
      <c r="AN225" s="26" t="s">
        <v>1343</v>
      </c>
      <c r="AO225" s="26" t="s">
        <v>579</v>
      </c>
      <c r="AP225" s="35">
        <v>0</v>
      </c>
    </row>
    <row r="226" spans="1:42" s="26" customFormat="1" ht="16">
      <c r="A226" s="26" t="s">
        <v>300</v>
      </c>
      <c r="B226" s="27" t="s">
        <v>182</v>
      </c>
      <c r="C226" s="28" t="s">
        <v>989</v>
      </c>
      <c r="D226" s="28" t="s">
        <v>990</v>
      </c>
      <c r="E226" s="28" t="s">
        <v>345</v>
      </c>
      <c r="F226" s="28" t="s">
        <v>991</v>
      </c>
      <c r="G226" s="28" t="s">
        <v>394</v>
      </c>
      <c r="H226" s="28" t="s">
        <v>184</v>
      </c>
      <c r="I226" s="28" t="s">
        <v>988</v>
      </c>
      <c r="J226" s="29"/>
      <c r="K226" s="30"/>
      <c r="L226" s="30"/>
      <c r="M226" s="30"/>
      <c r="N226" s="30" t="s">
        <v>75</v>
      </c>
      <c r="O226" s="30"/>
      <c r="P226" s="30"/>
      <c r="Q226" s="30"/>
      <c r="R226" s="29"/>
      <c r="S226" s="30"/>
      <c r="T226" s="28" t="s">
        <v>612</v>
      </c>
      <c r="U226" s="31">
        <v>32188</v>
      </c>
      <c r="V226" s="31">
        <v>4</v>
      </c>
      <c r="W226" s="31">
        <v>2</v>
      </c>
      <c r="X226" s="32" t="s">
        <v>1344</v>
      </c>
      <c r="Y226" s="50"/>
      <c r="Z226" s="50"/>
      <c r="AA226" s="30">
        <v>124</v>
      </c>
      <c r="AB226" s="30"/>
      <c r="AC226" s="28" t="s">
        <v>224</v>
      </c>
      <c r="AD226" s="27" t="s">
        <v>255</v>
      </c>
      <c r="AE226" s="28" t="s">
        <v>188</v>
      </c>
      <c r="AF226" s="28" t="s">
        <v>210</v>
      </c>
      <c r="AG226" s="30" t="s">
        <v>77</v>
      </c>
      <c r="AH226" s="30" t="s">
        <v>77</v>
      </c>
      <c r="AI226" s="28"/>
      <c r="AJ226" s="34" t="s">
        <v>77</v>
      </c>
      <c r="AK226" s="28"/>
      <c r="AL226" s="27" t="s">
        <v>760</v>
      </c>
      <c r="AM226" s="26" t="s">
        <v>1344</v>
      </c>
      <c r="AN226" s="26" t="s">
        <v>1343</v>
      </c>
      <c r="AO226" s="26" t="s">
        <v>582</v>
      </c>
      <c r="AP226" s="35">
        <v>0</v>
      </c>
    </row>
    <row r="227" spans="1:42" s="26" customFormat="1" ht="16">
      <c r="A227" s="26" t="s">
        <v>313</v>
      </c>
      <c r="B227" s="27" t="s">
        <v>182</v>
      </c>
      <c r="C227" s="28" t="s">
        <v>992</v>
      </c>
      <c r="D227" s="28" t="s">
        <v>993</v>
      </c>
      <c r="E227" s="28" t="s">
        <v>345</v>
      </c>
      <c r="F227" s="28" t="s">
        <v>994</v>
      </c>
      <c r="G227" s="28" t="s">
        <v>974</v>
      </c>
      <c r="H227" s="28" t="s">
        <v>184</v>
      </c>
      <c r="I227" s="28" t="s">
        <v>550</v>
      </c>
      <c r="J227" s="29"/>
      <c r="K227" s="30"/>
      <c r="L227" s="30"/>
      <c r="M227" s="30"/>
      <c r="N227" s="30"/>
      <c r="O227" s="30"/>
      <c r="P227" s="30"/>
      <c r="Q227" s="30"/>
      <c r="R227" s="29"/>
      <c r="S227" s="30"/>
      <c r="T227" s="28" t="s">
        <v>612</v>
      </c>
      <c r="U227" s="31">
        <v>32188</v>
      </c>
      <c r="V227" s="31">
        <v>4</v>
      </c>
      <c r="W227" s="31">
        <v>2</v>
      </c>
      <c r="X227" s="32" t="s">
        <v>1344</v>
      </c>
      <c r="Y227" s="36">
        <v>2</v>
      </c>
      <c r="Z227" s="36">
        <v>96.000630000000001</v>
      </c>
      <c r="AA227" s="30">
        <v>124</v>
      </c>
      <c r="AB227" s="30"/>
      <c r="AC227" s="28" t="s">
        <v>224</v>
      </c>
      <c r="AD227" s="27" t="s">
        <v>255</v>
      </c>
      <c r="AE227" s="28" t="s">
        <v>188</v>
      </c>
      <c r="AF227" s="28" t="s">
        <v>210</v>
      </c>
      <c r="AG227" s="30" t="s">
        <v>77</v>
      </c>
      <c r="AH227" s="30" t="s">
        <v>77</v>
      </c>
      <c r="AI227" s="28"/>
      <c r="AJ227" s="34" t="s">
        <v>77</v>
      </c>
      <c r="AK227" s="28"/>
      <c r="AL227" s="27" t="s">
        <v>762</v>
      </c>
      <c r="AM227" s="26" t="s">
        <v>1344</v>
      </c>
      <c r="AN227" s="26" t="s">
        <v>1343</v>
      </c>
      <c r="AO227" s="26" t="s">
        <v>586</v>
      </c>
      <c r="AP227" s="35">
        <v>0</v>
      </c>
    </row>
    <row r="228" spans="1:42" s="26" customFormat="1" ht="16">
      <c r="A228" s="26" t="s">
        <v>233</v>
      </c>
      <c r="B228" s="27" t="s">
        <v>182</v>
      </c>
      <c r="C228" s="28" t="s">
        <v>995</v>
      </c>
      <c r="D228" s="28" t="s">
        <v>996</v>
      </c>
      <c r="E228" s="28" t="s">
        <v>270</v>
      </c>
      <c r="F228" s="37" t="s">
        <v>101</v>
      </c>
      <c r="G228" s="28" t="s">
        <v>997</v>
      </c>
      <c r="H228" s="28" t="s">
        <v>184</v>
      </c>
      <c r="I228" s="28" t="s">
        <v>18</v>
      </c>
      <c r="J228" s="29"/>
      <c r="K228" s="30"/>
      <c r="L228" s="30"/>
      <c r="M228" s="30"/>
      <c r="N228" s="30" t="s">
        <v>75</v>
      </c>
      <c r="O228" s="30"/>
      <c r="P228" s="30"/>
      <c r="Q228" s="30"/>
      <c r="R228" s="29"/>
      <c r="S228" s="30"/>
      <c r="T228" s="28" t="s">
        <v>612</v>
      </c>
      <c r="U228" s="31">
        <v>129007</v>
      </c>
      <c r="V228" s="31">
        <v>4</v>
      </c>
      <c r="W228" s="31">
        <v>4</v>
      </c>
      <c r="X228" s="32" t="s">
        <v>1344</v>
      </c>
      <c r="Y228" s="36">
        <v>2</v>
      </c>
      <c r="Z228" s="36">
        <v>96.000640000000004</v>
      </c>
      <c r="AA228" s="30">
        <v>124</v>
      </c>
      <c r="AB228" s="30"/>
      <c r="AC228" s="28" t="s">
        <v>224</v>
      </c>
      <c r="AD228" s="27" t="s">
        <v>255</v>
      </c>
      <c r="AE228" s="28" t="s">
        <v>188</v>
      </c>
      <c r="AF228" s="28" t="s">
        <v>210</v>
      </c>
      <c r="AG228" s="30" t="s">
        <v>77</v>
      </c>
      <c r="AH228" s="30" t="s">
        <v>77</v>
      </c>
      <c r="AI228" s="28"/>
      <c r="AJ228" s="34" t="s">
        <v>77</v>
      </c>
      <c r="AK228" s="28"/>
      <c r="AL228" s="27" t="s">
        <v>764</v>
      </c>
      <c r="AM228" s="26" t="s">
        <v>1344</v>
      </c>
      <c r="AN228" s="26" t="s">
        <v>1344</v>
      </c>
      <c r="AO228" s="26" t="s">
        <v>589</v>
      </c>
      <c r="AP228" s="35">
        <v>0</v>
      </c>
    </row>
    <row r="229" spans="1:42" s="26" customFormat="1" ht="16">
      <c r="A229" s="26" t="s">
        <v>216</v>
      </c>
      <c r="B229" s="27" t="s">
        <v>182</v>
      </c>
      <c r="C229" s="28" t="s">
        <v>998</v>
      </c>
      <c r="D229" s="28" t="s">
        <v>999</v>
      </c>
      <c r="E229" s="28" t="s">
        <v>345</v>
      </c>
      <c r="F229" s="28" t="s">
        <v>1000</v>
      </c>
      <c r="G229" s="28" t="s">
        <v>963</v>
      </c>
      <c r="H229" s="28" t="s">
        <v>184</v>
      </c>
      <c r="I229" s="28" t="s">
        <v>454</v>
      </c>
      <c r="J229" s="29"/>
      <c r="K229" s="30"/>
      <c r="L229" s="30"/>
      <c r="M229" s="30"/>
      <c r="N229" s="30" t="s">
        <v>75</v>
      </c>
      <c r="O229" s="30"/>
      <c r="P229" s="30"/>
      <c r="Q229" s="30"/>
      <c r="R229" s="29"/>
      <c r="S229" s="30"/>
      <c r="T229" s="28" t="s">
        <v>621</v>
      </c>
      <c r="U229" s="31">
        <v>32188</v>
      </c>
      <c r="V229" s="31">
        <v>4</v>
      </c>
      <c r="W229" s="31">
        <v>2</v>
      </c>
      <c r="X229" s="32" t="s">
        <v>1344</v>
      </c>
      <c r="Y229" s="36">
        <v>2</v>
      </c>
      <c r="Z229" s="36">
        <v>96.00067</v>
      </c>
      <c r="AA229" s="30">
        <v>124</v>
      </c>
      <c r="AB229" s="30"/>
      <c r="AC229" s="28" t="s">
        <v>224</v>
      </c>
      <c r="AD229" s="27" t="s">
        <v>255</v>
      </c>
      <c r="AE229" s="28" t="s">
        <v>188</v>
      </c>
      <c r="AF229" s="28" t="s">
        <v>210</v>
      </c>
      <c r="AG229" s="30" t="s">
        <v>77</v>
      </c>
      <c r="AH229" s="30" t="s">
        <v>77</v>
      </c>
      <c r="AI229" s="28"/>
      <c r="AJ229" s="34" t="s">
        <v>77</v>
      </c>
      <c r="AK229" s="28"/>
      <c r="AL229" s="27" t="s">
        <v>766</v>
      </c>
      <c r="AM229" s="26" t="s">
        <v>1344</v>
      </c>
      <c r="AN229" s="26" t="s">
        <v>1343</v>
      </c>
      <c r="AO229" s="26" t="s">
        <v>592</v>
      </c>
      <c r="AP229" s="35">
        <v>0</v>
      </c>
    </row>
    <row r="230" spans="1:42" s="26" customFormat="1" ht="16">
      <c r="A230" s="26" t="s">
        <v>216</v>
      </c>
      <c r="B230" s="27" t="s">
        <v>182</v>
      </c>
      <c r="C230" s="28" t="s">
        <v>1001</v>
      </c>
      <c r="D230" s="28" t="s">
        <v>1002</v>
      </c>
      <c r="E230" s="28" t="s">
        <v>345</v>
      </c>
      <c r="F230" s="28" t="s">
        <v>1003</v>
      </c>
      <c r="G230" s="28" t="s">
        <v>394</v>
      </c>
      <c r="H230" s="28" t="s">
        <v>184</v>
      </c>
      <c r="I230" s="28" t="s">
        <v>23</v>
      </c>
      <c r="J230" s="29"/>
      <c r="K230" s="30"/>
      <c r="L230" s="30"/>
      <c r="M230" s="30"/>
      <c r="N230" s="30" t="s">
        <v>75</v>
      </c>
      <c r="O230" s="30"/>
      <c r="P230" s="30"/>
      <c r="Q230" s="30"/>
      <c r="R230" s="29"/>
      <c r="S230" s="30"/>
      <c r="T230" s="28" t="s">
        <v>612</v>
      </c>
      <c r="U230" s="31">
        <v>32188</v>
      </c>
      <c r="V230" s="31">
        <v>4</v>
      </c>
      <c r="W230" s="31">
        <v>2</v>
      </c>
      <c r="X230" s="32" t="s">
        <v>1344</v>
      </c>
      <c r="Y230" s="36">
        <v>2</v>
      </c>
      <c r="Z230" s="36">
        <v>58.000509999999998</v>
      </c>
      <c r="AA230" s="30">
        <v>124</v>
      </c>
      <c r="AB230" s="30"/>
      <c r="AC230" s="28" t="s">
        <v>224</v>
      </c>
      <c r="AD230" s="27" t="s">
        <v>255</v>
      </c>
      <c r="AE230" s="28" t="s">
        <v>188</v>
      </c>
      <c r="AF230" s="28" t="s">
        <v>210</v>
      </c>
      <c r="AG230" s="30" t="s">
        <v>77</v>
      </c>
      <c r="AH230" s="30" t="s">
        <v>77</v>
      </c>
      <c r="AI230" s="28"/>
      <c r="AJ230" s="34" t="s">
        <v>77</v>
      </c>
      <c r="AK230" s="28"/>
      <c r="AL230" s="27" t="s">
        <v>768</v>
      </c>
      <c r="AM230" s="26" t="s">
        <v>1344</v>
      </c>
      <c r="AN230" s="26" t="s">
        <v>1343</v>
      </c>
      <c r="AO230" s="26" t="s">
        <v>595</v>
      </c>
      <c r="AP230" s="35" t="s">
        <v>182</v>
      </c>
    </row>
    <row r="231" spans="1:42" s="26" customFormat="1" ht="16">
      <c r="A231" s="26" t="s">
        <v>216</v>
      </c>
      <c r="B231" s="27" t="s">
        <v>182</v>
      </c>
      <c r="C231" s="28" t="s">
        <v>1004</v>
      </c>
      <c r="D231" s="28" t="s">
        <v>1005</v>
      </c>
      <c r="E231" s="28" t="s">
        <v>345</v>
      </c>
      <c r="F231" s="28" t="s">
        <v>1006</v>
      </c>
      <c r="G231" s="28" t="s">
        <v>394</v>
      </c>
      <c r="H231" s="28" t="s">
        <v>184</v>
      </c>
      <c r="I231" s="28" t="s">
        <v>23</v>
      </c>
      <c r="J231" s="29"/>
      <c r="K231" s="30"/>
      <c r="L231" s="30"/>
      <c r="M231" s="30"/>
      <c r="N231" s="30" t="s">
        <v>75</v>
      </c>
      <c r="O231" s="30"/>
      <c r="P231" s="30"/>
      <c r="Q231" s="30"/>
      <c r="R231" s="29"/>
      <c r="S231" s="30"/>
      <c r="T231" s="28" t="s">
        <v>612</v>
      </c>
      <c r="U231" s="31">
        <v>32188</v>
      </c>
      <c r="V231" s="31">
        <v>4</v>
      </c>
      <c r="W231" s="31">
        <v>2</v>
      </c>
      <c r="X231" s="32" t="s">
        <v>1344</v>
      </c>
      <c r="Y231" s="36">
        <v>2</v>
      </c>
      <c r="Z231" s="36">
        <v>58.000590000000003</v>
      </c>
      <c r="AA231" s="30">
        <v>124</v>
      </c>
      <c r="AB231" s="30"/>
      <c r="AC231" s="28" t="s">
        <v>224</v>
      </c>
      <c r="AD231" s="27" t="s">
        <v>255</v>
      </c>
      <c r="AE231" s="28" t="s">
        <v>188</v>
      </c>
      <c r="AF231" s="28" t="s">
        <v>210</v>
      </c>
      <c r="AG231" s="30" t="s">
        <v>77</v>
      </c>
      <c r="AH231" s="30" t="s">
        <v>77</v>
      </c>
      <c r="AI231" s="28"/>
      <c r="AJ231" s="34" t="s">
        <v>77</v>
      </c>
      <c r="AK231" s="28"/>
      <c r="AL231" s="27" t="s">
        <v>770</v>
      </c>
      <c r="AM231" s="26" t="s">
        <v>1344</v>
      </c>
      <c r="AN231" s="26" t="s">
        <v>1343</v>
      </c>
      <c r="AO231" s="26" t="s">
        <v>598</v>
      </c>
      <c r="AP231" s="35" t="s">
        <v>182</v>
      </c>
    </row>
    <row r="232" spans="1:42" s="26" customFormat="1" ht="16">
      <c r="A232" s="26" t="s">
        <v>248</v>
      </c>
      <c r="B232" s="27" t="s">
        <v>182</v>
      </c>
      <c r="C232" s="28" t="s">
        <v>1007</v>
      </c>
      <c r="D232" s="28" t="s">
        <v>1008</v>
      </c>
      <c r="E232" s="28" t="s">
        <v>285</v>
      </c>
      <c r="F232" s="28" t="s">
        <v>1009</v>
      </c>
      <c r="G232" s="28" t="s">
        <v>230</v>
      </c>
      <c r="H232" s="28" t="s">
        <v>184</v>
      </c>
      <c r="I232" s="28" t="s">
        <v>578</v>
      </c>
      <c r="J232" s="29"/>
      <c r="K232" s="30"/>
      <c r="L232" s="30"/>
      <c r="M232" s="30"/>
      <c r="N232" s="30" t="s">
        <v>75</v>
      </c>
      <c r="O232" s="30"/>
      <c r="P232" s="30"/>
      <c r="Q232" s="30"/>
      <c r="R232" s="29"/>
      <c r="S232" s="30"/>
      <c r="T232" s="28" t="s">
        <v>542</v>
      </c>
      <c r="U232" s="31">
        <v>144946</v>
      </c>
      <c r="V232" s="31">
        <v>2</v>
      </c>
      <c r="W232" s="31">
        <v>6</v>
      </c>
      <c r="X232" s="32" t="s">
        <v>1344</v>
      </c>
      <c r="Y232" s="36">
        <v>2</v>
      </c>
      <c r="Z232" s="36">
        <v>58.000729999999997</v>
      </c>
      <c r="AA232" s="30">
        <v>124</v>
      </c>
      <c r="AB232" s="30"/>
      <c r="AC232" s="28" t="s">
        <v>224</v>
      </c>
      <c r="AD232" s="27" t="s">
        <v>255</v>
      </c>
      <c r="AE232" s="28" t="s">
        <v>188</v>
      </c>
      <c r="AF232" s="28" t="s">
        <v>210</v>
      </c>
      <c r="AG232" s="30" t="s">
        <v>77</v>
      </c>
      <c r="AH232" s="30" t="s">
        <v>77</v>
      </c>
      <c r="AI232" s="28"/>
      <c r="AJ232" s="34" t="s">
        <v>77</v>
      </c>
      <c r="AK232" s="28"/>
      <c r="AL232" s="27" t="s">
        <v>772</v>
      </c>
      <c r="AM232" s="26" t="s">
        <v>1344</v>
      </c>
      <c r="AN232" s="26" t="s">
        <v>1343</v>
      </c>
      <c r="AO232" s="26" t="s">
        <v>602</v>
      </c>
      <c r="AP232" s="35">
        <v>0</v>
      </c>
    </row>
    <row r="233" spans="1:42" s="26" customFormat="1" ht="16">
      <c r="A233" s="26" t="s">
        <v>248</v>
      </c>
      <c r="B233" s="27" t="s">
        <v>182</v>
      </c>
      <c r="C233" s="28" t="s">
        <v>1010</v>
      </c>
      <c r="D233" s="28" t="s">
        <v>1011</v>
      </c>
      <c r="E233" s="28" t="s">
        <v>285</v>
      </c>
      <c r="F233" s="28" t="s">
        <v>1012</v>
      </c>
      <c r="G233" s="28" t="s">
        <v>230</v>
      </c>
      <c r="H233" s="28" t="s">
        <v>184</v>
      </c>
      <c r="I233" s="28" t="s">
        <v>578</v>
      </c>
      <c r="J233" s="29"/>
      <c r="K233" s="30"/>
      <c r="L233" s="30"/>
      <c r="M233" s="30"/>
      <c r="N233" s="30" t="s">
        <v>75</v>
      </c>
      <c r="O233" s="30"/>
      <c r="P233" s="30"/>
      <c r="Q233" s="30"/>
      <c r="R233" s="29"/>
      <c r="S233" s="30"/>
      <c r="T233" s="28" t="s">
        <v>542</v>
      </c>
      <c r="U233" s="31">
        <v>144946</v>
      </c>
      <c r="V233" s="31">
        <v>2</v>
      </c>
      <c r="W233" s="31">
        <v>6</v>
      </c>
      <c r="X233" s="32" t="s">
        <v>1344</v>
      </c>
      <c r="Y233" s="36">
        <v>2</v>
      </c>
      <c r="Z233" s="36">
        <v>202.00049999999999</v>
      </c>
      <c r="AA233" s="30">
        <v>124</v>
      </c>
      <c r="AB233" s="30"/>
      <c r="AC233" s="28" t="s">
        <v>224</v>
      </c>
      <c r="AD233" s="27" t="s">
        <v>255</v>
      </c>
      <c r="AE233" s="28" t="s">
        <v>188</v>
      </c>
      <c r="AF233" s="28" t="s">
        <v>210</v>
      </c>
      <c r="AG233" s="30" t="s">
        <v>77</v>
      </c>
      <c r="AH233" s="30" t="s">
        <v>77</v>
      </c>
      <c r="AI233" s="28"/>
      <c r="AJ233" s="34" t="s">
        <v>77</v>
      </c>
      <c r="AK233" s="28"/>
      <c r="AL233" s="27" t="s">
        <v>774</v>
      </c>
      <c r="AM233" s="26" t="s">
        <v>1344</v>
      </c>
      <c r="AN233" s="26" t="s">
        <v>1343</v>
      </c>
      <c r="AO233" s="26" t="s">
        <v>605</v>
      </c>
      <c r="AP233" s="35">
        <v>0</v>
      </c>
    </row>
    <row r="234" spans="1:42" s="26" customFormat="1" ht="16">
      <c r="A234" s="26" t="s">
        <v>248</v>
      </c>
      <c r="B234" s="27" t="s">
        <v>182</v>
      </c>
      <c r="C234" s="28" t="s">
        <v>1013</v>
      </c>
      <c r="D234" s="28" t="s">
        <v>1014</v>
      </c>
      <c r="E234" s="28" t="s">
        <v>285</v>
      </c>
      <c r="F234" s="28" t="s">
        <v>1015</v>
      </c>
      <c r="G234" s="28" t="s">
        <v>230</v>
      </c>
      <c r="H234" s="28" t="s">
        <v>184</v>
      </c>
      <c r="I234" s="28" t="s">
        <v>585</v>
      </c>
      <c r="J234" s="29"/>
      <c r="K234" s="30"/>
      <c r="L234" s="30"/>
      <c r="M234" s="30"/>
      <c r="N234" s="30" t="s">
        <v>75</v>
      </c>
      <c r="O234" s="30"/>
      <c r="P234" s="30"/>
      <c r="Q234" s="30"/>
      <c r="R234" s="29"/>
      <c r="S234" s="30"/>
      <c r="T234" s="28" t="s">
        <v>542</v>
      </c>
      <c r="U234" s="31">
        <v>24082</v>
      </c>
      <c r="V234" s="31">
        <v>2</v>
      </c>
      <c r="W234" s="31">
        <v>6</v>
      </c>
      <c r="X234" s="32" t="s">
        <v>1344</v>
      </c>
      <c r="Y234" s="36">
        <v>2</v>
      </c>
      <c r="Z234" s="36">
        <v>196.00059999999999</v>
      </c>
      <c r="AA234" s="30">
        <v>124</v>
      </c>
      <c r="AB234" s="30"/>
      <c r="AC234" s="28" t="s">
        <v>224</v>
      </c>
      <c r="AD234" s="27" t="s">
        <v>255</v>
      </c>
      <c r="AE234" s="28" t="s">
        <v>188</v>
      </c>
      <c r="AF234" s="28" t="s">
        <v>210</v>
      </c>
      <c r="AG234" s="30" t="s">
        <v>77</v>
      </c>
      <c r="AH234" s="30" t="s">
        <v>77</v>
      </c>
      <c r="AI234" s="28"/>
      <c r="AJ234" s="34" t="s">
        <v>77</v>
      </c>
      <c r="AK234" s="28"/>
      <c r="AL234" s="27" t="s">
        <v>777</v>
      </c>
      <c r="AM234" s="26" t="s">
        <v>1344</v>
      </c>
      <c r="AN234" s="26" t="s">
        <v>1343</v>
      </c>
      <c r="AO234" s="26" t="s">
        <v>608</v>
      </c>
      <c r="AP234" s="35">
        <v>0</v>
      </c>
    </row>
    <row r="235" spans="1:42" s="26" customFormat="1" ht="16">
      <c r="A235" s="26" t="s">
        <v>248</v>
      </c>
      <c r="B235" s="27" t="s">
        <v>182</v>
      </c>
      <c r="C235" s="28" t="s">
        <v>1016</v>
      </c>
      <c r="D235" s="28" t="s">
        <v>1017</v>
      </c>
      <c r="E235" s="28" t="s">
        <v>285</v>
      </c>
      <c r="F235" s="28" t="s">
        <v>1018</v>
      </c>
      <c r="G235" s="28" t="s">
        <v>230</v>
      </c>
      <c r="H235" s="28" t="s">
        <v>184</v>
      </c>
      <c r="I235" s="28" t="s">
        <v>585</v>
      </c>
      <c r="J235" s="29"/>
      <c r="K235" s="30"/>
      <c r="L235" s="30"/>
      <c r="M235" s="30"/>
      <c r="N235" s="30" t="s">
        <v>75</v>
      </c>
      <c r="O235" s="30"/>
      <c r="P235" s="30"/>
      <c r="Q235" s="30"/>
      <c r="R235" s="29"/>
      <c r="S235" s="30"/>
      <c r="T235" s="28" t="s">
        <v>542</v>
      </c>
      <c r="U235" s="31">
        <v>24082</v>
      </c>
      <c r="V235" s="31">
        <v>2</v>
      </c>
      <c r="W235" s="31">
        <v>6</v>
      </c>
      <c r="X235" s="32" t="s">
        <v>1344</v>
      </c>
      <c r="Y235" s="36">
        <v>2</v>
      </c>
      <c r="Z235" s="36">
        <v>88.000690000000006</v>
      </c>
      <c r="AA235" s="30">
        <v>151</v>
      </c>
      <c r="AB235" s="30"/>
      <c r="AC235" s="28" t="s">
        <v>224</v>
      </c>
      <c r="AD235" s="27" t="s">
        <v>255</v>
      </c>
      <c r="AE235" s="28" t="s">
        <v>188</v>
      </c>
      <c r="AF235" s="28" t="s">
        <v>189</v>
      </c>
      <c r="AG235" s="30" t="s">
        <v>77</v>
      </c>
      <c r="AH235" s="30" t="s">
        <v>77</v>
      </c>
      <c r="AI235" s="28"/>
      <c r="AJ235" s="34" t="s">
        <v>77</v>
      </c>
      <c r="AK235" s="28"/>
      <c r="AL235" s="27" t="s">
        <v>779</v>
      </c>
      <c r="AM235" s="26" t="s">
        <v>1344</v>
      </c>
      <c r="AN235" s="26" t="s">
        <v>1343</v>
      </c>
      <c r="AO235" s="26" t="s">
        <v>613</v>
      </c>
      <c r="AP235" s="35">
        <v>0</v>
      </c>
    </row>
    <row r="236" spans="1:42" s="26" customFormat="1" ht="16">
      <c r="A236" s="26" t="s">
        <v>248</v>
      </c>
      <c r="B236" s="27" t="s">
        <v>182</v>
      </c>
      <c r="C236" s="28" t="s">
        <v>1019</v>
      </c>
      <c r="D236" s="28" t="s">
        <v>1020</v>
      </c>
      <c r="E236" s="28" t="s">
        <v>285</v>
      </c>
      <c r="F236" s="28" t="s">
        <v>1021</v>
      </c>
      <c r="G236" s="28" t="s">
        <v>230</v>
      </c>
      <c r="H236" s="28" t="s">
        <v>184</v>
      </c>
      <c r="I236" s="28" t="s">
        <v>601</v>
      </c>
      <c r="J236" s="29"/>
      <c r="K236" s="30"/>
      <c r="L236" s="30"/>
      <c r="M236" s="30"/>
      <c r="N236" s="30" t="s">
        <v>75</v>
      </c>
      <c r="O236" s="30"/>
      <c r="P236" s="30"/>
      <c r="Q236" s="30"/>
      <c r="R236" s="29"/>
      <c r="S236" s="30"/>
      <c r="T236" s="28" t="s">
        <v>542</v>
      </c>
      <c r="U236" s="31">
        <v>24082</v>
      </c>
      <c r="V236" s="31">
        <v>2</v>
      </c>
      <c r="W236" s="31">
        <v>6</v>
      </c>
      <c r="X236" s="32" t="s">
        <v>1344</v>
      </c>
      <c r="Y236" s="36">
        <v>2</v>
      </c>
      <c r="Z236" s="36">
        <v>88.000630000000001</v>
      </c>
      <c r="AA236" s="30">
        <v>151</v>
      </c>
      <c r="AB236" s="30"/>
      <c r="AC236" s="28" t="s">
        <v>224</v>
      </c>
      <c r="AD236" s="27" t="s">
        <v>255</v>
      </c>
      <c r="AE236" s="28" t="s">
        <v>188</v>
      </c>
      <c r="AF236" s="28" t="s">
        <v>189</v>
      </c>
      <c r="AG236" s="30" t="s">
        <v>77</v>
      </c>
      <c r="AH236" s="30" t="s">
        <v>77</v>
      </c>
      <c r="AI236" s="28"/>
      <c r="AJ236" s="34" t="s">
        <v>77</v>
      </c>
      <c r="AK236" s="28"/>
      <c r="AL236" s="27" t="s">
        <v>782</v>
      </c>
      <c r="AM236" s="26" t="s">
        <v>1344</v>
      </c>
      <c r="AN236" s="26" t="s">
        <v>1343</v>
      </c>
      <c r="AO236" s="26" t="s">
        <v>617</v>
      </c>
      <c r="AP236" s="35">
        <v>0</v>
      </c>
    </row>
    <row r="237" spans="1:42" s="26" customFormat="1" ht="16">
      <c r="A237" s="26" t="s">
        <v>248</v>
      </c>
      <c r="B237" s="27" t="s">
        <v>182</v>
      </c>
      <c r="C237" s="28" t="s">
        <v>1022</v>
      </c>
      <c r="D237" s="28" t="s">
        <v>1023</v>
      </c>
      <c r="E237" s="28" t="s">
        <v>285</v>
      </c>
      <c r="F237" s="28" t="s">
        <v>1024</v>
      </c>
      <c r="G237" s="28" t="s">
        <v>230</v>
      </c>
      <c r="H237" s="28" t="s">
        <v>184</v>
      </c>
      <c r="I237" s="28" t="s">
        <v>601</v>
      </c>
      <c r="J237" s="29"/>
      <c r="K237" s="30"/>
      <c r="L237" s="30"/>
      <c r="M237" s="30"/>
      <c r="N237" s="30" t="s">
        <v>75</v>
      </c>
      <c r="O237" s="30"/>
      <c r="P237" s="30"/>
      <c r="Q237" s="30"/>
      <c r="R237" s="29"/>
      <c r="S237" s="30"/>
      <c r="T237" s="28" t="s">
        <v>542</v>
      </c>
      <c r="U237" s="31">
        <v>24082</v>
      </c>
      <c r="V237" s="31">
        <v>2</v>
      </c>
      <c r="W237" s="31">
        <v>6</v>
      </c>
      <c r="X237" s="32" t="s">
        <v>1344</v>
      </c>
      <c r="Y237" s="36">
        <v>2</v>
      </c>
      <c r="Z237" s="36">
        <v>88.000630000000001</v>
      </c>
      <c r="AA237" s="30">
        <v>151</v>
      </c>
      <c r="AB237" s="30"/>
      <c r="AC237" s="28" t="s">
        <v>224</v>
      </c>
      <c r="AD237" s="27" t="s">
        <v>255</v>
      </c>
      <c r="AE237" s="28" t="s">
        <v>188</v>
      </c>
      <c r="AF237" s="28" t="s">
        <v>189</v>
      </c>
      <c r="AG237" s="30" t="s">
        <v>77</v>
      </c>
      <c r="AH237" s="30" t="s">
        <v>77</v>
      </c>
      <c r="AI237" s="28"/>
      <c r="AJ237" s="34" t="s">
        <v>77</v>
      </c>
      <c r="AK237" s="28"/>
      <c r="AL237" s="27" t="s">
        <v>784</v>
      </c>
      <c r="AM237" s="26" t="s">
        <v>1344</v>
      </c>
      <c r="AN237" s="26" t="s">
        <v>1343</v>
      </c>
      <c r="AO237" s="26" t="s">
        <v>622</v>
      </c>
      <c r="AP237" s="35">
        <v>0</v>
      </c>
    </row>
    <row r="238" spans="1:42" s="26" customFormat="1" ht="16">
      <c r="A238" s="26" t="s">
        <v>300</v>
      </c>
      <c r="B238" s="27" t="s">
        <v>182</v>
      </c>
      <c r="C238" s="28" t="s">
        <v>88</v>
      </c>
      <c r="D238" s="28" t="s">
        <v>1025</v>
      </c>
      <c r="E238" s="28" t="s">
        <v>279</v>
      </c>
      <c r="F238" s="28" t="s">
        <v>85</v>
      </c>
      <c r="G238" s="28" t="s">
        <v>417</v>
      </c>
      <c r="H238" s="28" t="s">
        <v>184</v>
      </c>
      <c r="I238" s="28" t="s">
        <v>1026</v>
      </c>
      <c r="J238" s="29"/>
      <c r="K238" s="30"/>
      <c r="L238" s="30"/>
      <c r="M238" s="30"/>
      <c r="N238" s="30" t="s">
        <v>75</v>
      </c>
      <c r="O238" s="30"/>
      <c r="P238" s="30"/>
      <c r="Q238" s="30"/>
      <c r="R238" s="29"/>
      <c r="S238" s="30"/>
      <c r="T238" s="28" t="s">
        <v>429</v>
      </c>
      <c r="U238" s="31">
        <v>258060</v>
      </c>
      <c r="V238" s="31">
        <v>4</v>
      </c>
      <c r="W238" s="31">
        <v>6</v>
      </c>
      <c r="X238" s="32" t="s">
        <v>1344</v>
      </c>
      <c r="Y238" s="36">
        <v>2</v>
      </c>
      <c r="Z238" s="36">
        <v>88.000640000000004</v>
      </c>
      <c r="AA238" s="30">
        <v>151</v>
      </c>
      <c r="AB238" s="30"/>
      <c r="AC238" s="28" t="s">
        <v>224</v>
      </c>
      <c r="AD238" s="27" t="s">
        <v>255</v>
      </c>
      <c r="AE238" s="28" t="s">
        <v>188</v>
      </c>
      <c r="AF238" s="28" t="s">
        <v>189</v>
      </c>
      <c r="AG238" s="30" t="s">
        <v>77</v>
      </c>
      <c r="AH238" s="30" t="s">
        <v>77</v>
      </c>
      <c r="AI238" s="28"/>
      <c r="AJ238" s="34" t="s">
        <v>77</v>
      </c>
      <c r="AK238" s="28"/>
      <c r="AL238" s="27" t="s">
        <v>786</v>
      </c>
      <c r="AM238" s="26" t="s">
        <v>1344</v>
      </c>
      <c r="AN238" s="26" t="s">
        <v>1343</v>
      </c>
      <c r="AO238" s="26" t="s">
        <v>625</v>
      </c>
      <c r="AP238" s="35" t="s">
        <v>1027</v>
      </c>
    </row>
    <row r="239" spans="1:42" s="26" customFormat="1" ht="16">
      <c r="A239" s="26" t="s">
        <v>300</v>
      </c>
      <c r="B239" s="27" t="s">
        <v>182</v>
      </c>
      <c r="C239" s="28" t="s">
        <v>89</v>
      </c>
      <c r="D239" s="28" t="s">
        <v>90</v>
      </c>
      <c r="E239" s="28" t="s">
        <v>279</v>
      </c>
      <c r="F239" s="28" t="s">
        <v>86</v>
      </c>
      <c r="G239" s="28" t="s">
        <v>417</v>
      </c>
      <c r="H239" s="28" t="s">
        <v>184</v>
      </c>
      <c r="I239" s="28" t="s">
        <v>1026</v>
      </c>
      <c r="J239" s="29"/>
      <c r="K239" s="30"/>
      <c r="L239" s="30"/>
      <c r="M239" s="30"/>
      <c r="N239" s="30" t="s">
        <v>75</v>
      </c>
      <c r="O239" s="30"/>
      <c r="P239" s="30"/>
      <c r="Q239" s="30"/>
      <c r="R239" s="29"/>
      <c r="S239" s="30"/>
      <c r="T239" s="28" t="s">
        <v>429</v>
      </c>
      <c r="U239" s="31">
        <v>258060</v>
      </c>
      <c r="V239" s="31">
        <v>4</v>
      </c>
      <c r="W239" s="31">
        <v>6</v>
      </c>
      <c r="X239" s="32" t="s">
        <v>1344</v>
      </c>
      <c r="Y239" s="36">
        <v>2</v>
      </c>
      <c r="Z239" s="36">
        <v>82.000510000000006</v>
      </c>
      <c r="AA239" s="30">
        <v>151</v>
      </c>
      <c r="AB239" s="30"/>
      <c r="AC239" s="28" t="s">
        <v>224</v>
      </c>
      <c r="AD239" s="27" t="s">
        <v>255</v>
      </c>
      <c r="AE239" s="28" t="s">
        <v>188</v>
      </c>
      <c r="AF239" s="28" t="s">
        <v>189</v>
      </c>
      <c r="AG239" s="30" t="s">
        <v>77</v>
      </c>
      <c r="AH239" s="30" t="s">
        <v>77</v>
      </c>
      <c r="AI239" s="28"/>
      <c r="AJ239" s="34" t="s">
        <v>77</v>
      </c>
      <c r="AK239" s="28"/>
      <c r="AL239" s="27" t="s">
        <v>788</v>
      </c>
      <c r="AM239" s="26" t="s">
        <v>1344</v>
      </c>
      <c r="AN239" s="26" t="s">
        <v>1343</v>
      </c>
      <c r="AO239" s="26" t="s">
        <v>628</v>
      </c>
      <c r="AP239" s="35" t="s">
        <v>1027</v>
      </c>
    </row>
    <row r="240" spans="1:42" s="26" customFormat="1" ht="16">
      <c r="A240" s="26" t="s">
        <v>300</v>
      </c>
      <c r="B240" s="27" t="s">
        <v>182</v>
      </c>
      <c r="C240" s="28" t="s">
        <v>91</v>
      </c>
      <c r="D240" s="28" t="s">
        <v>1028</v>
      </c>
      <c r="E240" s="28" t="s">
        <v>279</v>
      </c>
      <c r="F240" s="28" t="s">
        <v>87</v>
      </c>
      <c r="G240" s="28" t="s">
        <v>417</v>
      </c>
      <c r="H240" s="28" t="s">
        <v>184</v>
      </c>
      <c r="I240" s="28" t="s">
        <v>1026</v>
      </c>
      <c r="J240" s="29"/>
      <c r="K240" s="30"/>
      <c r="L240" s="30"/>
      <c r="M240" s="30"/>
      <c r="N240" s="30" t="s">
        <v>75</v>
      </c>
      <c r="O240" s="30"/>
      <c r="P240" s="30"/>
      <c r="Q240" s="30"/>
      <c r="R240" s="29"/>
      <c r="S240" s="30"/>
      <c r="T240" s="28" t="s">
        <v>429</v>
      </c>
      <c r="U240" s="31">
        <v>258060</v>
      </c>
      <c r="V240" s="31">
        <v>4</v>
      </c>
      <c r="W240" s="31">
        <v>6</v>
      </c>
      <c r="X240" s="32" t="s">
        <v>1344</v>
      </c>
      <c r="Y240" s="50"/>
      <c r="Z240" s="50"/>
      <c r="AA240" s="30">
        <v>151</v>
      </c>
      <c r="AB240" s="30"/>
      <c r="AC240" s="28" t="s">
        <v>224</v>
      </c>
      <c r="AD240" s="27" t="s">
        <v>255</v>
      </c>
      <c r="AE240" s="28" t="s">
        <v>188</v>
      </c>
      <c r="AF240" s="28" t="s">
        <v>189</v>
      </c>
      <c r="AG240" s="30" t="s">
        <v>77</v>
      </c>
      <c r="AH240" s="30" t="s">
        <v>77</v>
      </c>
      <c r="AI240" s="28"/>
      <c r="AJ240" s="34" t="s">
        <v>77</v>
      </c>
      <c r="AK240" s="28"/>
      <c r="AL240" s="27" t="s">
        <v>790</v>
      </c>
      <c r="AM240" s="26" t="s">
        <v>1344</v>
      </c>
      <c r="AN240" s="26" t="s">
        <v>1343</v>
      </c>
      <c r="AO240" s="26" t="s">
        <v>633</v>
      </c>
      <c r="AP240" s="35" t="s">
        <v>1027</v>
      </c>
    </row>
    <row r="241" spans="1:42" s="26" customFormat="1" ht="16">
      <c r="A241" s="26" t="s">
        <v>313</v>
      </c>
      <c r="B241" s="27" t="s">
        <v>182</v>
      </c>
      <c r="C241" s="28"/>
      <c r="D241" s="28"/>
      <c r="E241" s="28"/>
      <c r="F241" s="28" t="s">
        <v>1029</v>
      </c>
      <c r="G241" s="28"/>
      <c r="H241" s="28" t="s">
        <v>184</v>
      </c>
      <c r="I241" s="28" t="s">
        <v>1030</v>
      </c>
      <c r="J241" s="29"/>
      <c r="K241" s="30"/>
      <c r="L241" s="30"/>
      <c r="M241" s="30"/>
      <c r="N241" s="30" t="s">
        <v>75</v>
      </c>
      <c r="O241" s="30"/>
      <c r="P241" s="30"/>
      <c r="Q241" s="30"/>
      <c r="R241" s="29"/>
      <c r="S241" s="30"/>
      <c r="T241" s="28" t="s">
        <v>259</v>
      </c>
      <c r="U241" s="36">
        <v>4096</v>
      </c>
      <c r="V241" s="36">
        <v>2</v>
      </c>
      <c r="W241" s="36">
        <v>1</v>
      </c>
      <c r="X241" s="32" t="s">
        <v>1344</v>
      </c>
      <c r="Y241" s="36">
        <v>2</v>
      </c>
      <c r="Z241" s="36">
        <v>82.000680000000003</v>
      </c>
      <c r="AA241" s="30">
        <v>151</v>
      </c>
      <c r="AB241" s="30"/>
      <c r="AC241" s="28" t="s">
        <v>187</v>
      </c>
      <c r="AD241" s="27" t="s">
        <v>255</v>
      </c>
      <c r="AE241" s="28" t="s">
        <v>188</v>
      </c>
      <c r="AF241" s="28" t="s">
        <v>189</v>
      </c>
      <c r="AG241" s="30" t="s">
        <v>77</v>
      </c>
      <c r="AH241" s="30" t="s">
        <v>77</v>
      </c>
      <c r="AI241" s="28"/>
      <c r="AJ241" s="34" t="s">
        <v>77</v>
      </c>
      <c r="AK241" s="28"/>
      <c r="AL241" s="27" t="s">
        <v>792</v>
      </c>
      <c r="AM241" s="26" t="s">
        <v>1343</v>
      </c>
      <c r="AN241" s="26" t="s">
        <v>1343</v>
      </c>
      <c r="AO241" s="26" t="s">
        <v>182</v>
      </c>
      <c r="AP241" s="35" t="s">
        <v>325</v>
      </c>
    </row>
    <row r="242" spans="1:42" s="26" customFormat="1" ht="16">
      <c r="A242" s="26" t="s">
        <v>630</v>
      </c>
      <c r="B242" s="27" t="s">
        <v>182</v>
      </c>
      <c r="C242" s="28"/>
      <c r="D242" s="28"/>
      <c r="E242" s="28"/>
      <c r="F242" s="28" t="s">
        <v>1031</v>
      </c>
      <c r="G242" s="28"/>
      <c r="H242" s="28" t="s">
        <v>453</v>
      </c>
      <c r="I242" s="28" t="s">
        <v>1032</v>
      </c>
      <c r="J242" s="29"/>
      <c r="K242" s="30"/>
      <c r="L242" s="30"/>
      <c r="M242" s="30"/>
      <c r="N242" s="30" t="s">
        <v>75</v>
      </c>
      <c r="O242" s="30"/>
      <c r="P242" s="30"/>
      <c r="Q242" s="30"/>
      <c r="R242" s="29"/>
      <c r="S242" s="30"/>
      <c r="T242" s="28" t="s">
        <v>259</v>
      </c>
      <c r="U242" s="36">
        <v>16384</v>
      </c>
      <c r="V242" s="36">
        <v>4</v>
      </c>
      <c r="W242" s="36">
        <v>1</v>
      </c>
      <c r="X242" s="32" t="s">
        <v>1343</v>
      </c>
      <c r="Y242" s="36">
        <v>2</v>
      </c>
      <c r="Z242" s="36">
        <v>82.000720000000001</v>
      </c>
      <c r="AA242" s="30">
        <v>151</v>
      </c>
      <c r="AB242" s="30"/>
      <c r="AC242" s="28" t="s">
        <v>187</v>
      </c>
      <c r="AD242" s="27" t="s">
        <v>255</v>
      </c>
      <c r="AE242" s="28" t="s">
        <v>188</v>
      </c>
      <c r="AF242" s="28" t="s">
        <v>189</v>
      </c>
      <c r="AG242" s="30" t="s">
        <v>77</v>
      </c>
      <c r="AH242" s="30" t="s">
        <v>77</v>
      </c>
      <c r="AI242" s="28"/>
      <c r="AJ242" s="34" t="s">
        <v>77</v>
      </c>
      <c r="AK242" s="28"/>
      <c r="AL242" s="27" t="s">
        <v>794</v>
      </c>
      <c r="AM242" s="26" t="s">
        <v>1344</v>
      </c>
      <c r="AN242" s="26" t="s">
        <v>1343</v>
      </c>
      <c r="AO242" s="26" t="s">
        <v>1033</v>
      </c>
      <c r="AP242" s="35" t="s">
        <v>1034</v>
      </c>
    </row>
    <row r="243" spans="1:42" s="26" customFormat="1" ht="16">
      <c r="A243" s="26" t="s">
        <v>630</v>
      </c>
      <c r="B243" s="27" t="s">
        <v>182</v>
      </c>
      <c r="C243" s="28"/>
      <c r="D243" s="28"/>
      <c r="E243" s="28"/>
      <c r="F243" s="28" t="s">
        <v>1035</v>
      </c>
      <c r="G243" s="28"/>
      <c r="H243" s="28" t="s">
        <v>453</v>
      </c>
      <c r="I243" s="28" t="s">
        <v>1032</v>
      </c>
      <c r="J243" s="29"/>
      <c r="K243" s="30"/>
      <c r="L243" s="30"/>
      <c r="M243" s="30"/>
      <c r="N243" s="30" t="s">
        <v>75</v>
      </c>
      <c r="O243" s="30"/>
      <c r="P243" s="30"/>
      <c r="Q243" s="30"/>
      <c r="R243" s="29"/>
      <c r="S243" s="30"/>
      <c r="T243" s="28" t="s">
        <v>259</v>
      </c>
      <c r="U243" s="36">
        <v>16384</v>
      </c>
      <c r="V243" s="36">
        <v>4</v>
      </c>
      <c r="W243" s="36">
        <v>1</v>
      </c>
      <c r="X243" s="32" t="s">
        <v>1343</v>
      </c>
      <c r="Y243" s="36">
        <v>2</v>
      </c>
      <c r="Z243" s="36">
        <v>82.000870000000006</v>
      </c>
      <c r="AA243" s="30">
        <v>151</v>
      </c>
      <c r="AB243" s="30"/>
      <c r="AC243" s="28" t="s">
        <v>187</v>
      </c>
      <c r="AD243" s="27" t="s">
        <v>255</v>
      </c>
      <c r="AE243" s="28" t="s">
        <v>188</v>
      </c>
      <c r="AF243" s="28" t="s">
        <v>210</v>
      </c>
      <c r="AG243" s="30" t="s">
        <v>77</v>
      </c>
      <c r="AH243" s="30" t="s">
        <v>77</v>
      </c>
      <c r="AI243" s="28"/>
      <c r="AJ243" s="34" t="s">
        <v>77</v>
      </c>
      <c r="AK243" s="28"/>
      <c r="AL243" s="27" t="s">
        <v>796</v>
      </c>
      <c r="AM243" s="26" t="s">
        <v>1344</v>
      </c>
      <c r="AN243" s="26" t="s">
        <v>1343</v>
      </c>
      <c r="AO243" s="26" t="s">
        <v>1036</v>
      </c>
      <c r="AP243" s="35" t="s">
        <v>1034</v>
      </c>
    </row>
    <row r="244" spans="1:42" s="26" customFormat="1" ht="16">
      <c r="A244" s="26" t="s">
        <v>630</v>
      </c>
      <c r="B244" s="27" t="s">
        <v>182</v>
      </c>
      <c r="C244" s="28"/>
      <c r="D244" s="28"/>
      <c r="E244" s="28"/>
      <c r="F244" s="28" t="s">
        <v>1037</v>
      </c>
      <c r="G244" s="28"/>
      <c r="H244" s="28" t="s">
        <v>453</v>
      </c>
      <c r="I244" s="28" t="s">
        <v>1032</v>
      </c>
      <c r="J244" s="29"/>
      <c r="K244" s="30"/>
      <c r="L244" s="30"/>
      <c r="M244" s="30"/>
      <c r="N244" s="30" t="s">
        <v>75</v>
      </c>
      <c r="O244" s="30"/>
      <c r="P244" s="30"/>
      <c r="Q244" s="30"/>
      <c r="R244" s="29"/>
      <c r="S244" s="30"/>
      <c r="T244" s="28" t="s">
        <v>259</v>
      </c>
      <c r="U244" s="36">
        <v>16384</v>
      </c>
      <c r="V244" s="36">
        <v>4</v>
      </c>
      <c r="W244" s="36">
        <v>1</v>
      </c>
      <c r="X244" s="32" t="s">
        <v>1343</v>
      </c>
      <c r="Y244" s="36">
        <v>2</v>
      </c>
      <c r="Z244" s="36">
        <v>82.000659999999996</v>
      </c>
      <c r="AA244" s="30">
        <v>151</v>
      </c>
      <c r="AB244" s="30"/>
      <c r="AC244" s="28" t="s">
        <v>187</v>
      </c>
      <c r="AD244" s="27" t="s">
        <v>255</v>
      </c>
      <c r="AE244" s="28" t="s">
        <v>188</v>
      </c>
      <c r="AF244" s="28" t="s">
        <v>210</v>
      </c>
      <c r="AG244" s="30" t="s">
        <v>77</v>
      </c>
      <c r="AH244" s="30" t="s">
        <v>77</v>
      </c>
      <c r="AI244" s="28"/>
      <c r="AJ244" s="34" t="s">
        <v>77</v>
      </c>
      <c r="AK244" s="28"/>
      <c r="AL244" s="27" t="s">
        <v>798</v>
      </c>
      <c r="AM244" s="26" t="s">
        <v>1344</v>
      </c>
      <c r="AN244" s="26" t="s">
        <v>1343</v>
      </c>
      <c r="AO244" s="26" t="s">
        <v>1038</v>
      </c>
      <c r="AP244" s="35" t="s">
        <v>1034</v>
      </c>
    </row>
    <row r="245" spans="1:42" s="26" customFormat="1" ht="16">
      <c r="A245" s="26" t="s">
        <v>248</v>
      </c>
      <c r="B245" s="27" t="s">
        <v>182</v>
      </c>
      <c r="C245" s="28"/>
      <c r="D245" s="28"/>
      <c r="E245" s="28"/>
      <c r="F245" s="28" t="s">
        <v>1039</v>
      </c>
      <c r="G245" s="28"/>
      <c r="H245" s="28" t="s">
        <v>184</v>
      </c>
      <c r="I245" s="28" t="s">
        <v>32</v>
      </c>
      <c r="J245" s="29"/>
      <c r="K245" s="30"/>
      <c r="L245" s="30"/>
      <c r="M245" s="30"/>
      <c r="N245" s="30" t="s">
        <v>75</v>
      </c>
      <c r="O245" s="30"/>
      <c r="P245" s="30"/>
      <c r="Q245" s="30"/>
      <c r="R245" s="29"/>
      <c r="S245" s="30"/>
      <c r="T245" s="28" t="s">
        <v>234</v>
      </c>
      <c r="U245" s="36">
        <v>2048</v>
      </c>
      <c r="V245" s="36">
        <v>1</v>
      </c>
      <c r="W245" s="36">
        <v>1</v>
      </c>
      <c r="X245" s="32" t="s">
        <v>1344</v>
      </c>
      <c r="Y245" s="36">
        <v>2</v>
      </c>
      <c r="Z245" s="36">
        <v>104.00060000000001</v>
      </c>
      <c r="AA245" s="30">
        <v>128</v>
      </c>
      <c r="AB245" s="30" t="s">
        <v>153</v>
      </c>
      <c r="AC245" s="28" t="s">
        <v>187</v>
      </c>
      <c r="AD245" s="27" t="s">
        <v>255</v>
      </c>
      <c r="AE245" s="28" t="s">
        <v>188</v>
      </c>
      <c r="AF245" s="28" t="s">
        <v>189</v>
      </c>
      <c r="AG245" s="30" t="s">
        <v>77</v>
      </c>
      <c r="AH245" s="30" t="s">
        <v>77</v>
      </c>
      <c r="AI245" s="28"/>
      <c r="AJ245" s="34" t="s">
        <v>77</v>
      </c>
      <c r="AK245" s="28" t="s">
        <v>1040</v>
      </c>
      <c r="AL245" s="27" t="s">
        <v>800</v>
      </c>
      <c r="AM245" s="26" t="s">
        <v>1344</v>
      </c>
      <c r="AN245" s="26" t="s">
        <v>1343</v>
      </c>
      <c r="AO245" s="26" t="s">
        <v>1041</v>
      </c>
      <c r="AP245" s="35" t="s">
        <v>1042</v>
      </c>
    </row>
    <row r="246" spans="1:42" s="26" customFormat="1" ht="16">
      <c r="A246" s="26" t="s">
        <v>248</v>
      </c>
      <c r="B246" s="27" t="s">
        <v>182</v>
      </c>
      <c r="C246" s="28"/>
      <c r="D246" s="28"/>
      <c r="E246" s="28"/>
      <c r="F246" s="28" t="s">
        <v>1043</v>
      </c>
      <c r="G246" s="28"/>
      <c r="H246" s="28" t="s">
        <v>184</v>
      </c>
      <c r="I246" s="28" t="s">
        <v>32</v>
      </c>
      <c r="J246" s="29"/>
      <c r="K246" s="30"/>
      <c r="L246" s="30"/>
      <c r="M246" s="30"/>
      <c r="N246" s="30" t="s">
        <v>75</v>
      </c>
      <c r="O246" s="30"/>
      <c r="P246" s="30"/>
      <c r="Q246" s="30"/>
      <c r="R246" s="29"/>
      <c r="S246" s="30"/>
      <c r="T246" s="28" t="s">
        <v>234</v>
      </c>
      <c r="U246" s="36">
        <v>8192</v>
      </c>
      <c r="V246" s="36">
        <v>4</v>
      </c>
      <c r="W246" s="36">
        <v>1</v>
      </c>
      <c r="X246" s="32" t="s">
        <v>1344</v>
      </c>
      <c r="Y246" s="36">
        <v>2</v>
      </c>
      <c r="Z246" s="36">
        <v>104.00060000000001</v>
      </c>
      <c r="AA246" s="30">
        <v>128</v>
      </c>
      <c r="AB246" s="30" t="s">
        <v>153</v>
      </c>
      <c r="AC246" s="28" t="s">
        <v>187</v>
      </c>
      <c r="AD246" s="27" t="s">
        <v>255</v>
      </c>
      <c r="AE246" s="28" t="s">
        <v>188</v>
      </c>
      <c r="AF246" s="28" t="s">
        <v>189</v>
      </c>
      <c r="AG246" s="30" t="s">
        <v>77</v>
      </c>
      <c r="AH246" s="30" t="s">
        <v>77</v>
      </c>
      <c r="AI246" s="28"/>
      <c r="AJ246" s="34" t="s">
        <v>77</v>
      </c>
      <c r="AK246" s="28" t="s">
        <v>1040</v>
      </c>
      <c r="AL246" s="27" t="s">
        <v>803</v>
      </c>
      <c r="AM246" s="26" t="s">
        <v>1344</v>
      </c>
      <c r="AN246" s="26" t="s">
        <v>1343</v>
      </c>
      <c r="AO246" s="26" t="s">
        <v>1044</v>
      </c>
      <c r="AP246" s="35" t="s">
        <v>1042</v>
      </c>
    </row>
    <row r="247" spans="1:42" s="26" customFormat="1" ht="16">
      <c r="A247" s="26" t="s">
        <v>248</v>
      </c>
      <c r="B247" s="27" t="s">
        <v>182</v>
      </c>
      <c r="C247" s="28"/>
      <c r="D247" s="28"/>
      <c r="E247" s="28"/>
      <c r="F247" s="28" t="s">
        <v>1045</v>
      </c>
      <c r="G247" s="28"/>
      <c r="H247" s="28" t="s">
        <v>184</v>
      </c>
      <c r="I247" s="28" t="s">
        <v>32</v>
      </c>
      <c r="J247" s="29"/>
      <c r="K247" s="30"/>
      <c r="L247" s="30"/>
      <c r="M247" s="30"/>
      <c r="N247" s="30" t="s">
        <v>75</v>
      </c>
      <c r="O247" s="30"/>
      <c r="P247" s="30"/>
      <c r="Q247" s="30"/>
      <c r="R247" s="29"/>
      <c r="S247" s="30"/>
      <c r="T247" s="28" t="s">
        <v>234</v>
      </c>
      <c r="U247" s="36">
        <v>8192</v>
      </c>
      <c r="V247" s="36">
        <v>4</v>
      </c>
      <c r="W247" s="36">
        <v>1</v>
      </c>
      <c r="X247" s="32" t="s">
        <v>1344</v>
      </c>
      <c r="Y247" s="36">
        <v>2</v>
      </c>
      <c r="Z247" s="36">
        <v>88.000360000000001</v>
      </c>
      <c r="AA247" s="30">
        <v>128</v>
      </c>
      <c r="AB247" s="30" t="s">
        <v>153</v>
      </c>
      <c r="AC247" s="28" t="s">
        <v>187</v>
      </c>
      <c r="AD247" s="27" t="s">
        <v>255</v>
      </c>
      <c r="AE247" s="28" t="s">
        <v>188</v>
      </c>
      <c r="AF247" s="28" t="s">
        <v>189</v>
      </c>
      <c r="AG247" s="30" t="s">
        <v>77</v>
      </c>
      <c r="AH247" s="30" t="s">
        <v>77</v>
      </c>
      <c r="AI247" s="28"/>
      <c r="AJ247" s="34" t="s">
        <v>77</v>
      </c>
      <c r="AK247" s="28" t="s">
        <v>1040</v>
      </c>
      <c r="AL247" s="27" t="s">
        <v>805</v>
      </c>
      <c r="AM247" s="26" t="s">
        <v>1344</v>
      </c>
      <c r="AN247" s="26" t="s">
        <v>1343</v>
      </c>
      <c r="AO247" s="26" t="s">
        <v>1046</v>
      </c>
      <c r="AP247" s="35" t="s">
        <v>1042</v>
      </c>
    </row>
    <row r="248" spans="1:42" s="26" customFormat="1" ht="16">
      <c r="A248" s="26" t="s">
        <v>248</v>
      </c>
      <c r="B248" s="27" t="s">
        <v>182</v>
      </c>
      <c r="C248" s="28"/>
      <c r="D248" s="28"/>
      <c r="E248" s="28"/>
      <c r="F248" s="28" t="s">
        <v>1047</v>
      </c>
      <c r="G248" s="28"/>
      <c r="H248" s="28" t="s">
        <v>184</v>
      </c>
      <c r="I248" s="28" t="s">
        <v>32</v>
      </c>
      <c r="J248" s="29"/>
      <c r="K248" s="30"/>
      <c r="L248" s="30"/>
      <c r="M248" s="30"/>
      <c r="N248" s="30" t="s">
        <v>75</v>
      </c>
      <c r="O248" s="30"/>
      <c r="P248" s="30"/>
      <c r="Q248" s="30"/>
      <c r="R248" s="29"/>
      <c r="S248" s="30"/>
      <c r="T248" s="28" t="s">
        <v>268</v>
      </c>
      <c r="U248" s="36">
        <v>16384</v>
      </c>
      <c r="V248" s="36">
        <v>4</v>
      </c>
      <c r="W248" s="36">
        <v>1</v>
      </c>
      <c r="X248" s="32" t="s">
        <v>1344</v>
      </c>
      <c r="Y248" s="36">
        <v>2</v>
      </c>
      <c r="Z248" s="36">
        <v>88.000209999999996</v>
      </c>
      <c r="AA248" s="30">
        <v>128</v>
      </c>
      <c r="AB248" s="30" t="s">
        <v>153</v>
      </c>
      <c r="AC248" s="28" t="s">
        <v>187</v>
      </c>
      <c r="AD248" s="27" t="s">
        <v>255</v>
      </c>
      <c r="AE248" s="28" t="s">
        <v>188</v>
      </c>
      <c r="AF248" s="28" t="s">
        <v>189</v>
      </c>
      <c r="AG248" s="30" t="s">
        <v>77</v>
      </c>
      <c r="AH248" s="30" t="s">
        <v>77</v>
      </c>
      <c r="AI248" s="28"/>
      <c r="AJ248" s="34" t="s">
        <v>77</v>
      </c>
      <c r="AK248" s="28" t="s">
        <v>1040</v>
      </c>
      <c r="AL248" s="27" t="s">
        <v>807</v>
      </c>
      <c r="AM248" s="26" t="s">
        <v>1344</v>
      </c>
      <c r="AN248" s="26" t="s">
        <v>1343</v>
      </c>
      <c r="AO248" s="26" t="s">
        <v>1048</v>
      </c>
      <c r="AP248" s="35" t="s">
        <v>1042</v>
      </c>
    </row>
    <row r="249" spans="1:42" s="26" customFormat="1" ht="16">
      <c r="A249" s="26" t="s">
        <v>248</v>
      </c>
      <c r="B249" s="27" t="s">
        <v>182</v>
      </c>
      <c r="C249" s="28"/>
      <c r="D249" s="28"/>
      <c r="E249" s="28"/>
      <c r="F249" s="28" t="s">
        <v>1049</v>
      </c>
      <c r="G249" s="28"/>
      <c r="H249" s="28" t="s">
        <v>184</v>
      </c>
      <c r="I249" s="28" t="s">
        <v>32</v>
      </c>
      <c r="J249" s="29"/>
      <c r="K249" s="30"/>
      <c r="L249" s="30"/>
      <c r="M249" s="30"/>
      <c r="N249" s="30" t="s">
        <v>75</v>
      </c>
      <c r="O249" s="30"/>
      <c r="P249" s="30"/>
      <c r="Q249" s="30"/>
      <c r="R249" s="29"/>
      <c r="S249" s="30"/>
      <c r="T249" s="28" t="s">
        <v>280</v>
      </c>
      <c r="U249" s="36">
        <v>16384</v>
      </c>
      <c r="V249" s="36">
        <v>4</v>
      </c>
      <c r="W249" s="36">
        <v>1</v>
      </c>
      <c r="X249" s="32" t="s">
        <v>1344</v>
      </c>
      <c r="Y249" s="36">
        <v>2</v>
      </c>
      <c r="Z249" s="36">
        <v>88.000380000000007</v>
      </c>
      <c r="AA249" s="30">
        <v>128</v>
      </c>
      <c r="AB249" s="30" t="s">
        <v>153</v>
      </c>
      <c r="AC249" s="28" t="s">
        <v>187</v>
      </c>
      <c r="AD249" s="27" t="s">
        <v>255</v>
      </c>
      <c r="AE249" s="28" t="s">
        <v>188</v>
      </c>
      <c r="AF249" s="28" t="s">
        <v>189</v>
      </c>
      <c r="AG249" s="30" t="s">
        <v>77</v>
      </c>
      <c r="AH249" s="30" t="s">
        <v>77</v>
      </c>
      <c r="AI249" s="28"/>
      <c r="AJ249" s="34" t="s">
        <v>77</v>
      </c>
      <c r="AK249" s="28" t="s">
        <v>1040</v>
      </c>
      <c r="AL249" s="27" t="s">
        <v>809</v>
      </c>
      <c r="AM249" s="26" t="s">
        <v>1344</v>
      </c>
      <c r="AN249" s="26" t="s">
        <v>1343</v>
      </c>
      <c r="AO249" s="26" t="s">
        <v>1050</v>
      </c>
      <c r="AP249" s="35" t="s">
        <v>1042</v>
      </c>
    </row>
    <row r="250" spans="1:42" s="26" customFormat="1" ht="16">
      <c r="A250" s="26" t="s">
        <v>248</v>
      </c>
      <c r="B250" s="27" t="s">
        <v>182</v>
      </c>
      <c r="C250" s="28"/>
      <c r="D250" s="28"/>
      <c r="E250" s="28"/>
      <c r="F250" s="28" t="s">
        <v>1051</v>
      </c>
      <c r="G250" s="28"/>
      <c r="H250" s="28" t="s">
        <v>184</v>
      </c>
      <c r="I250" s="28" t="s">
        <v>32</v>
      </c>
      <c r="J250" s="29"/>
      <c r="K250" s="30"/>
      <c r="L250" s="30"/>
      <c r="M250" s="30"/>
      <c r="N250" s="30" t="s">
        <v>75</v>
      </c>
      <c r="O250" s="30"/>
      <c r="P250" s="30"/>
      <c r="Q250" s="30"/>
      <c r="R250" s="29"/>
      <c r="S250" s="30"/>
      <c r="T250" s="28" t="s">
        <v>280</v>
      </c>
      <c r="U250" s="36">
        <v>16384</v>
      </c>
      <c r="V250" s="36">
        <v>4</v>
      </c>
      <c r="W250" s="36">
        <v>1</v>
      </c>
      <c r="X250" s="32" t="s">
        <v>1344</v>
      </c>
      <c r="Y250" s="36">
        <v>2</v>
      </c>
      <c r="Z250" s="36">
        <v>164.00190000000001</v>
      </c>
      <c r="AA250" s="30" t="s">
        <v>182</v>
      </c>
      <c r="AB250" s="30"/>
      <c r="AC250" s="28" t="s">
        <v>187</v>
      </c>
      <c r="AD250" s="27" t="s">
        <v>255</v>
      </c>
      <c r="AE250" s="28" t="s">
        <v>196</v>
      </c>
      <c r="AF250" s="28" t="s">
        <v>201</v>
      </c>
      <c r="AG250" s="30" t="s">
        <v>77</v>
      </c>
      <c r="AH250" s="30" t="s">
        <v>77</v>
      </c>
      <c r="AI250" s="28"/>
      <c r="AJ250" s="34"/>
      <c r="AK250" s="28" t="s">
        <v>190</v>
      </c>
      <c r="AL250" s="27" t="s">
        <v>182</v>
      </c>
      <c r="AM250" s="26" t="s">
        <v>1344</v>
      </c>
      <c r="AN250" s="26" t="s">
        <v>1343</v>
      </c>
      <c r="AO250" s="26" t="s">
        <v>1052</v>
      </c>
      <c r="AP250" s="35" t="s">
        <v>1042</v>
      </c>
    </row>
    <row r="251" spans="1:42" s="26" customFormat="1" ht="16">
      <c r="A251" s="26" t="s">
        <v>248</v>
      </c>
      <c r="B251" s="27" t="s">
        <v>182</v>
      </c>
      <c r="C251" s="28"/>
      <c r="D251" s="28"/>
      <c r="E251" s="28"/>
      <c r="F251" s="28" t="s">
        <v>1053</v>
      </c>
      <c r="G251" s="28"/>
      <c r="H251" s="28" t="s">
        <v>184</v>
      </c>
      <c r="I251" s="28" t="s">
        <v>32</v>
      </c>
      <c r="J251" s="29"/>
      <c r="K251" s="30"/>
      <c r="L251" s="30"/>
      <c r="M251" s="30"/>
      <c r="N251" s="30" t="s">
        <v>75</v>
      </c>
      <c r="O251" s="30"/>
      <c r="P251" s="30"/>
      <c r="Q251" s="30"/>
      <c r="R251" s="29"/>
      <c r="S251" s="30"/>
      <c r="T251" s="28" t="s">
        <v>280</v>
      </c>
      <c r="U251" s="36">
        <v>16384</v>
      </c>
      <c r="V251" s="36">
        <v>4</v>
      </c>
      <c r="W251" s="36">
        <v>1</v>
      </c>
      <c r="X251" s="32" t="s">
        <v>1344</v>
      </c>
      <c r="Y251" s="36">
        <v>3</v>
      </c>
      <c r="Z251" s="36">
        <v>146.006</v>
      </c>
      <c r="AA251" s="30">
        <v>2506</v>
      </c>
      <c r="AB251" s="30"/>
      <c r="AC251" s="28" t="s">
        <v>187</v>
      </c>
      <c r="AD251" s="27"/>
      <c r="AE251" s="28" t="s">
        <v>196</v>
      </c>
      <c r="AF251" s="28" t="s">
        <v>201</v>
      </c>
      <c r="AG251" s="30"/>
      <c r="AH251" s="30"/>
      <c r="AI251" s="28"/>
      <c r="AJ251" s="34"/>
      <c r="AK251" s="28" t="s">
        <v>190</v>
      </c>
      <c r="AL251" s="27" t="s">
        <v>1033</v>
      </c>
      <c r="AM251" s="26" t="s">
        <v>1344</v>
      </c>
      <c r="AN251" s="26" t="s">
        <v>1343</v>
      </c>
      <c r="AO251" s="26" t="s">
        <v>1054</v>
      </c>
      <c r="AP251" s="35" t="s">
        <v>1042</v>
      </c>
    </row>
    <row r="252" spans="1:42" s="26" customFormat="1" ht="16">
      <c r="A252" s="26" t="s">
        <v>248</v>
      </c>
      <c r="B252" s="27" t="s">
        <v>182</v>
      </c>
      <c r="C252" s="28"/>
      <c r="D252" s="28"/>
      <c r="E252" s="28"/>
      <c r="F252" s="28" t="s">
        <v>1055</v>
      </c>
      <c r="G252" s="28"/>
      <c r="H252" s="28" t="s">
        <v>184</v>
      </c>
      <c r="I252" s="28" t="s">
        <v>32</v>
      </c>
      <c r="J252" s="29"/>
      <c r="K252" s="30"/>
      <c r="L252" s="30"/>
      <c r="M252" s="30"/>
      <c r="N252" s="30" t="s">
        <v>75</v>
      </c>
      <c r="O252" s="30"/>
      <c r="P252" s="30"/>
      <c r="Q252" s="30"/>
      <c r="R252" s="29"/>
      <c r="S252" s="30"/>
      <c r="T252" s="28" t="s">
        <v>280</v>
      </c>
      <c r="U252" s="36">
        <v>16384</v>
      </c>
      <c r="V252" s="36">
        <v>4</v>
      </c>
      <c r="W252" s="36">
        <v>1</v>
      </c>
      <c r="X252" s="32" t="s">
        <v>1344</v>
      </c>
      <c r="Y252" s="36">
        <v>3</v>
      </c>
      <c r="Z252" s="36">
        <v>146.00129999999999</v>
      </c>
      <c r="AA252" s="30">
        <v>2506</v>
      </c>
      <c r="AB252" s="30"/>
      <c r="AC252" s="28" t="s">
        <v>187</v>
      </c>
      <c r="AD252" s="27"/>
      <c r="AE252" s="28" t="s">
        <v>196</v>
      </c>
      <c r="AF252" s="28" t="s">
        <v>201</v>
      </c>
      <c r="AG252" s="30"/>
      <c r="AH252" s="30"/>
      <c r="AI252" s="28"/>
      <c r="AJ252" s="34"/>
      <c r="AK252" s="28" t="s">
        <v>190</v>
      </c>
      <c r="AL252" s="27" t="s">
        <v>1036</v>
      </c>
      <c r="AM252" s="26" t="s">
        <v>1344</v>
      </c>
      <c r="AN252" s="26" t="s">
        <v>1343</v>
      </c>
      <c r="AO252" s="26" t="s">
        <v>1056</v>
      </c>
      <c r="AP252" s="35" t="s">
        <v>1042</v>
      </c>
    </row>
    <row r="253" spans="1:42" s="26" customFormat="1" ht="16">
      <c r="A253" s="26" t="s">
        <v>248</v>
      </c>
      <c r="B253" s="27" t="s">
        <v>182</v>
      </c>
      <c r="C253" s="28"/>
      <c r="D253" s="28"/>
      <c r="E253" s="28"/>
      <c r="F253" s="28" t="s">
        <v>1057</v>
      </c>
      <c r="G253" s="28"/>
      <c r="H253" s="28" t="s">
        <v>184</v>
      </c>
      <c r="I253" s="28" t="s">
        <v>32</v>
      </c>
      <c r="J253" s="29"/>
      <c r="K253" s="30"/>
      <c r="L253" s="30"/>
      <c r="M253" s="30"/>
      <c r="N253" s="30" t="s">
        <v>75</v>
      </c>
      <c r="O253" s="30"/>
      <c r="P253" s="30"/>
      <c r="Q253" s="30"/>
      <c r="R253" s="29"/>
      <c r="S253" s="30"/>
      <c r="T253" s="28" t="s">
        <v>280</v>
      </c>
      <c r="U253" s="36">
        <v>16384</v>
      </c>
      <c r="V253" s="36">
        <v>4</v>
      </c>
      <c r="W253" s="36">
        <v>1</v>
      </c>
      <c r="X253" s="32" t="s">
        <v>1344</v>
      </c>
      <c r="Y253" s="36">
        <v>3</v>
      </c>
      <c r="Z253" s="36">
        <v>136.00120000000001</v>
      </c>
      <c r="AA253" s="30">
        <v>2506</v>
      </c>
      <c r="AB253" s="30"/>
      <c r="AC253" s="28" t="s">
        <v>187</v>
      </c>
      <c r="AD253" s="27"/>
      <c r="AE253" s="28" t="s">
        <v>196</v>
      </c>
      <c r="AF253" s="28" t="s">
        <v>201</v>
      </c>
      <c r="AG253" s="30"/>
      <c r="AH253" s="30"/>
      <c r="AI253" s="28"/>
      <c r="AJ253" s="34"/>
      <c r="AK253" s="28" t="s">
        <v>190</v>
      </c>
      <c r="AL253" s="27" t="s">
        <v>1038</v>
      </c>
      <c r="AM253" s="26" t="s">
        <v>1344</v>
      </c>
      <c r="AN253" s="26" t="s">
        <v>1343</v>
      </c>
      <c r="AO253" s="26" t="s">
        <v>1058</v>
      </c>
      <c r="AP253" s="35" t="s">
        <v>1042</v>
      </c>
    </row>
    <row r="254" spans="1:42" s="26" customFormat="1" ht="16">
      <c r="A254" s="26" t="s">
        <v>248</v>
      </c>
      <c r="B254" s="27" t="s">
        <v>182</v>
      </c>
      <c r="C254" s="28"/>
      <c r="D254" s="28"/>
      <c r="E254" s="28"/>
      <c r="F254" s="28" t="s">
        <v>1059</v>
      </c>
      <c r="G254" s="28"/>
      <c r="H254" s="28" t="s">
        <v>184</v>
      </c>
      <c r="I254" s="28" t="s">
        <v>32</v>
      </c>
      <c r="J254" s="29"/>
      <c r="K254" s="30"/>
      <c r="L254" s="30"/>
      <c r="M254" s="30"/>
      <c r="N254" s="30" t="s">
        <v>75</v>
      </c>
      <c r="O254" s="30"/>
      <c r="P254" s="30"/>
      <c r="Q254" s="30"/>
      <c r="R254" s="29"/>
      <c r="S254" s="30"/>
      <c r="T254" s="28" t="s">
        <v>280</v>
      </c>
      <c r="U254" s="36">
        <v>16384</v>
      </c>
      <c r="V254" s="36">
        <v>4</v>
      </c>
      <c r="W254" s="36">
        <v>1</v>
      </c>
      <c r="X254" s="32" t="s">
        <v>1344</v>
      </c>
      <c r="Y254" s="36">
        <v>3</v>
      </c>
      <c r="Z254" s="36">
        <v>52.000689999999999</v>
      </c>
      <c r="AA254" s="30">
        <v>2506</v>
      </c>
      <c r="AB254" s="30" t="s">
        <v>251</v>
      </c>
      <c r="AC254" s="28" t="s">
        <v>187</v>
      </c>
      <c r="AD254" s="27" t="s">
        <v>255</v>
      </c>
      <c r="AE254" s="28" t="s">
        <v>196</v>
      </c>
      <c r="AF254" s="28" t="s">
        <v>201</v>
      </c>
      <c r="AG254" s="30" t="s">
        <v>77</v>
      </c>
      <c r="AH254" s="30" t="s">
        <v>77</v>
      </c>
      <c r="AI254" s="28"/>
      <c r="AJ254" s="34"/>
      <c r="AK254" s="28" t="s">
        <v>190</v>
      </c>
      <c r="AL254" s="27" t="s">
        <v>1041</v>
      </c>
      <c r="AM254" s="26" t="s">
        <v>1344</v>
      </c>
      <c r="AN254" s="26" t="s">
        <v>1343</v>
      </c>
      <c r="AO254" s="26" t="s">
        <v>1060</v>
      </c>
      <c r="AP254" s="35" t="s">
        <v>1042</v>
      </c>
    </row>
    <row r="255" spans="1:42" s="26" customFormat="1" ht="16">
      <c r="A255" s="26" t="s">
        <v>233</v>
      </c>
      <c r="B255" s="27" t="s">
        <v>182</v>
      </c>
      <c r="C255" s="28"/>
      <c r="D255" s="28"/>
      <c r="E255" s="28"/>
      <c r="F255" s="37" t="s">
        <v>122</v>
      </c>
      <c r="G255" s="28"/>
      <c r="H255" s="28" t="s">
        <v>184</v>
      </c>
      <c r="I255" s="28" t="s">
        <v>67</v>
      </c>
      <c r="J255" s="29"/>
      <c r="K255" s="30"/>
      <c r="L255" s="30"/>
      <c r="M255" s="30"/>
      <c r="N255" s="30" t="s">
        <v>75</v>
      </c>
      <c r="O255" s="30"/>
      <c r="P255" s="30"/>
      <c r="Q255" s="30"/>
      <c r="R255" s="29"/>
      <c r="S255" s="30"/>
      <c r="T255" s="28" t="s">
        <v>1061</v>
      </c>
      <c r="U255" s="36">
        <v>2048</v>
      </c>
      <c r="V255" s="36">
        <v>1</v>
      </c>
      <c r="W255" s="36">
        <v>1</v>
      </c>
      <c r="X255" s="32" t="s">
        <v>1344</v>
      </c>
      <c r="Y255" s="36">
        <v>3</v>
      </c>
      <c r="Z255" s="36">
        <v>58.000880000000002</v>
      </c>
      <c r="AA255" s="30">
        <v>2506</v>
      </c>
      <c r="AB255" s="30" t="s">
        <v>251</v>
      </c>
      <c r="AC255" s="28" t="s">
        <v>187</v>
      </c>
      <c r="AD255" s="27" t="s">
        <v>255</v>
      </c>
      <c r="AE255" s="28" t="s">
        <v>196</v>
      </c>
      <c r="AF255" s="28" t="s">
        <v>201</v>
      </c>
      <c r="AG255" s="30" t="s">
        <v>77</v>
      </c>
      <c r="AH255" s="30" t="s">
        <v>77</v>
      </c>
      <c r="AI255" s="28"/>
      <c r="AJ255" s="34"/>
      <c r="AK255" s="28" t="s">
        <v>190</v>
      </c>
      <c r="AL255" s="27" t="s">
        <v>1044</v>
      </c>
      <c r="AM255" s="26" t="s">
        <v>1344</v>
      </c>
      <c r="AN255" s="26" t="s">
        <v>1343</v>
      </c>
      <c r="AO255" s="26" t="s">
        <v>1062</v>
      </c>
      <c r="AP255" s="35" t="s">
        <v>1063</v>
      </c>
    </row>
    <row r="256" spans="1:42" s="26" customFormat="1" ht="16">
      <c r="A256" s="26" t="s">
        <v>233</v>
      </c>
      <c r="B256" s="27" t="s">
        <v>182</v>
      </c>
      <c r="C256" s="28"/>
      <c r="D256" s="28"/>
      <c r="E256" s="28"/>
      <c r="F256" s="28" t="s">
        <v>1064</v>
      </c>
      <c r="G256" s="28"/>
      <c r="H256" s="28" t="s">
        <v>184</v>
      </c>
      <c r="I256" s="28" t="s">
        <v>1065</v>
      </c>
      <c r="J256" s="29"/>
      <c r="K256" s="30" t="s">
        <v>182</v>
      </c>
      <c r="L256" s="30"/>
      <c r="M256" s="30"/>
      <c r="N256" s="30" t="s">
        <v>75</v>
      </c>
      <c r="O256" s="30"/>
      <c r="P256" s="30"/>
      <c r="Q256" s="30"/>
      <c r="R256" s="29"/>
      <c r="S256" s="30"/>
      <c r="T256" s="28" t="s">
        <v>280</v>
      </c>
      <c r="U256" s="36">
        <v>2048</v>
      </c>
      <c r="V256" s="36">
        <v>1</v>
      </c>
      <c r="W256" s="36">
        <v>1</v>
      </c>
      <c r="X256" s="32" t="s">
        <v>1344</v>
      </c>
      <c r="Y256" s="36">
        <v>3</v>
      </c>
      <c r="Z256" s="36">
        <v>58.000979999999998</v>
      </c>
      <c r="AA256" s="30">
        <v>2506</v>
      </c>
      <c r="AB256" s="30" t="s">
        <v>251</v>
      </c>
      <c r="AC256" s="28" t="s">
        <v>187</v>
      </c>
      <c r="AD256" s="27" t="s">
        <v>255</v>
      </c>
      <c r="AE256" s="28" t="s">
        <v>196</v>
      </c>
      <c r="AF256" s="28" t="s">
        <v>201</v>
      </c>
      <c r="AG256" s="30" t="s">
        <v>77</v>
      </c>
      <c r="AH256" s="30" t="s">
        <v>77</v>
      </c>
      <c r="AI256" s="28"/>
      <c r="AJ256" s="34"/>
      <c r="AK256" s="28" t="s">
        <v>190</v>
      </c>
      <c r="AL256" s="27" t="s">
        <v>1046</v>
      </c>
      <c r="AM256" s="26" t="s">
        <v>1344</v>
      </c>
      <c r="AN256" s="26" t="s">
        <v>1344</v>
      </c>
      <c r="AO256" s="26" t="s">
        <v>1066</v>
      </c>
      <c r="AP256" s="35" t="s">
        <v>1067</v>
      </c>
    </row>
    <row r="257" spans="1:42" s="26" customFormat="1" ht="16">
      <c r="A257" s="26" t="s">
        <v>233</v>
      </c>
      <c r="B257" s="27" t="s">
        <v>182</v>
      </c>
      <c r="C257" s="28"/>
      <c r="D257" s="28"/>
      <c r="E257" s="28"/>
      <c r="F257" s="28" t="s">
        <v>103</v>
      </c>
      <c r="G257" s="28"/>
      <c r="H257" s="28" t="s">
        <v>184</v>
      </c>
      <c r="I257" s="28" t="s">
        <v>1068</v>
      </c>
      <c r="J257" s="29"/>
      <c r="K257" s="30"/>
      <c r="L257" s="30"/>
      <c r="M257" s="30"/>
      <c r="N257" s="30" t="s">
        <v>75</v>
      </c>
      <c r="O257" s="30"/>
      <c r="P257" s="30"/>
      <c r="Q257" s="30"/>
      <c r="R257" s="29"/>
      <c r="S257" s="30"/>
      <c r="T257" s="28" t="s">
        <v>246</v>
      </c>
      <c r="U257" s="36">
        <v>4096</v>
      </c>
      <c r="V257" s="36">
        <v>2</v>
      </c>
      <c r="W257" s="36">
        <v>1</v>
      </c>
      <c r="X257" s="32" t="s">
        <v>1344</v>
      </c>
      <c r="Y257" s="36">
        <v>3</v>
      </c>
      <c r="Z257" s="36">
        <v>84.257540000000006</v>
      </c>
      <c r="AA257" s="30">
        <v>2506</v>
      </c>
      <c r="AB257" s="30" t="s">
        <v>251</v>
      </c>
      <c r="AC257" s="28" t="s">
        <v>187</v>
      </c>
      <c r="AD257" s="27" t="s">
        <v>255</v>
      </c>
      <c r="AE257" s="28" t="s">
        <v>196</v>
      </c>
      <c r="AF257" s="28" t="s">
        <v>201</v>
      </c>
      <c r="AG257" s="30" t="s">
        <v>77</v>
      </c>
      <c r="AH257" s="30" t="s">
        <v>77</v>
      </c>
      <c r="AI257" s="28"/>
      <c r="AJ257" s="34"/>
      <c r="AK257" s="28" t="s">
        <v>190</v>
      </c>
      <c r="AL257" s="27" t="s">
        <v>1048</v>
      </c>
      <c r="AM257" s="26" t="s">
        <v>1344</v>
      </c>
      <c r="AN257" s="26" t="s">
        <v>1343</v>
      </c>
      <c r="AO257" s="26" t="s">
        <v>1069</v>
      </c>
      <c r="AP257" s="35" t="s">
        <v>1070</v>
      </c>
    </row>
    <row r="258" spans="1:42" s="26" customFormat="1" ht="16">
      <c r="A258" s="26" t="s">
        <v>233</v>
      </c>
      <c r="B258" s="27" t="s">
        <v>182</v>
      </c>
      <c r="C258" s="28" t="s">
        <v>1071</v>
      </c>
      <c r="D258" s="28" t="s">
        <v>1072</v>
      </c>
      <c r="E258" s="28" t="s">
        <v>345</v>
      </c>
      <c r="F258" s="28" t="s">
        <v>102</v>
      </c>
      <c r="G258" s="28" t="s">
        <v>299</v>
      </c>
      <c r="H258" s="28" t="s">
        <v>184</v>
      </c>
      <c r="I258" s="28" t="s">
        <v>1073</v>
      </c>
      <c r="J258" s="29"/>
      <c r="K258" s="30"/>
      <c r="L258" s="30"/>
      <c r="M258" s="30"/>
      <c r="N258" s="30" t="s">
        <v>75</v>
      </c>
      <c r="O258" s="30"/>
      <c r="P258" s="30"/>
      <c r="Q258" s="30"/>
      <c r="R258" s="29"/>
      <c r="S258" s="30"/>
      <c r="T258" s="28" t="s">
        <v>276</v>
      </c>
      <c r="U258" s="31">
        <v>32767</v>
      </c>
      <c r="V258" s="31">
        <v>4</v>
      </c>
      <c r="W258" s="31">
        <v>2</v>
      </c>
      <c r="X258" s="32" t="s">
        <v>1344</v>
      </c>
      <c r="Y258" s="36">
        <v>3</v>
      </c>
      <c r="Z258" s="36">
        <v>136.00149999999999</v>
      </c>
      <c r="AA258" s="30">
        <v>2506</v>
      </c>
      <c r="AB258" s="30" t="s">
        <v>251</v>
      </c>
      <c r="AC258" s="28" t="s">
        <v>224</v>
      </c>
      <c r="AD258" s="27" t="s">
        <v>255</v>
      </c>
      <c r="AE258" s="28" t="s">
        <v>196</v>
      </c>
      <c r="AF258" s="28" t="s">
        <v>201</v>
      </c>
      <c r="AG258" s="30" t="s">
        <v>77</v>
      </c>
      <c r="AH258" s="30" t="s">
        <v>77</v>
      </c>
      <c r="AI258" s="28"/>
      <c r="AJ258" s="34"/>
      <c r="AK258" s="28" t="s">
        <v>190</v>
      </c>
      <c r="AL258" s="27" t="s">
        <v>1050</v>
      </c>
      <c r="AM258" s="26" t="s">
        <v>1344</v>
      </c>
      <c r="AN258" s="26" t="s">
        <v>1343</v>
      </c>
      <c r="AO258" s="26" t="s">
        <v>639</v>
      </c>
      <c r="AP258" s="35" t="s">
        <v>1070</v>
      </c>
    </row>
    <row r="259" spans="1:42" s="26" customFormat="1" ht="16">
      <c r="A259" s="26" t="s">
        <v>630</v>
      </c>
      <c r="B259" s="27" t="s">
        <v>182</v>
      </c>
      <c r="C259" s="28"/>
      <c r="D259" s="28"/>
      <c r="E259" s="28"/>
      <c r="F259" s="28" t="s">
        <v>1074</v>
      </c>
      <c r="G259" s="28"/>
      <c r="H259" s="28" t="s">
        <v>184</v>
      </c>
      <c r="I259" s="28" t="s">
        <v>1075</v>
      </c>
      <c r="J259" s="29"/>
      <c r="K259" s="30"/>
      <c r="L259" s="30"/>
      <c r="M259" s="30"/>
      <c r="N259" s="30" t="s">
        <v>75</v>
      </c>
      <c r="O259" s="30"/>
      <c r="P259" s="30"/>
      <c r="Q259" s="30"/>
      <c r="R259" s="29"/>
      <c r="S259" s="30"/>
      <c r="T259" s="28" t="s">
        <v>280</v>
      </c>
      <c r="U259" s="36">
        <v>2048</v>
      </c>
      <c r="V259" s="36">
        <v>1</v>
      </c>
      <c r="W259" s="36">
        <v>1</v>
      </c>
      <c r="X259" s="32" t="s">
        <v>1344</v>
      </c>
      <c r="Y259" s="36">
        <v>3</v>
      </c>
      <c r="Z259" s="36">
        <v>136.0017</v>
      </c>
      <c r="AA259" s="30">
        <v>2506</v>
      </c>
      <c r="AB259" s="30" t="s">
        <v>251</v>
      </c>
      <c r="AC259" s="28" t="s">
        <v>187</v>
      </c>
      <c r="AD259" s="27" t="s">
        <v>255</v>
      </c>
      <c r="AE259" s="28" t="s">
        <v>196</v>
      </c>
      <c r="AF259" s="28" t="s">
        <v>201</v>
      </c>
      <c r="AG259" s="30" t="s">
        <v>77</v>
      </c>
      <c r="AH259" s="30" t="s">
        <v>77</v>
      </c>
      <c r="AI259" s="28"/>
      <c r="AJ259" s="34"/>
      <c r="AK259" s="28" t="s">
        <v>190</v>
      </c>
      <c r="AL259" s="27" t="s">
        <v>1052</v>
      </c>
      <c r="AM259" s="26" t="s">
        <v>1344</v>
      </c>
      <c r="AN259" s="26" t="s">
        <v>1343</v>
      </c>
      <c r="AO259" s="26" t="s">
        <v>1076</v>
      </c>
      <c r="AP259" s="35" t="s">
        <v>1077</v>
      </c>
    </row>
    <row r="260" spans="1:42" s="26" customFormat="1" ht="16">
      <c r="A260" s="26" t="s">
        <v>233</v>
      </c>
      <c r="B260" s="27" t="s">
        <v>182</v>
      </c>
      <c r="C260" s="28"/>
      <c r="D260" s="28"/>
      <c r="E260" s="28"/>
      <c r="F260" s="37" t="s">
        <v>116</v>
      </c>
      <c r="G260" s="28"/>
      <c r="H260" s="28" t="s">
        <v>184</v>
      </c>
      <c r="I260" s="28" t="s">
        <v>1078</v>
      </c>
      <c r="J260" s="29"/>
      <c r="K260" s="30"/>
      <c r="L260" s="30"/>
      <c r="M260" s="30"/>
      <c r="N260" s="30" t="s">
        <v>75</v>
      </c>
      <c r="O260" s="30"/>
      <c r="P260" s="30"/>
      <c r="Q260" s="30"/>
      <c r="R260" s="29"/>
      <c r="S260" s="30"/>
      <c r="T260" s="28" t="s">
        <v>280</v>
      </c>
      <c r="U260" s="36">
        <v>8192</v>
      </c>
      <c r="V260" s="36">
        <v>2</v>
      </c>
      <c r="W260" s="36">
        <v>1</v>
      </c>
      <c r="X260" s="32" t="s">
        <v>1344</v>
      </c>
      <c r="Y260" s="36">
        <v>3</v>
      </c>
      <c r="Z260" s="36">
        <v>136.0016</v>
      </c>
      <c r="AA260" s="30">
        <v>2506</v>
      </c>
      <c r="AB260" s="30" t="s">
        <v>251</v>
      </c>
      <c r="AC260" s="28" t="s">
        <v>187</v>
      </c>
      <c r="AD260" s="27" t="s">
        <v>255</v>
      </c>
      <c r="AE260" s="28" t="s">
        <v>196</v>
      </c>
      <c r="AF260" s="28" t="s">
        <v>201</v>
      </c>
      <c r="AG260" s="30" t="s">
        <v>77</v>
      </c>
      <c r="AH260" s="30" t="s">
        <v>77</v>
      </c>
      <c r="AI260" s="28"/>
      <c r="AJ260" s="34"/>
      <c r="AK260" s="28" t="s">
        <v>190</v>
      </c>
      <c r="AL260" s="27" t="s">
        <v>1054</v>
      </c>
      <c r="AM260" s="26" t="s">
        <v>1344</v>
      </c>
      <c r="AN260" s="26" t="s">
        <v>1343</v>
      </c>
      <c r="AO260" s="26" t="s">
        <v>1079</v>
      </c>
      <c r="AP260" s="35" t="s">
        <v>1080</v>
      </c>
    </row>
    <row r="261" spans="1:42" s="26" customFormat="1" ht="16">
      <c r="A261" s="26" t="s">
        <v>313</v>
      </c>
      <c r="B261" s="27" t="s">
        <v>182</v>
      </c>
      <c r="C261" s="28"/>
      <c r="D261" s="28"/>
      <c r="E261" s="28"/>
      <c r="F261" s="28" t="s">
        <v>1081</v>
      </c>
      <c r="G261" s="28"/>
      <c r="H261" s="28" t="s">
        <v>1082</v>
      </c>
      <c r="I261" s="28" t="s">
        <v>1030</v>
      </c>
      <c r="J261" s="29" t="s">
        <v>182</v>
      </c>
      <c r="K261" s="30" t="s">
        <v>182</v>
      </c>
      <c r="L261" s="30" t="s">
        <v>182</v>
      </c>
      <c r="M261" s="30"/>
      <c r="N261" s="30"/>
      <c r="O261" s="30"/>
      <c r="P261" s="30"/>
      <c r="Q261" s="30"/>
      <c r="R261" s="29"/>
      <c r="S261" s="30"/>
      <c r="T261" s="28" t="s">
        <v>280</v>
      </c>
      <c r="U261" s="36">
        <v>4096</v>
      </c>
      <c r="V261" s="36">
        <v>2</v>
      </c>
      <c r="W261" s="36">
        <v>1</v>
      </c>
      <c r="X261" s="32" t="s">
        <v>1344</v>
      </c>
      <c r="Y261" s="36">
        <v>3</v>
      </c>
      <c r="Z261" s="36">
        <v>136.00139999999999</v>
      </c>
      <c r="AA261" s="30">
        <v>2506</v>
      </c>
      <c r="AB261" s="30" t="s">
        <v>251</v>
      </c>
      <c r="AC261" s="28" t="s">
        <v>187</v>
      </c>
      <c r="AD261" s="27" t="s">
        <v>255</v>
      </c>
      <c r="AE261" s="28" t="s">
        <v>196</v>
      </c>
      <c r="AF261" s="28" t="s">
        <v>201</v>
      </c>
      <c r="AG261" s="30" t="s">
        <v>77</v>
      </c>
      <c r="AH261" s="30" t="s">
        <v>77</v>
      </c>
      <c r="AI261" s="28"/>
      <c r="AJ261" s="34"/>
      <c r="AK261" s="28" t="s">
        <v>190</v>
      </c>
      <c r="AL261" s="27" t="s">
        <v>1056</v>
      </c>
      <c r="AM261" s="26" t="s">
        <v>1343</v>
      </c>
      <c r="AN261" s="26" t="s">
        <v>1343</v>
      </c>
      <c r="AO261" s="26" t="s">
        <v>182</v>
      </c>
      <c r="AP261" s="35" t="s">
        <v>1083</v>
      </c>
    </row>
    <row r="262" spans="1:42" s="26" customFormat="1" ht="16">
      <c r="A262" s="26" t="s">
        <v>313</v>
      </c>
      <c r="B262" s="27" t="s">
        <v>182</v>
      </c>
      <c r="C262" s="28"/>
      <c r="D262" s="28"/>
      <c r="E262" s="28"/>
      <c r="F262" s="28" t="s">
        <v>1084</v>
      </c>
      <c r="G262" s="28"/>
      <c r="H262" s="28" t="s">
        <v>184</v>
      </c>
      <c r="I262" s="28" t="s">
        <v>1030</v>
      </c>
      <c r="J262" s="29" t="s">
        <v>124</v>
      </c>
      <c r="K262" s="30" t="s">
        <v>73</v>
      </c>
      <c r="L262" s="30" t="s">
        <v>74</v>
      </c>
      <c r="M262" s="30"/>
      <c r="N262" s="30"/>
      <c r="O262" s="30"/>
      <c r="P262" s="30"/>
      <c r="Q262" s="30"/>
      <c r="R262" s="29"/>
      <c r="S262" s="30"/>
      <c r="T262" s="28" t="s">
        <v>259</v>
      </c>
      <c r="U262" s="36">
        <v>4096</v>
      </c>
      <c r="V262" s="36">
        <v>2</v>
      </c>
      <c r="W262" s="36">
        <v>1</v>
      </c>
      <c r="X262" s="32" t="s">
        <v>1344</v>
      </c>
      <c r="Y262" s="36">
        <v>3</v>
      </c>
      <c r="Z262" s="36">
        <v>136.00149999999999</v>
      </c>
      <c r="AA262" s="30">
        <v>2506</v>
      </c>
      <c r="AB262" s="30" t="s">
        <v>251</v>
      </c>
      <c r="AC262" s="28" t="s">
        <v>187</v>
      </c>
      <c r="AD262" s="27" t="s">
        <v>255</v>
      </c>
      <c r="AE262" s="28" t="s">
        <v>196</v>
      </c>
      <c r="AF262" s="28" t="s">
        <v>201</v>
      </c>
      <c r="AG262" s="30" t="s">
        <v>77</v>
      </c>
      <c r="AH262" s="30" t="s">
        <v>77</v>
      </c>
      <c r="AI262" s="28"/>
      <c r="AJ262" s="34"/>
      <c r="AK262" s="28" t="s">
        <v>190</v>
      </c>
      <c r="AL262" s="27" t="s">
        <v>1058</v>
      </c>
      <c r="AM262" s="26" t="s">
        <v>1343</v>
      </c>
      <c r="AN262" s="26" t="s">
        <v>1343</v>
      </c>
      <c r="AO262" s="26" t="s">
        <v>182</v>
      </c>
      <c r="AP262" s="35" t="s">
        <v>325</v>
      </c>
    </row>
    <row r="263" spans="1:42" s="26" customFormat="1" ht="16">
      <c r="A263" s="26" t="s">
        <v>248</v>
      </c>
      <c r="B263" s="27" t="s">
        <v>182</v>
      </c>
      <c r="C263" s="28"/>
      <c r="D263" s="28"/>
      <c r="E263" s="28"/>
      <c r="F263" s="28" t="s">
        <v>1085</v>
      </c>
      <c r="G263" s="28"/>
      <c r="H263" s="28" t="s">
        <v>184</v>
      </c>
      <c r="I263" s="28" t="s">
        <v>32</v>
      </c>
      <c r="J263" s="29"/>
      <c r="K263" s="30" t="s">
        <v>73</v>
      </c>
      <c r="L263" s="30"/>
      <c r="M263" s="30"/>
      <c r="N263" s="30"/>
      <c r="O263" s="30"/>
      <c r="P263" s="30"/>
      <c r="Q263" s="30"/>
      <c r="R263" s="29"/>
      <c r="S263" s="30"/>
      <c r="T263" s="28" t="s">
        <v>234</v>
      </c>
      <c r="U263" s="36">
        <v>2048</v>
      </c>
      <c r="V263" s="36">
        <v>1</v>
      </c>
      <c r="W263" s="36">
        <v>1</v>
      </c>
      <c r="X263" s="32" t="s">
        <v>1344</v>
      </c>
      <c r="Y263" s="36">
        <v>6</v>
      </c>
      <c r="Z263" s="36">
        <v>116.003</v>
      </c>
      <c r="AA263" s="30">
        <v>2507</v>
      </c>
      <c r="AB263" s="30" t="s">
        <v>251</v>
      </c>
      <c r="AC263" s="28" t="s">
        <v>187</v>
      </c>
      <c r="AD263" s="27" t="s">
        <v>255</v>
      </c>
      <c r="AE263" s="28" t="s">
        <v>196</v>
      </c>
      <c r="AF263" s="28" t="s">
        <v>201</v>
      </c>
      <c r="AG263" s="30" t="s">
        <v>77</v>
      </c>
      <c r="AH263" s="30" t="s">
        <v>77</v>
      </c>
      <c r="AI263" s="28"/>
      <c r="AJ263" s="34"/>
      <c r="AK263" s="28" t="s">
        <v>190</v>
      </c>
      <c r="AL263" s="27" t="s">
        <v>1060</v>
      </c>
      <c r="AM263" s="26" t="s">
        <v>1344</v>
      </c>
      <c r="AN263" s="26" t="s">
        <v>1343</v>
      </c>
      <c r="AO263" s="26" t="s">
        <v>1086</v>
      </c>
      <c r="AP263" s="35" t="s">
        <v>1042</v>
      </c>
    </row>
    <row r="264" spans="1:42" s="26" customFormat="1" ht="16">
      <c r="A264" s="26" t="s">
        <v>248</v>
      </c>
      <c r="B264" s="27" t="s">
        <v>182</v>
      </c>
      <c r="C264" s="28"/>
      <c r="D264" s="28"/>
      <c r="E264" s="28"/>
      <c r="F264" s="28" t="s">
        <v>1087</v>
      </c>
      <c r="G264" s="28"/>
      <c r="H264" s="28" t="s">
        <v>184</v>
      </c>
      <c r="I264" s="28" t="s">
        <v>32</v>
      </c>
      <c r="J264" s="29"/>
      <c r="K264" s="30" t="s">
        <v>73</v>
      </c>
      <c r="L264" s="30"/>
      <c r="M264" s="30"/>
      <c r="N264" s="30"/>
      <c r="O264" s="30"/>
      <c r="P264" s="30"/>
      <c r="Q264" s="30"/>
      <c r="R264" s="29"/>
      <c r="S264" s="30"/>
      <c r="T264" s="28" t="s">
        <v>268</v>
      </c>
      <c r="U264" s="36">
        <v>5120</v>
      </c>
      <c r="V264" s="36">
        <v>2</v>
      </c>
      <c r="W264" s="36">
        <v>1</v>
      </c>
      <c r="X264" s="32" t="s">
        <v>1344</v>
      </c>
      <c r="Y264" s="36">
        <v>1</v>
      </c>
      <c r="Z264" s="36">
        <v>102.00069999999999</v>
      </c>
      <c r="AA264" s="30">
        <v>2506</v>
      </c>
      <c r="AB264" s="30" t="s">
        <v>353</v>
      </c>
      <c r="AC264" s="28" t="s">
        <v>187</v>
      </c>
      <c r="AD264" s="27" t="s">
        <v>255</v>
      </c>
      <c r="AE264" s="28" t="s">
        <v>196</v>
      </c>
      <c r="AF264" s="28" t="s">
        <v>201</v>
      </c>
      <c r="AG264" s="30" t="s">
        <v>77</v>
      </c>
      <c r="AH264" s="30" t="s">
        <v>77</v>
      </c>
      <c r="AI264" s="28"/>
      <c r="AJ264" s="34"/>
      <c r="AK264" s="28" t="s">
        <v>190</v>
      </c>
      <c r="AL264" s="27" t="s">
        <v>1062</v>
      </c>
      <c r="AM264" s="26" t="s">
        <v>1344</v>
      </c>
      <c r="AN264" s="26" t="s">
        <v>1343</v>
      </c>
      <c r="AO264" s="26" t="s">
        <v>1088</v>
      </c>
      <c r="AP264" s="35" t="s">
        <v>1042</v>
      </c>
    </row>
    <row r="265" spans="1:42" s="26" customFormat="1" ht="16">
      <c r="A265" s="26" t="s">
        <v>248</v>
      </c>
      <c r="B265" s="27" t="s">
        <v>182</v>
      </c>
      <c r="C265" s="28"/>
      <c r="D265" s="28"/>
      <c r="E265" s="28"/>
      <c r="F265" s="28" t="s">
        <v>117</v>
      </c>
      <c r="G265" s="28"/>
      <c r="H265" s="28" t="s">
        <v>184</v>
      </c>
      <c r="I265" s="28" t="s">
        <v>32</v>
      </c>
      <c r="J265" s="29"/>
      <c r="K265" s="30" t="s">
        <v>73</v>
      </c>
      <c r="L265" s="30"/>
      <c r="M265" s="30"/>
      <c r="N265" s="30" t="s">
        <v>75</v>
      </c>
      <c r="O265" s="30"/>
      <c r="P265" s="30"/>
      <c r="Q265" s="30"/>
      <c r="R265" s="29"/>
      <c r="S265" s="30"/>
      <c r="T265" s="28" t="s">
        <v>246</v>
      </c>
      <c r="U265" s="36">
        <v>4096</v>
      </c>
      <c r="V265" s="36">
        <v>2</v>
      </c>
      <c r="W265" s="36">
        <v>1</v>
      </c>
      <c r="X265" s="32" t="s">
        <v>1344</v>
      </c>
      <c r="Y265" s="36">
        <v>5</v>
      </c>
      <c r="Z265" s="36">
        <v>104.0051</v>
      </c>
      <c r="AA265" s="30">
        <v>2505</v>
      </c>
      <c r="AB265" s="30" t="s">
        <v>353</v>
      </c>
      <c r="AC265" s="28" t="s">
        <v>187</v>
      </c>
      <c r="AD265" s="27" t="s">
        <v>255</v>
      </c>
      <c r="AE265" s="28" t="s">
        <v>196</v>
      </c>
      <c r="AF265" s="28" t="s">
        <v>201</v>
      </c>
      <c r="AG265" s="30" t="s">
        <v>77</v>
      </c>
      <c r="AH265" s="30" t="s">
        <v>77</v>
      </c>
      <c r="AI265" s="28"/>
      <c r="AJ265" s="34"/>
      <c r="AK265" s="28" t="s">
        <v>190</v>
      </c>
      <c r="AL265" s="27" t="s">
        <v>1066</v>
      </c>
      <c r="AM265" s="26" t="s">
        <v>1344</v>
      </c>
      <c r="AN265" s="26" t="s">
        <v>1343</v>
      </c>
      <c r="AO265" s="26" t="s">
        <v>1089</v>
      </c>
      <c r="AP265" s="35" t="s">
        <v>1042</v>
      </c>
    </row>
    <row r="266" spans="1:42" s="26" customFormat="1" ht="16">
      <c r="A266" s="26" t="s">
        <v>248</v>
      </c>
      <c r="B266" s="27" t="s">
        <v>182</v>
      </c>
      <c r="C266" s="28"/>
      <c r="D266" s="28"/>
      <c r="E266" s="28"/>
      <c r="F266" s="28" t="s">
        <v>1090</v>
      </c>
      <c r="G266" s="28"/>
      <c r="H266" s="28" t="s">
        <v>184</v>
      </c>
      <c r="I266" s="28" t="s">
        <v>32</v>
      </c>
      <c r="J266" s="29"/>
      <c r="K266" s="30" t="s">
        <v>73</v>
      </c>
      <c r="L266" s="30"/>
      <c r="M266" s="30"/>
      <c r="N266" s="30"/>
      <c r="O266" s="30"/>
      <c r="P266" s="30"/>
      <c r="Q266" s="30"/>
      <c r="R266" s="29"/>
      <c r="S266" s="30"/>
      <c r="T266" s="28" t="s">
        <v>280</v>
      </c>
      <c r="U266" s="36">
        <v>16384</v>
      </c>
      <c r="V266" s="36">
        <v>4</v>
      </c>
      <c r="W266" s="36">
        <v>1</v>
      </c>
      <c r="X266" s="32" t="s">
        <v>1344</v>
      </c>
      <c r="Y266" s="36">
        <v>4</v>
      </c>
      <c r="Z266" s="36">
        <v>274.0009</v>
      </c>
      <c r="AA266" s="30">
        <v>2505</v>
      </c>
      <c r="AB266" s="30" t="s">
        <v>251</v>
      </c>
      <c r="AC266" s="28" t="s">
        <v>187</v>
      </c>
      <c r="AD266" s="27" t="s">
        <v>637</v>
      </c>
      <c r="AE266" s="28" t="s">
        <v>196</v>
      </c>
      <c r="AF266" s="28" t="s">
        <v>201</v>
      </c>
      <c r="AG266" s="30" t="s">
        <v>77</v>
      </c>
      <c r="AH266" s="30" t="s">
        <v>77</v>
      </c>
      <c r="AI266" s="28"/>
      <c r="AJ266" s="34"/>
      <c r="AK266" s="28" t="s">
        <v>638</v>
      </c>
      <c r="AL266" s="27" t="s">
        <v>1069</v>
      </c>
      <c r="AM266" s="26" t="s">
        <v>1344</v>
      </c>
      <c r="AN266" s="26" t="s">
        <v>1343</v>
      </c>
      <c r="AO266" s="26" t="s">
        <v>1091</v>
      </c>
      <c r="AP266" s="35" t="s">
        <v>1042</v>
      </c>
    </row>
    <row r="267" spans="1:42" s="26" customFormat="1" ht="16">
      <c r="A267" s="26" t="s">
        <v>248</v>
      </c>
      <c r="B267" s="27" t="s">
        <v>182</v>
      </c>
      <c r="C267" s="28"/>
      <c r="D267" s="28"/>
      <c r="E267" s="28"/>
      <c r="F267" s="28" t="s">
        <v>1092</v>
      </c>
      <c r="G267" s="28"/>
      <c r="H267" s="28" t="s">
        <v>184</v>
      </c>
      <c r="I267" s="28" t="s">
        <v>32</v>
      </c>
      <c r="J267" s="29"/>
      <c r="K267" s="30" t="s">
        <v>73</v>
      </c>
      <c r="L267" s="30"/>
      <c r="M267" s="30"/>
      <c r="N267" s="30"/>
      <c r="O267" s="30"/>
      <c r="P267" s="30"/>
      <c r="Q267" s="30"/>
      <c r="R267" s="29"/>
      <c r="S267" s="30"/>
      <c r="T267" s="28" t="s">
        <v>280</v>
      </c>
      <c r="U267" s="36">
        <v>16384</v>
      </c>
      <c r="V267" s="36">
        <v>4</v>
      </c>
      <c r="W267" s="36">
        <v>1</v>
      </c>
      <c r="X267" s="32" t="s">
        <v>1344</v>
      </c>
      <c r="Y267" s="36">
        <v>5</v>
      </c>
      <c r="Z267" s="36">
        <v>172.00460000000001</v>
      </c>
      <c r="AA267" s="30">
        <v>2506</v>
      </c>
      <c r="AB267" s="30" t="s">
        <v>353</v>
      </c>
      <c r="AC267" s="28" t="s">
        <v>187</v>
      </c>
      <c r="AD267" s="27" t="s">
        <v>255</v>
      </c>
      <c r="AE267" s="28" t="s">
        <v>196</v>
      </c>
      <c r="AF267" s="28" t="s">
        <v>201</v>
      </c>
      <c r="AG267" s="30" t="s">
        <v>77</v>
      </c>
      <c r="AH267" s="30" t="s">
        <v>77</v>
      </c>
      <c r="AI267" s="28"/>
      <c r="AJ267" s="34"/>
      <c r="AK267" s="28" t="s">
        <v>1093</v>
      </c>
      <c r="AL267" s="27" t="s">
        <v>1076</v>
      </c>
      <c r="AM267" s="26" t="s">
        <v>1344</v>
      </c>
      <c r="AN267" s="26" t="s">
        <v>1343</v>
      </c>
      <c r="AO267" s="26" t="s">
        <v>1094</v>
      </c>
      <c r="AP267" s="35" t="s">
        <v>1042</v>
      </c>
    </row>
    <row r="268" spans="1:42" s="26" customFormat="1" ht="16">
      <c r="A268" s="26" t="s">
        <v>630</v>
      </c>
      <c r="B268" s="27" t="s">
        <v>182</v>
      </c>
      <c r="C268" s="28"/>
      <c r="D268" s="28"/>
      <c r="E268" s="28"/>
      <c r="F268" s="28" t="s">
        <v>1095</v>
      </c>
      <c r="G268" s="28"/>
      <c r="H268" s="28" t="s">
        <v>184</v>
      </c>
      <c r="I268" s="28" t="s">
        <v>1065</v>
      </c>
      <c r="J268" s="29"/>
      <c r="K268" s="30" t="s">
        <v>73</v>
      </c>
      <c r="L268" s="30"/>
      <c r="M268" s="30"/>
      <c r="N268" s="30"/>
      <c r="O268" s="30"/>
      <c r="P268" s="30"/>
      <c r="Q268" s="30"/>
      <c r="R268" s="29"/>
      <c r="S268" s="30"/>
      <c r="T268" s="28" t="s">
        <v>280</v>
      </c>
      <c r="U268" s="36">
        <v>4096</v>
      </c>
      <c r="V268" s="36">
        <v>1</v>
      </c>
      <c r="W268" s="36">
        <v>1</v>
      </c>
      <c r="X268" s="32" t="s">
        <v>1344</v>
      </c>
      <c r="Y268" s="36">
        <v>3</v>
      </c>
      <c r="Z268" s="36">
        <v>1972.4010000000001</v>
      </c>
      <c r="AA268" s="30">
        <v>2506</v>
      </c>
      <c r="AB268" s="30" t="s">
        <v>353</v>
      </c>
      <c r="AC268" s="28" t="s">
        <v>187</v>
      </c>
      <c r="AD268" s="27" t="s">
        <v>255</v>
      </c>
      <c r="AE268" s="28" t="s">
        <v>196</v>
      </c>
      <c r="AF268" s="28" t="s">
        <v>201</v>
      </c>
      <c r="AG268" s="30" t="s">
        <v>77</v>
      </c>
      <c r="AH268" s="30" t="s">
        <v>77</v>
      </c>
      <c r="AI268" s="28"/>
      <c r="AJ268" s="34"/>
      <c r="AK268" s="28" t="s">
        <v>1096</v>
      </c>
      <c r="AL268" s="27" t="s">
        <v>1079</v>
      </c>
      <c r="AM268" s="26" t="s">
        <v>1344</v>
      </c>
      <c r="AN268" s="26" t="s">
        <v>1344</v>
      </c>
      <c r="AO268" s="26" t="s">
        <v>1097</v>
      </c>
      <c r="AP268" s="35" t="s">
        <v>1067</v>
      </c>
    </row>
    <row r="269" spans="1:42" s="26" customFormat="1" ht="16">
      <c r="A269" s="26" t="s">
        <v>630</v>
      </c>
      <c r="B269" s="27" t="s">
        <v>182</v>
      </c>
      <c r="C269" s="28"/>
      <c r="D269" s="28"/>
      <c r="E269" s="28"/>
      <c r="F269" s="28" t="s">
        <v>1098</v>
      </c>
      <c r="G269" s="28"/>
      <c r="H269" s="28" t="s">
        <v>184</v>
      </c>
      <c r="I269" s="28" t="s">
        <v>1065</v>
      </c>
      <c r="J269" s="29"/>
      <c r="K269" s="30" t="s">
        <v>182</v>
      </c>
      <c r="L269" s="30" t="s">
        <v>74</v>
      </c>
      <c r="M269" s="30"/>
      <c r="N269" s="30"/>
      <c r="O269" s="30"/>
      <c r="P269" s="30"/>
      <c r="Q269" s="30"/>
      <c r="R269" s="29"/>
      <c r="S269" s="30"/>
      <c r="T269" s="28" t="s">
        <v>280</v>
      </c>
      <c r="U269" s="36">
        <v>6144</v>
      </c>
      <c r="V269" s="36">
        <v>1</v>
      </c>
      <c r="W269" s="36">
        <v>1</v>
      </c>
      <c r="X269" s="32" t="s">
        <v>1344</v>
      </c>
      <c r="Y269" s="36">
        <v>1</v>
      </c>
      <c r="Z269" s="36">
        <v>64.000690000000006</v>
      </c>
      <c r="AA269" s="30" t="s">
        <v>182</v>
      </c>
      <c r="AB269" s="30"/>
      <c r="AC269" s="28" t="s">
        <v>187</v>
      </c>
      <c r="AD269" s="27" t="s">
        <v>1099</v>
      </c>
      <c r="AE269" s="28" t="s">
        <v>188</v>
      </c>
      <c r="AF269" s="28" t="s">
        <v>201</v>
      </c>
      <c r="AG269" s="30" t="s">
        <v>77</v>
      </c>
      <c r="AH269" s="30" t="s">
        <v>77</v>
      </c>
      <c r="AI269" s="28"/>
      <c r="AJ269" s="34"/>
      <c r="AK269" s="28"/>
      <c r="AL269" s="27" t="s">
        <v>182</v>
      </c>
      <c r="AM269" s="26" t="s">
        <v>1344</v>
      </c>
      <c r="AN269" s="26" t="s">
        <v>1344</v>
      </c>
      <c r="AO269" s="26" t="s">
        <v>1100</v>
      </c>
      <c r="AP269" s="35" t="s">
        <v>1067</v>
      </c>
    </row>
    <row r="270" spans="1:42" s="26" customFormat="1" ht="16">
      <c r="A270" s="26" t="s">
        <v>233</v>
      </c>
      <c r="B270" s="27" t="s">
        <v>182</v>
      </c>
      <c r="C270" s="28"/>
      <c r="D270" s="28"/>
      <c r="E270" s="28"/>
      <c r="F270" s="28" t="s">
        <v>1101</v>
      </c>
      <c r="G270" s="28"/>
      <c r="H270" s="28" t="s">
        <v>184</v>
      </c>
      <c r="I270" s="28" t="s">
        <v>1068</v>
      </c>
      <c r="J270" s="29"/>
      <c r="K270" s="30"/>
      <c r="L270" s="30" t="s">
        <v>74</v>
      </c>
      <c r="M270" s="30"/>
      <c r="N270" s="30"/>
      <c r="O270" s="30"/>
      <c r="P270" s="30"/>
      <c r="Q270" s="30"/>
      <c r="R270" s="29"/>
      <c r="S270" s="30"/>
      <c r="T270" s="28" t="s">
        <v>246</v>
      </c>
      <c r="U270" s="36">
        <v>4096</v>
      </c>
      <c r="V270" s="36">
        <v>2</v>
      </c>
      <c r="W270" s="36">
        <v>1</v>
      </c>
      <c r="X270" s="32" t="s">
        <v>1344</v>
      </c>
      <c r="Y270" s="36">
        <v>1</v>
      </c>
      <c r="Z270" s="36">
        <v>64.00188</v>
      </c>
      <c r="AA270" s="30" t="s">
        <v>182</v>
      </c>
      <c r="AB270" s="30"/>
      <c r="AC270" s="28" t="s">
        <v>187</v>
      </c>
      <c r="AD270" s="27" t="s">
        <v>255</v>
      </c>
      <c r="AE270" s="28" t="s">
        <v>188</v>
      </c>
      <c r="AF270" s="28" t="s">
        <v>201</v>
      </c>
      <c r="AG270" s="30" t="s">
        <v>77</v>
      </c>
      <c r="AH270" s="30" t="s">
        <v>77</v>
      </c>
      <c r="AI270" s="28"/>
      <c r="AJ270" s="34"/>
      <c r="AK270" s="28" t="s">
        <v>190</v>
      </c>
      <c r="AL270" s="27" t="s">
        <v>182</v>
      </c>
      <c r="AM270" s="26" t="s">
        <v>1344</v>
      </c>
      <c r="AN270" s="26" t="s">
        <v>1343</v>
      </c>
      <c r="AO270" s="26" t="s">
        <v>1102</v>
      </c>
      <c r="AP270" s="35" t="s">
        <v>1103</v>
      </c>
    </row>
    <row r="271" spans="1:42" s="26" customFormat="1" ht="16">
      <c r="A271" s="26" t="s">
        <v>233</v>
      </c>
      <c r="B271" s="27" t="s">
        <v>182</v>
      </c>
      <c r="C271" s="28" t="s">
        <v>1104</v>
      </c>
      <c r="D271" s="28" t="s">
        <v>1105</v>
      </c>
      <c r="E271" s="28" t="s">
        <v>345</v>
      </c>
      <c r="F271" s="28" t="s">
        <v>1106</v>
      </c>
      <c r="G271" s="28" t="s">
        <v>332</v>
      </c>
      <c r="H271" s="28" t="s">
        <v>184</v>
      </c>
      <c r="I271" s="28" t="s">
        <v>1107</v>
      </c>
      <c r="J271" s="29"/>
      <c r="K271" s="30"/>
      <c r="L271" s="30" t="s">
        <v>74</v>
      </c>
      <c r="M271" s="30"/>
      <c r="N271" s="30"/>
      <c r="O271" s="30"/>
      <c r="P271" s="30"/>
      <c r="Q271" s="30"/>
      <c r="R271" s="29"/>
      <c r="S271" s="30"/>
      <c r="T271" s="28" t="s">
        <v>276</v>
      </c>
      <c r="U271" s="31">
        <v>32767</v>
      </c>
      <c r="V271" s="31">
        <v>2</v>
      </c>
      <c r="W271" s="31">
        <v>2</v>
      </c>
      <c r="X271" s="32" t="s">
        <v>1344</v>
      </c>
      <c r="Y271" s="36">
        <v>3</v>
      </c>
      <c r="Z271" s="36">
        <v>52.000880000000002</v>
      </c>
      <c r="AA271" s="30">
        <v>3006</v>
      </c>
      <c r="AB271" s="30" t="s">
        <v>153</v>
      </c>
      <c r="AC271" s="28" t="s">
        <v>224</v>
      </c>
      <c r="AD271" s="27" t="s">
        <v>255</v>
      </c>
      <c r="AE271" s="28" t="s">
        <v>188</v>
      </c>
      <c r="AF271" s="28" t="s">
        <v>201</v>
      </c>
      <c r="AG271" s="30" t="s">
        <v>77</v>
      </c>
      <c r="AH271" s="30" t="s">
        <v>77</v>
      </c>
      <c r="AI271" s="28"/>
      <c r="AJ271" s="34"/>
      <c r="AK271" s="28" t="s">
        <v>190</v>
      </c>
      <c r="AL271" s="27" t="s">
        <v>1086</v>
      </c>
      <c r="AM271" s="26" t="s">
        <v>1344</v>
      </c>
      <c r="AN271" s="26" t="s">
        <v>1343</v>
      </c>
      <c r="AO271" s="26" t="s">
        <v>645</v>
      </c>
      <c r="AP271" s="35" t="s">
        <v>1103</v>
      </c>
    </row>
    <row r="272" spans="1:42" s="26" customFormat="1" ht="16">
      <c r="A272" s="26" t="s">
        <v>313</v>
      </c>
      <c r="B272" s="27" t="s">
        <v>182</v>
      </c>
      <c r="C272" s="28"/>
      <c r="D272" s="28"/>
      <c r="E272" s="28"/>
      <c r="F272" s="28" t="s">
        <v>1108</v>
      </c>
      <c r="G272" s="28"/>
      <c r="H272" s="28" t="s">
        <v>1109</v>
      </c>
      <c r="I272" s="28" t="s">
        <v>1110</v>
      </c>
      <c r="J272" s="29"/>
      <c r="K272" s="30"/>
      <c r="L272" s="30"/>
      <c r="M272" s="30"/>
      <c r="N272" s="30"/>
      <c r="O272" s="30"/>
      <c r="P272" s="30"/>
      <c r="Q272" s="30"/>
      <c r="R272" s="29"/>
      <c r="S272" s="30"/>
      <c r="T272" s="28" t="s">
        <v>259</v>
      </c>
      <c r="U272" s="36">
        <v>2048</v>
      </c>
      <c r="V272" s="36">
        <v>1</v>
      </c>
      <c r="W272" s="36">
        <v>1</v>
      </c>
      <c r="X272" s="32" t="s">
        <v>1344</v>
      </c>
      <c r="Y272" s="36">
        <v>4</v>
      </c>
      <c r="Z272" s="36">
        <v>178.46109999999999</v>
      </c>
      <c r="AA272" s="30">
        <v>3006</v>
      </c>
      <c r="AB272" s="30" t="s">
        <v>153</v>
      </c>
      <c r="AC272" s="28" t="s">
        <v>187</v>
      </c>
      <c r="AD272" s="27" t="s">
        <v>255</v>
      </c>
      <c r="AE272" s="28" t="s">
        <v>188</v>
      </c>
      <c r="AF272" s="28" t="s">
        <v>201</v>
      </c>
      <c r="AG272" s="30" t="s">
        <v>77</v>
      </c>
      <c r="AH272" s="30" t="s">
        <v>77</v>
      </c>
      <c r="AI272" s="28"/>
      <c r="AJ272" s="34"/>
      <c r="AK272" s="28" t="s">
        <v>190</v>
      </c>
      <c r="AL272" s="27" t="s">
        <v>1088</v>
      </c>
      <c r="AM272" s="26" t="s">
        <v>1344</v>
      </c>
      <c r="AN272" s="26" t="s">
        <v>1343</v>
      </c>
      <c r="AO272" s="26" t="s">
        <v>1111</v>
      </c>
      <c r="AP272" s="35" t="s">
        <v>1112</v>
      </c>
    </row>
    <row r="273" spans="1:42" s="26" customFormat="1" ht="16">
      <c r="A273" s="26" t="s">
        <v>300</v>
      </c>
      <c r="B273" s="27" t="s">
        <v>182</v>
      </c>
      <c r="C273" s="28"/>
      <c r="D273" s="28"/>
      <c r="E273" s="28"/>
      <c r="F273" s="28" t="s">
        <v>1113</v>
      </c>
      <c r="G273" s="28"/>
      <c r="H273" s="28" t="s">
        <v>184</v>
      </c>
      <c r="I273" s="28" t="s">
        <v>1114</v>
      </c>
      <c r="J273" s="29" t="s">
        <v>124</v>
      </c>
      <c r="K273" s="30" t="s">
        <v>73</v>
      </c>
      <c r="L273" s="30" t="s">
        <v>74</v>
      </c>
      <c r="M273" s="30"/>
      <c r="N273" s="30"/>
      <c r="O273" s="30"/>
      <c r="P273" s="30"/>
      <c r="Q273" s="30"/>
      <c r="R273" s="29"/>
      <c r="S273" s="30"/>
      <c r="T273" s="28" t="s">
        <v>280</v>
      </c>
      <c r="U273" s="36">
        <v>2048</v>
      </c>
      <c r="V273" s="36">
        <v>1</v>
      </c>
      <c r="W273" s="36">
        <v>1</v>
      </c>
      <c r="X273" s="32" t="s">
        <v>1344</v>
      </c>
      <c r="Y273" s="36">
        <v>4</v>
      </c>
      <c r="Z273" s="36">
        <v>558.0009</v>
      </c>
      <c r="AA273" s="30">
        <v>3006</v>
      </c>
      <c r="AB273" s="30" t="s">
        <v>251</v>
      </c>
      <c r="AC273" s="28" t="s">
        <v>187</v>
      </c>
      <c r="AD273" s="27" t="s">
        <v>255</v>
      </c>
      <c r="AE273" s="28" t="s">
        <v>188</v>
      </c>
      <c r="AF273" s="28" t="s">
        <v>201</v>
      </c>
      <c r="AG273" s="30" t="s">
        <v>77</v>
      </c>
      <c r="AH273" s="30" t="s">
        <v>77</v>
      </c>
      <c r="AI273" s="28"/>
      <c r="AJ273" s="34"/>
      <c r="AK273" s="28" t="s">
        <v>190</v>
      </c>
      <c r="AL273" s="27" t="s">
        <v>1089</v>
      </c>
      <c r="AM273" s="26" t="s">
        <v>1344</v>
      </c>
      <c r="AN273" s="26" t="s">
        <v>1343</v>
      </c>
      <c r="AO273" s="26" t="s">
        <v>1115</v>
      </c>
      <c r="AP273" s="35" t="s">
        <v>1077</v>
      </c>
    </row>
    <row r="274" spans="1:42" s="26" customFormat="1" ht="16">
      <c r="A274" s="26" t="s">
        <v>248</v>
      </c>
      <c r="B274" s="27" t="s">
        <v>182</v>
      </c>
      <c r="C274" s="28"/>
      <c r="D274" s="28"/>
      <c r="E274" s="28"/>
      <c r="F274" s="28" t="s">
        <v>1116</v>
      </c>
      <c r="G274" s="28"/>
      <c r="H274" s="28" t="s">
        <v>184</v>
      </c>
      <c r="I274" s="28" t="s">
        <v>32</v>
      </c>
      <c r="J274" s="29"/>
      <c r="K274" s="30" t="s">
        <v>73</v>
      </c>
      <c r="L274" s="30"/>
      <c r="M274" s="30"/>
      <c r="N274" s="30"/>
      <c r="O274" s="30"/>
      <c r="P274" s="30"/>
      <c r="Q274" s="30"/>
      <c r="R274" s="29"/>
      <c r="S274" s="30"/>
      <c r="T274" s="28" t="s">
        <v>280</v>
      </c>
      <c r="U274" s="36">
        <v>16384</v>
      </c>
      <c r="V274" s="36">
        <v>4</v>
      </c>
      <c r="W274" s="36">
        <v>1</v>
      </c>
      <c r="X274" s="32" t="s">
        <v>1344</v>
      </c>
      <c r="Y274" s="36">
        <v>3</v>
      </c>
      <c r="Z274" s="36">
        <v>136.00210000000001</v>
      </c>
      <c r="AA274" s="30">
        <v>3006</v>
      </c>
      <c r="AB274" s="30" t="s">
        <v>153</v>
      </c>
      <c r="AC274" s="28" t="s">
        <v>187</v>
      </c>
      <c r="AD274" s="27" t="s">
        <v>255</v>
      </c>
      <c r="AE274" s="28" t="s">
        <v>188</v>
      </c>
      <c r="AF274" s="28" t="s">
        <v>201</v>
      </c>
      <c r="AG274" s="30" t="s">
        <v>77</v>
      </c>
      <c r="AH274" s="30" t="s">
        <v>77</v>
      </c>
      <c r="AI274" s="28"/>
      <c r="AJ274" s="34"/>
      <c r="AK274" s="28" t="s">
        <v>190</v>
      </c>
      <c r="AL274" s="27" t="s">
        <v>1091</v>
      </c>
      <c r="AM274" s="26" t="s">
        <v>1344</v>
      </c>
      <c r="AN274" s="26" t="s">
        <v>1343</v>
      </c>
      <c r="AO274" s="26" t="s">
        <v>1117</v>
      </c>
      <c r="AP274" s="35" t="s">
        <v>1042</v>
      </c>
    </row>
    <row r="275" spans="1:42" s="26" customFormat="1" ht="16">
      <c r="A275" s="26" t="s">
        <v>233</v>
      </c>
      <c r="B275" s="27" t="s">
        <v>182</v>
      </c>
      <c r="C275" s="28"/>
      <c r="D275" s="28"/>
      <c r="E275" s="28"/>
      <c r="F275" s="28" t="s">
        <v>1118</v>
      </c>
      <c r="G275" s="28"/>
      <c r="H275" s="28" t="s">
        <v>184</v>
      </c>
      <c r="I275" s="28" t="s">
        <v>3</v>
      </c>
      <c r="J275" s="29"/>
      <c r="K275" s="30"/>
      <c r="L275" s="30" t="s">
        <v>74</v>
      </c>
      <c r="M275" s="30"/>
      <c r="N275" s="30"/>
      <c r="O275" s="30"/>
      <c r="P275" s="30"/>
      <c r="Q275" s="30"/>
      <c r="R275" s="29"/>
      <c r="S275" s="30"/>
      <c r="T275" s="28" t="s">
        <v>280</v>
      </c>
      <c r="U275" s="49"/>
      <c r="V275" s="49">
        <v>2</v>
      </c>
      <c r="W275" s="49">
        <v>1</v>
      </c>
      <c r="X275" s="32" t="s">
        <v>1344</v>
      </c>
      <c r="Y275" s="36">
        <v>6</v>
      </c>
      <c r="Z275" s="36">
        <v>176.00309999999999</v>
      </c>
      <c r="AA275" s="30">
        <v>3007</v>
      </c>
      <c r="AB275" s="30" t="s">
        <v>153</v>
      </c>
      <c r="AC275" s="28" t="s">
        <v>187</v>
      </c>
      <c r="AD275" s="27" t="s">
        <v>255</v>
      </c>
      <c r="AE275" s="28" t="s">
        <v>188</v>
      </c>
      <c r="AF275" s="28" t="s">
        <v>201</v>
      </c>
      <c r="AG275" s="30" t="s">
        <v>77</v>
      </c>
      <c r="AH275" s="30" t="s">
        <v>77</v>
      </c>
      <c r="AI275" s="28"/>
      <c r="AJ275" s="34"/>
      <c r="AK275" s="28" t="s">
        <v>190</v>
      </c>
      <c r="AL275" s="27" t="s">
        <v>1094</v>
      </c>
      <c r="AM275" s="26" t="s">
        <v>1344</v>
      </c>
      <c r="AN275" s="26" t="s">
        <v>1343</v>
      </c>
      <c r="AO275" s="26" t="s">
        <v>1119</v>
      </c>
      <c r="AP275" s="35" t="s">
        <v>1120</v>
      </c>
    </row>
    <row r="276" spans="1:42" s="26" customFormat="1" ht="16">
      <c r="A276" s="26" t="s">
        <v>233</v>
      </c>
      <c r="B276" s="27" t="s">
        <v>182</v>
      </c>
      <c r="C276" s="28"/>
      <c r="D276" s="28"/>
      <c r="E276" s="28"/>
      <c r="F276" s="28" t="s">
        <v>1121</v>
      </c>
      <c r="G276" s="28"/>
      <c r="H276" s="28" t="s">
        <v>184</v>
      </c>
      <c r="I276" s="28" t="s">
        <v>3</v>
      </c>
      <c r="J276" s="29"/>
      <c r="K276" s="30"/>
      <c r="L276" s="30" t="s">
        <v>74</v>
      </c>
      <c r="M276" s="30"/>
      <c r="N276" s="30"/>
      <c r="O276" s="30"/>
      <c r="P276" s="30"/>
      <c r="Q276" s="30"/>
      <c r="R276" s="29"/>
      <c r="S276" s="30"/>
      <c r="T276" s="28" t="s">
        <v>280</v>
      </c>
      <c r="U276" s="49"/>
      <c r="V276" s="49">
        <v>2</v>
      </c>
      <c r="W276" s="49">
        <v>1</v>
      </c>
      <c r="X276" s="32" t="s">
        <v>1344</v>
      </c>
      <c r="Y276" s="36">
        <v>5</v>
      </c>
      <c r="Z276" s="36">
        <v>106.0082</v>
      </c>
      <c r="AA276" s="30">
        <v>3005</v>
      </c>
      <c r="AB276" s="30" t="s">
        <v>153</v>
      </c>
      <c r="AC276" s="28" t="s">
        <v>187</v>
      </c>
      <c r="AD276" s="27" t="s">
        <v>255</v>
      </c>
      <c r="AE276" s="28" t="s">
        <v>188</v>
      </c>
      <c r="AF276" s="28" t="s">
        <v>201</v>
      </c>
      <c r="AG276" s="30" t="s">
        <v>77</v>
      </c>
      <c r="AH276" s="30" t="s">
        <v>77</v>
      </c>
      <c r="AI276" s="28"/>
      <c r="AJ276" s="34"/>
      <c r="AK276" s="54" t="s">
        <v>1122</v>
      </c>
      <c r="AL276" s="27" t="s">
        <v>1097</v>
      </c>
      <c r="AM276" s="26" t="s">
        <v>1344</v>
      </c>
      <c r="AN276" s="26" t="s">
        <v>1343</v>
      </c>
      <c r="AO276" s="26" t="s">
        <v>1123</v>
      </c>
      <c r="AP276" s="35" t="s">
        <v>1120</v>
      </c>
    </row>
    <row r="277" spans="1:42" s="26" customFormat="1" ht="16">
      <c r="A277" s="26" t="s">
        <v>233</v>
      </c>
      <c r="B277" s="27" t="s">
        <v>182</v>
      </c>
      <c r="C277" s="28"/>
      <c r="D277" s="28"/>
      <c r="E277" s="28"/>
      <c r="F277" s="28" t="s">
        <v>1124</v>
      </c>
      <c r="G277" s="28"/>
      <c r="H277" s="28" t="s">
        <v>184</v>
      </c>
      <c r="I277" s="28" t="s">
        <v>3</v>
      </c>
      <c r="J277" s="29"/>
      <c r="K277" s="30"/>
      <c r="L277" s="30" t="s">
        <v>74</v>
      </c>
      <c r="M277" s="30"/>
      <c r="N277" s="30"/>
      <c r="O277" s="30"/>
      <c r="P277" s="30"/>
      <c r="Q277" s="30"/>
      <c r="R277" s="29"/>
      <c r="S277" s="30"/>
      <c r="T277" s="28" t="s">
        <v>280</v>
      </c>
      <c r="U277" s="49"/>
      <c r="V277" s="49">
        <v>2</v>
      </c>
      <c r="W277" s="49">
        <v>1</v>
      </c>
      <c r="X277" s="32" t="s">
        <v>1344</v>
      </c>
      <c r="Y277" s="36">
        <v>5</v>
      </c>
      <c r="Z277" s="36">
        <v>108.0047</v>
      </c>
      <c r="AA277" s="30">
        <v>3005</v>
      </c>
      <c r="AB277" s="30" t="s">
        <v>153</v>
      </c>
      <c r="AC277" s="28" t="s">
        <v>187</v>
      </c>
      <c r="AD277" s="27" t="s">
        <v>255</v>
      </c>
      <c r="AE277" s="28" t="s">
        <v>188</v>
      </c>
      <c r="AF277" s="28" t="s">
        <v>201</v>
      </c>
      <c r="AG277" s="30" t="s">
        <v>77</v>
      </c>
      <c r="AH277" s="30" t="s">
        <v>77</v>
      </c>
      <c r="AI277" s="28"/>
      <c r="AJ277" s="34"/>
      <c r="AK277" s="28" t="s">
        <v>190</v>
      </c>
      <c r="AL277" s="27" t="s">
        <v>1100</v>
      </c>
      <c r="AM277" s="26" t="s">
        <v>1344</v>
      </c>
      <c r="AN277" s="26" t="s">
        <v>1343</v>
      </c>
      <c r="AO277" s="26" t="s">
        <v>1125</v>
      </c>
      <c r="AP277" s="35" t="s">
        <v>1120</v>
      </c>
    </row>
    <row r="278" spans="1:42" s="26" customFormat="1" ht="16">
      <c r="A278" s="26" t="s">
        <v>233</v>
      </c>
      <c r="B278" s="27" t="s">
        <v>182</v>
      </c>
      <c r="C278" s="28"/>
      <c r="D278" s="28"/>
      <c r="E278" s="28"/>
      <c r="F278" s="28" t="s">
        <v>1126</v>
      </c>
      <c r="G278" s="28"/>
      <c r="H278" s="28" t="s">
        <v>184</v>
      </c>
      <c r="I278" s="28" t="s">
        <v>1127</v>
      </c>
      <c r="J278" s="29"/>
      <c r="K278" s="30" t="s">
        <v>73</v>
      </c>
      <c r="L278" s="30"/>
      <c r="M278" s="30"/>
      <c r="N278" s="30"/>
      <c r="O278" s="30"/>
      <c r="P278" s="30"/>
      <c r="Q278" s="30"/>
      <c r="R278" s="29"/>
      <c r="S278" s="30"/>
      <c r="T278" s="28" t="s">
        <v>280</v>
      </c>
      <c r="U278" s="49"/>
      <c r="V278" s="49">
        <v>2</v>
      </c>
      <c r="W278" s="49">
        <v>1</v>
      </c>
      <c r="X278" s="32" t="s">
        <v>1344</v>
      </c>
      <c r="Y278" s="36">
        <v>2</v>
      </c>
      <c r="Z278" s="36">
        <v>274.00049999999999</v>
      </c>
      <c r="AA278" s="30">
        <v>3005</v>
      </c>
      <c r="AB278" s="30" t="s">
        <v>153</v>
      </c>
      <c r="AC278" s="28" t="s">
        <v>187</v>
      </c>
      <c r="AD278" s="27" t="s">
        <v>637</v>
      </c>
      <c r="AE278" s="28" t="s">
        <v>188</v>
      </c>
      <c r="AF278" s="28" t="s">
        <v>201</v>
      </c>
      <c r="AG278" s="30" t="s">
        <v>77</v>
      </c>
      <c r="AH278" s="30" t="s">
        <v>77</v>
      </c>
      <c r="AI278" s="28"/>
      <c r="AJ278" s="34"/>
      <c r="AK278" s="28" t="s">
        <v>190</v>
      </c>
      <c r="AL278" s="27" t="s">
        <v>1102</v>
      </c>
      <c r="AM278" s="26" t="s">
        <v>1344</v>
      </c>
      <c r="AN278" s="26" t="s">
        <v>1343</v>
      </c>
      <c r="AO278" s="26" t="s">
        <v>1128</v>
      </c>
      <c r="AP278" s="35" t="s">
        <v>1120</v>
      </c>
    </row>
    <row r="279" spans="1:42" s="26" customFormat="1" ht="16">
      <c r="A279" s="26" t="s">
        <v>233</v>
      </c>
      <c r="B279" s="27" t="s">
        <v>182</v>
      </c>
      <c r="C279" s="28"/>
      <c r="D279" s="28"/>
      <c r="E279" s="28"/>
      <c r="F279" s="37" t="s">
        <v>123</v>
      </c>
      <c r="G279" s="28"/>
      <c r="H279" s="28" t="s">
        <v>184</v>
      </c>
      <c r="I279" s="28" t="s">
        <v>1129</v>
      </c>
      <c r="J279" s="29"/>
      <c r="K279" s="30"/>
      <c r="L279" s="30"/>
      <c r="M279" s="30"/>
      <c r="N279" s="30" t="s">
        <v>75</v>
      </c>
      <c r="O279" s="30"/>
      <c r="P279" s="30"/>
      <c r="Q279" s="30"/>
      <c r="R279" s="29"/>
      <c r="S279" s="30"/>
      <c r="T279" s="28" t="s">
        <v>1061</v>
      </c>
      <c r="U279" s="49"/>
      <c r="V279" s="49">
        <v>2</v>
      </c>
      <c r="W279" s="49">
        <v>1</v>
      </c>
      <c r="X279" s="32" t="s">
        <v>1344</v>
      </c>
      <c r="Y279" s="36">
        <v>4</v>
      </c>
      <c r="Z279" s="36">
        <v>92.001519999999999</v>
      </c>
      <c r="AA279" s="30">
        <v>3006</v>
      </c>
      <c r="AB279" s="30"/>
      <c r="AC279" s="28" t="s">
        <v>187</v>
      </c>
      <c r="AD279" s="27" t="s">
        <v>255</v>
      </c>
      <c r="AE279" s="28" t="s">
        <v>188</v>
      </c>
      <c r="AF279" s="28" t="s">
        <v>201</v>
      </c>
      <c r="AG279" s="30" t="s">
        <v>77</v>
      </c>
      <c r="AH279" s="30" t="s">
        <v>77</v>
      </c>
      <c r="AI279" s="28"/>
      <c r="AJ279" s="34"/>
      <c r="AK279" s="28"/>
      <c r="AL279" s="27" t="s">
        <v>1111</v>
      </c>
      <c r="AM279" s="26" t="s">
        <v>1344</v>
      </c>
      <c r="AN279" s="26" t="s">
        <v>1343</v>
      </c>
      <c r="AO279" s="26" t="s">
        <v>1130</v>
      </c>
      <c r="AP279" s="35" t="s">
        <v>1131</v>
      </c>
    </row>
    <row r="280" spans="1:42" s="26" customFormat="1" ht="16">
      <c r="A280" s="26" t="s">
        <v>630</v>
      </c>
      <c r="B280" s="27" t="s">
        <v>182</v>
      </c>
      <c r="C280" s="28"/>
      <c r="D280" s="28"/>
      <c r="E280" s="28"/>
      <c r="F280" s="28" t="s">
        <v>1132</v>
      </c>
      <c r="G280" s="28"/>
      <c r="H280" s="28" t="s">
        <v>910</v>
      </c>
      <c r="I280" s="28" t="s">
        <v>1133</v>
      </c>
      <c r="J280" s="29" t="s">
        <v>124</v>
      </c>
      <c r="K280" s="30"/>
      <c r="L280" s="30"/>
      <c r="M280" s="30"/>
      <c r="N280" s="30"/>
      <c r="O280" s="30"/>
      <c r="P280" s="30"/>
      <c r="Q280" s="30"/>
      <c r="R280" s="29"/>
      <c r="S280" s="30"/>
      <c r="T280" s="28" t="s">
        <v>268</v>
      </c>
      <c r="U280" s="49">
        <v>7935</v>
      </c>
      <c r="V280" s="49">
        <v>0</v>
      </c>
      <c r="W280" s="49">
        <v>0</v>
      </c>
      <c r="X280" s="32" t="s">
        <v>1344</v>
      </c>
      <c r="Y280" s="36">
        <v>9</v>
      </c>
      <c r="Z280" s="36">
        <v>422.00459999999998</v>
      </c>
      <c r="AA280" s="30">
        <v>3006</v>
      </c>
      <c r="AB280" s="30" t="s">
        <v>153</v>
      </c>
      <c r="AC280" s="28" t="s">
        <v>187</v>
      </c>
      <c r="AD280" s="27" t="s">
        <v>255</v>
      </c>
      <c r="AE280" s="28" t="s">
        <v>188</v>
      </c>
      <c r="AF280" s="28" t="s">
        <v>201</v>
      </c>
      <c r="AG280" s="30" t="s">
        <v>77</v>
      </c>
      <c r="AH280" s="30" t="s">
        <v>77</v>
      </c>
      <c r="AI280" s="28"/>
      <c r="AJ280" s="34"/>
      <c r="AK280" s="28" t="s">
        <v>1093</v>
      </c>
      <c r="AL280" s="27" t="s">
        <v>1115</v>
      </c>
      <c r="AM280" s="26" t="s">
        <v>1344</v>
      </c>
      <c r="AN280" s="26" t="s">
        <v>1343</v>
      </c>
      <c r="AO280" s="26" t="s">
        <v>1134</v>
      </c>
      <c r="AP280" s="35" t="s">
        <v>1135</v>
      </c>
    </row>
    <row r="281" spans="1:42" s="26" customFormat="1" ht="16">
      <c r="A281" s="26" t="s">
        <v>313</v>
      </c>
      <c r="B281" s="27" t="s">
        <v>182</v>
      </c>
      <c r="C281" s="28"/>
      <c r="D281" s="28"/>
      <c r="E281" s="28"/>
      <c r="F281" s="28" t="s">
        <v>1136</v>
      </c>
      <c r="G281" s="28"/>
      <c r="H281" s="28" t="s">
        <v>184</v>
      </c>
      <c r="I281" s="28" t="s">
        <v>1030</v>
      </c>
      <c r="J281" s="29"/>
      <c r="K281" s="30"/>
      <c r="L281" s="30"/>
      <c r="M281" s="30"/>
      <c r="N281" s="30"/>
      <c r="O281" s="30"/>
      <c r="P281" s="30"/>
      <c r="Q281" s="30"/>
      <c r="R281" s="29"/>
      <c r="S281" s="30"/>
      <c r="T281" s="28" t="s">
        <v>259</v>
      </c>
      <c r="U281" s="36">
        <v>8192</v>
      </c>
      <c r="V281" s="36">
        <v>2</v>
      </c>
      <c r="W281" s="36">
        <v>1</v>
      </c>
      <c r="X281" s="32" t="s">
        <v>1344</v>
      </c>
      <c r="Y281" s="36">
        <v>3</v>
      </c>
      <c r="Z281" s="36">
        <v>136.00380000000001</v>
      </c>
      <c r="AA281" s="30">
        <v>3006</v>
      </c>
      <c r="AB281" s="30" t="s">
        <v>153</v>
      </c>
      <c r="AC281" s="28" t="s">
        <v>187</v>
      </c>
      <c r="AD281" s="27" t="s">
        <v>255</v>
      </c>
      <c r="AE281" s="28" t="s">
        <v>188</v>
      </c>
      <c r="AF281" s="28" t="s">
        <v>201</v>
      </c>
      <c r="AG281" s="30" t="s">
        <v>182</v>
      </c>
      <c r="AH281" s="30"/>
      <c r="AI281" s="28"/>
      <c r="AJ281" s="34"/>
      <c r="AK281" s="28" t="s">
        <v>190</v>
      </c>
      <c r="AL281" s="27" t="s">
        <v>1117</v>
      </c>
      <c r="AM281" s="26" t="s">
        <v>1344</v>
      </c>
      <c r="AN281" s="26" t="s">
        <v>1343</v>
      </c>
      <c r="AO281" s="26" t="s">
        <v>1137</v>
      </c>
      <c r="AP281" s="35">
        <v>0</v>
      </c>
    </row>
    <row r="282" spans="1:42" s="26" customFormat="1" ht="16">
      <c r="A282" s="26" t="s">
        <v>630</v>
      </c>
      <c r="B282" s="27" t="s">
        <v>182</v>
      </c>
      <c r="C282" s="28"/>
      <c r="D282" s="28"/>
      <c r="E282" s="28"/>
      <c r="F282" s="28" t="s">
        <v>1138</v>
      </c>
      <c r="G282" s="28"/>
      <c r="H282" s="28" t="s">
        <v>910</v>
      </c>
      <c r="I282" s="28" t="s">
        <v>1133</v>
      </c>
      <c r="J282" s="29" t="s">
        <v>124</v>
      </c>
      <c r="K282" s="30"/>
      <c r="L282" s="30"/>
      <c r="M282" s="30"/>
      <c r="N282" s="30"/>
      <c r="O282" s="30"/>
      <c r="P282" s="30"/>
      <c r="Q282" s="30"/>
      <c r="R282" s="29"/>
      <c r="S282" s="30"/>
      <c r="T282" s="28" t="s">
        <v>268</v>
      </c>
      <c r="U282" s="49"/>
      <c r="V282" s="49">
        <v>0</v>
      </c>
      <c r="W282" s="49">
        <v>0</v>
      </c>
      <c r="X282" s="32" t="s">
        <v>1344</v>
      </c>
      <c r="Y282" s="50"/>
      <c r="Z282" s="50"/>
      <c r="AA282" s="30">
        <v>741</v>
      </c>
      <c r="AB282" s="30"/>
      <c r="AC282" s="28" t="s">
        <v>187</v>
      </c>
      <c r="AD282" s="27" t="s">
        <v>255</v>
      </c>
      <c r="AE282" s="28" t="s">
        <v>188</v>
      </c>
      <c r="AF282" s="28" t="s">
        <v>210</v>
      </c>
      <c r="AG282" s="30" t="s">
        <v>77</v>
      </c>
      <c r="AH282" s="30" t="s">
        <v>77</v>
      </c>
      <c r="AI282" s="28"/>
      <c r="AJ282" s="34"/>
      <c r="AK282" s="28"/>
      <c r="AL282" s="27" t="s">
        <v>1119</v>
      </c>
      <c r="AM282" s="26" t="s">
        <v>1344</v>
      </c>
      <c r="AN282" s="26" t="s">
        <v>1343</v>
      </c>
      <c r="AO282" s="26" t="s">
        <v>1139</v>
      </c>
      <c r="AP282" s="35" t="s">
        <v>1135</v>
      </c>
    </row>
    <row r="283" spans="1:42" s="26" customFormat="1" ht="16">
      <c r="A283" s="26" t="s">
        <v>248</v>
      </c>
      <c r="B283" s="27" t="s">
        <v>182</v>
      </c>
      <c r="C283" s="28"/>
      <c r="D283" s="28"/>
      <c r="E283" s="28"/>
      <c r="F283" s="28" t="s">
        <v>1140</v>
      </c>
      <c r="G283" s="28"/>
      <c r="H283" s="28" t="s">
        <v>184</v>
      </c>
      <c r="I283" s="28" t="s">
        <v>1141</v>
      </c>
      <c r="J283" s="29"/>
      <c r="K283" s="30"/>
      <c r="L283" s="30"/>
      <c r="M283" s="30"/>
      <c r="N283" s="30" t="s">
        <v>75</v>
      </c>
      <c r="O283" s="30"/>
      <c r="P283" s="30"/>
      <c r="Q283" s="30"/>
      <c r="R283" s="29"/>
      <c r="S283" s="30"/>
      <c r="T283" s="28" t="s">
        <v>268</v>
      </c>
      <c r="U283" s="36">
        <v>8192</v>
      </c>
      <c r="V283" s="36">
        <v>2</v>
      </c>
      <c r="W283" s="36">
        <v>1</v>
      </c>
      <c r="X283" s="32" t="s">
        <v>1344</v>
      </c>
      <c r="Y283" s="50"/>
      <c r="Z283" s="50"/>
      <c r="AA283" s="30">
        <v>741</v>
      </c>
      <c r="AB283" s="30"/>
      <c r="AC283" s="28" t="s">
        <v>187</v>
      </c>
      <c r="AD283" s="27" t="s">
        <v>255</v>
      </c>
      <c r="AE283" s="28" t="s">
        <v>188</v>
      </c>
      <c r="AF283" s="28" t="s">
        <v>210</v>
      </c>
      <c r="AG283" s="30" t="s">
        <v>77</v>
      </c>
      <c r="AH283" s="30" t="s">
        <v>77</v>
      </c>
      <c r="AI283" s="28"/>
      <c r="AJ283" s="34"/>
      <c r="AK283" s="28"/>
      <c r="AL283" s="27" t="s">
        <v>1123</v>
      </c>
      <c r="AM283" s="26" t="s">
        <v>1344</v>
      </c>
      <c r="AN283" s="26" t="s">
        <v>1343</v>
      </c>
      <c r="AO283" s="26" t="s">
        <v>1142</v>
      </c>
      <c r="AP283" s="35" t="s">
        <v>1143</v>
      </c>
    </row>
    <row r="284" spans="1:42" s="26" customFormat="1" ht="16">
      <c r="A284" s="26" t="s">
        <v>313</v>
      </c>
      <c r="B284" s="27" t="s">
        <v>182</v>
      </c>
      <c r="C284" s="28"/>
      <c r="D284" s="28"/>
      <c r="E284" s="28"/>
      <c r="F284" s="28" t="s">
        <v>1144</v>
      </c>
      <c r="G284" s="28"/>
      <c r="H284" s="28" t="s">
        <v>184</v>
      </c>
      <c r="I284" s="28" t="s">
        <v>1030</v>
      </c>
      <c r="J284" s="29"/>
      <c r="K284" s="30"/>
      <c r="L284" s="30"/>
      <c r="M284" s="30"/>
      <c r="N284" s="30"/>
      <c r="O284" s="30"/>
      <c r="P284" s="30"/>
      <c r="Q284" s="30"/>
      <c r="R284" s="29"/>
      <c r="S284" s="30"/>
      <c r="T284" s="28" t="s">
        <v>259</v>
      </c>
      <c r="U284" s="36">
        <v>8192</v>
      </c>
      <c r="V284" s="36">
        <v>2</v>
      </c>
      <c r="W284" s="36">
        <v>1</v>
      </c>
      <c r="X284" s="32" t="s">
        <v>1344</v>
      </c>
      <c r="Y284" s="50"/>
      <c r="Z284" s="50"/>
      <c r="AA284" s="30">
        <v>741</v>
      </c>
      <c r="AB284" s="30"/>
      <c r="AC284" s="28" t="s">
        <v>187</v>
      </c>
      <c r="AD284" s="27" t="s">
        <v>255</v>
      </c>
      <c r="AE284" s="28" t="s">
        <v>188</v>
      </c>
      <c r="AF284" s="28" t="s">
        <v>210</v>
      </c>
      <c r="AG284" s="30" t="s">
        <v>77</v>
      </c>
      <c r="AH284" s="30" t="s">
        <v>77</v>
      </c>
      <c r="AI284" s="28"/>
      <c r="AJ284" s="34"/>
      <c r="AK284" s="28"/>
      <c r="AL284" s="27" t="s">
        <v>1125</v>
      </c>
      <c r="AM284" s="26" t="s">
        <v>1343</v>
      </c>
      <c r="AN284" s="26" t="s">
        <v>1343</v>
      </c>
      <c r="AO284" s="26" t="s">
        <v>1145</v>
      </c>
      <c r="AP284" s="35">
        <v>0</v>
      </c>
    </row>
    <row r="285" spans="1:42" s="26" customFormat="1" ht="16">
      <c r="A285" s="26" t="s">
        <v>233</v>
      </c>
      <c r="B285" s="27" t="s">
        <v>182</v>
      </c>
      <c r="C285" s="28"/>
      <c r="D285" s="28"/>
      <c r="E285" s="28"/>
      <c r="F285" s="28" t="s">
        <v>78</v>
      </c>
      <c r="G285" s="28"/>
      <c r="H285" s="28" t="s">
        <v>184</v>
      </c>
      <c r="I285" s="28" t="s">
        <v>3</v>
      </c>
      <c r="J285" s="29"/>
      <c r="K285" s="30"/>
      <c r="L285" s="30"/>
      <c r="M285" s="30"/>
      <c r="N285" s="30" t="s">
        <v>75</v>
      </c>
      <c r="O285" s="30"/>
      <c r="P285" s="30"/>
      <c r="Q285" s="30"/>
      <c r="R285" s="29"/>
      <c r="S285" s="30"/>
      <c r="T285" s="28" t="s">
        <v>280</v>
      </c>
      <c r="U285" s="36">
        <v>4096</v>
      </c>
      <c r="V285" s="36">
        <v>2</v>
      </c>
      <c r="W285" s="36">
        <v>1</v>
      </c>
      <c r="X285" s="32" t="s">
        <v>1344</v>
      </c>
      <c r="Y285" s="50"/>
      <c r="Z285" s="50"/>
      <c r="AA285" s="30">
        <v>741</v>
      </c>
      <c r="AB285" s="30"/>
      <c r="AC285" s="28" t="s">
        <v>187</v>
      </c>
      <c r="AD285" s="27" t="s">
        <v>255</v>
      </c>
      <c r="AE285" s="28" t="s">
        <v>188</v>
      </c>
      <c r="AF285" s="28" t="s">
        <v>210</v>
      </c>
      <c r="AG285" s="30" t="s">
        <v>77</v>
      </c>
      <c r="AH285" s="30" t="s">
        <v>77</v>
      </c>
      <c r="AI285" s="28"/>
      <c r="AJ285" s="34"/>
      <c r="AK285" s="28"/>
      <c r="AL285" s="27" t="s">
        <v>1128</v>
      </c>
      <c r="AM285" s="26" t="s">
        <v>1344</v>
      </c>
      <c r="AN285" s="26" t="s">
        <v>1343</v>
      </c>
      <c r="AO285" s="26" t="s">
        <v>1146</v>
      </c>
      <c r="AP285" s="35" t="s">
        <v>1120</v>
      </c>
    </row>
    <row r="286" spans="1:42" s="26" customFormat="1" ht="16">
      <c r="A286" s="26" t="s">
        <v>233</v>
      </c>
      <c r="B286" s="27" t="s">
        <v>182</v>
      </c>
      <c r="C286" s="28"/>
      <c r="D286" s="28"/>
      <c r="E286" s="28"/>
      <c r="F286" s="28" t="s">
        <v>79</v>
      </c>
      <c r="G286" s="28"/>
      <c r="H286" s="28" t="s">
        <v>184</v>
      </c>
      <c r="I286" s="28" t="s">
        <v>3</v>
      </c>
      <c r="J286" s="29"/>
      <c r="K286" s="30"/>
      <c r="L286" s="30"/>
      <c r="M286" s="30"/>
      <c r="N286" s="30" t="s">
        <v>75</v>
      </c>
      <c r="O286" s="30"/>
      <c r="P286" s="30"/>
      <c r="Q286" s="30"/>
      <c r="R286" s="29"/>
      <c r="S286" s="30"/>
      <c r="T286" s="28" t="s">
        <v>280</v>
      </c>
      <c r="U286" s="36">
        <v>4096</v>
      </c>
      <c r="V286" s="36">
        <v>2</v>
      </c>
      <c r="W286" s="36">
        <v>1</v>
      </c>
      <c r="X286" s="32" t="s">
        <v>1344</v>
      </c>
      <c r="Y286" s="50"/>
      <c r="Z286" s="50"/>
      <c r="AA286" s="30">
        <v>126</v>
      </c>
      <c r="AB286" s="30"/>
      <c r="AC286" s="28" t="s">
        <v>187</v>
      </c>
      <c r="AD286" s="27" t="s">
        <v>255</v>
      </c>
      <c r="AE286" s="28" t="s">
        <v>188</v>
      </c>
      <c r="AF286" s="28" t="s">
        <v>210</v>
      </c>
      <c r="AG286" s="30" t="s">
        <v>77</v>
      </c>
      <c r="AH286" s="30" t="s">
        <v>77</v>
      </c>
      <c r="AI286" s="28"/>
      <c r="AJ286" s="34"/>
      <c r="AK286" s="28"/>
      <c r="AL286" s="27" t="s">
        <v>1130</v>
      </c>
      <c r="AM286" s="26" t="s">
        <v>1344</v>
      </c>
      <c r="AN286" s="26" t="s">
        <v>1343</v>
      </c>
      <c r="AO286" s="26" t="s">
        <v>1147</v>
      </c>
      <c r="AP286" s="35" t="s">
        <v>1120</v>
      </c>
    </row>
    <row r="287" spans="1:42" s="26" customFormat="1" ht="16">
      <c r="A287" s="26" t="s">
        <v>233</v>
      </c>
      <c r="B287" s="27" t="s">
        <v>182</v>
      </c>
      <c r="C287" s="28"/>
      <c r="D287" s="28"/>
      <c r="E287" s="28"/>
      <c r="F287" s="28" t="s">
        <v>80</v>
      </c>
      <c r="G287" s="28"/>
      <c r="H287" s="28" t="s">
        <v>184</v>
      </c>
      <c r="I287" s="28" t="s">
        <v>3</v>
      </c>
      <c r="J287" s="29"/>
      <c r="K287" s="30"/>
      <c r="L287" s="30"/>
      <c r="M287" s="30"/>
      <c r="N287" s="30" t="s">
        <v>75</v>
      </c>
      <c r="O287" s="30"/>
      <c r="P287" s="30"/>
      <c r="Q287" s="30"/>
      <c r="R287" s="29"/>
      <c r="S287" s="30"/>
      <c r="T287" s="28" t="s">
        <v>280</v>
      </c>
      <c r="U287" s="36">
        <v>4096</v>
      </c>
      <c r="V287" s="36">
        <v>2</v>
      </c>
      <c r="W287" s="36">
        <v>1</v>
      </c>
      <c r="X287" s="32" t="s">
        <v>1344</v>
      </c>
      <c r="Y287" s="50"/>
      <c r="Z287" s="50"/>
      <c r="AA287" s="30">
        <v>941</v>
      </c>
      <c r="AB287" s="30"/>
      <c r="AC287" s="28" t="s">
        <v>187</v>
      </c>
      <c r="AD287" s="27" t="s">
        <v>255</v>
      </c>
      <c r="AE287" s="28" t="s">
        <v>188</v>
      </c>
      <c r="AF287" s="28" t="s">
        <v>210</v>
      </c>
      <c r="AG287" s="30" t="s">
        <v>77</v>
      </c>
      <c r="AH287" s="30" t="s">
        <v>77</v>
      </c>
      <c r="AI287" s="28"/>
      <c r="AJ287" s="34"/>
      <c r="AK287" s="28"/>
      <c r="AL287" s="27" t="s">
        <v>1134</v>
      </c>
      <c r="AM287" s="26" t="s">
        <v>1344</v>
      </c>
      <c r="AN287" s="26" t="s">
        <v>1343</v>
      </c>
      <c r="AO287" s="26" t="s">
        <v>1148</v>
      </c>
      <c r="AP287" s="35" t="s">
        <v>1120</v>
      </c>
    </row>
    <row r="288" spans="1:42" s="26" customFormat="1" ht="16">
      <c r="A288" s="26" t="s">
        <v>216</v>
      </c>
      <c r="B288" s="27" t="s">
        <v>182</v>
      </c>
      <c r="C288" s="28"/>
      <c r="D288" s="28"/>
      <c r="E288" s="28"/>
      <c r="F288" s="28" t="s">
        <v>1149</v>
      </c>
      <c r="G288" s="28"/>
      <c r="H288" s="28" t="s">
        <v>184</v>
      </c>
      <c r="I288" s="28" t="s">
        <v>1150</v>
      </c>
      <c r="J288" s="29"/>
      <c r="K288" s="30"/>
      <c r="L288" s="30"/>
      <c r="M288" s="30"/>
      <c r="N288" s="30" t="s">
        <v>75</v>
      </c>
      <c r="O288" s="30"/>
      <c r="P288" s="30"/>
      <c r="Q288" s="30"/>
      <c r="R288" s="29"/>
      <c r="S288" s="30"/>
      <c r="T288" s="28" t="s">
        <v>268</v>
      </c>
      <c r="U288" s="36">
        <v>8192</v>
      </c>
      <c r="V288" s="36">
        <v>2</v>
      </c>
      <c r="W288" s="36">
        <v>1</v>
      </c>
      <c r="X288" s="32" t="s">
        <v>1344</v>
      </c>
      <c r="Y288" s="36">
        <v>3</v>
      </c>
      <c r="Z288" s="36">
        <v>158.001</v>
      </c>
      <c r="AA288" s="55">
        <v>941</v>
      </c>
      <c r="AB288" s="30"/>
      <c r="AC288" s="28" t="s">
        <v>187</v>
      </c>
      <c r="AD288" s="27" t="s">
        <v>255</v>
      </c>
      <c r="AE288" s="28" t="s">
        <v>188</v>
      </c>
      <c r="AF288" s="28" t="s">
        <v>210</v>
      </c>
      <c r="AG288" s="30" t="s">
        <v>77</v>
      </c>
      <c r="AH288" s="30" t="s">
        <v>77</v>
      </c>
      <c r="AI288" s="28"/>
      <c r="AJ288" s="34"/>
      <c r="AK288" s="28"/>
      <c r="AL288" s="55" t="s">
        <v>1137</v>
      </c>
      <c r="AM288" s="26" t="s">
        <v>1343</v>
      </c>
      <c r="AN288" s="26" t="s">
        <v>1343</v>
      </c>
      <c r="AO288" s="26" t="s">
        <v>1151</v>
      </c>
      <c r="AP288" s="35" t="s">
        <v>1152</v>
      </c>
    </row>
    <row r="289" spans="1:42" s="26" customFormat="1" ht="16">
      <c r="A289" s="26" t="s">
        <v>216</v>
      </c>
      <c r="B289" s="27" t="s">
        <v>182</v>
      </c>
      <c r="C289" s="28"/>
      <c r="D289" s="28"/>
      <c r="E289" s="28"/>
      <c r="F289" s="28" t="s">
        <v>1153</v>
      </c>
      <c r="G289" s="28"/>
      <c r="H289" s="28" t="s">
        <v>184</v>
      </c>
      <c r="I289" s="28" t="s">
        <v>1154</v>
      </c>
      <c r="J289" s="29"/>
      <c r="K289" s="30"/>
      <c r="L289" s="30" t="s">
        <v>74</v>
      </c>
      <c r="M289" s="30"/>
      <c r="N289" s="30"/>
      <c r="O289" s="30"/>
      <c r="P289" s="30"/>
      <c r="Q289" s="30"/>
      <c r="R289" s="29"/>
      <c r="S289" s="30"/>
      <c r="T289" s="28" t="s">
        <v>268</v>
      </c>
      <c r="U289" s="36">
        <v>2048</v>
      </c>
      <c r="V289" s="36">
        <v>2</v>
      </c>
      <c r="W289" s="36">
        <v>1</v>
      </c>
      <c r="X289" s="32" t="s">
        <v>1344</v>
      </c>
      <c r="Y289" s="50"/>
      <c r="Z289" s="50"/>
      <c r="AA289" s="30">
        <v>941</v>
      </c>
      <c r="AB289" s="30"/>
      <c r="AC289" s="28" t="s">
        <v>187</v>
      </c>
      <c r="AD289" s="27" t="s">
        <v>255</v>
      </c>
      <c r="AE289" s="28" t="s">
        <v>188</v>
      </c>
      <c r="AF289" s="28" t="s">
        <v>210</v>
      </c>
      <c r="AG289" s="30" t="s">
        <v>77</v>
      </c>
      <c r="AH289" s="30" t="s">
        <v>77</v>
      </c>
      <c r="AI289" s="28"/>
      <c r="AJ289" s="34"/>
      <c r="AK289" s="28"/>
      <c r="AL289" s="27" t="s">
        <v>1139</v>
      </c>
      <c r="AM289" s="26" t="s">
        <v>1344</v>
      </c>
      <c r="AN289" s="26" t="s">
        <v>1343</v>
      </c>
      <c r="AO289" s="26" t="s">
        <v>1155</v>
      </c>
      <c r="AP289" s="35">
        <v>0</v>
      </c>
    </row>
    <row r="290" spans="1:42" s="26" customFormat="1" ht="16">
      <c r="A290" s="26" t="s">
        <v>216</v>
      </c>
      <c r="B290" s="27" t="s">
        <v>182</v>
      </c>
      <c r="C290" s="28"/>
      <c r="D290" s="28"/>
      <c r="E290" s="28"/>
      <c r="F290" s="28" t="s">
        <v>1156</v>
      </c>
      <c r="G290" s="28"/>
      <c r="H290" s="28" t="s">
        <v>184</v>
      </c>
      <c r="I290" s="28" t="s">
        <v>1154</v>
      </c>
      <c r="J290" s="29"/>
      <c r="K290" s="30"/>
      <c r="L290" s="30"/>
      <c r="M290" s="30"/>
      <c r="N290" s="30" t="s">
        <v>75</v>
      </c>
      <c r="O290" s="30"/>
      <c r="P290" s="30"/>
      <c r="Q290" s="30"/>
      <c r="R290" s="29"/>
      <c r="S290" s="30"/>
      <c r="T290" s="28" t="s">
        <v>268</v>
      </c>
      <c r="U290" s="49"/>
      <c r="V290" s="49">
        <v>4</v>
      </c>
      <c r="W290" s="49">
        <v>1</v>
      </c>
      <c r="X290" s="32" t="s">
        <v>1344</v>
      </c>
      <c r="Y290" s="36">
        <v>3</v>
      </c>
      <c r="Z290" s="36">
        <v>88.000789999999995</v>
      </c>
      <c r="AA290" s="30">
        <v>127</v>
      </c>
      <c r="AB290" s="30"/>
      <c r="AC290" s="28" t="s">
        <v>187</v>
      </c>
      <c r="AD290" s="27" t="s">
        <v>255</v>
      </c>
      <c r="AE290" s="28" t="s">
        <v>196</v>
      </c>
      <c r="AF290" s="28" t="s">
        <v>210</v>
      </c>
      <c r="AG290" s="30" t="s">
        <v>77</v>
      </c>
      <c r="AH290" s="30" t="s">
        <v>77</v>
      </c>
      <c r="AI290" s="28"/>
      <c r="AJ290" s="34"/>
      <c r="AK290" s="28"/>
      <c r="AL290" s="27" t="s">
        <v>1142</v>
      </c>
      <c r="AM290" s="26" t="s">
        <v>1344</v>
      </c>
      <c r="AN290" s="26" t="s">
        <v>1343</v>
      </c>
      <c r="AO290" s="26" t="s">
        <v>1157</v>
      </c>
      <c r="AP290" s="35">
        <v>0</v>
      </c>
    </row>
    <row r="291" spans="1:42" s="26" customFormat="1" ht="16">
      <c r="A291" s="26" t="s">
        <v>233</v>
      </c>
      <c r="B291" s="27" t="s">
        <v>182</v>
      </c>
      <c r="C291" s="28"/>
      <c r="D291" s="28"/>
      <c r="E291" s="28"/>
      <c r="F291" s="28" t="s">
        <v>1158</v>
      </c>
      <c r="G291" s="28"/>
      <c r="H291" s="28" t="s">
        <v>184</v>
      </c>
      <c r="I291" s="28" t="s">
        <v>1129</v>
      </c>
      <c r="J291" s="29"/>
      <c r="K291" s="30"/>
      <c r="L291" s="30" t="s">
        <v>74</v>
      </c>
      <c r="M291" s="30"/>
      <c r="N291" s="30"/>
      <c r="O291" s="30"/>
      <c r="P291" s="30"/>
      <c r="Q291" s="30"/>
      <c r="R291" s="29"/>
      <c r="S291" s="30"/>
      <c r="T291" s="28" t="s">
        <v>1061</v>
      </c>
      <c r="U291" s="49"/>
      <c r="V291" s="49">
        <v>2</v>
      </c>
      <c r="W291" s="49">
        <v>1</v>
      </c>
      <c r="X291" s="32" t="s">
        <v>1344</v>
      </c>
      <c r="Y291" s="36">
        <v>2</v>
      </c>
      <c r="Z291" s="36">
        <v>108.001</v>
      </c>
      <c r="AA291" s="55"/>
      <c r="AB291" s="30"/>
      <c r="AC291" s="28" t="s">
        <v>187</v>
      </c>
      <c r="AD291" s="27" t="s">
        <v>255</v>
      </c>
      <c r="AE291" s="28" t="s">
        <v>196</v>
      </c>
      <c r="AF291" s="28" t="s">
        <v>210</v>
      </c>
      <c r="AG291" s="30" t="s">
        <v>77</v>
      </c>
      <c r="AH291" s="30" t="s">
        <v>77</v>
      </c>
      <c r="AI291" s="28"/>
      <c r="AJ291" s="34"/>
      <c r="AK291" s="28"/>
      <c r="AL291" s="55" t="s">
        <v>1145</v>
      </c>
      <c r="AM291" s="26" t="s">
        <v>1344</v>
      </c>
      <c r="AN291" s="26" t="s">
        <v>1343</v>
      </c>
      <c r="AO291" s="26" t="s">
        <v>1159</v>
      </c>
      <c r="AP291" s="35" t="s">
        <v>1160</v>
      </c>
    </row>
    <row r="292" spans="1:42" s="26" customFormat="1" ht="16">
      <c r="A292" s="26" t="s">
        <v>248</v>
      </c>
      <c r="B292" s="27"/>
      <c r="C292" s="28"/>
      <c r="D292" s="28"/>
      <c r="E292" s="28"/>
      <c r="F292" s="28" t="s">
        <v>1161</v>
      </c>
      <c r="G292" s="28"/>
      <c r="H292" s="28" t="s">
        <v>184</v>
      </c>
      <c r="I292" s="28" t="s">
        <v>1162</v>
      </c>
      <c r="J292" s="29"/>
      <c r="K292" s="30"/>
      <c r="L292" s="30"/>
      <c r="M292" s="30"/>
      <c r="N292" s="30" t="s">
        <v>75</v>
      </c>
      <c r="O292" s="30"/>
      <c r="P292" s="30"/>
      <c r="Q292" s="30"/>
      <c r="R292" s="29"/>
      <c r="S292" s="30"/>
      <c r="T292" s="28" t="s">
        <v>280</v>
      </c>
      <c r="U292" s="49">
        <v>24576</v>
      </c>
      <c r="V292" s="49">
        <v>4</v>
      </c>
      <c r="W292" s="49">
        <v>1</v>
      </c>
      <c r="X292" s="32" t="s">
        <v>1344</v>
      </c>
      <c r="Y292" s="36">
        <v>3</v>
      </c>
      <c r="Z292" s="36">
        <v>160</v>
      </c>
      <c r="AA292" s="55"/>
      <c r="AB292" s="30"/>
      <c r="AC292" s="28" t="s">
        <v>187</v>
      </c>
      <c r="AD292" s="27"/>
      <c r="AE292" s="28"/>
      <c r="AF292" s="28"/>
      <c r="AG292" s="30"/>
      <c r="AH292" s="30"/>
      <c r="AI292" s="28"/>
      <c r="AJ292" s="34"/>
      <c r="AK292" s="28"/>
      <c r="AL292" s="55"/>
      <c r="AM292" s="26" t="s">
        <v>1343</v>
      </c>
      <c r="AN292" s="26" t="s">
        <v>1343</v>
      </c>
      <c r="AO292" s="26">
        <v>0</v>
      </c>
      <c r="AP292" s="35" t="s">
        <v>1163</v>
      </c>
    </row>
    <row r="293" spans="1:42" s="26" customFormat="1" ht="16">
      <c r="A293" s="26" t="s">
        <v>248</v>
      </c>
      <c r="B293" s="27" t="s">
        <v>182</v>
      </c>
      <c r="C293" s="28"/>
      <c r="D293" s="28"/>
      <c r="E293" s="28"/>
      <c r="F293" s="28" t="s">
        <v>1164</v>
      </c>
      <c r="G293" s="28"/>
      <c r="H293" s="28" t="s">
        <v>184</v>
      </c>
      <c r="I293" s="28" t="s">
        <v>1165</v>
      </c>
      <c r="J293" s="29" t="s">
        <v>182</v>
      </c>
      <c r="K293" s="30" t="s">
        <v>182</v>
      </c>
      <c r="L293" s="30" t="s">
        <v>182</v>
      </c>
      <c r="M293" s="30"/>
      <c r="N293" s="30" t="s">
        <v>75</v>
      </c>
      <c r="O293" s="30"/>
      <c r="P293" s="30"/>
      <c r="Q293" s="30"/>
      <c r="R293" s="29"/>
      <c r="S293" s="30"/>
      <c r="T293" s="28" t="s">
        <v>280</v>
      </c>
      <c r="U293" s="36">
        <v>32768</v>
      </c>
      <c r="V293" s="36">
        <v>4</v>
      </c>
      <c r="W293" s="36">
        <v>1</v>
      </c>
      <c r="X293" s="32" t="s">
        <v>1343</v>
      </c>
      <c r="Y293" s="36">
        <v>3</v>
      </c>
      <c r="Z293" s="36">
        <v>64.002979999999994</v>
      </c>
      <c r="AA293" s="30">
        <v>701</v>
      </c>
      <c r="AB293" s="30"/>
      <c r="AC293" s="28" t="s">
        <v>187</v>
      </c>
      <c r="AD293" s="27" t="s">
        <v>255</v>
      </c>
      <c r="AE293" s="28" t="s">
        <v>196</v>
      </c>
      <c r="AF293" s="28" t="s">
        <v>210</v>
      </c>
      <c r="AG293" s="30" t="s">
        <v>77</v>
      </c>
      <c r="AH293" s="30" t="s">
        <v>77</v>
      </c>
      <c r="AI293" s="28"/>
      <c r="AJ293" s="34"/>
      <c r="AK293" s="28"/>
      <c r="AL293" s="27" t="s">
        <v>1146</v>
      </c>
      <c r="AM293" s="26" t="s">
        <v>1344</v>
      </c>
      <c r="AN293" s="26" t="s">
        <v>1343</v>
      </c>
      <c r="AO293" s="26" t="s">
        <v>1166</v>
      </c>
      <c r="AP293" s="35" t="s">
        <v>1167</v>
      </c>
    </row>
    <row r="294" spans="1:42" s="26" customFormat="1" ht="16">
      <c r="A294" s="26" t="s">
        <v>248</v>
      </c>
      <c r="B294" s="27" t="s">
        <v>182</v>
      </c>
      <c r="C294" s="28"/>
      <c r="D294" s="28"/>
      <c r="E294" s="28"/>
      <c r="F294" s="28" t="s">
        <v>1168</v>
      </c>
      <c r="G294" s="28"/>
      <c r="H294" s="28" t="s">
        <v>184</v>
      </c>
      <c r="I294" s="28" t="s">
        <v>1165</v>
      </c>
      <c r="J294" s="29" t="s">
        <v>124</v>
      </c>
      <c r="K294" s="30"/>
      <c r="L294" s="30"/>
      <c r="M294" s="30"/>
      <c r="N294" s="30"/>
      <c r="O294" s="30"/>
      <c r="P294" s="30"/>
      <c r="Q294" s="30"/>
      <c r="R294" s="29"/>
      <c r="S294" s="30"/>
      <c r="T294" s="28" t="s">
        <v>1169</v>
      </c>
      <c r="U294" s="36">
        <v>4096</v>
      </c>
      <c r="V294" s="36">
        <v>2</v>
      </c>
      <c r="W294" s="36">
        <v>1</v>
      </c>
      <c r="X294" s="32" t="s">
        <v>1344</v>
      </c>
      <c r="Y294" s="36">
        <v>3</v>
      </c>
      <c r="Z294" s="36">
        <v>64.004009999999994</v>
      </c>
      <c r="AA294" s="30">
        <v>701</v>
      </c>
      <c r="AB294" s="30"/>
      <c r="AC294" s="28" t="s">
        <v>187</v>
      </c>
      <c r="AD294" s="27" t="s">
        <v>255</v>
      </c>
      <c r="AE294" s="28" t="s">
        <v>196</v>
      </c>
      <c r="AF294" s="28" t="s">
        <v>210</v>
      </c>
      <c r="AG294" s="30" t="s">
        <v>77</v>
      </c>
      <c r="AH294" s="30" t="s">
        <v>77</v>
      </c>
      <c r="AI294" s="28"/>
      <c r="AJ294" s="34"/>
      <c r="AK294" s="28"/>
      <c r="AL294" s="27" t="s">
        <v>1147</v>
      </c>
      <c r="AM294" s="26" t="s">
        <v>1344</v>
      </c>
      <c r="AN294" s="26" t="s">
        <v>1344</v>
      </c>
      <c r="AO294" s="26" t="s">
        <v>1170</v>
      </c>
      <c r="AP294" s="35" t="s">
        <v>1171</v>
      </c>
    </row>
    <row r="295" spans="1:42" s="26" customFormat="1" ht="16">
      <c r="A295" s="26" t="s">
        <v>248</v>
      </c>
      <c r="B295" s="27" t="s">
        <v>182</v>
      </c>
      <c r="C295" s="28"/>
      <c r="D295" s="28"/>
      <c r="E295" s="28"/>
      <c r="F295" s="28" t="s">
        <v>1172</v>
      </c>
      <c r="G295" s="28"/>
      <c r="H295" s="28" t="s">
        <v>184</v>
      </c>
      <c r="I295" s="28" t="s">
        <v>1165</v>
      </c>
      <c r="J295" s="29"/>
      <c r="K295" s="30" t="s">
        <v>73</v>
      </c>
      <c r="L295" s="30"/>
      <c r="M295" s="30"/>
      <c r="N295" s="30"/>
      <c r="O295" s="30"/>
      <c r="P295" s="30"/>
      <c r="Q295" s="30"/>
      <c r="R295" s="29"/>
      <c r="S295" s="30"/>
      <c r="T295" s="28" t="s">
        <v>1169</v>
      </c>
      <c r="U295" s="49"/>
      <c r="V295" s="49">
        <v>2</v>
      </c>
      <c r="W295" s="49">
        <v>1</v>
      </c>
      <c r="X295" s="32" t="s">
        <v>1344</v>
      </c>
      <c r="Y295" s="36">
        <v>4</v>
      </c>
      <c r="Z295" s="36">
        <v>74.002510000000001</v>
      </c>
      <c r="AA295" s="30">
        <v>701</v>
      </c>
      <c r="AB295" s="30"/>
      <c r="AC295" s="28" t="s">
        <v>187</v>
      </c>
      <c r="AD295" s="27" t="s">
        <v>255</v>
      </c>
      <c r="AE295" s="28" t="s">
        <v>196</v>
      </c>
      <c r="AF295" s="28" t="s">
        <v>210</v>
      </c>
      <c r="AG295" s="30" t="s">
        <v>77</v>
      </c>
      <c r="AH295" s="30"/>
      <c r="AI295" s="28"/>
      <c r="AJ295" s="34"/>
      <c r="AK295" s="28"/>
      <c r="AL295" s="27" t="s">
        <v>1148</v>
      </c>
      <c r="AM295" s="26" t="s">
        <v>1343</v>
      </c>
      <c r="AN295" s="26" t="s">
        <v>1343</v>
      </c>
      <c r="AO295" s="26" t="s">
        <v>1173</v>
      </c>
      <c r="AP295" s="35" t="s">
        <v>1171</v>
      </c>
    </row>
    <row r="296" spans="1:42" s="26" customFormat="1" ht="16">
      <c r="A296" s="26" t="s">
        <v>248</v>
      </c>
      <c r="B296" s="27" t="s">
        <v>182</v>
      </c>
      <c r="C296" s="28"/>
      <c r="D296" s="28"/>
      <c r="E296" s="28"/>
      <c r="F296" s="28" t="s">
        <v>1174</v>
      </c>
      <c r="G296" s="28"/>
      <c r="H296" s="28" t="s">
        <v>184</v>
      </c>
      <c r="I296" s="28" t="s">
        <v>1165</v>
      </c>
      <c r="J296" s="29"/>
      <c r="K296" s="30" t="s">
        <v>73</v>
      </c>
      <c r="L296" s="30"/>
      <c r="M296" s="30"/>
      <c r="N296" s="30"/>
      <c r="O296" s="30"/>
      <c r="P296" s="30"/>
      <c r="Q296" s="30"/>
      <c r="R296" s="29"/>
      <c r="S296" s="30"/>
      <c r="T296" s="28" t="s">
        <v>1169</v>
      </c>
      <c r="U296" s="49"/>
      <c r="V296" s="49">
        <v>2</v>
      </c>
      <c r="W296" s="49">
        <v>1</v>
      </c>
      <c r="X296" s="32" t="s">
        <v>1344</v>
      </c>
      <c r="Y296" s="36">
        <v>3</v>
      </c>
      <c r="Z296" s="36">
        <v>35.000630000000001</v>
      </c>
      <c r="AA296" s="30">
        <v>123</v>
      </c>
      <c r="AB296" s="30"/>
      <c r="AC296" s="28" t="s">
        <v>187</v>
      </c>
      <c r="AD296" s="27" t="s">
        <v>255</v>
      </c>
      <c r="AE296" s="28" t="s">
        <v>196</v>
      </c>
      <c r="AF296" s="28" t="s">
        <v>210</v>
      </c>
      <c r="AG296" s="30" t="s">
        <v>77</v>
      </c>
      <c r="AH296" s="30" t="s">
        <v>77</v>
      </c>
      <c r="AI296" s="28"/>
      <c r="AJ296" s="34"/>
      <c r="AK296" s="28"/>
      <c r="AL296" s="27" t="s">
        <v>1151</v>
      </c>
      <c r="AM296" s="26" t="s">
        <v>1344</v>
      </c>
      <c r="AN296" s="26" t="s">
        <v>1343</v>
      </c>
      <c r="AO296" s="26" t="s">
        <v>1175</v>
      </c>
      <c r="AP296" s="35" t="s">
        <v>1171</v>
      </c>
    </row>
    <row r="297" spans="1:42" s="26" customFormat="1" ht="16">
      <c r="A297" s="26" t="s">
        <v>248</v>
      </c>
      <c r="B297" s="27" t="s">
        <v>182</v>
      </c>
      <c r="C297" s="28"/>
      <c r="D297" s="28"/>
      <c r="E297" s="28"/>
      <c r="F297" s="28" t="s">
        <v>1176</v>
      </c>
      <c r="G297" s="28"/>
      <c r="H297" s="28" t="s">
        <v>184</v>
      </c>
      <c r="I297" s="28" t="s">
        <v>1165</v>
      </c>
      <c r="J297" s="29"/>
      <c r="K297" s="30"/>
      <c r="L297" s="30" t="s">
        <v>74</v>
      </c>
      <c r="M297" s="30"/>
      <c r="N297" s="30"/>
      <c r="O297" s="30"/>
      <c r="P297" s="30"/>
      <c r="Q297" s="30"/>
      <c r="R297" s="29"/>
      <c r="S297" s="30"/>
      <c r="T297" s="28" t="s">
        <v>1169</v>
      </c>
      <c r="U297" s="49"/>
      <c r="V297" s="49">
        <v>4</v>
      </c>
      <c r="W297" s="49">
        <v>1</v>
      </c>
      <c r="X297" s="32" t="s">
        <v>1344</v>
      </c>
      <c r="Y297" s="36">
        <v>4</v>
      </c>
      <c r="Z297" s="36">
        <v>54.002090000000003</v>
      </c>
      <c r="AA297" s="30">
        <v>701</v>
      </c>
      <c r="AB297" s="30"/>
      <c r="AC297" s="28" t="s">
        <v>187</v>
      </c>
      <c r="AD297" s="27" t="s">
        <v>255</v>
      </c>
      <c r="AE297" s="28" t="s">
        <v>196</v>
      </c>
      <c r="AF297" s="28" t="s">
        <v>210</v>
      </c>
      <c r="AG297" s="30" t="s">
        <v>77</v>
      </c>
      <c r="AH297" s="30" t="s">
        <v>77</v>
      </c>
      <c r="AI297" s="28"/>
      <c r="AJ297" s="34"/>
      <c r="AK297" s="28"/>
      <c r="AL297" s="27" t="s">
        <v>1155</v>
      </c>
      <c r="AM297" s="26" t="s">
        <v>1344</v>
      </c>
      <c r="AN297" s="26" t="s">
        <v>1343</v>
      </c>
      <c r="AO297" s="26" t="s">
        <v>1177</v>
      </c>
      <c r="AP297" s="35" t="s">
        <v>1171</v>
      </c>
    </row>
    <row r="298" spans="1:42" s="26" customFormat="1" ht="16">
      <c r="A298" s="26" t="s">
        <v>248</v>
      </c>
      <c r="B298" s="27" t="s">
        <v>182</v>
      </c>
      <c r="C298" s="28"/>
      <c r="D298" s="28"/>
      <c r="E298" s="28"/>
      <c r="F298" s="28" t="s">
        <v>1178</v>
      </c>
      <c r="G298" s="28"/>
      <c r="H298" s="28" t="s">
        <v>184</v>
      </c>
      <c r="I298" s="28" t="s">
        <v>1165</v>
      </c>
      <c r="J298" s="29"/>
      <c r="K298" s="30"/>
      <c r="L298" s="30" t="s">
        <v>74</v>
      </c>
      <c r="M298" s="30"/>
      <c r="N298" s="30"/>
      <c r="O298" s="30"/>
      <c r="P298" s="30"/>
      <c r="Q298" s="30"/>
      <c r="R298" s="29"/>
      <c r="S298" s="30"/>
      <c r="T298" s="28" t="s">
        <v>1169</v>
      </c>
      <c r="U298" s="49"/>
      <c r="V298" s="49">
        <v>4</v>
      </c>
      <c r="W298" s="49">
        <v>1</v>
      </c>
      <c r="X298" s="32" t="s">
        <v>1344</v>
      </c>
      <c r="Y298" s="50"/>
      <c r="Z298" s="50"/>
      <c r="AA298" s="30">
        <v>741</v>
      </c>
      <c r="AB298" s="30"/>
      <c r="AC298" s="28" t="s">
        <v>187</v>
      </c>
      <c r="AD298" s="27" t="s">
        <v>255</v>
      </c>
      <c r="AE298" s="28" t="s">
        <v>188</v>
      </c>
      <c r="AF298" s="28" t="s">
        <v>210</v>
      </c>
      <c r="AG298" s="30" t="s">
        <v>77</v>
      </c>
      <c r="AH298" s="30" t="s">
        <v>77</v>
      </c>
      <c r="AI298" s="28"/>
      <c r="AJ298" s="34"/>
      <c r="AK298" s="28"/>
      <c r="AL298" s="27" t="s">
        <v>1157</v>
      </c>
      <c r="AM298" s="26" t="s">
        <v>1344</v>
      </c>
      <c r="AN298" s="26" t="s">
        <v>1343</v>
      </c>
      <c r="AO298" s="26" t="s">
        <v>1179</v>
      </c>
      <c r="AP298" s="35" t="s">
        <v>1171</v>
      </c>
    </row>
    <row r="299" spans="1:42" s="26" customFormat="1" ht="16">
      <c r="A299" s="26" t="s">
        <v>313</v>
      </c>
      <c r="B299" s="27" t="s">
        <v>182</v>
      </c>
      <c r="C299" s="28"/>
      <c r="D299" s="28"/>
      <c r="E299" s="28"/>
      <c r="F299" s="28" t="s">
        <v>1180</v>
      </c>
      <c r="G299" s="28"/>
      <c r="H299" s="28" t="s">
        <v>184</v>
      </c>
      <c r="I299" s="28" t="s">
        <v>173</v>
      </c>
      <c r="J299" s="29" t="s">
        <v>182</v>
      </c>
      <c r="K299" s="30" t="s">
        <v>182</v>
      </c>
      <c r="L299" s="30" t="s">
        <v>182</v>
      </c>
      <c r="M299" s="30" t="s">
        <v>182</v>
      </c>
      <c r="N299" s="30" t="s">
        <v>182</v>
      </c>
      <c r="O299" s="30" t="s">
        <v>182</v>
      </c>
      <c r="P299" s="30"/>
      <c r="Q299" s="30" t="s">
        <v>182</v>
      </c>
      <c r="R299" s="29"/>
      <c r="S299" s="30" t="s">
        <v>182</v>
      </c>
      <c r="T299" s="28" t="s">
        <v>268</v>
      </c>
      <c r="U299" s="49"/>
      <c r="V299" s="49">
        <v>2</v>
      </c>
      <c r="W299" s="49">
        <v>1</v>
      </c>
      <c r="X299" s="32" t="s">
        <v>1344</v>
      </c>
      <c r="Y299" s="50"/>
      <c r="Z299" s="50"/>
      <c r="AA299" s="30">
        <v>126</v>
      </c>
      <c r="AB299" s="30"/>
      <c r="AC299" s="28" t="s">
        <v>187</v>
      </c>
      <c r="AD299" s="27" t="s">
        <v>255</v>
      </c>
      <c r="AE299" s="28" t="s">
        <v>188</v>
      </c>
      <c r="AF299" s="28" t="s">
        <v>210</v>
      </c>
      <c r="AG299" s="30" t="s">
        <v>77</v>
      </c>
      <c r="AH299" s="30" t="s">
        <v>77</v>
      </c>
      <c r="AI299" s="28"/>
      <c r="AJ299" s="34"/>
      <c r="AK299" s="28"/>
      <c r="AL299" s="27" t="s">
        <v>1159</v>
      </c>
      <c r="AM299" s="26" t="s">
        <v>1344</v>
      </c>
      <c r="AN299" s="26" t="s">
        <v>1343</v>
      </c>
      <c r="AO299" s="26" t="s">
        <v>1181</v>
      </c>
      <c r="AP299" s="35" t="s">
        <v>1182</v>
      </c>
    </row>
    <row r="300" spans="1:42" s="26" customFormat="1" ht="16">
      <c r="A300" s="26" t="s">
        <v>248</v>
      </c>
      <c r="B300" s="27" t="s">
        <v>182</v>
      </c>
      <c r="C300" s="28"/>
      <c r="D300" s="28"/>
      <c r="E300" s="28"/>
      <c r="F300" s="28" t="s">
        <v>1183</v>
      </c>
      <c r="G300" s="28"/>
      <c r="H300" s="28" t="s">
        <v>184</v>
      </c>
      <c r="I300" s="28" t="s">
        <v>1165</v>
      </c>
      <c r="J300" s="29"/>
      <c r="K300" s="30"/>
      <c r="L300" s="30"/>
      <c r="M300" s="30"/>
      <c r="N300" s="30" t="s">
        <v>75</v>
      </c>
      <c r="O300" s="30"/>
      <c r="P300" s="30"/>
      <c r="Q300" s="30"/>
      <c r="R300" s="29"/>
      <c r="S300" s="30"/>
      <c r="T300" s="28" t="s">
        <v>1169</v>
      </c>
      <c r="U300" s="36">
        <v>32768</v>
      </c>
      <c r="V300" s="36">
        <v>4</v>
      </c>
      <c r="W300" s="36">
        <v>1</v>
      </c>
      <c r="X300" s="32" t="s">
        <v>1344</v>
      </c>
      <c r="Y300" s="36">
        <v>3</v>
      </c>
      <c r="Z300" s="36">
        <v>302.00189999999998</v>
      </c>
      <c r="AA300" s="30">
        <v>123</v>
      </c>
      <c r="AB300" s="30"/>
      <c r="AC300" s="28" t="s">
        <v>187</v>
      </c>
      <c r="AD300" s="27" t="s">
        <v>255</v>
      </c>
      <c r="AE300" s="28" t="s">
        <v>196</v>
      </c>
      <c r="AF300" s="28" t="s">
        <v>189</v>
      </c>
      <c r="AG300" s="30" t="s">
        <v>77</v>
      </c>
      <c r="AH300" s="30"/>
      <c r="AI300" s="28"/>
      <c r="AJ300" s="34"/>
      <c r="AK300" s="28" t="s">
        <v>1184</v>
      </c>
      <c r="AL300" s="27" t="s">
        <v>1166</v>
      </c>
      <c r="AM300" s="26" t="s">
        <v>1344</v>
      </c>
      <c r="AN300" s="26" t="s">
        <v>1343</v>
      </c>
      <c r="AO300" s="26" t="s">
        <v>1185</v>
      </c>
      <c r="AP300" s="35" t="s">
        <v>1171</v>
      </c>
    </row>
    <row r="301" spans="1:42" s="26" customFormat="1" ht="16">
      <c r="A301" s="26" t="s">
        <v>248</v>
      </c>
      <c r="B301" s="27" t="s">
        <v>182</v>
      </c>
      <c r="C301" s="28"/>
      <c r="D301" s="28"/>
      <c r="E301" s="28"/>
      <c r="F301" s="28" t="s">
        <v>1186</v>
      </c>
      <c r="G301" s="28"/>
      <c r="H301" s="28" t="s">
        <v>184</v>
      </c>
      <c r="I301" s="28" t="s">
        <v>1165</v>
      </c>
      <c r="J301" s="29"/>
      <c r="K301" s="30"/>
      <c r="L301" s="30"/>
      <c r="M301" s="30"/>
      <c r="N301" s="30" t="s">
        <v>75</v>
      </c>
      <c r="O301" s="30"/>
      <c r="P301" s="30"/>
      <c r="Q301" s="30"/>
      <c r="R301" s="29"/>
      <c r="S301" s="30"/>
      <c r="T301" s="28" t="s">
        <v>1169</v>
      </c>
      <c r="U301" s="36">
        <v>32768</v>
      </c>
      <c r="V301" s="36">
        <v>4</v>
      </c>
      <c r="W301" s="36">
        <v>1</v>
      </c>
      <c r="X301" s="32" t="s">
        <v>1344</v>
      </c>
      <c r="Y301" s="36">
        <v>3</v>
      </c>
      <c r="Z301" s="36">
        <v>64.001000000000005</v>
      </c>
      <c r="AA301" s="30">
        <v>124</v>
      </c>
      <c r="AB301" s="30"/>
      <c r="AC301" s="28" t="s">
        <v>187</v>
      </c>
      <c r="AD301" s="27" t="s">
        <v>255</v>
      </c>
      <c r="AE301" s="28" t="s">
        <v>188</v>
      </c>
      <c r="AF301" s="28" t="s">
        <v>189</v>
      </c>
      <c r="AG301" s="30" t="s">
        <v>77</v>
      </c>
      <c r="AH301" s="30" t="s">
        <v>77</v>
      </c>
      <c r="AI301" s="28"/>
      <c r="AJ301" s="34"/>
      <c r="AK301" s="28" t="s">
        <v>1184</v>
      </c>
      <c r="AL301" s="27" t="s">
        <v>1170</v>
      </c>
      <c r="AM301" s="26" t="s">
        <v>1344</v>
      </c>
      <c r="AN301" s="26" t="s">
        <v>1343</v>
      </c>
      <c r="AO301" s="26" t="s">
        <v>1187</v>
      </c>
      <c r="AP301" s="35" t="s">
        <v>1171</v>
      </c>
    </row>
    <row r="302" spans="1:42" s="26" customFormat="1" ht="16">
      <c r="A302" s="26" t="s">
        <v>248</v>
      </c>
      <c r="B302" s="27" t="s">
        <v>182</v>
      </c>
      <c r="C302" s="28"/>
      <c r="D302" s="28"/>
      <c r="E302" s="28"/>
      <c r="F302" s="28" t="s">
        <v>1188</v>
      </c>
      <c r="G302" s="28"/>
      <c r="H302" s="28" t="s">
        <v>184</v>
      </c>
      <c r="I302" s="28" t="s">
        <v>1165</v>
      </c>
      <c r="J302" s="29" t="s">
        <v>124</v>
      </c>
      <c r="K302" s="30" t="s">
        <v>73</v>
      </c>
      <c r="L302" s="30" t="s">
        <v>74</v>
      </c>
      <c r="M302" s="30"/>
      <c r="N302" s="30"/>
      <c r="O302" s="30"/>
      <c r="P302" s="30"/>
      <c r="Q302" s="30"/>
      <c r="R302" s="29"/>
      <c r="S302" s="30"/>
      <c r="T302" s="28" t="s">
        <v>280</v>
      </c>
      <c r="U302" s="36">
        <v>32768</v>
      </c>
      <c r="V302" s="36">
        <v>4</v>
      </c>
      <c r="W302" s="36">
        <v>1</v>
      </c>
      <c r="X302" s="32" t="s">
        <v>1344</v>
      </c>
      <c r="Y302" s="50"/>
      <c r="Z302" s="50"/>
      <c r="AA302" s="30">
        <v>124</v>
      </c>
      <c r="AB302" s="30"/>
      <c r="AC302" s="28" t="s">
        <v>187</v>
      </c>
      <c r="AD302" s="27" t="s">
        <v>255</v>
      </c>
      <c r="AE302" s="28" t="s">
        <v>188</v>
      </c>
      <c r="AF302" s="28" t="s">
        <v>189</v>
      </c>
      <c r="AG302" s="30" t="s">
        <v>77</v>
      </c>
      <c r="AH302" s="30" t="s">
        <v>77</v>
      </c>
      <c r="AI302" s="28"/>
      <c r="AJ302" s="34"/>
      <c r="AK302" s="28" t="s">
        <v>1184</v>
      </c>
      <c r="AL302" s="27" t="s">
        <v>1173</v>
      </c>
      <c r="AM302" s="26" t="s">
        <v>1344</v>
      </c>
      <c r="AN302" s="26" t="s">
        <v>1343</v>
      </c>
      <c r="AO302" s="26" t="s">
        <v>1189</v>
      </c>
      <c r="AP302" s="35" t="s">
        <v>1167</v>
      </c>
    </row>
    <row r="303" spans="1:42" s="26" customFormat="1" ht="16">
      <c r="A303" s="26" t="s">
        <v>216</v>
      </c>
      <c r="B303" s="27" t="s">
        <v>182</v>
      </c>
      <c r="C303" s="28"/>
      <c r="D303" s="28"/>
      <c r="E303" s="28"/>
      <c r="F303" s="28" t="s">
        <v>1190</v>
      </c>
      <c r="G303" s="28"/>
      <c r="H303" s="28" t="s">
        <v>184</v>
      </c>
      <c r="I303" s="28" t="s">
        <v>1150</v>
      </c>
      <c r="J303" s="29"/>
      <c r="K303" s="30"/>
      <c r="L303" s="30" t="s">
        <v>74</v>
      </c>
      <c r="M303" s="30"/>
      <c r="N303" s="30"/>
      <c r="O303" s="30"/>
      <c r="P303" s="30"/>
      <c r="Q303" s="30"/>
      <c r="R303" s="29"/>
      <c r="S303" s="30"/>
      <c r="T303" s="28" t="s">
        <v>268</v>
      </c>
      <c r="U303" s="36">
        <v>8192</v>
      </c>
      <c r="V303" s="36">
        <v>2</v>
      </c>
      <c r="W303" s="36">
        <v>1</v>
      </c>
      <c r="X303" s="32" t="s">
        <v>1344</v>
      </c>
      <c r="Y303" s="50"/>
      <c r="Z303" s="50"/>
      <c r="AA303" s="30">
        <v>124</v>
      </c>
      <c r="AB303" s="30"/>
      <c r="AC303" s="28" t="s">
        <v>187</v>
      </c>
      <c r="AD303" s="27" t="s">
        <v>255</v>
      </c>
      <c r="AE303" s="28" t="s">
        <v>188</v>
      </c>
      <c r="AF303" s="28" t="s">
        <v>189</v>
      </c>
      <c r="AG303" s="30" t="s">
        <v>77</v>
      </c>
      <c r="AH303" s="30" t="s">
        <v>77</v>
      </c>
      <c r="AI303" s="28"/>
      <c r="AJ303" s="34"/>
      <c r="AK303" s="28" t="s">
        <v>1184</v>
      </c>
      <c r="AL303" s="27" t="s">
        <v>1175</v>
      </c>
      <c r="AM303" s="26" t="s">
        <v>1343</v>
      </c>
      <c r="AN303" s="26" t="s">
        <v>1343</v>
      </c>
      <c r="AO303" s="26" t="s">
        <v>1191</v>
      </c>
      <c r="AP303" s="35" t="s">
        <v>1192</v>
      </c>
    </row>
    <row r="304" spans="1:42" s="26" customFormat="1" ht="16">
      <c r="A304" s="26" t="s">
        <v>216</v>
      </c>
      <c r="B304" s="27" t="s">
        <v>182</v>
      </c>
      <c r="C304" s="28"/>
      <c r="D304" s="28"/>
      <c r="E304" s="28"/>
      <c r="F304" s="28" t="s">
        <v>1193</v>
      </c>
      <c r="G304" s="28"/>
      <c r="H304" s="28" t="s">
        <v>184</v>
      </c>
      <c r="I304" s="28" t="s">
        <v>1150</v>
      </c>
      <c r="J304" s="29"/>
      <c r="K304" s="30" t="s">
        <v>73</v>
      </c>
      <c r="L304" s="30"/>
      <c r="M304" s="30"/>
      <c r="N304" s="30"/>
      <c r="O304" s="30"/>
      <c r="P304" s="30"/>
      <c r="Q304" s="30"/>
      <c r="R304" s="29"/>
      <c r="S304" s="30"/>
      <c r="T304" s="28" t="s">
        <v>268</v>
      </c>
      <c r="U304" s="49"/>
      <c r="V304" s="49">
        <v>2</v>
      </c>
      <c r="W304" s="49">
        <v>1</v>
      </c>
      <c r="X304" s="32" t="s">
        <v>1344</v>
      </c>
      <c r="Y304" s="50"/>
      <c r="Z304" s="50"/>
      <c r="AA304" s="30">
        <v>124</v>
      </c>
      <c r="AB304" s="30"/>
      <c r="AC304" s="28" t="s">
        <v>187</v>
      </c>
      <c r="AD304" s="27" t="s">
        <v>255</v>
      </c>
      <c r="AE304" s="28" t="s">
        <v>188</v>
      </c>
      <c r="AF304" s="28" t="s">
        <v>189</v>
      </c>
      <c r="AG304" s="30" t="s">
        <v>77</v>
      </c>
      <c r="AH304" s="30" t="s">
        <v>77</v>
      </c>
      <c r="AI304" s="28"/>
      <c r="AJ304" s="34"/>
      <c r="AK304" s="28" t="s">
        <v>1184</v>
      </c>
      <c r="AL304" s="27" t="s">
        <v>1177</v>
      </c>
      <c r="AM304" s="26" t="s">
        <v>1343</v>
      </c>
      <c r="AN304" s="26" t="s">
        <v>1343</v>
      </c>
      <c r="AO304" s="26" t="s">
        <v>1194</v>
      </c>
      <c r="AP304" s="35" t="s">
        <v>1192</v>
      </c>
    </row>
    <row r="305" spans="1:43" s="26" customFormat="1" ht="16">
      <c r="A305" s="26" t="s">
        <v>300</v>
      </c>
      <c r="B305" s="27" t="s">
        <v>182</v>
      </c>
      <c r="C305" s="28" t="s">
        <v>1195</v>
      </c>
      <c r="D305" s="28" t="s">
        <v>1196</v>
      </c>
      <c r="E305" s="28" t="s">
        <v>345</v>
      </c>
      <c r="F305" s="28" t="s">
        <v>1197</v>
      </c>
      <c r="G305" s="28" t="s">
        <v>865</v>
      </c>
      <c r="H305" s="28" t="s">
        <v>184</v>
      </c>
      <c r="I305" s="28" t="s">
        <v>1198</v>
      </c>
      <c r="J305" s="29" t="s">
        <v>124</v>
      </c>
      <c r="K305" s="30" t="s">
        <v>73</v>
      </c>
      <c r="L305" s="30" t="s">
        <v>74</v>
      </c>
      <c r="M305" s="30"/>
      <c r="N305" s="30" t="s">
        <v>75</v>
      </c>
      <c r="O305" s="30"/>
      <c r="P305" s="30"/>
      <c r="Q305" s="30"/>
      <c r="R305" s="29"/>
      <c r="S305" s="30"/>
      <c r="T305" s="28" t="s">
        <v>276</v>
      </c>
      <c r="U305" s="31">
        <v>32767</v>
      </c>
      <c r="V305" s="31">
        <v>4</v>
      </c>
      <c r="W305" s="31">
        <v>2</v>
      </c>
      <c r="X305" s="32" t="s">
        <v>1344</v>
      </c>
      <c r="Y305" s="50"/>
      <c r="Z305" s="50"/>
      <c r="AA305" s="30">
        <v>124</v>
      </c>
      <c r="AB305" s="30"/>
      <c r="AC305" s="28" t="s">
        <v>224</v>
      </c>
      <c r="AD305" s="27" t="s">
        <v>255</v>
      </c>
      <c r="AE305" s="28" t="s">
        <v>188</v>
      </c>
      <c r="AF305" s="28" t="s">
        <v>189</v>
      </c>
      <c r="AG305" s="30" t="s">
        <v>77</v>
      </c>
      <c r="AH305" s="30" t="s">
        <v>77</v>
      </c>
      <c r="AI305" s="28"/>
      <c r="AJ305" s="34"/>
      <c r="AK305" s="28" t="s">
        <v>1184</v>
      </c>
      <c r="AL305" s="27" t="s">
        <v>1179</v>
      </c>
      <c r="AM305" s="26" t="s">
        <v>1344</v>
      </c>
      <c r="AN305" s="26" t="s">
        <v>1343</v>
      </c>
      <c r="AO305" s="26" t="s">
        <v>649</v>
      </c>
      <c r="AP305" s="35" t="s">
        <v>182</v>
      </c>
    </row>
    <row r="306" spans="1:43" s="26" customFormat="1" ht="16">
      <c r="A306" s="26" t="s">
        <v>300</v>
      </c>
      <c r="B306" s="27" t="s">
        <v>182</v>
      </c>
      <c r="C306" s="28" t="s">
        <v>1199</v>
      </c>
      <c r="D306" s="28" t="s">
        <v>1200</v>
      </c>
      <c r="E306" s="28" t="s">
        <v>345</v>
      </c>
      <c r="F306" s="28" t="s">
        <v>1201</v>
      </c>
      <c r="G306" s="28" t="s">
        <v>347</v>
      </c>
      <c r="H306" s="28" t="s">
        <v>184</v>
      </c>
      <c r="I306" s="28" t="s">
        <v>1198</v>
      </c>
      <c r="J306" s="29" t="s">
        <v>124</v>
      </c>
      <c r="K306" s="30" t="s">
        <v>73</v>
      </c>
      <c r="L306" s="30" t="s">
        <v>74</v>
      </c>
      <c r="M306" s="30"/>
      <c r="N306" s="30" t="s">
        <v>75</v>
      </c>
      <c r="O306" s="30"/>
      <c r="P306" s="30"/>
      <c r="Q306" s="30"/>
      <c r="R306" s="29"/>
      <c r="S306" s="30"/>
      <c r="T306" s="28" t="s">
        <v>276</v>
      </c>
      <c r="U306" s="31">
        <v>32767</v>
      </c>
      <c r="V306" s="31">
        <v>4</v>
      </c>
      <c r="W306" s="31">
        <v>2</v>
      </c>
      <c r="X306" s="32" t="s">
        <v>1344</v>
      </c>
      <c r="Y306" s="50"/>
      <c r="Z306" s="50"/>
      <c r="AA306" s="30">
        <v>941</v>
      </c>
      <c r="AB306" s="30"/>
      <c r="AC306" s="28" t="s">
        <v>224</v>
      </c>
      <c r="AD306" s="27" t="s">
        <v>255</v>
      </c>
      <c r="AE306" s="28" t="s">
        <v>188</v>
      </c>
      <c r="AF306" s="28" t="s">
        <v>210</v>
      </c>
      <c r="AG306" s="30" t="s">
        <v>77</v>
      </c>
      <c r="AH306" s="30" t="s">
        <v>77</v>
      </c>
      <c r="AI306" s="28"/>
      <c r="AJ306" s="34"/>
      <c r="AK306" s="28"/>
      <c r="AL306" s="27" t="s">
        <v>1181</v>
      </c>
      <c r="AM306" s="26" t="s">
        <v>1344</v>
      </c>
      <c r="AN306" s="26" t="s">
        <v>1343</v>
      </c>
      <c r="AO306" s="26" t="s">
        <v>653</v>
      </c>
      <c r="AP306" s="35" t="s">
        <v>182</v>
      </c>
    </row>
    <row r="307" spans="1:43" s="26" customFormat="1" ht="16">
      <c r="A307" s="26" t="s">
        <v>300</v>
      </c>
      <c r="B307" s="27" t="s">
        <v>182</v>
      </c>
      <c r="C307" s="28" t="s">
        <v>1202</v>
      </c>
      <c r="D307" s="28" t="s">
        <v>1203</v>
      </c>
      <c r="E307" s="28" t="s">
        <v>345</v>
      </c>
      <c r="F307" s="28" t="s">
        <v>1204</v>
      </c>
      <c r="G307" s="28" t="s">
        <v>399</v>
      </c>
      <c r="H307" s="28" t="s">
        <v>184</v>
      </c>
      <c r="I307" s="28" t="s">
        <v>1205</v>
      </c>
      <c r="J307" s="29" t="s">
        <v>124</v>
      </c>
      <c r="K307" s="30" t="s">
        <v>73</v>
      </c>
      <c r="L307" s="30" t="s">
        <v>74</v>
      </c>
      <c r="M307" s="30"/>
      <c r="N307" s="30" t="s">
        <v>75</v>
      </c>
      <c r="O307" s="30"/>
      <c r="P307" s="30"/>
      <c r="Q307" s="30"/>
      <c r="R307" s="29"/>
      <c r="S307" s="30"/>
      <c r="T307" s="28" t="s">
        <v>276</v>
      </c>
      <c r="U307" s="31">
        <v>32767</v>
      </c>
      <c r="V307" s="31">
        <v>4</v>
      </c>
      <c r="W307" s="31">
        <v>2</v>
      </c>
      <c r="X307" s="32" t="s">
        <v>1344</v>
      </c>
      <c r="Y307" s="36">
        <v>3</v>
      </c>
      <c r="Z307" s="36">
        <v>92.001859999999994</v>
      </c>
      <c r="AA307" s="30">
        <v>123</v>
      </c>
      <c r="AB307" s="30"/>
      <c r="AC307" s="28" t="s">
        <v>224</v>
      </c>
      <c r="AD307" s="27" t="s">
        <v>1099</v>
      </c>
      <c r="AE307" s="28" t="s">
        <v>196</v>
      </c>
      <c r="AF307" s="28" t="s">
        <v>210</v>
      </c>
      <c r="AG307" s="30" t="s">
        <v>77</v>
      </c>
      <c r="AH307" s="30" t="s">
        <v>77</v>
      </c>
      <c r="AI307" s="28"/>
      <c r="AJ307" s="34"/>
      <c r="AK307" s="28" t="s">
        <v>1184</v>
      </c>
      <c r="AL307" s="27" t="s">
        <v>1185</v>
      </c>
      <c r="AM307" s="26" t="s">
        <v>1344</v>
      </c>
      <c r="AN307" s="26" t="s">
        <v>1343</v>
      </c>
      <c r="AO307" s="26" t="s">
        <v>657</v>
      </c>
      <c r="AP307" s="35" t="s">
        <v>182</v>
      </c>
    </row>
    <row r="308" spans="1:43" s="26" customFormat="1" ht="16">
      <c r="A308" s="26" t="s">
        <v>300</v>
      </c>
      <c r="B308" s="27" t="s">
        <v>182</v>
      </c>
      <c r="C308" s="28" t="s">
        <v>1206</v>
      </c>
      <c r="D308" s="28" t="s">
        <v>1207</v>
      </c>
      <c r="E308" s="28" t="s">
        <v>345</v>
      </c>
      <c r="F308" s="28" t="s">
        <v>1208</v>
      </c>
      <c r="G308" s="28" t="s">
        <v>399</v>
      </c>
      <c r="H308" s="28" t="s">
        <v>184</v>
      </c>
      <c r="I308" s="28" t="s">
        <v>1205</v>
      </c>
      <c r="J308" s="29" t="s">
        <v>124</v>
      </c>
      <c r="K308" s="30" t="s">
        <v>73</v>
      </c>
      <c r="L308" s="30" t="s">
        <v>74</v>
      </c>
      <c r="M308" s="30"/>
      <c r="N308" s="30" t="s">
        <v>75</v>
      </c>
      <c r="O308" s="30"/>
      <c r="P308" s="30"/>
      <c r="Q308" s="30"/>
      <c r="R308" s="29"/>
      <c r="S308" s="30"/>
      <c r="T308" s="28" t="s">
        <v>276</v>
      </c>
      <c r="U308" s="31">
        <v>32767</v>
      </c>
      <c r="V308" s="31">
        <v>4</v>
      </c>
      <c r="W308" s="31">
        <v>2</v>
      </c>
      <c r="X308" s="32" t="s">
        <v>1344</v>
      </c>
      <c r="Y308" s="36">
        <v>3</v>
      </c>
      <c r="Z308" s="36">
        <v>92.001810000000006</v>
      </c>
      <c r="AA308" s="30">
        <v>123</v>
      </c>
      <c r="AB308" s="30"/>
      <c r="AC308" s="28" t="s">
        <v>224</v>
      </c>
      <c r="AD308" s="27" t="s">
        <v>1099</v>
      </c>
      <c r="AE308" s="28" t="s">
        <v>196</v>
      </c>
      <c r="AF308" s="28" t="s">
        <v>210</v>
      </c>
      <c r="AG308" s="30" t="s">
        <v>77</v>
      </c>
      <c r="AH308" s="30" t="s">
        <v>77</v>
      </c>
      <c r="AI308" s="28"/>
      <c r="AJ308" s="34"/>
      <c r="AK308" s="28" t="s">
        <v>1184</v>
      </c>
      <c r="AL308" s="27" t="s">
        <v>1187</v>
      </c>
      <c r="AM308" s="26" t="s">
        <v>1344</v>
      </c>
      <c r="AN308" s="26" t="s">
        <v>1343</v>
      </c>
      <c r="AO308" s="26" t="s">
        <v>660</v>
      </c>
      <c r="AP308" s="35" t="s">
        <v>182</v>
      </c>
    </row>
    <row r="309" spans="1:43" s="26" customFormat="1" ht="16">
      <c r="A309" s="26" t="s">
        <v>181</v>
      </c>
      <c r="B309" s="27" t="s">
        <v>182</v>
      </c>
      <c r="C309" s="28"/>
      <c r="D309" s="28"/>
      <c r="E309" s="28"/>
      <c r="F309" s="28" t="s">
        <v>1209</v>
      </c>
      <c r="G309" s="28"/>
      <c r="H309" s="28" t="s">
        <v>184</v>
      </c>
      <c r="I309" s="28" t="s">
        <v>1210</v>
      </c>
      <c r="J309" s="29"/>
      <c r="K309" s="30"/>
      <c r="L309" s="30"/>
      <c r="M309" s="30"/>
      <c r="N309" s="30" t="s">
        <v>75</v>
      </c>
      <c r="O309" s="30"/>
      <c r="P309" s="30"/>
      <c r="Q309" s="30"/>
      <c r="R309" s="29"/>
      <c r="S309" s="30"/>
      <c r="T309" s="28" t="s">
        <v>195</v>
      </c>
      <c r="U309" s="49"/>
      <c r="V309" s="49"/>
      <c r="W309" s="49"/>
      <c r="X309" s="32" t="s">
        <v>1343</v>
      </c>
      <c r="Y309" s="36">
        <v>3</v>
      </c>
      <c r="Z309" s="36">
        <v>82.003519999999995</v>
      </c>
      <c r="AA309" s="30">
        <v>124</v>
      </c>
      <c r="AB309" s="30"/>
      <c r="AC309" s="28" t="s">
        <v>187</v>
      </c>
      <c r="AD309" s="27" t="s">
        <v>255</v>
      </c>
      <c r="AE309" s="28" t="s">
        <v>188</v>
      </c>
      <c r="AF309" s="28" t="s">
        <v>189</v>
      </c>
      <c r="AG309" s="30" t="s">
        <v>77</v>
      </c>
      <c r="AH309" s="30" t="s">
        <v>77</v>
      </c>
      <c r="AI309" s="28"/>
      <c r="AJ309" s="34"/>
      <c r="AK309" s="28" t="s">
        <v>1184</v>
      </c>
      <c r="AL309" s="27" t="s">
        <v>1189</v>
      </c>
      <c r="AM309" s="26" t="s">
        <v>1343</v>
      </c>
      <c r="AN309" s="26" t="s">
        <v>1343</v>
      </c>
      <c r="AO309" s="26">
        <v>0</v>
      </c>
      <c r="AP309" s="35" t="s">
        <v>192</v>
      </c>
    </row>
    <row r="310" spans="1:43" s="26" customFormat="1" ht="16">
      <c r="A310" s="26" t="s">
        <v>181</v>
      </c>
      <c r="B310" s="27" t="s">
        <v>182</v>
      </c>
      <c r="C310" s="28"/>
      <c r="D310" s="28"/>
      <c r="E310" s="28"/>
      <c r="F310" s="28" t="s">
        <v>1211</v>
      </c>
      <c r="G310" s="28"/>
      <c r="H310" s="28" t="s">
        <v>184</v>
      </c>
      <c r="I310" s="28" t="s">
        <v>1210</v>
      </c>
      <c r="J310" s="29"/>
      <c r="K310" s="30"/>
      <c r="L310" s="30"/>
      <c r="M310" s="30"/>
      <c r="N310" s="30" t="s">
        <v>75</v>
      </c>
      <c r="O310" s="30"/>
      <c r="P310" s="30"/>
      <c r="Q310" s="30"/>
      <c r="R310" s="29"/>
      <c r="S310" s="30"/>
      <c r="T310" s="28" t="s">
        <v>195</v>
      </c>
      <c r="U310" s="49"/>
      <c r="V310" s="49"/>
      <c r="W310" s="49"/>
      <c r="X310" s="32" t="s">
        <v>1343</v>
      </c>
      <c r="Y310" s="36">
        <v>3</v>
      </c>
      <c r="Z310" s="36">
        <v>35.000999999999998</v>
      </c>
      <c r="AA310" s="30">
        <v>941</v>
      </c>
      <c r="AB310" s="30"/>
      <c r="AC310" s="28" t="s">
        <v>187</v>
      </c>
      <c r="AD310" s="27" t="s">
        <v>255</v>
      </c>
      <c r="AE310" s="28" t="s">
        <v>188</v>
      </c>
      <c r="AF310" s="28" t="s">
        <v>210</v>
      </c>
      <c r="AG310" s="30" t="s">
        <v>77</v>
      </c>
      <c r="AH310" s="30" t="s">
        <v>77</v>
      </c>
      <c r="AI310" s="28"/>
      <c r="AJ310" s="34"/>
      <c r="AK310" s="28"/>
      <c r="AL310" s="27" t="s">
        <v>1191</v>
      </c>
      <c r="AM310" s="26" t="s">
        <v>1343</v>
      </c>
      <c r="AN310" s="26" t="s">
        <v>1343</v>
      </c>
      <c r="AO310" s="26">
        <v>0</v>
      </c>
      <c r="AP310" s="35" t="s">
        <v>192</v>
      </c>
    </row>
    <row r="311" spans="1:43" s="26" customFormat="1" ht="16">
      <c r="A311" s="26" t="s">
        <v>181</v>
      </c>
      <c r="B311" s="27" t="s">
        <v>182</v>
      </c>
      <c r="C311" s="28"/>
      <c r="D311" s="28"/>
      <c r="E311" s="28"/>
      <c r="F311" s="28" t="s">
        <v>1212</v>
      </c>
      <c r="G311" s="28"/>
      <c r="H311" s="28" t="s">
        <v>184</v>
      </c>
      <c r="I311" s="28" t="s">
        <v>1210</v>
      </c>
      <c r="J311" s="29"/>
      <c r="K311" s="30" t="s">
        <v>73</v>
      </c>
      <c r="L311" s="30" t="s">
        <v>74</v>
      </c>
      <c r="M311" s="30"/>
      <c r="N311" s="30" t="s">
        <v>182</v>
      </c>
      <c r="O311" s="30"/>
      <c r="P311" s="30"/>
      <c r="Q311" s="30"/>
      <c r="R311" s="29"/>
      <c r="S311" s="30"/>
      <c r="T311" s="28" t="s">
        <v>195</v>
      </c>
      <c r="U311" s="49"/>
      <c r="V311" s="49"/>
      <c r="W311" s="49"/>
      <c r="X311" s="32" t="s">
        <v>1343</v>
      </c>
      <c r="Y311" s="50"/>
      <c r="Z311" s="50"/>
      <c r="AA311" s="30">
        <v>941</v>
      </c>
      <c r="AB311" s="30"/>
      <c r="AC311" s="28" t="s">
        <v>187</v>
      </c>
      <c r="AD311" s="27" t="s">
        <v>255</v>
      </c>
      <c r="AE311" s="28" t="s">
        <v>188</v>
      </c>
      <c r="AF311" s="28" t="s">
        <v>210</v>
      </c>
      <c r="AG311" s="30" t="s">
        <v>77</v>
      </c>
      <c r="AH311" s="30" t="s">
        <v>77</v>
      </c>
      <c r="AI311" s="28"/>
      <c r="AJ311" s="34"/>
      <c r="AK311" s="28"/>
      <c r="AL311" s="27" t="s">
        <v>1194</v>
      </c>
      <c r="AM311" s="26" t="s">
        <v>1343</v>
      </c>
      <c r="AN311" s="26" t="s">
        <v>1343</v>
      </c>
      <c r="AO311" s="26">
        <v>0</v>
      </c>
      <c r="AP311" s="35" t="s">
        <v>208</v>
      </c>
    </row>
    <row r="312" spans="1:43" s="26" customFormat="1" ht="16">
      <c r="A312" s="26" t="s">
        <v>181</v>
      </c>
      <c r="B312" s="27" t="s">
        <v>182</v>
      </c>
      <c r="C312" s="28"/>
      <c r="D312" s="28"/>
      <c r="E312" s="28"/>
      <c r="F312" s="28" t="s">
        <v>1213</v>
      </c>
      <c r="G312" s="28"/>
      <c r="H312" s="28" t="s">
        <v>184</v>
      </c>
      <c r="I312" s="28" t="s">
        <v>1210</v>
      </c>
      <c r="J312" s="29"/>
      <c r="K312" s="30" t="s">
        <v>73</v>
      </c>
      <c r="L312" s="30" t="s">
        <v>74</v>
      </c>
      <c r="M312" s="30"/>
      <c r="N312" s="30"/>
      <c r="O312" s="30"/>
      <c r="P312" s="30"/>
      <c r="Q312" s="30"/>
      <c r="R312" s="29"/>
      <c r="S312" s="30"/>
      <c r="T312" s="28" t="s">
        <v>195</v>
      </c>
      <c r="U312" s="49"/>
      <c r="V312" s="49"/>
      <c r="W312" s="49"/>
      <c r="X312" s="32" t="s">
        <v>1343</v>
      </c>
      <c r="Y312" s="50"/>
      <c r="Z312" s="50"/>
      <c r="AA312" s="30"/>
      <c r="AB312" s="30" t="s">
        <v>251</v>
      </c>
      <c r="AC312" s="28" t="s">
        <v>187</v>
      </c>
      <c r="AD312" s="27"/>
      <c r="AE312" s="28" t="s">
        <v>196</v>
      </c>
      <c r="AF312" s="28" t="s">
        <v>201</v>
      </c>
      <c r="AG312" s="30" t="s">
        <v>77</v>
      </c>
      <c r="AH312" s="30" t="s">
        <v>77</v>
      </c>
      <c r="AI312" s="28"/>
      <c r="AJ312" s="34"/>
      <c r="AK312" s="28" t="s">
        <v>190</v>
      </c>
      <c r="AL312" s="27"/>
      <c r="AM312" s="26" t="s">
        <v>1343</v>
      </c>
      <c r="AN312" s="26" t="s">
        <v>1343</v>
      </c>
      <c r="AO312" s="26">
        <v>0</v>
      </c>
      <c r="AP312" s="35" t="s">
        <v>208</v>
      </c>
    </row>
    <row r="313" spans="1:43" s="26" customFormat="1" ht="16">
      <c r="A313" s="26" t="s">
        <v>233</v>
      </c>
      <c r="B313" s="27" t="s">
        <v>182</v>
      </c>
      <c r="C313" s="28"/>
      <c r="D313" s="28"/>
      <c r="E313" s="28"/>
      <c r="F313" s="28" t="s">
        <v>1214</v>
      </c>
      <c r="G313" s="28"/>
      <c r="H313" s="28" t="s">
        <v>184</v>
      </c>
      <c r="I313" s="28" t="s">
        <v>34</v>
      </c>
      <c r="J313" s="1" t="e">
        <f>VLOOKUP(H313,Servers!B:T,12,0)</f>
        <v>#N/A</v>
      </c>
      <c r="K313" s="30" t="s">
        <v>182</v>
      </c>
      <c r="L313" s="30" t="s">
        <v>182</v>
      </c>
      <c r="M313" s="30"/>
      <c r="N313" s="30"/>
      <c r="O313" s="30"/>
      <c r="P313" s="30"/>
      <c r="Q313" s="30"/>
      <c r="R313" s="29"/>
      <c r="S313" s="30"/>
      <c r="T313" s="28" t="s">
        <v>268</v>
      </c>
      <c r="U313" s="36">
        <v>2048</v>
      </c>
      <c r="V313" s="36">
        <v>4</v>
      </c>
      <c r="W313" s="36">
        <v>1</v>
      </c>
      <c r="X313" s="32" t="s">
        <v>1344</v>
      </c>
      <c r="Y313" s="50"/>
      <c r="Z313" s="50"/>
      <c r="AA313" s="30"/>
      <c r="AB313" s="30" t="s">
        <v>251</v>
      </c>
      <c r="AC313" s="28" t="s">
        <v>187</v>
      </c>
      <c r="AD313" s="27"/>
      <c r="AE313" s="28" t="s">
        <v>196</v>
      </c>
      <c r="AF313" s="28" t="s">
        <v>201</v>
      </c>
      <c r="AG313" s="30" t="s">
        <v>77</v>
      </c>
      <c r="AH313" s="30" t="s">
        <v>77</v>
      </c>
      <c r="AI313" s="28"/>
      <c r="AJ313" s="34"/>
      <c r="AK313" s="28" t="s">
        <v>190</v>
      </c>
      <c r="AL313" s="27"/>
      <c r="AM313" s="26" t="s">
        <v>1344</v>
      </c>
      <c r="AN313" s="26" t="s">
        <v>1343</v>
      </c>
      <c r="AO313" s="26" t="s">
        <v>1215</v>
      </c>
      <c r="AP313" s="35" t="s">
        <v>253</v>
      </c>
    </row>
    <row r="314" spans="1:43" s="26" customFormat="1" ht="16">
      <c r="A314" s="26" t="s">
        <v>233</v>
      </c>
      <c r="B314" s="27" t="s">
        <v>182</v>
      </c>
      <c r="C314" s="28" t="s">
        <v>1216</v>
      </c>
      <c r="D314" s="28" t="s">
        <v>1217</v>
      </c>
      <c r="E314" s="28"/>
      <c r="F314" s="37" t="s">
        <v>115</v>
      </c>
      <c r="G314" s="28" t="s">
        <v>244</v>
      </c>
      <c r="H314" s="28" t="s">
        <v>184</v>
      </c>
      <c r="I314" s="28" t="s">
        <v>34</v>
      </c>
      <c r="J314" s="29"/>
      <c r="K314" s="30"/>
      <c r="L314" s="30" t="s">
        <v>74</v>
      </c>
      <c r="M314" s="30" t="s">
        <v>182</v>
      </c>
      <c r="N314" s="30" t="s">
        <v>75</v>
      </c>
      <c r="O314" s="30"/>
      <c r="P314" s="30"/>
      <c r="Q314" s="30"/>
      <c r="R314" s="29"/>
      <c r="S314" s="30"/>
      <c r="T314" s="28" t="s">
        <v>268</v>
      </c>
      <c r="U314" s="31">
        <v>16383</v>
      </c>
      <c r="V314" s="31">
        <v>2</v>
      </c>
      <c r="W314" s="31">
        <v>1</v>
      </c>
      <c r="X314" s="32" t="s">
        <v>1344</v>
      </c>
      <c r="Y314" s="50"/>
      <c r="Z314" s="50"/>
      <c r="AA314" s="30"/>
      <c r="AB314" s="30" t="s">
        <v>153</v>
      </c>
      <c r="AC314" s="28" t="s">
        <v>224</v>
      </c>
      <c r="AD314" s="27"/>
      <c r="AE314" s="28" t="s">
        <v>188</v>
      </c>
      <c r="AF314" s="28" t="s">
        <v>201</v>
      </c>
      <c r="AG314" s="30" t="s">
        <v>77</v>
      </c>
      <c r="AH314" s="30" t="s">
        <v>77</v>
      </c>
      <c r="AI314" s="28"/>
      <c r="AJ314" s="34"/>
      <c r="AK314" s="28" t="s">
        <v>190</v>
      </c>
      <c r="AL314" s="27"/>
      <c r="AM314" s="26" t="s">
        <v>1344</v>
      </c>
      <c r="AN314" s="26" t="s">
        <v>1344</v>
      </c>
      <c r="AO314" s="26" t="s">
        <v>663</v>
      </c>
      <c r="AP314" s="35" t="s">
        <v>269</v>
      </c>
    </row>
    <row r="315" spans="1:43" s="26" customFormat="1" ht="16">
      <c r="A315" s="26" t="s">
        <v>233</v>
      </c>
      <c r="B315" s="27" t="s">
        <v>182</v>
      </c>
      <c r="C315" s="28" t="s">
        <v>1218</v>
      </c>
      <c r="D315" s="28" t="s">
        <v>1219</v>
      </c>
      <c r="E315" s="28"/>
      <c r="F315" s="28" t="s">
        <v>1220</v>
      </c>
      <c r="G315" s="28" t="s">
        <v>244</v>
      </c>
      <c r="H315" s="28" t="s">
        <v>184</v>
      </c>
      <c r="I315" s="28" t="s">
        <v>34</v>
      </c>
      <c r="J315" s="29"/>
      <c r="K315" s="30"/>
      <c r="L315" s="30" t="s">
        <v>74</v>
      </c>
      <c r="M315" s="30" t="s">
        <v>182</v>
      </c>
      <c r="N315" s="30" t="s">
        <v>75</v>
      </c>
      <c r="O315" s="30"/>
      <c r="P315" s="30"/>
      <c r="Q315" s="30"/>
      <c r="R315" s="29"/>
      <c r="S315" s="30"/>
      <c r="T315" s="28" t="s">
        <v>268</v>
      </c>
      <c r="U315" s="31">
        <v>16383</v>
      </c>
      <c r="V315" s="31">
        <v>2</v>
      </c>
      <c r="W315" s="31">
        <v>1</v>
      </c>
      <c r="X315" s="32" t="s">
        <v>1344</v>
      </c>
      <c r="Y315" s="50"/>
      <c r="Z315" s="50"/>
      <c r="AA315" s="30"/>
      <c r="AB315" s="30" t="s">
        <v>153</v>
      </c>
      <c r="AC315" s="28" t="s">
        <v>224</v>
      </c>
      <c r="AD315" s="27"/>
      <c r="AE315" s="28" t="s">
        <v>188</v>
      </c>
      <c r="AF315" s="28" t="s">
        <v>201</v>
      </c>
      <c r="AG315" s="30" t="s">
        <v>77</v>
      </c>
      <c r="AH315" s="30" t="s">
        <v>77</v>
      </c>
      <c r="AI315" s="28"/>
      <c r="AJ315" s="34"/>
      <c r="AK315" s="28" t="s">
        <v>190</v>
      </c>
      <c r="AL315" s="27"/>
      <c r="AM315" s="26" t="s">
        <v>1344</v>
      </c>
      <c r="AN315" s="26" t="s">
        <v>1343</v>
      </c>
      <c r="AO315" s="26" t="s">
        <v>666</v>
      </c>
      <c r="AP315" s="35" t="s">
        <v>269</v>
      </c>
    </row>
    <row r="316" spans="1:43" s="26" customFormat="1" ht="16">
      <c r="A316" s="26" t="s">
        <v>233</v>
      </c>
      <c r="B316" s="27" t="s">
        <v>182</v>
      </c>
      <c r="C316" s="28" t="s">
        <v>1221</v>
      </c>
      <c r="D316" s="28" t="s">
        <v>1222</v>
      </c>
      <c r="E316" s="28" t="s">
        <v>345</v>
      </c>
      <c r="F316" s="28" t="s">
        <v>1223</v>
      </c>
      <c r="G316" s="28" t="s">
        <v>275</v>
      </c>
      <c r="H316" s="28" t="s">
        <v>184</v>
      </c>
      <c r="I316" s="28" t="s">
        <v>16</v>
      </c>
      <c r="J316" s="29" t="s">
        <v>124</v>
      </c>
      <c r="K316" s="30" t="s">
        <v>73</v>
      </c>
      <c r="L316" s="30"/>
      <c r="M316" s="30"/>
      <c r="N316" s="30"/>
      <c r="O316" s="30"/>
      <c r="P316" s="30"/>
      <c r="Q316" s="30"/>
      <c r="R316" s="29"/>
      <c r="S316" s="30"/>
      <c r="T316" s="28" t="s">
        <v>276</v>
      </c>
      <c r="U316" s="31">
        <v>16383</v>
      </c>
      <c r="V316" s="31">
        <v>2</v>
      </c>
      <c r="W316" s="31">
        <v>2</v>
      </c>
      <c r="X316" s="32" t="s">
        <v>1344</v>
      </c>
      <c r="Y316" s="36">
        <v>4</v>
      </c>
      <c r="Z316" s="36">
        <v>357.59359999999998</v>
      </c>
      <c r="AA316" s="30">
        <v>3006</v>
      </c>
      <c r="AB316" s="30"/>
      <c r="AC316" s="28" t="s">
        <v>224</v>
      </c>
      <c r="AD316" s="27" t="s">
        <v>255</v>
      </c>
      <c r="AE316" s="28" t="s">
        <v>188</v>
      </c>
      <c r="AF316" s="28" t="s">
        <v>201</v>
      </c>
      <c r="AG316" s="30" t="s">
        <v>77</v>
      </c>
      <c r="AH316" s="30" t="s">
        <v>77</v>
      </c>
      <c r="AI316" s="28"/>
      <c r="AJ316" s="34"/>
      <c r="AK316" s="28" t="s">
        <v>205</v>
      </c>
      <c r="AL316" s="27" t="s">
        <v>1215</v>
      </c>
      <c r="AM316" s="26" t="s">
        <v>1344</v>
      </c>
      <c r="AN316" s="26" t="s">
        <v>1343</v>
      </c>
      <c r="AO316" s="26" t="s">
        <v>669</v>
      </c>
      <c r="AP316" s="35" t="s">
        <v>289</v>
      </c>
    </row>
    <row r="317" spans="1:43" s="26" customFormat="1" ht="16">
      <c r="A317" s="26" t="s">
        <v>233</v>
      </c>
      <c r="B317" s="27" t="s">
        <v>182</v>
      </c>
      <c r="C317" s="28"/>
      <c r="D317" s="28"/>
      <c r="E317" s="28"/>
      <c r="F317" s="37" t="s">
        <v>120</v>
      </c>
      <c r="G317" s="28"/>
      <c r="H317" s="28" t="s">
        <v>184</v>
      </c>
      <c r="I317" s="28" t="s">
        <v>1224</v>
      </c>
      <c r="J317" s="29" t="s">
        <v>124</v>
      </c>
      <c r="K317" s="30" t="s">
        <v>73</v>
      </c>
      <c r="L317" s="30" t="s">
        <v>74</v>
      </c>
      <c r="M317" s="30" t="s">
        <v>182</v>
      </c>
      <c r="N317" s="30" t="s">
        <v>75</v>
      </c>
      <c r="O317" s="30"/>
      <c r="P317" s="30" t="s">
        <v>154</v>
      </c>
      <c r="Q317" s="30"/>
      <c r="R317" s="29"/>
      <c r="S317" s="30"/>
      <c r="T317" s="28" t="s">
        <v>268</v>
      </c>
      <c r="U317" s="36">
        <v>4096</v>
      </c>
      <c r="V317" s="36">
        <v>2</v>
      </c>
      <c r="W317" s="36">
        <v>1</v>
      </c>
      <c r="X317" s="32" t="s">
        <v>1344</v>
      </c>
      <c r="Y317" s="36">
        <v>3</v>
      </c>
      <c r="Z317" s="36">
        <v>114.0009</v>
      </c>
      <c r="AA317" s="30">
        <v>125</v>
      </c>
      <c r="AB317" s="30"/>
      <c r="AC317" s="28" t="s">
        <v>187</v>
      </c>
      <c r="AD317" s="27" t="s">
        <v>255</v>
      </c>
      <c r="AE317" s="28" t="s">
        <v>196</v>
      </c>
      <c r="AF317" s="28" t="s">
        <v>210</v>
      </c>
      <c r="AG317" s="30" t="s">
        <v>77</v>
      </c>
      <c r="AH317" s="30" t="s">
        <v>77</v>
      </c>
      <c r="AI317" s="28"/>
      <c r="AJ317" s="34"/>
      <c r="AK317" s="28"/>
      <c r="AL317" s="27" t="s">
        <v>1225</v>
      </c>
      <c r="AM317" s="26" t="s">
        <v>1344</v>
      </c>
      <c r="AN317" s="26" t="s">
        <v>1343</v>
      </c>
      <c r="AO317" s="26" t="s">
        <v>1225</v>
      </c>
      <c r="AP317" s="35" t="s">
        <v>289</v>
      </c>
    </row>
    <row r="318" spans="1:43" s="26" customFormat="1" ht="16">
      <c r="A318" s="26" t="s">
        <v>233</v>
      </c>
      <c r="B318" s="27" t="s">
        <v>182</v>
      </c>
      <c r="C318" s="28"/>
      <c r="D318" s="28"/>
      <c r="E318" s="28"/>
      <c r="F318" s="37" t="s">
        <v>118</v>
      </c>
      <c r="G318" s="28"/>
      <c r="H318" s="28" t="s">
        <v>184</v>
      </c>
      <c r="I318" s="28" t="s">
        <v>1224</v>
      </c>
      <c r="J318" s="29"/>
      <c r="K318" s="30"/>
      <c r="L318" s="30"/>
      <c r="M318" s="30"/>
      <c r="N318" s="30" t="s">
        <v>75</v>
      </c>
      <c r="O318" s="30"/>
      <c r="P318" s="30"/>
      <c r="Q318" s="30"/>
      <c r="R318" s="29"/>
      <c r="S318" s="30"/>
      <c r="T318" s="28" t="s">
        <v>1226</v>
      </c>
      <c r="U318" s="36">
        <v>2048</v>
      </c>
      <c r="V318" s="36">
        <v>1</v>
      </c>
      <c r="W318" s="36">
        <v>1</v>
      </c>
      <c r="X318" s="32" t="s">
        <v>1344</v>
      </c>
      <c r="Y318" s="36">
        <v>4</v>
      </c>
      <c r="Z318" s="36">
        <v>422.46379999999999</v>
      </c>
      <c r="AA318" s="30">
        <v>125</v>
      </c>
      <c r="AB318" s="30"/>
      <c r="AC318" s="28" t="s">
        <v>187</v>
      </c>
      <c r="AD318" s="27" t="s">
        <v>255</v>
      </c>
      <c r="AE318" s="28" t="s">
        <v>196</v>
      </c>
      <c r="AF318" s="28" t="s">
        <v>210</v>
      </c>
      <c r="AG318" s="30" t="s">
        <v>77</v>
      </c>
      <c r="AH318" s="30" t="s">
        <v>77</v>
      </c>
      <c r="AI318" s="28"/>
      <c r="AJ318" s="34"/>
      <c r="AK318" s="28"/>
      <c r="AL318" s="27" t="s">
        <v>1227</v>
      </c>
      <c r="AM318" s="26" t="s">
        <v>1344</v>
      </c>
      <c r="AN318" s="26" t="s">
        <v>1343</v>
      </c>
      <c r="AO318" s="26" t="s">
        <v>1227</v>
      </c>
      <c r="AP318" s="35" t="s">
        <v>289</v>
      </c>
    </row>
    <row r="319" spans="1:43" s="28" customFormat="1" ht="12">
      <c r="A319" s="28" t="s">
        <v>630</v>
      </c>
      <c r="B319" s="34" t="s">
        <v>74</v>
      </c>
      <c r="F319" s="28" t="s">
        <v>1228</v>
      </c>
      <c r="H319" s="28" t="s">
        <v>453</v>
      </c>
      <c r="I319" s="28" t="s">
        <v>1229</v>
      </c>
      <c r="N319" s="30" t="s">
        <v>75</v>
      </c>
      <c r="T319" s="28" t="s">
        <v>434</v>
      </c>
      <c r="U319" s="31">
        <v>8192</v>
      </c>
      <c r="V319" s="31">
        <v>2</v>
      </c>
      <c r="W319" s="31">
        <v>1</v>
      </c>
      <c r="X319" s="56"/>
      <c r="Y319" s="33"/>
      <c r="Z319" s="33"/>
      <c r="AA319" s="34"/>
      <c r="AB319" s="30"/>
      <c r="AC319" s="28" t="s">
        <v>187</v>
      </c>
      <c r="AG319" s="34"/>
      <c r="AH319" s="34"/>
      <c r="AI319" s="35"/>
      <c r="AJ319" s="34"/>
      <c r="AK319" s="34"/>
      <c r="AL319" s="34"/>
      <c r="AM319" s="26" t="s">
        <v>1343</v>
      </c>
      <c r="AN319" s="26" t="s">
        <v>1343</v>
      </c>
      <c r="AO319" s="26" t="s">
        <v>1230</v>
      </c>
      <c r="AP319" s="35" t="s">
        <v>1231</v>
      </c>
      <c r="AQ319" s="26"/>
    </row>
    <row r="320" spans="1:43" s="28" customFormat="1" ht="12">
      <c r="A320" s="28" t="s">
        <v>630</v>
      </c>
      <c r="B320" s="34" t="s">
        <v>74</v>
      </c>
      <c r="F320" s="28" t="s">
        <v>1232</v>
      </c>
      <c r="H320" s="28" t="s">
        <v>453</v>
      </c>
      <c r="I320" s="28" t="s">
        <v>1229</v>
      </c>
      <c r="J320" s="29" t="s">
        <v>124</v>
      </c>
      <c r="K320" s="30" t="s">
        <v>73</v>
      </c>
      <c r="L320" s="30" t="s">
        <v>74</v>
      </c>
      <c r="N320" s="30"/>
      <c r="T320" s="28" t="s">
        <v>434</v>
      </c>
      <c r="U320" s="31">
        <v>8192</v>
      </c>
      <c r="V320" s="31">
        <v>2</v>
      </c>
      <c r="W320" s="31">
        <v>1</v>
      </c>
      <c r="X320" s="56"/>
      <c r="Y320" s="33"/>
      <c r="Z320" s="33"/>
      <c r="AA320" s="34"/>
      <c r="AB320" s="30"/>
      <c r="AC320" s="28" t="s">
        <v>187</v>
      </c>
      <c r="AG320" s="34"/>
      <c r="AH320" s="34"/>
      <c r="AI320" s="35"/>
      <c r="AJ320" s="34"/>
      <c r="AK320" s="34"/>
      <c r="AL320" s="34"/>
      <c r="AM320" s="26" t="s">
        <v>1343</v>
      </c>
      <c r="AN320" s="26" t="s">
        <v>1343</v>
      </c>
      <c r="AO320" s="26" t="s">
        <v>1233</v>
      </c>
      <c r="AP320" s="35" t="s">
        <v>1231</v>
      </c>
      <c r="AQ320" s="26"/>
    </row>
    <row r="321" spans="2:42" s="26" customFormat="1">
      <c r="B321" s="27"/>
      <c r="U321" s="49"/>
      <c r="V321" s="49"/>
      <c r="W321" s="49"/>
      <c r="X321" s="57"/>
      <c r="Y321" s="50"/>
      <c r="Z321" s="50"/>
      <c r="AA321" s="27"/>
      <c r="AB321" s="29"/>
      <c r="AG321" s="27"/>
      <c r="AH321" s="27"/>
      <c r="AI321" s="58"/>
      <c r="AJ321" s="27"/>
      <c r="AK321" s="27"/>
      <c r="AL321" s="27"/>
      <c r="AP321" s="58"/>
    </row>
    <row r="322" spans="2:42" s="26" customFormat="1">
      <c r="B322" s="27"/>
      <c r="U322" s="49"/>
      <c r="V322" s="49"/>
      <c r="W322" s="49"/>
      <c r="X322" s="57"/>
      <c r="Y322" s="50"/>
      <c r="Z322" s="50"/>
      <c r="AA322" s="27"/>
      <c r="AB322" s="29"/>
      <c r="AG322" s="27"/>
      <c r="AH322" s="27"/>
      <c r="AI322" s="58"/>
      <c r="AJ322" s="27"/>
      <c r="AK322" s="27"/>
      <c r="AL322" s="27"/>
      <c r="AP322" s="58"/>
    </row>
    <row r="323" spans="2:42" s="26" customFormat="1">
      <c r="B323" s="27"/>
      <c r="U323" s="49"/>
      <c r="V323" s="49"/>
      <c r="W323" s="49"/>
      <c r="X323" s="57"/>
      <c r="Y323" s="50"/>
      <c r="Z323" s="50"/>
      <c r="AA323" s="27"/>
      <c r="AB323" s="29"/>
      <c r="AG323" s="27"/>
      <c r="AH323" s="27"/>
      <c r="AI323" s="58"/>
      <c r="AJ323" s="27"/>
      <c r="AK323" s="27"/>
      <c r="AL323" s="27"/>
      <c r="AP323" s="58"/>
    </row>
    <row r="324" spans="2:42" s="26" customFormat="1">
      <c r="B324" s="27"/>
      <c r="U324" s="49"/>
      <c r="V324" s="49"/>
      <c r="W324" s="49"/>
      <c r="X324" s="57"/>
      <c r="Y324" s="50"/>
      <c r="Z324" s="50"/>
      <c r="AA324" s="27"/>
      <c r="AB324" s="29"/>
      <c r="AG324" s="27"/>
      <c r="AH324" s="27"/>
      <c r="AI324" s="58"/>
      <c r="AJ324" s="27"/>
      <c r="AK324" s="27"/>
      <c r="AL324" s="27"/>
      <c r="AP324" s="58"/>
    </row>
    <row r="325" spans="2:42" s="26" customFormat="1">
      <c r="B325" s="27"/>
      <c r="U325" s="49"/>
      <c r="V325" s="49"/>
      <c r="W325" s="49"/>
      <c r="X325" s="57"/>
      <c r="Y325" s="50"/>
      <c r="Z325" s="50"/>
      <c r="AA325" s="27"/>
      <c r="AB325" s="29"/>
      <c r="AG325" s="27"/>
      <c r="AH325" s="27"/>
      <c r="AI325" s="58"/>
      <c r="AJ325" s="27"/>
      <c r="AK325" s="27"/>
      <c r="AL325" s="27"/>
      <c r="AP325" s="58"/>
    </row>
    <row r="326" spans="2:42" s="26" customFormat="1">
      <c r="B326" s="27"/>
      <c r="U326" s="49"/>
      <c r="V326" s="49"/>
      <c r="W326" s="49"/>
      <c r="X326" s="57"/>
      <c r="Y326" s="50"/>
      <c r="Z326" s="50"/>
      <c r="AA326" s="27"/>
      <c r="AB326" s="29"/>
      <c r="AG326" s="27"/>
      <c r="AH326" s="27"/>
      <c r="AI326" s="58"/>
      <c r="AJ326" s="27"/>
      <c r="AK326" s="27"/>
      <c r="AL326" s="27"/>
      <c r="AP326" s="58"/>
    </row>
    <row r="327" spans="2:42" s="26" customFormat="1">
      <c r="B327" s="27"/>
      <c r="U327" s="49"/>
      <c r="V327" s="49"/>
      <c r="W327" s="49"/>
      <c r="X327" s="57"/>
      <c r="Y327" s="50"/>
      <c r="Z327" s="50"/>
      <c r="AA327" s="27"/>
      <c r="AB327" s="29"/>
      <c r="AG327" s="27"/>
      <c r="AH327" s="27"/>
      <c r="AI327" s="58"/>
      <c r="AJ327" s="27"/>
      <c r="AK327" s="27"/>
      <c r="AL327" s="27"/>
      <c r="AP327" s="58"/>
    </row>
    <row r="328" spans="2:42" s="26" customFormat="1">
      <c r="B328" s="27"/>
      <c r="U328" s="49"/>
      <c r="V328" s="49"/>
      <c r="W328" s="49"/>
      <c r="X328" s="57"/>
      <c r="Y328" s="50"/>
      <c r="Z328" s="50"/>
      <c r="AA328" s="27"/>
      <c r="AB328" s="29"/>
      <c r="AG328" s="27"/>
      <c r="AH328" s="27"/>
      <c r="AI328" s="58"/>
      <c r="AJ328" s="27"/>
      <c r="AK328" s="27"/>
      <c r="AL328" s="27"/>
      <c r="AP328" s="58"/>
    </row>
    <row r="329" spans="2:42" s="26" customFormat="1">
      <c r="B329" s="27"/>
      <c r="U329" s="49"/>
      <c r="V329" s="49"/>
      <c r="W329" s="49"/>
      <c r="X329" s="57"/>
      <c r="Y329" s="50"/>
      <c r="Z329" s="50"/>
      <c r="AA329" s="27"/>
      <c r="AB329" s="29"/>
      <c r="AG329" s="27"/>
      <c r="AH329" s="27"/>
      <c r="AI329" s="58"/>
      <c r="AJ329" s="27"/>
      <c r="AK329" s="27"/>
      <c r="AL329" s="27"/>
      <c r="AP329" s="58"/>
    </row>
    <row r="330" spans="2:42" s="26" customFormat="1">
      <c r="B330" s="27"/>
      <c r="U330" s="49"/>
      <c r="V330" s="49"/>
      <c r="W330" s="49"/>
      <c r="X330" s="57"/>
      <c r="Y330" s="50"/>
      <c r="Z330" s="50"/>
      <c r="AA330" s="27"/>
      <c r="AB330" s="29"/>
      <c r="AG330" s="27"/>
      <c r="AH330" s="27"/>
      <c r="AI330" s="58"/>
      <c r="AJ330" s="27"/>
      <c r="AK330" s="27"/>
      <c r="AL330" s="27"/>
      <c r="AP330" s="58"/>
    </row>
    <row r="331" spans="2:42" s="26" customFormat="1">
      <c r="B331" s="27"/>
      <c r="U331" s="49"/>
      <c r="V331" s="49"/>
      <c r="W331" s="49"/>
      <c r="X331" s="57"/>
      <c r="Y331" s="50"/>
      <c r="Z331" s="50"/>
      <c r="AA331" s="27"/>
      <c r="AB331" s="29"/>
      <c r="AG331" s="27"/>
      <c r="AH331" s="27"/>
      <c r="AI331" s="58"/>
      <c r="AJ331" s="27"/>
      <c r="AK331" s="27"/>
      <c r="AL331" s="27"/>
      <c r="AP331" s="58"/>
    </row>
    <row r="332" spans="2:42" s="26" customFormat="1">
      <c r="B332" s="27"/>
      <c r="U332" s="49"/>
      <c r="V332" s="49"/>
      <c r="W332" s="49"/>
      <c r="X332" s="57"/>
      <c r="Y332" s="50"/>
      <c r="Z332" s="50"/>
      <c r="AA332" s="27"/>
      <c r="AB332" s="29"/>
      <c r="AG332" s="27"/>
      <c r="AH332" s="27"/>
      <c r="AI332" s="58"/>
      <c r="AJ332" s="27"/>
      <c r="AK332" s="27"/>
      <c r="AL332" s="27"/>
      <c r="AP332" s="58"/>
    </row>
  </sheetData>
  <conditionalFormatting sqref="B1:AP1">
    <cfRule type="expression" dxfId="9" priority="10" stopIfTrue="1">
      <formula>IF(MOD(ROW()+2,5),0,1)</formula>
    </cfRule>
  </conditionalFormatting>
  <conditionalFormatting sqref="U194:Z196 A191:T192 AA191:AL192 AN191:XFD192">
    <cfRule type="containsText" dxfId="8" priority="9" operator="containsText" text="BIBA">
      <formula>NOT(ISERROR(SEARCH("BIBA",A191)))</formula>
    </cfRule>
  </conditionalFormatting>
  <conditionalFormatting sqref="AM333:AM1048576 AB1:AL1048576 AN1:XFD1048576 AM1:AM320 X333:X1048576 Y290:Z297 Y300:Z301 Y307:Z310 Y203:Z212 Y227:Z239 Y241:Z281 Y316:Z1048576 Y288:Z288 U241:W281 U227:W239 U203:W212 U316:W318 U307:W310 U300:W301 U290:W297 U288:W288 Y192:Z201 U192:W201 Y182:Z182 Y165:Z178 Y186:Z187 Y189:Z190 Y157:Z157 Y159:AA163 AA164:AA1048576 AA156:AA158 A127:T179 U127:W155 U159:W163 U157:W157 U189:W190 U186:W187 U165:W178 U182:W182 X1:X318 A1:W126 Y1:AA155 A319:W1048576 A181:T318 A180:S180">
    <cfRule type="containsText" dxfId="7" priority="3" operator="containsText" text="KPN">
      <formula>NOT(ISERROR(SEARCH("KPN",A1)))</formula>
    </cfRule>
    <cfRule type="containsText" dxfId="6" priority="4" operator="containsText" text="UNKNOWN">
      <formula>NOT(ISERROR(SEARCH("UNKNOWN",A1)))</formula>
    </cfRule>
    <cfRule type="containsText" dxfId="5" priority="5" operator="containsText" text="Generic Essent">
      <formula>NOT(ISERROR(SEARCH("Generic Essent",A1)))</formula>
    </cfRule>
    <cfRule type="containsText" dxfId="4" priority="6" operator="containsText" text="SAP + Output">
      <formula>NOT(ISERROR(SEARCH("SAP + Output",A1)))</formula>
    </cfRule>
    <cfRule type="containsText" dxfId="3" priority="7" operator="containsText" text="Tibco + Frontend">
      <formula>NOT(ISERROR(SEARCH("Tibco + Frontend",A1)))</formula>
    </cfRule>
    <cfRule type="containsText" dxfId="2" priority="8" operator="containsText" text="BIBA">
      <formula>NOT(ISERROR(SEARCH("BIBA",A1)))</formula>
    </cfRule>
  </conditionalFormatting>
  <conditionalFormatting sqref="Y158:Z319 X1:X319 Y1:Z156 A157:T157 A1:W156 A158:W179 A320:XFD1048576 AA1:XFD319 A181:W319 A180:S180 U180:W180">
    <cfRule type="containsText" dxfId="1" priority="2" operator="containsText" text="Phase Out">
      <formula>NOT(ISERROR(SEARCH("Phase Out",A1)))</formula>
    </cfRule>
  </conditionalFormatting>
  <conditionalFormatting sqref="X2:X318">
    <cfRule type="cellIs" dxfId="0" priority="1" operator="equal">
      <formula>"N"</formula>
    </cfRule>
  </conditionalFormatting>
  <hyperlinks>
    <hyperlink ref="G36" r:id="rId1" display="javascript:ccHL(5975606)"/>
    <hyperlink ref="G35" r:id="rId2" display="javascript:ccHL(5975606)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P33" sqref="AP33"/>
    </sheetView>
  </sheetViews>
  <sheetFormatPr baseColWidth="10" defaultRowHeight="16" x14ac:dyDescent="0"/>
  <cols>
    <col min="1" max="1" width="20.25" customWidth="1"/>
    <col min="2" max="2" width="20.375" customWidth="1"/>
    <col min="3" max="3" width="16.25" customWidth="1"/>
    <col min="4" max="4" width="16.375" customWidth="1"/>
    <col min="5" max="5" width="16.5" customWidth="1"/>
    <col min="6" max="6" width="16.625" customWidth="1"/>
    <col min="7" max="7" width="16.875" customWidth="1"/>
    <col min="8" max="8" width="17" customWidth="1"/>
    <col min="9" max="9" width="13.25" customWidth="1"/>
    <col min="10" max="10" width="13.375" customWidth="1"/>
    <col min="11" max="11" width="11" customWidth="1"/>
    <col min="12" max="12" width="11.125" customWidth="1"/>
    <col min="13" max="13" width="17.75" customWidth="1"/>
    <col min="14" max="14" width="17.875" customWidth="1"/>
    <col min="15" max="16" width="15.375" customWidth="1"/>
    <col min="17" max="17" width="20.125" customWidth="1"/>
    <col min="18" max="18" width="20.25" customWidth="1"/>
    <col min="19" max="19" width="11.875" customWidth="1"/>
    <col min="20" max="20" width="12" customWidth="1"/>
    <col min="21" max="21" width="12.875" customWidth="1"/>
    <col min="22" max="22" width="13" customWidth="1"/>
    <col min="23" max="23" width="13.375" customWidth="1"/>
    <col min="24" max="24" width="13.5" customWidth="1"/>
    <col min="25" max="26" width="15.375" customWidth="1"/>
    <col min="27" max="27" width="13.125" customWidth="1"/>
    <col min="28" max="28" width="16.875" customWidth="1"/>
    <col min="30" max="30" width="14.125" customWidth="1"/>
    <col min="31" max="31" width="17.25" customWidth="1"/>
    <col min="35" max="35" width="12.25" customWidth="1"/>
    <col min="37" max="37" width="12.25" customWidth="1"/>
    <col min="39" max="39" width="14.375" customWidth="1"/>
    <col min="40" max="40" width="15.875" customWidth="1"/>
    <col min="41" max="41" width="19.75" customWidth="1"/>
    <col min="43" max="43" width="11.25" customWidth="1"/>
  </cols>
  <sheetData>
    <row r="1" spans="1:44">
      <c r="A1" t="s">
        <v>1350</v>
      </c>
      <c r="B1" t="s">
        <v>1351</v>
      </c>
      <c r="C1" t="s">
        <v>1352</v>
      </c>
      <c r="D1" t="s">
        <v>1353</v>
      </c>
      <c r="E1" t="s">
        <v>1354</v>
      </c>
      <c r="F1" t="s">
        <v>1355</v>
      </c>
      <c r="G1" t="s">
        <v>1356</v>
      </c>
      <c r="H1" t="s">
        <v>1357</v>
      </c>
      <c r="I1" t="s">
        <v>1358</v>
      </c>
      <c r="J1" t="s">
        <v>1359</v>
      </c>
      <c r="K1" t="s">
        <v>1360</v>
      </c>
      <c r="L1" t="s">
        <v>1361</v>
      </c>
      <c r="M1" t="s">
        <v>1362</v>
      </c>
      <c r="N1" t="s">
        <v>1363</v>
      </c>
      <c r="O1" t="s">
        <v>1364</v>
      </c>
      <c r="P1" t="s">
        <v>1365</v>
      </c>
      <c r="Q1" t="s">
        <v>1366</v>
      </c>
      <c r="R1" t="s">
        <v>1367</v>
      </c>
      <c r="S1" t="s">
        <v>1368</v>
      </c>
      <c r="T1" t="s">
        <v>1369</v>
      </c>
      <c r="U1" t="s">
        <v>1370</v>
      </c>
      <c r="V1" t="s">
        <v>1371</v>
      </c>
      <c r="W1" t="s">
        <v>1372</v>
      </c>
      <c r="X1" t="s">
        <v>1373</v>
      </c>
      <c r="Y1" t="s">
        <v>1374</v>
      </c>
      <c r="Z1" t="s">
        <v>1375</v>
      </c>
      <c r="AA1" t="s">
        <v>1376</v>
      </c>
      <c r="AB1" t="s">
        <v>1377</v>
      </c>
      <c r="AC1" t="s">
        <v>1378</v>
      </c>
      <c r="AD1" t="s">
        <v>1379</v>
      </c>
      <c r="AE1" t="s">
        <v>1380</v>
      </c>
      <c r="AF1" t="s">
        <v>1381</v>
      </c>
      <c r="AG1" t="s">
        <v>1382</v>
      </c>
      <c r="AH1" t="s">
        <v>1383</v>
      </c>
      <c r="AI1" t="s">
        <v>1384</v>
      </c>
      <c r="AJ1" t="s">
        <v>1385</v>
      </c>
      <c r="AK1" t="s">
        <v>1386</v>
      </c>
      <c r="AL1" t="s">
        <v>1387</v>
      </c>
      <c r="AM1" t="s">
        <v>1388</v>
      </c>
      <c r="AN1" t="s">
        <v>1389</v>
      </c>
      <c r="AO1" t="s">
        <v>1390</v>
      </c>
      <c r="AP1" t="s">
        <v>1391</v>
      </c>
      <c r="AQ1" t="s">
        <v>1392</v>
      </c>
      <c r="AR1" t="s">
        <v>1393</v>
      </c>
    </row>
    <row r="2" spans="1:44">
      <c r="A2" t="s">
        <v>1394</v>
      </c>
      <c r="B2" t="s">
        <v>1394</v>
      </c>
      <c r="C2" t="s">
        <v>123</v>
      </c>
      <c r="D2" t="s">
        <v>1395</v>
      </c>
      <c r="E2" t="s">
        <v>1396</v>
      </c>
      <c r="F2" t="s">
        <v>1396</v>
      </c>
      <c r="G2" t="s">
        <v>1347</v>
      </c>
      <c r="H2" t="s">
        <v>1347</v>
      </c>
      <c r="I2" t="s">
        <v>1397</v>
      </c>
      <c r="J2" t="s">
        <v>1397</v>
      </c>
      <c r="K2" t="s">
        <v>1398</v>
      </c>
      <c r="L2" t="s">
        <v>1398</v>
      </c>
      <c r="M2" t="s">
        <v>1399</v>
      </c>
      <c r="N2" t="s">
        <v>1399</v>
      </c>
      <c r="O2" t="s">
        <v>1398</v>
      </c>
      <c r="P2" t="s">
        <v>1398</v>
      </c>
      <c r="Q2" t="s">
        <v>1400</v>
      </c>
      <c r="R2" t="s">
        <v>1401</v>
      </c>
      <c r="S2" t="s">
        <v>58</v>
      </c>
      <c r="T2" t="s">
        <v>58</v>
      </c>
      <c r="U2" t="s">
        <v>1402</v>
      </c>
      <c r="V2" t="s">
        <v>1403</v>
      </c>
      <c r="W2" t="s">
        <v>1404</v>
      </c>
      <c r="X2" t="s">
        <v>1404</v>
      </c>
      <c r="AA2" t="s">
        <v>1405</v>
      </c>
      <c r="AB2" t="s">
        <v>1406</v>
      </c>
      <c r="AC2" t="s">
        <v>1407</v>
      </c>
      <c r="AD2" t="s">
        <v>1407</v>
      </c>
      <c r="AE2" t="s">
        <v>1406</v>
      </c>
      <c r="AF2" t="s">
        <v>1408</v>
      </c>
      <c r="AG2" t="s">
        <v>10</v>
      </c>
      <c r="AH2" t="s">
        <v>1409</v>
      </c>
      <c r="AI2" t="s">
        <v>10</v>
      </c>
      <c r="AJ2" t="s">
        <v>10</v>
      </c>
      <c r="AK2" t="s">
        <v>10</v>
      </c>
      <c r="AL2" t="s">
        <v>10</v>
      </c>
      <c r="AM2" t="s">
        <v>10</v>
      </c>
      <c r="AN2" t="s">
        <v>10</v>
      </c>
      <c r="AO2" t="s">
        <v>10</v>
      </c>
      <c r="AP2" t="s">
        <v>10</v>
      </c>
      <c r="AQ2" t="s">
        <v>10</v>
      </c>
      <c r="AR2" t="s">
        <v>10</v>
      </c>
    </row>
    <row r="3" spans="1:44">
      <c r="A3" t="s">
        <v>1394</v>
      </c>
      <c r="B3" t="s">
        <v>1394</v>
      </c>
      <c r="C3" t="s">
        <v>1158</v>
      </c>
      <c r="D3" t="s">
        <v>1395</v>
      </c>
      <c r="E3" t="s">
        <v>1410</v>
      </c>
      <c r="F3" t="s">
        <v>1410</v>
      </c>
      <c r="G3" t="s">
        <v>1347</v>
      </c>
      <c r="H3" t="s">
        <v>1347</v>
      </c>
      <c r="I3" t="s">
        <v>1397</v>
      </c>
      <c r="J3" t="s">
        <v>1397</v>
      </c>
      <c r="K3" t="s">
        <v>1398</v>
      </c>
      <c r="L3" t="s">
        <v>1398</v>
      </c>
      <c r="M3" t="s">
        <v>1399</v>
      </c>
      <c r="N3" t="s">
        <v>1399</v>
      </c>
      <c r="O3" t="s">
        <v>1398</v>
      </c>
      <c r="P3" t="s">
        <v>1398</v>
      </c>
      <c r="Q3" t="s">
        <v>1400</v>
      </c>
      <c r="R3" t="s">
        <v>1401</v>
      </c>
      <c r="S3" t="s">
        <v>58</v>
      </c>
      <c r="T3" t="s">
        <v>58</v>
      </c>
      <c r="U3" t="s">
        <v>1402</v>
      </c>
      <c r="V3" t="s">
        <v>1403</v>
      </c>
      <c r="W3" t="s">
        <v>1404</v>
      </c>
      <c r="X3" t="s">
        <v>1404</v>
      </c>
      <c r="AA3" t="s">
        <v>1405</v>
      </c>
      <c r="AB3" t="s">
        <v>1406</v>
      </c>
      <c r="AC3" t="s">
        <v>1411</v>
      </c>
      <c r="AD3" t="s">
        <v>1411</v>
      </c>
      <c r="AE3" t="s">
        <v>1406</v>
      </c>
      <c r="AF3" t="s">
        <v>1408</v>
      </c>
      <c r="AG3" t="s">
        <v>10</v>
      </c>
      <c r="AH3" t="s">
        <v>1409</v>
      </c>
      <c r="AI3" t="s">
        <v>10</v>
      </c>
      <c r="AJ3" t="s">
        <v>10</v>
      </c>
      <c r="AK3" t="s">
        <v>10</v>
      </c>
      <c r="AL3" t="s">
        <v>10</v>
      </c>
      <c r="AM3" t="s">
        <v>10</v>
      </c>
      <c r="AN3" t="s">
        <v>10</v>
      </c>
      <c r="AO3" t="s">
        <v>10</v>
      </c>
      <c r="AP3" t="s">
        <v>10</v>
      </c>
      <c r="AQ3" t="s">
        <v>10</v>
      </c>
      <c r="AR3" t="s">
        <v>10</v>
      </c>
    </row>
    <row r="4" spans="1:44">
      <c r="B4" t="s">
        <v>1412</v>
      </c>
      <c r="D4" t="s">
        <v>1395</v>
      </c>
      <c r="F4" t="s">
        <v>1412</v>
      </c>
      <c r="H4" t="s">
        <v>1412</v>
      </c>
      <c r="J4" t="s">
        <v>1412</v>
      </c>
      <c r="L4" t="s">
        <v>1412</v>
      </c>
      <c r="N4" t="s">
        <v>1412</v>
      </c>
      <c r="O4" t="s">
        <v>1412</v>
      </c>
      <c r="P4" t="s">
        <v>1412</v>
      </c>
      <c r="S4" t="s">
        <v>58</v>
      </c>
      <c r="T4" t="s">
        <v>58</v>
      </c>
      <c r="U4" t="s">
        <v>1412</v>
      </c>
      <c r="V4" t="s">
        <v>1413</v>
      </c>
      <c r="W4" t="s">
        <v>1404</v>
      </c>
      <c r="X4" t="s">
        <v>1404</v>
      </c>
    </row>
    <row r="5" spans="1:44">
      <c r="A5" t="s">
        <v>1414</v>
      </c>
      <c r="B5" t="s">
        <v>1414</v>
      </c>
      <c r="C5" t="s">
        <v>78</v>
      </c>
      <c r="D5" t="s">
        <v>1395</v>
      </c>
      <c r="E5" t="s">
        <v>1396</v>
      </c>
      <c r="F5" t="s">
        <v>1396</v>
      </c>
      <c r="G5" t="s">
        <v>1347</v>
      </c>
      <c r="H5" t="s">
        <v>1347</v>
      </c>
      <c r="I5" t="s">
        <v>1415</v>
      </c>
      <c r="J5" t="s">
        <v>1415</v>
      </c>
      <c r="K5" t="s">
        <v>1398</v>
      </c>
      <c r="L5" t="s">
        <v>1398</v>
      </c>
      <c r="M5" t="s">
        <v>1399</v>
      </c>
      <c r="N5" t="s">
        <v>1399</v>
      </c>
      <c r="O5" t="s">
        <v>1398</v>
      </c>
      <c r="P5" t="s">
        <v>1398</v>
      </c>
      <c r="Q5" t="s">
        <v>1416</v>
      </c>
      <c r="R5" t="s">
        <v>1401</v>
      </c>
      <c r="S5" t="s">
        <v>58</v>
      </c>
      <c r="T5" t="s">
        <v>58</v>
      </c>
      <c r="U5" t="s">
        <v>1417</v>
      </c>
      <c r="V5" t="s">
        <v>1418</v>
      </c>
      <c r="W5" t="s">
        <v>1404</v>
      </c>
      <c r="X5" t="s">
        <v>1404</v>
      </c>
      <c r="AA5" t="s">
        <v>1419</v>
      </c>
      <c r="AB5" t="s">
        <v>1419</v>
      </c>
      <c r="AC5" t="s">
        <v>1407</v>
      </c>
      <c r="AD5" t="s">
        <v>1407</v>
      </c>
      <c r="AE5" t="s">
        <v>1420</v>
      </c>
      <c r="AF5" t="s">
        <v>9</v>
      </c>
      <c r="AG5" t="s">
        <v>10</v>
      </c>
      <c r="AH5" t="s">
        <v>10</v>
      </c>
      <c r="AI5" t="s">
        <v>9</v>
      </c>
      <c r="AJ5" t="s">
        <v>10</v>
      </c>
      <c r="AK5" t="s">
        <v>10</v>
      </c>
      <c r="AL5" t="s">
        <v>10</v>
      </c>
      <c r="AM5" t="s">
        <v>10</v>
      </c>
      <c r="AN5" t="s">
        <v>10</v>
      </c>
      <c r="AO5" t="s">
        <v>10</v>
      </c>
      <c r="AP5" t="s">
        <v>10</v>
      </c>
      <c r="AQ5" t="s">
        <v>10</v>
      </c>
      <c r="AR5" t="s">
        <v>10</v>
      </c>
    </row>
    <row r="6" spans="1:44">
      <c r="A6" t="s">
        <v>1414</v>
      </c>
      <c r="B6" t="s">
        <v>1414</v>
      </c>
      <c r="C6" t="s">
        <v>79</v>
      </c>
      <c r="D6" t="s">
        <v>1395</v>
      </c>
      <c r="E6" t="s">
        <v>1396</v>
      </c>
      <c r="F6" t="s">
        <v>1396</v>
      </c>
      <c r="G6" t="s">
        <v>1347</v>
      </c>
      <c r="H6" t="s">
        <v>1347</v>
      </c>
      <c r="I6" t="s">
        <v>1415</v>
      </c>
      <c r="J6" t="s">
        <v>1415</v>
      </c>
      <c r="K6" t="s">
        <v>1398</v>
      </c>
      <c r="L6" t="s">
        <v>1398</v>
      </c>
      <c r="M6" t="s">
        <v>1399</v>
      </c>
      <c r="N6" t="s">
        <v>1399</v>
      </c>
      <c r="O6" t="s">
        <v>1398</v>
      </c>
      <c r="P6" t="s">
        <v>1398</v>
      </c>
      <c r="Q6" t="s">
        <v>1416</v>
      </c>
      <c r="R6" t="s">
        <v>1401</v>
      </c>
      <c r="S6" t="s">
        <v>58</v>
      </c>
      <c r="T6" t="s">
        <v>58</v>
      </c>
      <c r="U6" t="s">
        <v>1417</v>
      </c>
      <c r="V6" t="s">
        <v>1418</v>
      </c>
      <c r="W6" t="s">
        <v>1404</v>
      </c>
      <c r="X6" t="s">
        <v>1404</v>
      </c>
      <c r="AA6" t="s">
        <v>1419</v>
      </c>
      <c r="AB6" t="s">
        <v>1419</v>
      </c>
      <c r="AC6" t="s">
        <v>1407</v>
      </c>
      <c r="AD6" t="s">
        <v>1407</v>
      </c>
      <c r="AE6" t="s">
        <v>1420</v>
      </c>
      <c r="AF6" t="s">
        <v>9</v>
      </c>
      <c r="AG6" t="s">
        <v>10</v>
      </c>
      <c r="AH6" t="s">
        <v>10</v>
      </c>
      <c r="AI6" t="s">
        <v>9</v>
      </c>
      <c r="AJ6" t="s">
        <v>10</v>
      </c>
      <c r="AK6" t="s">
        <v>10</v>
      </c>
      <c r="AL6" t="s">
        <v>10</v>
      </c>
      <c r="AM6" t="s">
        <v>10</v>
      </c>
      <c r="AN6" t="s">
        <v>10</v>
      </c>
      <c r="AO6" t="s">
        <v>10</v>
      </c>
      <c r="AP6" t="s">
        <v>10</v>
      </c>
      <c r="AQ6" t="s">
        <v>10</v>
      </c>
      <c r="AR6" t="s">
        <v>10</v>
      </c>
    </row>
    <row r="7" spans="1:44">
      <c r="A7" t="s">
        <v>1414</v>
      </c>
      <c r="B7" t="s">
        <v>1414</v>
      </c>
      <c r="C7" t="s">
        <v>80</v>
      </c>
      <c r="D7" t="s">
        <v>1395</v>
      </c>
      <c r="E7" t="s">
        <v>1396</v>
      </c>
      <c r="F7" t="s">
        <v>1396</v>
      </c>
      <c r="G7" t="s">
        <v>1347</v>
      </c>
      <c r="H7" t="s">
        <v>1347</v>
      </c>
      <c r="I7" t="s">
        <v>1415</v>
      </c>
      <c r="J7" t="s">
        <v>1415</v>
      </c>
      <c r="K7" t="s">
        <v>1398</v>
      </c>
      <c r="L7" t="s">
        <v>1398</v>
      </c>
      <c r="M7" t="s">
        <v>1399</v>
      </c>
      <c r="N7" t="s">
        <v>1399</v>
      </c>
      <c r="O7" t="s">
        <v>1398</v>
      </c>
      <c r="P7" t="s">
        <v>1398</v>
      </c>
      <c r="Q7" t="s">
        <v>1416</v>
      </c>
      <c r="R7" t="s">
        <v>1401</v>
      </c>
      <c r="S7" t="s">
        <v>58</v>
      </c>
      <c r="T7" t="s">
        <v>58</v>
      </c>
      <c r="U7" t="s">
        <v>1421</v>
      </c>
      <c r="V7" t="s">
        <v>1422</v>
      </c>
      <c r="W7" t="s">
        <v>1404</v>
      </c>
      <c r="X7" t="s">
        <v>1404</v>
      </c>
      <c r="AA7" t="s">
        <v>1419</v>
      </c>
      <c r="AB7" t="s">
        <v>1419</v>
      </c>
      <c r="AC7" t="s">
        <v>1407</v>
      </c>
      <c r="AD7" t="s">
        <v>1407</v>
      </c>
      <c r="AE7" t="s">
        <v>1420</v>
      </c>
      <c r="AF7" t="s">
        <v>9</v>
      </c>
      <c r="AG7" t="s">
        <v>10</v>
      </c>
      <c r="AH7" t="s">
        <v>10</v>
      </c>
      <c r="AI7" t="s">
        <v>9</v>
      </c>
      <c r="AJ7" t="s">
        <v>10</v>
      </c>
      <c r="AK7" t="s">
        <v>10</v>
      </c>
      <c r="AL7" t="s">
        <v>10</v>
      </c>
      <c r="AM7" t="s">
        <v>10</v>
      </c>
      <c r="AN7" t="s">
        <v>10</v>
      </c>
      <c r="AO7" t="s">
        <v>10</v>
      </c>
      <c r="AP7" t="s">
        <v>10</v>
      </c>
      <c r="AQ7" t="s">
        <v>10</v>
      </c>
      <c r="AR7" t="s">
        <v>10</v>
      </c>
    </row>
    <row r="8" spans="1:44">
      <c r="A8" t="s">
        <v>1414</v>
      </c>
      <c r="B8" t="s">
        <v>1414</v>
      </c>
      <c r="C8" t="s">
        <v>1118</v>
      </c>
      <c r="D8" t="s">
        <v>1395</v>
      </c>
      <c r="E8" t="s">
        <v>1410</v>
      </c>
      <c r="F8" t="s">
        <v>1410</v>
      </c>
      <c r="G8" t="s">
        <v>1347</v>
      </c>
      <c r="H8" t="s">
        <v>1347</v>
      </c>
      <c r="I8" t="s">
        <v>1415</v>
      </c>
      <c r="J8" t="s">
        <v>1415</v>
      </c>
      <c r="K8" t="s">
        <v>1398</v>
      </c>
      <c r="L8" t="s">
        <v>1398</v>
      </c>
      <c r="M8" t="s">
        <v>1399</v>
      </c>
      <c r="N8" t="s">
        <v>1399</v>
      </c>
      <c r="O8" t="s">
        <v>1398</v>
      </c>
      <c r="P8" t="s">
        <v>1398</v>
      </c>
      <c r="Q8" t="s">
        <v>1416</v>
      </c>
      <c r="R8" t="s">
        <v>1401</v>
      </c>
      <c r="S8" t="s">
        <v>58</v>
      </c>
      <c r="T8" t="s">
        <v>58</v>
      </c>
      <c r="U8" t="s">
        <v>1417</v>
      </c>
      <c r="V8" t="s">
        <v>1418</v>
      </c>
      <c r="W8" t="s">
        <v>1404</v>
      </c>
      <c r="X8" t="s">
        <v>1404</v>
      </c>
      <c r="AA8" t="s">
        <v>1419</v>
      </c>
      <c r="AB8" t="s">
        <v>1419</v>
      </c>
      <c r="AC8" t="s">
        <v>1423</v>
      </c>
      <c r="AD8" t="s">
        <v>1423</v>
      </c>
      <c r="AE8" t="s">
        <v>1420</v>
      </c>
      <c r="AF8" t="s">
        <v>9</v>
      </c>
      <c r="AG8" t="s">
        <v>10</v>
      </c>
      <c r="AH8" t="s">
        <v>10</v>
      </c>
      <c r="AI8" t="s">
        <v>10</v>
      </c>
      <c r="AJ8" t="s">
        <v>10</v>
      </c>
      <c r="AK8" t="s">
        <v>10</v>
      </c>
      <c r="AL8" t="s">
        <v>10</v>
      </c>
      <c r="AM8" t="s">
        <v>10</v>
      </c>
      <c r="AN8" t="s">
        <v>10</v>
      </c>
      <c r="AO8" t="s">
        <v>10</v>
      </c>
      <c r="AP8" t="s">
        <v>10</v>
      </c>
      <c r="AQ8" t="s">
        <v>10</v>
      </c>
      <c r="AR8" t="s">
        <v>10</v>
      </c>
    </row>
    <row r="9" spans="1:44">
      <c r="A9" t="s">
        <v>1414</v>
      </c>
      <c r="B9" t="s">
        <v>1414</v>
      </c>
      <c r="C9" t="s">
        <v>1121</v>
      </c>
      <c r="D9" t="s">
        <v>1395</v>
      </c>
      <c r="E9" t="s">
        <v>1410</v>
      </c>
      <c r="F9" t="s">
        <v>1410</v>
      </c>
      <c r="G9" t="s">
        <v>1347</v>
      </c>
      <c r="H9" t="s">
        <v>1347</v>
      </c>
      <c r="I9" t="s">
        <v>1415</v>
      </c>
      <c r="J9" t="s">
        <v>1415</v>
      </c>
      <c r="K9" t="s">
        <v>1398</v>
      </c>
      <c r="L9" t="s">
        <v>1398</v>
      </c>
      <c r="M9" t="s">
        <v>1399</v>
      </c>
      <c r="N9" t="s">
        <v>1399</v>
      </c>
      <c r="O9" t="s">
        <v>1398</v>
      </c>
      <c r="P9" t="s">
        <v>1398</v>
      </c>
      <c r="Q9" t="s">
        <v>1416</v>
      </c>
      <c r="R9" t="s">
        <v>1401</v>
      </c>
      <c r="S9" t="s">
        <v>58</v>
      </c>
      <c r="T9" t="s">
        <v>58</v>
      </c>
      <c r="U9" t="s">
        <v>1417</v>
      </c>
      <c r="V9" t="s">
        <v>1418</v>
      </c>
      <c r="W9" t="s">
        <v>1404</v>
      </c>
      <c r="X9" t="s">
        <v>1404</v>
      </c>
      <c r="AA9" t="s">
        <v>1419</v>
      </c>
      <c r="AB9" t="s">
        <v>1419</v>
      </c>
      <c r="AC9" t="s">
        <v>1423</v>
      </c>
      <c r="AD9" t="s">
        <v>1423</v>
      </c>
      <c r="AE9" t="s">
        <v>1420</v>
      </c>
      <c r="AF9" t="s">
        <v>9</v>
      </c>
      <c r="AG9" t="s">
        <v>10</v>
      </c>
      <c r="AH9" t="s">
        <v>10</v>
      </c>
      <c r="AI9" t="s">
        <v>10</v>
      </c>
      <c r="AJ9" t="s">
        <v>10</v>
      </c>
      <c r="AK9" t="s">
        <v>10</v>
      </c>
      <c r="AL9" t="s">
        <v>10</v>
      </c>
      <c r="AM9" t="s">
        <v>10</v>
      </c>
      <c r="AN9" t="s">
        <v>10</v>
      </c>
      <c r="AO9" t="s">
        <v>10</v>
      </c>
      <c r="AP9" t="s">
        <v>10</v>
      </c>
      <c r="AQ9" t="s">
        <v>10</v>
      </c>
      <c r="AR9" t="s">
        <v>10</v>
      </c>
    </row>
    <row r="10" spans="1:44">
      <c r="A10" t="s">
        <v>1414</v>
      </c>
      <c r="B10" t="s">
        <v>1414</v>
      </c>
      <c r="C10" t="s">
        <v>1124</v>
      </c>
      <c r="D10" t="s">
        <v>1395</v>
      </c>
      <c r="E10" t="s">
        <v>1410</v>
      </c>
      <c r="F10" t="s">
        <v>1410</v>
      </c>
      <c r="G10" t="s">
        <v>1347</v>
      </c>
      <c r="H10" t="s">
        <v>1347</v>
      </c>
      <c r="I10" t="s">
        <v>1415</v>
      </c>
      <c r="J10" t="s">
        <v>1415</v>
      </c>
      <c r="K10" t="s">
        <v>1398</v>
      </c>
      <c r="L10" t="s">
        <v>1398</v>
      </c>
      <c r="M10" t="s">
        <v>1399</v>
      </c>
      <c r="N10" t="s">
        <v>1399</v>
      </c>
      <c r="O10" t="s">
        <v>1398</v>
      </c>
      <c r="P10" t="s">
        <v>1398</v>
      </c>
      <c r="Q10" t="s">
        <v>1416</v>
      </c>
      <c r="R10" t="s">
        <v>1401</v>
      </c>
      <c r="S10" t="s">
        <v>58</v>
      </c>
      <c r="T10" t="s">
        <v>58</v>
      </c>
      <c r="U10" t="s">
        <v>1421</v>
      </c>
      <c r="V10" t="s">
        <v>1422</v>
      </c>
      <c r="W10" t="s">
        <v>1404</v>
      </c>
      <c r="X10" t="s">
        <v>1404</v>
      </c>
      <c r="AA10" t="s">
        <v>1419</v>
      </c>
      <c r="AB10" t="s">
        <v>1419</v>
      </c>
      <c r="AC10" t="s">
        <v>1423</v>
      </c>
      <c r="AD10" t="s">
        <v>1423</v>
      </c>
      <c r="AE10" t="s">
        <v>1420</v>
      </c>
      <c r="AF10" t="s">
        <v>9</v>
      </c>
      <c r="AG10" t="s">
        <v>10</v>
      </c>
      <c r="AH10" t="s">
        <v>10</v>
      </c>
      <c r="AI10" t="s">
        <v>10</v>
      </c>
      <c r="AJ10" t="s">
        <v>10</v>
      </c>
      <c r="AK10" t="s">
        <v>10</v>
      </c>
      <c r="AL10" t="s">
        <v>10</v>
      </c>
      <c r="AM10" t="s">
        <v>10</v>
      </c>
      <c r="AN10" t="s">
        <v>10</v>
      </c>
      <c r="AO10" t="s">
        <v>10</v>
      </c>
      <c r="AP10" t="s">
        <v>10</v>
      </c>
      <c r="AQ10" t="s">
        <v>10</v>
      </c>
      <c r="AR10" t="s">
        <v>10</v>
      </c>
    </row>
    <row r="11" spans="1:44">
      <c r="A11" t="s">
        <v>1414</v>
      </c>
      <c r="B11" t="s">
        <v>1414</v>
      </c>
      <c r="C11" t="s">
        <v>1126</v>
      </c>
      <c r="D11" t="s">
        <v>1395</v>
      </c>
      <c r="E11" t="s">
        <v>1424</v>
      </c>
      <c r="F11" t="s">
        <v>1424</v>
      </c>
      <c r="G11" t="s">
        <v>1347</v>
      </c>
      <c r="H11" t="s">
        <v>1347</v>
      </c>
      <c r="I11" t="s">
        <v>1415</v>
      </c>
      <c r="J11" t="s">
        <v>1415</v>
      </c>
      <c r="K11" t="s">
        <v>1398</v>
      </c>
      <c r="L11" t="s">
        <v>1398</v>
      </c>
      <c r="M11" t="s">
        <v>1399</v>
      </c>
      <c r="N11" t="s">
        <v>1399</v>
      </c>
      <c r="O11" t="s">
        <v>1398</v>
      </c>
      <c r="P11" t="s">
        <v>1398</v>
      </c>
      <c r="Q11" t="s">
        <v>1416</v>
      </c>
      <c r="R11" t="s">
        <v>1401</v>
      </c>
      <c r="S11" t="s">
        <v>58</v>
      </c>
      <c r="T11" t="s">
        <v>58</v>
      </c>
      <c r="U11" t="s">
        <v>1417</v>
      </c>
      <c r="V11" t="s">
        <v>1418</v>
      </c>
      <c r="W11" t="s">
        <v>1404</v>
      </c>
      <c r="X11" t="s">
        <v>1404</v>
      </c>
      <c r="AA11" t="s">
        <v>1419</v>
      </c>
      <c r="AB11" t="s">
        <v>1419</v>
      </c>
      <c r="AC11" t="s">
        <v>1423</v>
      </c>
      <c r="AD11" t="s">
        <v>1423</v>
      </c>
      <c r="AE11" t="s">
        <v>1420</v>
      </c>
      <c r="AF11" t="s">
        <v>9</v>
      </c>
      <c r="AG11" t="s">
        <v>10</v>
      </c>
      <c r="AH11" t="s">
        <v>10</v>
      </c>
      <c r="AI11" t="s">
        <v>10</v>
      </c>
      <c r="AJ11" t="s">
        <v>10</v>
      </c>
      <c r="AK11" t="s">
        <v>10</v>
      </c>
      <c r="AL11" t="s">
        <v>10</v>
      </c>
      <c r="AM11" t="s">
        <v>10</v>
      </c>
      <c r="AN11" t="s">
        <v>10</v>
      </c>
      <c r="AO11" t="s">
        <v>10</v>
      </c>
      <c r="AP11" t="s">
        <v>10</v>
      </c>
      <c r="AQ11" t="s">
        <v>10</v>
      </c>
      <c r="AR11" t="s">
        <v>10</v>
      </c>
    </row>
    <row r="12" spans="1:44">
      <c r="A12" t="s">
        <v>1425</v>
      </c>
      <c r="B12" t="s">
        <v>1426</v>
      </c>
      <c r="C12" t="s">
        <v>117</v>
      </c>
      <c r="D12" t="s">
        <v>1395</v>
      </c>
      <c r="E12" t="s">
        <v>1427</v>
      </c>
      <c r="F12" t="s">
        <v>1427</v>
      </c>
      <c r="G12" t="s">
        <v>1347</v>
      </c>
      <c r="H12" t="s">
        <v>1347</v>
      </c>
      <c r="I12" t="s">
        <v>1415</v>
      </c>
      <c r="J12" t="s">
        <v>1415</v>
      </c>
      <c r="K12" t="s">
        <v>1398</v>
      </c>
      <c r="L12" t="s">
        <v>1398</v>
      </c>
      <c r="M12" t="s">
        <v>1399</v>
      </c>
      <c r="N12" t="s">
        <v>1399</v>
      </c>
      <c r="O12" t="s">
        <v>1398</v>
      </c>
      <c r="P12" t="s">
        <v>1398</v>
      </c>
      <c r="Q12" t="s">
        <v>246</v>
      </c>
      <c r="R12" t="s">
        <v>1428</v>
      </c>
      <c r="S12" t="s">
        <v>58</v>
      </c>
      <c r="T12" t="s">
        <v>58</v>
      </c>
      <c r="U12" t="s">
        <v>1429</v>
      </c>
      <c r="V12" t="s">
        <v>1430</v>
      </c>
      <c r="W12" t="s">
        <v>1431</v>
      </c>
      <c r="X12" t="s">
        <v>1431</v>
      </c>
      <c r="Y12" t="s">
        <v>1432</v>
      </c>
      <c r="Z12" t="s">
        <v>1433</v>
      </c>
      <c r="AA12" t="s">
        <v>1434</v>
      </c>
      <c r="AB12" t="s">
        <v>1434</v>
      </c>
      <c r="AC12" t="s">
        <v>1435</v>
      </c>
      <c r="AD12" t="s">
        <v>1435</v>
      </c>
      <c r="AE12" t="s">
        <v>1436</v>
      </c>
      <c r="AF12" t="s">
        <v>10</v>
      </c>
      <c r="AG12" t="s">
        <v>10</v>
      </c>
      <c r="AH12" t="s">
        <v>10</v>
      </c>
      <c r="AI12" t="s">
        <v>10</v>
      </c>
      <c r="AJ12" t="s">
        <v>10</v>
      </c>
      <c r="AK12" t="s">
        <v>10</v>
      </c>
      <c r="AL12" t="s">
        <v>10</v>
      </c>
      <c r="AM12" t="s">
        <v>10</v>
      </c>
      <c r="AN12" t="s">
        <v>10</v>
      </c>
      <c r="AO12" t="s">
        <v>10</v>
      </c>
      <c r="AP12" t="s">
        <v>10</v>
      </c>
      <c r="AQ12" t="s">
        <v>10</v>
      </c>
      <c r="AR12" t="s">
        <v>10</v>
      </c>
    </row>
    <row r="13" spans="1:44">
      <c r="B13" t="s">
        <v>1412</v>
      </c>
      <c r="D13" t="s">
        <v>1395</v>
      </c>
      <c r="F13" t="s">
        <v>1412</v>
      </c>
      <c r="H13" t="s">
        <v>1412</v>
      </c>
      <c r="J13" t="s">
        <v>1412</v>
      </c>
      <c r="L13" t="s">
        <v>1412</v>
      </c>
      <c r="N13" t="s">
        <v>1412</v>
      </c>
      <c r="O13" t="s">
        <v>1412</v>
      </c>
      <c r="P13" t="s">
        <v>1412</v>
      </c>
      <c r="S13" t="s">
        <v>58</v>
      </c>
      <c r="T13" t="s">
        <v>58</v>
      </c>
      <c r="U13" t="s">
        <v>1412</v>
      </c>
      <c r="V13" t="s">
        <v>1413</v>
      </c>
      <c r="W13" t="s">
        <v>1404</v>
      </c>
      <c r="X13" t="s">
        <v>1404</v>
      </c>
    </row>
    <row r="14" spans="1:44">
      <c r="B14" t="s">
        <v>1412</v>
      </c>
      <c r="D14" t="s">
        <v>1395</v>
      </c>
      <c r="F14" t="s">
        <v>1412</v>
      </c>
      <c r="H14" t="s">
        <v>1412</v>
      </c>
      <c r="J14" t="s">
        <v>1412</v>
      </c>
      <c r="L14" t="s">
        <v>1412</v>
      </c>
      <c r="N14" t="s">
        <v>1412</v>
      </c>
      <c r="O14" t="s">
        <v>1412</v>
      </c>
      <c r="P14" t="s">
        <v>1412</v>
      </c>
      <c r="S14" t="s">
        <v>58</v>
      </c>
      <c r="T14" t="s">
        <v>58</v>
      </c>
      <c r="U14" t="s">
        <v>1412</v>
      </c>
      <c r="V14" t="s">
        <v>1413</v>
      </c>
      <c r="W14" t="s">
        <v>1404</v>
      </c>
      <c r="X14" t="s">
        <v>1404</v>
      </c>
    </row>
    <row r="15" spans="1:44">
      <c r="A15" t="s">
        <v>1437</v>
      </c>
      <c r="B15" t="s">
        <v>1437</v>
      </c>
      <c r="C15" t="s">
        <v>103</v>
      </c>
      <c r="D15" t="s">
        <v>1395</v>
      </c>
      <c r="E15" t="s">
        <v>1396</v>
      </c>
      <c r="F15" t="s">
        <v>1396</v>
      </c>
      <c r="G15" t="s">
        <v>1347</v>
      </c>
      <c r="H15" t="s">
        <v>1347</v>
      </c>
      <c r="I15" t="s">
        <v>1415</v>
      </c>
      <c r="J15" t="s">
        <v>1415</v>
      </c>
      <c r="K15" t="s">
        <v>1398</v>
      </c>
      <c r="L15" t="s">
        <v>1398</v>
      </c>
      <c r="M15" t="s">
        <v>1399</v>
      </c>
      <c r="N15" t="s">
        <v>1399</v>
      </c>
      <c r="O15" t="s">
        <v>1398</v>
      </c>
      <c r="P15" t="s">
        <v>1398</v>
      </c>
      <c r="Q15" t="s">
        <v>1438</v>
      </c>
      <c r="R15" t="s">
        <v>1401</v>
      </c>
      <c r="S15" t="s">
        <v>58</v>
      </c>
      <c r="T15" t="s">
        <v>58</v>
      </c>
      <c r="U15" t="s">
        <v>1412</v>
      </c>
      <c r="V15" t="s">
        <v>1439</v>
      </c>
      <c r="W15" t="s">
        <v>1404</v>
      </c>
      <c r="X15" t="s">
        <v>1404</v>
      </c>
      <c r="AA15" t="s">
        <v>1440</v>
      </c>
      <c r="AB15" t="s">
        <v>1441</v>
      </c>
      <c r="AC15" t="s">
        <v>1442</v>
      </c>
      <c r="AD15" t="s">
        <v>1442</v>
      </c>
      <c r="AE15" t="s">
        <v>1443</v>
      </c>
      <c r="AF15" t="s">
        <v>9</v>
      </c>
      <c r="AG15" t="s">
        <v>10</v>
      </c>
      <c r="AH15" t="s">
        <v>1444</v>
      </c>
      <c r="AI15" t="s">
        <v>10</v>
      </c>
      <c r="AJ15" t="s">
        <v>10</v>
      </c>
      <c r="AK15" t="s">
        <v>10</v>
      </c>
      <c r="AL15" t="s">
        <v>10</v>
      </c>
      <c r="AM15" t="s">
        <v>10</v>
      </c>
      <c r="AN15" t="s">
        <v>10</v>
      </c>
      <c r="AO15" t="s">
        <v>10</v>
      </c>
      <c r="AP15" t="s">
        <v>9</v>
      </c>
      <c r="AQ15" t="s">
        <v>9</v>
      </c>
      <c r="AR15" t="s">
        <v>10</v>
      </c>
    </row>
    <row r="16" spans="1:44">
      <c r="A16" t="s">
        <v>1437</v>
      </c>
      <c r="B16" t="s">
        <v>1437</v>
      </c>
      <c r="C16" t="s">
        <v>102</v>
      </c>
      <c r="D16" t="s">
        <v>1395</v>
      </c>
      <c r="E16" t="s">
        <v>1396</v>
      </c>
      <c r="F16" t="s">
        <v>1396</v>
      </c>
      <c r="G16" t="s">
        <v>1445</v>
      </c>
      <c r="H16" t="s">
        <v>1347</v>
      </c>
      <c r="I16" t="s">
        <v>1413</v>
      </c>
      <c r="J16" t="s">
        <v>1413</v>
      </c>
      <c r="K16" t="s">
        <v>1415</v>
      </c>
      <c r="L16" t="s">
        <v>1415</v>
      </c>
      <c r="M16" t="s">
        <v>1398</v>
      </c>
      <c r="N16" t="s">
        <v>1398</v>
      </c>
      <c r="O16" t="s">
        <v>1397</v>
      </c>
      <c r="P16" t="s">
        <v>1397</v>
      </c>
      <c r="Q16" t="s">
        <v>1446</v>
      </c>
      <c r="R16" t="s">
        <v>1401</v>
      </c>
      <c r="S16" t="s">
        <v>1447</v>
      </c>
      <c r="T16" t="s">
        <v>1447</v>
      </c>
      <c r="U16" t="s">
        <v>1448</v>
      </c>
      <c r="V16" t="s">
        <v>1449</v>
      </c>
      <c r="W16" t="s">
        <v>1450</v>
      </c>
      <c r="X16" t="s">
        <v>1431</v>
      </c>
      <c r="Y16" t="s">
        <v>1451</v>
      </c>
      <c r="Z16" t="s">
        <v>1452</v>
      </c>
      <c r="AA16" t="s">
        <v>1440</v>
      </c>
      <c r="AB16" t="s">
        <v>1441</v>
      </c>
      <c r="AC16" t="s">
        <v>1442</v>
      </c>
      <c r="AD16" t="s">
        <v>1442</v>
      </c>
      <c r="AE16" t="s">
        <v>1443</v>
      </c>
      <c r="AF16" t="s">
        <v>10</v>
      </c>
      <c r="AG16" t="s">
        <v>10</v>
      </c>
      <c r="AH16" t="s">
        <v>10</v>
      </c>
      <c r="AI16" t="s">
        <v>10</v>
      </c>
      <c r="AJ16" t="s">
        <v>10</v>
      </c>
      <c r="AK16" t="s">
        <v>10</v>
      </c>
      <c r="AL16" t="s">
        <v>10</v>
      </c>
      <c r="AM16" t="s">
        <v>10</v>
      </c>
      <c r="AN16" t="s">
        <v>10</v>
      </c>
      <c r="AO16" t="s">
        <v>1453</v>
      </c>
      <c r="AP16" t="s">
        <v>9</v>
      </c>
      <c r="AQ16" t="s">
        <v>9</v>
      </c>
      <c r="AR16" t="s">
        <v>10</v>
      </c>
    </row>
    <row r="17" spans="1:44">
      <c r="A17" t="s">
        <v>1437</v>
      </c>
      <c r="B17" t="s">
        <v>1437</v>
      </c>
      <c r="C17" t="s">
        <v>1101</v>
      </c>
      <c r="D17" t="s">
        <v>1395</v>
      </c>
      <c r="E17" t="s">
        <v>1410</v>
      </c>
      <c r="F17" t="s">
        <v>1410</v>
      </c>
      <c r="G17" t="s">
        <v>1347</v>
      </c>
      <c r="H17" t="s">
        <v>1347</v>
      </c>
      <c r="I17" t="s">
        <v>1415</v>
      </c>
      <c r="J17" t="s">
        <v>1415</v>
      </c>
      <c r="K17" t="s">
        <v>1398</v>
      </c>
      <c r="L17" t="s">
        <v>1398</v>
      </c>
      <c r="M17" t="s">
        <v>1399</v>
      </c>
      <c r="N17" t="s">
        <v>1399</v>
      </c>
      <c r="O17" t="s">
        <v>1398</v>
      </c>
      <c r="P17" t="s">
        <v>1398</v>
      </c>
      <c r="Q17" t="s">
        <v>1438</v>
      </c>
      <c r="R17" t="s">
        <v>1401</v>
      </c>
      <c r="S17" t="s">
        <v>58</v>
      </c>
      <c r="T17" t="s">
        <v>58</v>
      </c>
      <c r="U17" t="s">
        <v>1454</v>
      </c>
      <c r="V17" t="s">
        <v>1439</v>
      </c>
      <c r="W17" t="s">
        <v>1404</v>
      </c>
      <c r="X17" t="s">
        <v>1404</v>
      </c>
      <c r="AA17" t="s">
        <v>1440</v>
      </c>
      <c r="AB17" t="s">
        <v>1441</v>
      </c>
      <c r="AC17" t="s">
        <v>1411</v>
      </c>
      <c r="AD17" t="s">
        <v>1411</v>
      </c>
      <c r="AE17" t="s">
        <v>1443</v>
      </c>
      <c r="AF17" t="s">
        <v>9</v>
      </c>
      <c r="AG17" t="s">
        <v>10</v>
      </c>
      <c r="AH17" t="s">
        <v>1444</v>
      </c>
      <c r="AI17" t="s">
        <v>10</v>
      </c>
      <c r="AJ17" t="s">
        <v>10</v>
      </c>
      <c r="AK17" t="s">
        <v>10</v>
      </c>
      <c r="AL17" t="s">
        <v>10</v>
      </c>
      <c r="AM17" t="s">
        <v>10</v>
      </c>
      <c r="AN17" t="s">
        <v>10</v>
      </c>
      <c r="AO17" t="s">
        <v>10</v>
      </c>
      <c r="AP17" t="s">
        <v>9</v>
      </c>
      <c r="AQ17" t="s">
        <v>9</v>
      </c>
      <c r="AR17" t="s">
        <v>10</v>
      </c>
    </row>
    <row r="18" spans="1:44">
      <c r="A18" t="s">
        <v>1437</v>
      </c>
      <c r="B18" t="s">
        <v>1437</v>
      </c>
      <c r="C18" t="s">
        <v>1106</v>
      </c>
      <c r="D18" t="s">
        <v>1395</v>
      </c>
      <c r="E18" t="s">
        <v>1410</v>
      </c>
      <c r="F18" t="s">
        <v>1410</v>
      </c>
      <c r="G18" t="s">
        <v>1445</v>
      </c>
      <c r="H18" t="s">
        <v>1347</v>
      </c>
      <c r="I18" t="s">
        <v>1413</v>
      </c>
      <c r="J18" t="s">
        <v>1413</v>
      </c>
      <c r="K18" t="s">
        <v>1398</v>
      </c>
      <c r="L18" t="s">
        <v>1398</v>
      </c>
      <c r="M18" t="s">
        <v>1398</v>
      </c>
      <c r="N18" t="s">
        <v>1398</v>
      </c>
      <c r="O18" t="s">
        <v>1415</v>
      </c>
      <c r="P18" t="s">
        <v>1415</v>
      </c>
      <c r="Q18" t="s">
        <v>1446</v>
      </c>
      <c r="R18" t="s">
        <v>1401</v>
      </c>
      <c r="S18" t="s">
        <v>1447</v>
      </c>
      <c r="T18" t="s">
        <v>1447</v>
      </c>
      <c r="U18" t="s">
        <v>1455</v>
      </c>
      <c r="V18" t="s">
        <v>1456</v>
      </c>
      <c r="W18" t="s">
        <v>1450</v>
      </c>
      <c r="X18" t="s">
        <v>1431</v>
      </c>
      <c r="Y18" t="s">
        <v>1451</v>
      </c>
      <c r="Z18" t="s">
        <v>1452</v>
      </c>
      <c r="AA18" t="s">
        <v>1440</v>
      </c>
      <c r="AB18" t="s">
        <v>1441</v>
      </c>
      <c r="AC18" t="s">
        <v>1411</v>
      </c>
      <c r="AD18" t="s">
        <v>1411</v>
      </c>
      <c r="AE18" t="s">
        <v>1443</v>
      </c>
      <c r="AF18" t="s">
        <v>10</v>
      </c>
      <c r="AG18" t="s">
        <v>10</v>
      </c>
      <c r="AH18" t="s">
        <v>10</v>
      </c>
      <c r="AI18" t="s">
        <v>10</v>
      </c>
      <c r="AJ18" t="s">
        <v>10</v>
      </c>
      <c r="AK18" t="s">
        <v>10</v>
      </c>
      <c r="AL18" t="s">
        <v>10</v>
      </c>
      <c r="AM18" t="s">
        <v>10</v>
      </c>
      <c r="AN18" t="s">
        <v>10</v>
      </c>
      <c r="AO18" t="s">
        <v>1453</v>
      </c>
      <c r="AP18" t="s">
        <v>9</v>
      </c>
      <c r="AQ18" t="s">
        <v>9</v>
      </c>
      <c r="AR18" t="s">
        <v>10</v>
      </c>
    </row>
    <row r="19" spans="1:44">
      <c r="B19" t="s">
        <v>1412</v>
      </c>
      <c r="D19" t="s">
        <v>1395</v>
      </c>
      <c r="F19" t="s">
        <v>1412</v>
      </c>
      <c r="H19" t="s">
        <v>1412</v>
      </c>
      <c r="J19" t="s">
        <v>1412</v>
      </c>
      <c r="L19" t="s">
        <v>1412</v>
      </c>
      <c r="N19" t="s">
        <v>1412</v>
      </c>
      <c r="O19" t="s">
        <v>1412</v>
      </c>
      <c r="P19" t="s">
        <v>1412</v>
      </c>
      <c r="S19" t="s">
        <v>58</v>
      </c>
      <c r="T19" t="s">
        <v>58</v>
      </c>
      <c r="U19" t="s">
        <v>1412</v>
      </c>
      <c r="V19" t="s">
        <v>1413</v>
      </c>
      <c r="W19" t="s">
        <v>1404</v>
      </c>
      <c r="X19" t="s">
        <v>1404</v>
      </c>
    </row>
    <row r="20" spans="1:44">
      <c r="A20" t="s">
        <v>1457</v>
      </c>
      <c r="B20" t="s">
        <v>1457</v>
      </c>
      <c r="C20" t="s">
        <v>108</v>
      </c>
      <c r="D20" t="s">
        <v>1395</v>
      </c>
      <c r="E20" t="s">
        <v>1396</v>
      </c>
      <c r="F20" t="s">
        <v>1396</v>
      </c>
      <c r="G20" t="s">
        <v>1458</v>
      </c>
      <c r="H20" t="s">
        <v>1347</v>
      </c>
      <c r="I20" t="s">
        <v>1459</v>
      </c>
      <c r="J20" t="s">
        <v>1459</v>
      </c>
      <c r="K20" t="s">
        <v>1460</v>
      </c>
      <c r="L20" t="s">
        <v>1460</v>
      </c>
      <c r="M20" t="s">
        <v>1399</v>
      </c>
      <c r="N20" t="s">
        <v>1399</v>
      </c>
      <c r="O20" t="s">
        <v>1460</v>
      </c>
      <c r="P20" t="s">
        <v>1460</v>
      </c>
      <c r="Q20" t="s">
        <v>1461</v>
      </c>
      <c r="R20" t="s">
        <v>1462</v>
      </c>
      <c r="S20" t="s">
        <v>58</v>
      </c>
      <c r="T20" t="s">
        <v>58</v>
      </c>
      <c r="U20" t="s">
        <v>1463</v>
      </c>
      <c r="V20" t="s">
        <v>1463</v>
      </c>
      <c r="W20" t="s">
        <v>1404</v>
      </c>
      <c r="X20" t="s">
        <v>1404</v>
      </c>
      <c r="AA20" t="s">
        <v>1464</v>
      </c>
      <c r="AB20" t="s">
        <v>1464</v>
      </c>
      <c r="AC20" t="s">
        <v>1435</v>
      </c>
      <c r="AD20" t="s">
        <v>1435</v>
      </c>
      <c r="AE20" t="s">
        <v>1465</v>
      </c>
      <c r="AF20" t="s">
        <v>10</v>
      </c>
      <c r="AG20" t="s">
        <v>10</v>
      </c>
      <c r="AH20" t="s">
        <v>10</v>
      </c>
      <c r="AI20" t="s">
        <v>1466</v>
      </c>
      <c r="AJ20" t="s">
        <v>10</v>
      </c>
      <c r="AK20" t="s">
        <v>10</v>
      </c>
      <c r="AL20" t="s">
        <v>10</v>
      </c>
      <c r="AM20" t="s">
        <v>10</v>
      </c>
      <c r="AN20" t="s">
        <v>10</v>
      </c>
      <c r="AO20" t="s">
        <v>1453</v>
      </c>
      <c r="AP20" t="s">
        <v>10</v>
      </c>
      <c r="AQ20" t="s">
        <v>10</v>
      </c>
      <c r="AR20" t="s">
        <v>10</v>
      </c>
    </row>
    <row r="21" spans="1:44">
      <c r="A21" t="s">
        <v>1467</v>
      </c>
      <c r="B21" t="s">
        <v>1467</v>
      </c>
      <c r="D21" t="s">
        <v>1395</v>
      </c>
      <c r="F21" t="s">
        <v>1427</v>
      </c>
      <c r="H21" t="s">
        <v>1347</v>
      </c>
      <c r="J21" t="s">
        <v>1468</v>
      </c>
      <c r="L21" t="s">
        <v>1415</v>
      </c>
      <c r="N21" t="s">
        <v>1399</v>
      </c>
      <c r="O21" t="s">
        <v>1412</v>
      </c>
      <c r="P21" t="s">
        <v>1415</v>
      </c>
      <c r="R21" t="s">
        <v>1462</v>
      </c>
      <c r="S21" t="s">
        <v>58</v>
      </c>
      <c r="T21" t="s">
        <v>58</v>
      </c>
      <c r="U21" t="s">
        <v>1412</v>
      </c>
      <c r="V21" t="s">
        <v>1463</v>
      </c>
      <c r="W21" t="s">
        <v>1404</v>
      </c>
      <c r="X21" t="s">
        <v>1404</v>
      </c>
      <c r="AA21" t="s">
        <v>1464</v>
      </c>
      <c r="AB21" t="s">
        <v>1464</v>
      </c>
      <c r="AC21" t="s">
        <v>1435</v>
      </c>
      <c r="AD21" t="s">
        <v>1435</v>
      </c>
      <c r="AE21" t="s">
        <v>1465</v>
      </c>
      <c r="AF21" t="s">
        <v>10</v>
      </c>
      <c r="AG21" t="s">
        <v>10</v>
      </c>
      <c r="AH21" t="s">
        <v>10</v>
      </c>
      <c r="AI21" t="s">
        <v>1466</v>
      </c>
      <c r="AJ21" t="s">
        <v>10</v>
      </c>
      <c r="AK21" t="s">
        <v>10</v>
      </c>
      <c r="AL21" t="s">
        <v>10</v>
      </c>
      <c r="AM21" t="s">
        <v>10</v>
      </c>
      <c r="AN21" t="s">
        <v>10</v>
      </c>
      <c r="AO21" t="s">
        <v>1453</v>
      </c>
      <c r="AP21" t="s">
        <v>10</v>
      </c>
      <c r="AQ21" t="s">
        <v>10</v>
      </c>
      <c r="AR21" t="s">
        <v>10</v>
      </c>
    </row>
    <row r="22" spans="1:44">
      <c r="A22" t="s">
        <v>1457</v>
      </c>
      <c r="B22" t="s">
        <v>1457</v>
      </c>
      <c r="C22" t="s">
        <v>665</v>
      </c>
      <c r="D22" t="s">
        <v>1395</v>
      </c>
      <c r="E22" t="s">
        <v>1410</v>
      </c>
      <c r="F22" t="s">
        <v>1410</v>
      </c>
      <c r="G22" t="s">
        <v>1347</v>
      </c>
      <c r="H22" t="s">
        <v>1347</v>
      </c>
      <c r="I22" t="s">
        <v>1397</v>
      </c>
      <c r="J22" t="s">
        <v>1468</v>
      </c>
      <c r="K22" t="s">
        <v>1415</v>
      </c>
      <c r="L22" t="s">
        <v>1460</v>
      </c>
      <c r="M22" t="s">
        <v>1399</v>
      </c>
      <c r="N22" t="s">
        <v>1399</v>
      </c>
      <c r="O22" t="s">
        <v>1415</v>
      </c>
      <c r="P22" t="s">
        <v>1460</v>
      </c>
      <c r="Q22" t="s">
        <v>1461</v>
      </c>
      <c r="R22" t="s">
        <v>1462</v>
      </c>
      <c r="S22" t="s">
        <v>58</v>
      </c>
      <c r="T22" t="s">
        <v>58</v>
      </c>
      <c r="U22" t="s">
        <v>1469</v>
      </c>
      <c r="V22" t="s">
        <v>1469</v>
      </c>
      <c r="W22" t="s">
        <v>1404</v>
      </c>
      <c r="X22" t="s">
        <v>1404</v>
      </c>
      <c r="AA22" t="s">
        <v>1464</v>
      </c>
      <c r="AB22" t="s">
        <v>1464</v>
      </c>
      <c r="AC22" t="s">
        <v>1435</v>
      </c>
      <c r="AD22" t="s">
        <v>1435</v>
      </c>
      <c r="AE22" t="s">
        <v>1465</v>
      </c>
      <c r="AF22" t="s">
        <v>10</v>
      </c>
      <c r="AG22" t="s">
        <v>10</v>
      </c>
      <c r="AH22" t="s">
        <v>10</v>
      </c>
      <c r="AI22" t="s">
        <v>1466</v>
      </c>
      <c r="AJ22" t="s">
        <v>10</v>
      </c>
      <c r="AK22" t="s">
        <v>10</v>
      </c>
      <c r="AL22" t="s">
        <v>10</v>
      </c>
      <c r="AM22" t="s">
        <v>10</v>
      </c>
      <c r="AN22" t="s">
        <v>10</v>
      </c>
      <c r="AO22" t="s">
        <v>1453</v>
      </c>
      <c r="AP22" t="s">
        <v>10</v>
      </c>
      <c r="AQ22" t="s">
        <v>10</v>
      </c>
      <c r="AR22" t="s">
        <v>10</v>
      </c>
    </row>
    <row r="23" spans="1:44">
      <c r="A23" t="s">
        <v>1467</v>
      </c>
      <c r="B23" t="s">
        <v>1467</v>
      </c>
      <c r="D23" t="s">
        <v>1395</v>
      </c>
      <c r="F23" t="s">
        <v>1470</v>
      </c>
      <c r="H23" t="s">
        <v>1347</v>
      </c>
      <c r="J23" t="s">
        <v>1468</v>
      </c>
      <c r="L23" t="s">
        <v>1415</v>
      </c>
      <c r="N23" t="s">
        <v>1399</v>
      </c>
      <c r="O23" t="s">
        <v>1412</v>
      </c>
      <c r="P23" t="s">
        <v>1415</v>
      </c>
      <c r="R23" t="s">
        <v>1462</v>
      </c>
      <c r="S23" t="s">
        <v>58</v>
      </c>
      <c r="T23" t="s">
        <v>58</v>
      </c>
      <c r="U23" t="s">
        <v>1412</v>
      </c>
      <c r="V23" t="s">
        <v>1463</v>
      </c>
      <c r="W23" t="s">
        <v>1404</v>
      </c>
      <c r="X23" t="s">
        <v>1404</v>
      </c>
      <c r="AA23" t="s">
        <v>1464</v>
      </c>
      <c r="AB23" t="s">
        <v>1464</v>
      </c>
      <c r="AC23" t="s">
        <v>1435</v>
      </c>
      <c r="AD23" t="s">
        <v>1435</v>
      </c>
      <c r="AE23" t="s">
        <v>1465</v>
      </c>
      <c r="AF23" t="s">
        <v>10</v>
      </c>
      <c r="AG23" t="s">
        <v>10</v>
      </c>
      <c r="AH23" t="s">
        <v>10</v>
      </c>
      <c r="AI23" t="s">
        <v>1466</v>
      </c>
      <c r="AJ23" t="s">
        <v>10</v>
      </c>
      <c r="AK23" t="s">
        <v>10</v>
      </c>
      <c r="AL23" t="s">
        <v>10</v>
      </c>
      <c r="AM23" t="s">
        <v>10</v>
      </c>
      <c r="AN23" t="s">
        <v>10</v>
      </c>
      <c r="AO23" t="s">
        <v>1453</v>
      </c>
      <c r="AP23" t="s">
        <v>10</v>
      </c>
      <c r="AQ23" t="s">
        <v>10</v>
      </c>
      <c r="AR23" t="s">
        <v>10</v>
      </c>
    </row>
    <row r="24" spans="1:44">
      <c r="A24" t="s">
        <v>1457</v>
      </c>
      <c r="B24" t="s">
        <v>1457</v>
      </c>
      <c r="C24" t="s">
        <v>560</v>
      </c>
      <c r="D24" t="s">
        <v>1395</v>
      </c>
      <c r="E24" t="s">
        <v>1424</v>
      </c>
      <c r="F24" t="s">
        <v>1424</v>
      </c>
      <c r="G24" t="s">
        <v>1347</v>
      </c>
      <c r="H24" t="s">
        <v>1347</v>
      </c>
      <c r="I24" t="s">
        <v>1397</v>
      </c>
      <c r="J24" t="s">
        <v>1397</v>
      </c>
      <c r="K24" t="s">
        <v>1415</v>
      </c>
      <c r="L24" t="s">
        <v>1415</v>
      </c>
      <c r="M24" t="s">
        <v>1399</v>
      </c>
      <c r="N24" t="s">
        <v>1399</v>
      </c>
      <c r="O24" t="s">
        <v>1415</v>
      </c>
      <c r="P24" t="s">
        <v>1415</v>
      </c>
      <c r="Q24" t="s">
        <v>1461</v>
      </c>
      <c r="R24" t="s">
        <v>1462</v>
      </c>
      <c r="S24" t="s">
        <v>58</v>
      </c>
      <c r="T24" t="s">
        <v>58</v>
      </c>
      <c r="U24" t="s">
        <v>1471</v>
      </c>
      <c r="V24" t="s">
        <v>1472</v>
      </c>
      <c r="W24" t="s">
        <v>1404</v>
      </c>
      <c r="X24" t="s">
        <v>1404</v>
      </c>
      <c r="AA24" t="s">
        <v>1473</v>
      </c>
      <c r="AB24" t="s">
        <v>1464</v>
      </c>
      <c r="AC24" t="s">
        <v>1411</v>
      </c>
      <c r="AD24" t="s">
        <v>1411</v>
      </c>
      <c r="AE24" t="s">
        <v>1473</v>
      </c>
      <c r="AF24" t="s">
        <v>10</v>
      </c>
      <c r="AG24" t="s">
        <v>10</v>
      </c>
      <c r="AH24" t="s">
        <v>10</v>
      </c>
      <c r="AI24" t="s">
        <v>1466</v>
      </c>
      <c r="AJ24" t="s">
        <v>10</v>
      </c>
      <c r="AK24" t="s">
        <v>10</v>
      </c>
      <c r="AL24" t="s">
        <v>10</v>
      </c>
      <c r="AM24" t="s">
        <v>10</v>
      </c>
      <c r="AN24" t="s">
        <v>10</v>
      </c>
      <c r="AO24" t="s">
        <v>1453</v>
      </c>
      <c r="AP24" t="s">
        <v>10</v>
      </c>
      <c r="AQ24" t="s">
        <v>10</v>
      </c>
      <c r="AR24" t="s">
        <v>10</v>
      </c>
    </row>
    <row r="25" spans="1:44">
      <c r="A25" t="s">
        <v>1474</v>
      </c>
      <c r="B25" t="s">
        <v>1474</v>
      </c>
      <c r="C25" t="s">
        <v>112</v>
      </c>
      <c r="D25" t="s">
        <v>1395</v>
      </c>
      <c r="E25" t="s">
        <v>1396</v>
      </c>
      <c r="F25" t="s">
        <v>1396</v>
      </c>
      <c r="G25" t="s">
        <v>1445</v>
      </c>
      <c r="H25" t="s">
        <v>1347</v>
      </c>
      <c r="I25" t="s">
        <v>1475</v>
      </c>
      <c r="J25" t="s">
        <v>1475</v>
      </c>
      <c r="K25" t="s">
        <v>1398</v>
      </c>
      <c r="L25" t="s">
        <v>1398</v>
      </c>
      <c r="M25" t="s">
        <v>1415</v>
      </c>
      <c r="N25" t="s">
        <v>1415</v>
      </c>
      <c r="O25" t="s">
        <v>1397</v>
      </c>
      <c r="P25" t="s">
        <v>1397</v>
      </c>
      <c r="Q25" t="s">
        <v>1476</v>
      </c>
      <c r="R25" t="s">
        <v>1401</v>
      </c>
      <c r="S25" t="s">
        <v>58</v>
      </c>
      <c r="T25" t="s">
        <v>58</v>
      </c>
      <c r="U25" t="s">
        <v>1477</v>
      </c>
      <c r="V25" t="s">
        <v>1478</v>
      </c>
      <c r="W25" t="s">
        <v>1404</v>
      </c>
      <c r="X25" t="s">
        <v>1404</v>
      </c>
      <c r="AA25" t="s">
        <v>1479</v>
      </c>
      <c r="AB25" t="s">
        <v>1479</v>
      </c>
      <c r="AC25" t="s">
        <v>1442</v>
      </c>
      <c r="AD25" t="s">
        <v>1442</v>
      </c>
      <c r="AE25" t="s">
        <v>1479</v>
      </c>
      <c r="AF25" t="s">
        <v>10</v>
      </c>
      <c r="AG25" t="s">
        <v>10</v>
      </c>
      <c r="AH25" t="s">
        <v>1480</v>
      </c>
      <c r="AI25" t="s">
        <v>10</v>
      </c>
      <c r="AJ25" t="s">
        <v>10</v>
      </c>
      <c r="AK25" t="s">
        <v>10</v>
      </c>
      <c r="AL25" t="s">
        <v>10</v>
      </c>
      <c r="AM25" t="s">
        <v>10</v>
      </c>
      <c r="AN25" t="s">
        <v>10</v>
      </c>
      <c r="AO25" t="s">
        <v>1481</v>
      </c>
      <c r="AP25" t="s">
        <v>10</v>
      </c>
      <c r="AQ25" t="s">
        <v>9</v>
      </c>
      <c r="AR25" t="s">
        <v>10</v>
      </c>
    </row>
    <row r="26" spans="1:44">
      <c r="A26" t="s">
        <v>1474</v>
      </c>
      <c r="B26" t="s">
        <v>1474</v>
      </c>
      <c r="C26" t="s">
        <v>114</v>
      </c>
      <c r="D26" t="s">
        <v>1395</v>
      </c>
      <c r="E26" t="s">
        <v>1396</v>
      </c>
      <c r="F26" t="s">
        <v>1396</v>
      </c>
      <c r="G26" t="s">
        <v>1445</v>
      </c>
      <c r="H26" t="s">
        <v>1347</v>
      </c>
      <c r="I26" t="s">
        <v>1482</v>
      </c>
      <c r="J26" t="s">
        <v>1482</v>
      </c>
      <c r="K26" t="s">
        <v>1398</v>
      </c>
      <c r="L26" t="s">
        <v>1398</v>
      </c>
      <c r="M26" t="s">
        <v>1460</v>
      </c>
      <c r="N26" t="s">
        <v>1460</v>
      </c>
      <c r="O26" t="s">
        <v>1483</v>
      </c>
      <c r="P26" t="s">
        <v>1483</v>
      </c>
      <c r="Q26" t="s">
        <v>1416</v>
      </c>
      <c r="R26" t="s">
        <v>1401</v>
      </c>
      <c r="S26" t="s">
        <v>1447</v>
      </c>
      <c r="T26" t="s">
        <v>1447</v>
      </c>
      <c r="U26" t="s">
        <v>1484</v>
      </c>
      <c r="V26" t="s">
        <v>1485</v>
      </c>
      <c r="W26" t="s">
        <v>1431</v>
      </c>
      <c r="X26" t="s">
        <v>1431</v>
      </c>
      <c r="Y26" t="s">
        <v>1486</v>
      </c>
      <c r="Z26" t="s">
        <v>1486</v>
      </c>
      <c r="AA26" t="s">
        <v>1479</v>
      </c>
      <c r="AB26" t="s">
        <v>1479</v>
      </c>
      <c r="AC26" t="s">
        <v>1442</v>
      </c>
      <c r="AD26" t="s">
        <v>1442</v>
      </c>
      <c r="AE26" t="s">
        <v>1479</v>
      </c>
      <c r="AF26" t="s">
        <v>10</v>
      </c>
      <c r="AG26" t="s">
        <v>10</v>
      </c>
      <c r="AH26" t="s">
        <v>10</v>
      </c>
      <c r="AI26" t="s">
        <v>10</v>
      </c>
      <c r="AJ26" t="s">
        <v>10</v>
      </c>
      <c r="AK26" t="s">
        <v>10</v>
      </c>
      <c r="AL26" t="s">
        <v>10</v>
      </c>
      <c r="AM26" t="s">
        <v>10</v>
      </c>
      <c r="AN26" t="s">
        <v>10</v>
      </c>
      <c r="AO26" t="s">
        <v>10</v>
      </c>
      <c r="AP26" t="s">
        <v>10</v>
      </c>
      <c r="AQ26" t="s">
        <v>9</v>
      </c>
      <c r="AR26" t="s">
        <v>10</v>
      </c>
    </row>
    <row r="27" spans="1:44">
      <c r="A27" t="s">
        <v>1474</v>
      </c>
      <c r="B27" t="s">
        <v>1474</v>
      </c>
      <c r="C27" t="s">
        <v>115</v>
      </c>
      <c r="D27" t="s">
        <v>1395</v>
      </c>
      <c r="E27" t="s">
        <v>1396</v>
      </c>
      <c r="F27" t="s">
        <v>1396</v>
      </c>
      <c r="G27" t="s">
        <v>1347</v>
      </c>
      <c r="H27" t="s">
        <v>1347</v>
      </c>
      <c r="I27" t="s">
        <v>1487</v>
      </c>
      <c r="J27" t="s">
        <v>1487</v>
      </c>
      <c r="K27" t="s">
        <v>1398</v>
      </c>
      <c r="L27" t="s">
        <v>1398</v>
      </c>
      <c r="M27" t="s">
        <v>1399</v>
      </c>
      <c r="N27" t="s">
        <v>1399</v>
      </c>
      <c r="O27" t="s">
        <v>1398</v>
      </c>
      <c r="P27" t="s">
        <v>1398</v>
      </c>
      <c r="Q27" t="s">
        <v>1476</v>
      </c>
      <c r="R27" t="s">
        <v>1401</v>
      </c>
      <c r="S27" t="s">
        <v>58</v>
      </c>
      <c r="T27" t="s">
        <v>58</v>
      </c>
      <c r="U27" t="s">
        <v>1488</v>
      </c>
      <c r="V27" t="s">
        <v>1489</v>
      </c>
      <c r="W27" t="s">
        <v>1404</v>
      </c>
      <c r="X27" t="s">
        <v>1404</v>
      </c>
      <c r="AA27" t="s">
        <v>1479</v>
      </c>
      <c r="AB27" t="s">
        <v>1479</v>
      </c>
      <c r="AC27" t="s">
        <v>1442</v>
      </c>
      <c r="AD27" t="s">
        <v>1442</v>
      </c>
      <c r="AE27" t="s">
        <v>1479</v>
      </c>
      <c r="AF27" t="s">
        <v>9</v>
      </c>
      <c r="AG27" t="s">
        <v>10</v>
      </c>
      <c r="AH27" t="s">
        <v>1444</v>
      </c>
      <c r="AI27" t="s">
        <v>10</v>
      </c>
      <c r="AJ27" t="s">
        <v>10</v>
      </c>
      <c r="AK27" t="s">
        <v>10</v>
      </c>
      <c r="AL27" t="s">
        <v>10</v>
      </c>
      <c r="AM27" t="s">
        <v>10</v>
      </c>
      <c r="AN27" t="s">
        <v>10</v>
      </c>
      <c r="AO27" t="s">
        <v>1481</v>
      </c>
      <c r="AP27" t="s">
        <v>1490</v>
      </c>
      <c r="AQ27" t="s">
        <v>9</v>
      </c>
      <c r="AR27" t="s">
        <v>10</v>
      </c>
    </row>
    <row r="28" spans="1:44">
      <c r="A28" t="s">
        <v>1474</v>
      </c>
      <c r="B28" t="s">
        <v>1474</v>
      </c>
      <c r="C28" t="s">
        <v>1220</v>
      </c>
      <c r="D28" t="s">
        <v>1395</v>
      </c>
      <c r="E28" t="s">
        <v>1470</v>
      </c>
      <c r="F28" t="s">
        <v>1470</v>
      </c>
      <c r="G28" t="s">
        <v>1347</v>
      </c>
      <c r="H28" t="s">
        <v>1347</v>
      </c>
      <c r="I28" t="s">
        <v>1491</v>
      </c>
      <c r="J28" t="s">
        <v>1491</v>
      </c>
      <c r="K28" t="s">
        <v>1398</v>
      </c>
      <c r="L28" t="s">
        <v>1398</v>
      </c>
      <c r="M28" t="s">
        <v>1399</v>
      </c>
      <c r="N28" t="s">
        <v>1399</v>
      </c>
      <c r="O28" t="s">
        <v>1398</v>
      </c>
      <c r="P28" t="s">
        <v>1398</v>
      </c>
      <c r="Q28" t="s">
        <v>1476</v>
      </c>
      <c r="R28" t="s">
        <v>1401</v>
      </c>
      <c r="S28" t="s">
        <v>58</v>
      </c>
      <c r="T28" t="s">
        <v>58</v>
      </c>
      <c r="U28" t="s">
        <v>1492</v>
      </c>
      <c r="V28" t="s">
        <v>1493</v>
      </c>
      <c r="W28" t="s">
        <v>1431</v>
      </c>
      <c r="X28" t="s">
        <v>1431</v>
      </c>
      <c r="Y28" t="s">
        <v>1486</v>
      </c>
      <c r="Z28" t="s">
        <v>1486</v>
      </c>
      <c r="AA28" t="s">
        <v>1479</v>
      </c>
      <c r="AB28" t="s">
        <v>1479</v>
      </c>
      <c r="AC28" t="s">
        <v>1423</v>
      </c>
      <c r="AD28" t="s">
        <v>1423</v>
      </c>
      <c r="AE28" t="s">
        <v>1479</v>
      </c>
      <c r="AF28" t="s">
        <v>10</v>
      </c>
      <c r="AG28" t="s">
        <v>10</v>
      </c>
      <c r="AH28" t="s">
        <v>1480</v>
      </c>
      <c r="AI28" t="s">
        <v>10</v>
      </c>
      <c r="AJ28" t="s">
        <v>10</v>
      </c>
      <c r="AK28" t="s">
        <v>10</v>
      </c>
      <c r="AL28" t="s">
        <v>10</v>
      </c>
      <c r="AM28" t="s">
        <v>10</v>
      </c>
      <c r="AN28" t="s">
        <v>10</v>
      </c>
      <c r="AO28" t="s">
        <v>1481</v>
      </c>
      <c r="AP28" t="s">
        <v>10</v>
      </c>
      <c r="AQ28" t="s">
        <v>10</v>
      </c>
      <c r="AR28" t="s">
        <v>10</v>
      </c>
    </row>
    <row r="29" spans="1:44">
      <c r="A29" t="s">
        <v>1474</v>
      </c>
      <c r="B29" t="s">
        <v>1474</v>
      </c>
      <c r="C29" t="s">
        <v>1214</v>
      </c>
      <c r="D29" t="s">
        <v>1395</v>
      </c>
      <c r="E29" t="s">
        <v>1494</v>
      </c>
      <c r="F29" t="s">
        <v>1494</v>
      </c>
      <c r="G29" t="s">
        <v>1347</v>
      </c>
      <c r="H29" t="s">
        <v>1347</v>
      </c>
      <c r="I29" t="s">
        <v>1398</v>
      </c>
      <c r="J29" t="s">
        <v>1398</v>
      </c>
      <c r="K29" t="s">
        <v>1415</v>
      </c>
      <c r="L29" t="s">
        <v>1415</v>
      </c>
      <c r="M29" t="s">
        <v>1399</v>
      </c>
      <c r="N29" t="s">
        <v>1399</v>
      </c>
      <c r="O29" t="s">
        <v>1415</v>
      </c>
      <c r="P29" t="s">
        <v>1415</v>
      </c>
      <c r="Q29" t="s">
        <v>1476</v>
      </c>
      <c r="R29" t="s">
        <v>1401</v>
      </c>
      <c r="S29" t="s">
        <v>58</v>
      </c>
      <c r="T29" t="s">
        <v>58</v>
      </c>
      <c r="U29" t="s">
        <v>1495</v>
      </c>
      <c r="V29" t="s">
        <v>1496</v>
      </c>
      <c r="W29" t="s">
        <v>1431</v>
      </c>
      <c r="X29" t="s">
        <v>1431</v>
      </c>
      <c r="Y29" t="s">
        <v>1486</v>
      </c>
      <c r="Z29" t="s">
        <v>1486</v>
      </c>
      <c r="AA29" t="s">
        <v>1479</v>
      </c>
      <c r="AB29" t="s">
        <v>1479</v>
      </c>
      <c r="AC29" t="s">
        <v>1423</v>
      </c>
      <c r="AD29" t="s">
        <v>1423</v>
      </c>
      <c r="AE29" t="s">
        <v>1479</v>
      </c>
      <c r="AF29" t="s">
        <v>10</v>
      </c>
      <c r="AG29" t="s">
        <v>10</v>
      </c>
      <c r="AH29" t="s">
        <v>1480</v>
      </c>
      <c r="AI29" t="s">
        <v>10</v>
      </c>
      <c r="AJ29" t="s">
        <v>10</v>
      </c>
      <c r="AK29" t="s">
        <v>10</v>
      </c>
      <c r="AL29" t="s">
        <v>10</v>
      </c>
      <c r="AM29" t="s">
        <v>10</v>
      </c>
      <c r="AN29" t="s">
        <v>10</v>
      </c>
      <c r="AO29" t="s">
        <v>1481</v>
      </c>
      <c r="AP29" t="s">
        <v>9</v>
      </c>
      <c r="AQ29" t="s">
        <v>9</v>
      </c>
      <c r="AR29" t="s">
        <v>10</v>
      </c>
    </row>
    <row r="30" spans="1:44">
      <c r="B30" t="s">
        <v>1412</v>
      </c>
      <c r="D30" t="s">
        <v>1395</v>
      </c>
      <c r="F30" t="s">
        <v>1412</v>
      </c>
      <c r="H30" t="s">
        <v>1412</v>
      </c>
      <c r="J30" t="s">
        <v>1412</v>
      </c>
      <c r="L30" t="s">
        <v>1412</v>
      </c>
      <c r="N30" t="s">
        <v>1412</v>
      </c>
      <c r="O30" t="s">
        <v>1412</v>
      </c>
      <c r="P30" t="s">
        <v>1412</v>
      </c>
      <c r="S30" t="s">
        <v>58</v>
      </c>
      <c r="T30" t="s">
        <v>58</v>
      </c>
      <c r="U30" t="s">
        <v>1412</v>
      </c>
      <c r="V30" t="s">
        <v>1413</v>
      </c>
      <c r="W30" t="s">
        <v>1404</v>
      </c>
      <c r="X30" t="s">
        <v>1404</v>
      </c>
    </row>
    <row r="31" spans="1:44">
      <c r="A31" t="s">
        <v>1497</v>
      </c>
      <c r="B31" t="s">
        <v>1497</v>
      </c>
      <c r="C31" t="s">
        <v>104</v>
      </c>
      <c r="D31" t="s">
        <v>1395</v>
      </c>
      <c r="E31" t="s">
        <v>1396</v>
      </c>
      <c r="F31" t="s">
        <v>1396</v>
      </c>
      <c r="G31" t="s">
        <v>1498</v>
      </c>
      <c r="H31" t="s">
        <v>72</v>
      </c>
      <c r="I31" t="s">
        <v>1499</v>
      </c>
      <c r="J31" t="s">
        <v>1500</v>
      </c>
      <c r="K31" t="s">
        <v>1398</v>
      </c>
      <c r="L31" t="s">
        <v>1398</v>
      </c>
      <c r="M31" t="s">
        <v>1491</v>
      </c>
      <c r="N31" t="s">
        <v>1491</v>
      </c>
      <c r="O31" t="s">
        <v>1413</v>
      </c>
      <c r="P31" t="s">
        <v>1413</v>
      </c>
      <c r="Q31" t="s">
        <v>1501</v>
      </c>
      <c r="R31" t="s">
        <v>1428</v>
      </c>
      <c r="S31" t="s">
        <v>58</v>
      </c>
      <c r="T31" t="s">
        <v>58</v>
      </c>
      <c r="U31" t="s">
        <v>1502</v>
      </c>
      <c r="V31" t="s">
        <v>1503</v>
      </c>
      <c r="W31" t="s">
        <v>1404</v>
      </c>
      <c r="X31" t="s">
        <v>1404</v>
      </c>
      <c r="AA31" t="s">
        <v>1440</v>
      </c>
      <c r="AB31" t="s">
        <v>1440</v>
      </c>
      <c r="AC31" t="s">
        <v>1435</v>
      </c>
      <c r="AD31" t="s">
        <v>1435</v>
      </c>
      <c r="AE31" t="s">
        <v>1440</v>
      </c>
      <c r="AF31" t="s">
        <v>10</v>
      </c>
      <c r="AG31" t="s">
        <v>10</v>
      </c>
      <c r="AH31" t="s">
        <v>10</v>
      </c>
      <c r="AI31" t="s">
        <v>10</v>
      </c>
      <c r="AJ31" t="s">
        <v>10</v>
      </c>
      <c r="AK31" t="s">
        <v>10</v>
      </c>
      <c r="AL31" t="s">
        <v>10</v>
      </c>
      <c r="AM31" t="s">
        <v>10</v>
      </c>
      <c r="AN31" t="s">
        <v>10</v>
      </c>
      <c r="AO31" t="s">
        <v>1504</v>
      </c>
      <c r="AP31" t="s">
        <v>9</v>
      </c>
      <c r="AQ31" t="s">
        <v>10</v>
      </c>
      <c r="AR31" t="s">
        <v>10</v>
      </c>
    </row>
    <row r="32" spans="1:44">
      <c r="A32" t="s">
        <v>1505</v>
      </c>
      <c r="B32" t="s">
        <v>1505</v>
      </c>
      <c r="C32" t="s">
        <v>105</v>
      </c>
      <c r="D32" t="s">
        <v>1395</v>
      </c>
      <c r="E32" t="s">
        <v>1396</v>
      </c>
      <c r="F32" t="s">
        <v>1396</v>
      </c>
      <c r="G32" t="s">
        <v>1506</v>
      </c>
      <c r="H32" t="s">
        <v>1445</v>
      </c>
      <c r="I32" t="s">
        <v>1507</v>
      </c>
      <c r="J32" t="s">
        <v>1508</v>
      </c>
      <c r="K32" t="s">
        <v>1398</v>
      </c>
      <c r="L32" t="s">
        <v>1398</v>
      </c>
      <c r="M32" t="s">
        <v>1491</v>
      </c>
      <c r="N32" t="s">
        <v>1491</v>
      </c>
      <c r="O32" t="s">
        <v>1413</v>
      </c>
      <c r="P32" t="s">
        <v>1413</v>
      </c>
      <c r="Q32" t="s">
        <v>1501</v>
      </c>
      <c r="R32" t="s">
        <v>1428</v>
      </c>
      <c r="S32" t="s">
        <v>58</v>
      </c>
      <c r="T32" t="s">
        <v>58</v>
      </c>
      <c r="U32" t="s">
        <v>1509</v>
      </c>
      <c r="V32" t="s">
        <v>1510</v>
      </c>
      <c r="W32" t="s">
        <v>1404</v>
      </c>
      <c r="X32" t="s">
        <v>1404</v>
      </c>
      <c r="AA32" t="s">
        <v>1440</v>
      </c>
      <c r="AB32" t="s">
        <v>1440</v>
      </c>
      <c r="AC32" t="s">
        <v>1435</v>
      </c>
      <c r="AD32" t="s">
        <v>1435</v>
      </c>
      <c r="AE32" t="s">
        <v>1440</v>
      </c>
      <c r="AF32" t="s">
        <v>9</v>
      </c>
      <c r="AG32" t="s">
        <v>10</v>
      </c>
      <c r="AH32" t="s">
        <v>1444</v>
      </c>
      <c r="AI32" t="s">
        <v>10</v>
      </c>
      <c r="AJ32" t="s">
        <v>10</v>
      </c>
      <c r="AK32" t="s">
        <v>10</v>
      </c>
      <c r="AL32" t="s">
        <v>10</v>
      </c>
      <c r="AM32" t="s">
        <v>10</v>
      </c>
      <c r="AN32" t="s">
        <v>10</v>
      </c>
      <c r="AO32" t="s">
        <v>1504</v>
      </c>
      <c r="AP32" t="s">
        <v>9</v>
      </c>
      <c r="AQ32" t="s">
        <v>10</v>
      </c>
      <c r="AR32" t="s">
        <v>10</v>
      </c>
    </row>
    <row r="33" spans="1:44">
      <c r="A33" t="s">
        <v>1511</v>
      </c>
      <c r="B33" t="s">
        <v>1511</v>
      </c>
      <c r="C33" t="s">
        <v>243</v>
      </c>
      <c r="D33" t="s">
        <v>1395</v>
      </c>
      <c r="E33" t="s">
        <v>1470</v>
      </c>
      <c r="F33" t="s">
        <v>1470</v>
      </c>
      <c r="G33" t="s">
        <v>1512</v>
      </c>
      <c r="H33" t="s">
        <v>1445</v>
      </c>
      <c r="I33" t="s">
        <v>1413</v>
      </c>
      <c r="J33" t="s">
        <v>1500</v>
      </c>
      <c r="K33" t="s">
        <v>1415</v>
      </c>
      <c r="L33" t="s">
        <v>1398</v>
      </c>
      <c r="M33" t="s">
        <v>1398</v>
      </c>
      <c r="N33" t="s">
        <v>1491</v>
      </c>
      <c r="O33" t="s">
        <v>1397</v>
      </c>
      <c r="P33" t="s">
        <v>1413</v>
      </c>
      <c r="Q33" t="s">
        <v>1438</v>
      </c>
      <c r="R33" t="s">
        <v>1428</v>
      </c>
      <c r="S33" t="s">
        <v>58</v>
      </c>
      <c r="T33" t="s">
        <v>58</v>
      </c>
      <c r="U33" t="s">
        <v>1513</v>
      </c>
      <c r="V33" t="s">
        <v>1503</v>
      </c>
      <c r="W33" t="s">
        <v>1404</v>
      </c>
      <c r="X33" t="s">
        <v>1404</v>
      </c>
      <c r="AA33" t="s">
        <v>1440</v>
      </c>
      <c r="AB33" t="s">
        <v>1440</v>
      </c>
      <c r="AC33" t="s">
        <v>1423</v>
      </c>
      <c r="AD33" t="s">
        <v>1423</v>
      </c>
      <c r="AE33" t="s">
        <v>1440</v>
      </c>
      <c r="AF33" t="s">
        <v>10</v>
      </c>
      <c r="AG33" t="s">
        <v>10</v>
      </c>
      <c r="AH33" t="s">
        <v>10</v>
      </c>
      <c r="AI33" t="s">
        <v>10</v>
      </c>
      <c r="AJ33" t="s">
        <v>10</v>
      </c>
      <c r="AK33" t="s">
        <v>10</v>
      </c>
      <c r="AL33" t="s">
        <v>10</v>
      </c>
      <c r="AM33" t="s">
        <v>10</v>
      </c>
      <c r="AN33" t="s">
        <v>10</v>
      </c>
      <c r="AO33" t="s">
        <v>10</v>
      </c>
      <c r="AP33" t="s">
        <v>1514</v>
      </c>
      <c r="AQ33" t="s">
        <v>10</v>
      </c>
      <c r="AR33" t="s">
        <v>10</v>
      </c>
    </row>
    <row r="34" spans="1:44">
      <c r="B34" t="s">
        <v>1412</v>
      </c>
      <c r="D34" t="s">
        <v>1395</v>
      </c>
      <c r="F34" t="s">
        <v>1412</v>
      </c>
      <c r="H34" t="s">
        <v>1412</v>
      </c>
      <c r="J34" t="s">
        <v>1412</v>
      </c>
      <c r="L34" t="s">
        <v>1412</v>
      </c>
      <c r="N34" t="s">
        <v>1412</v>
      </c>
      <c r="O34" t="s">
        <v>1412</v>
      </c>
      <c r="P34" t="s">
        <v>1412</v>
      </c>
      <c r="S34" t="s">
        <v>58</v>
      </c>
      <c r="T34" t="s">
        <v>58</v>
      </c>
      <c r="U34" t="s">
        <v>1412</v>
      </c>
      <c r="V34" t="s">
        <v>1413</v>
      </c>
      <c r="W34" t="s">
        <v>1404</v>
      </c>
      <c r="X34" t="s">
        <v>1404</v>
      </c>
    </row>
    <row r="35" spans="1:44">
      <c r="A35" t="s">
        <v>1515</v>
      </c>
      <c r="B35" t="s">
        <v>1516</v>
      </c>
      <c r="C35" t="s">
        <v>100</v>
      </c>
      <c r="D35" t="s">
        <v>1395</v>
      </c>
      <c r="E35" t="s">
        <v>1396</v>
      </c>
      <c r="F35" t="s">
        <v>1396</v>
      </c>
      <c r="G35" t="s">
        <v>1347</v>
      </c>
      <c r="H35" t="s">
        <v>1347</v>
      </c>
      <c r="I35" t="s">
        <v>1399</v>
      </c>
      <c r="J35" t="s">
        <v>1398</v>
      </c>
      <c r="K35" t="s">
        <v>1399</v>
      </c>
      <c r="L35" t="s">
        <v>1399</v>
      </c>
      <c r="M35" t="s">
        <v>1399</v>
      </c>
      <c r="N35" t="s">
        <v>1399</v>
      </c>
      <c r="O35" t="s">
        <v>1399</v>
      </c>
      <c r="P35" t="s">
        <v>1399</v>
      </c>
      <c r="Q35" t="s">
        <v>1517</v>
      </c>
      <c r="R35" t="s">
        <v>1401</v>
      </c>
      <c r="S35" t="s">
        <v>58</v>
      </c>
      <c r="T35" t="s">
        <v>58</v>
      </c>
      <c r="U35" t="s">
        <v>1412</v>
      </c>
      <c r="V35" t="s">
        <v>1518</v>
      </c>
      <c r="W35" t="s">
        <v>1404</v>
      </c>
      <c r="X35" t="s">
        <v>1404</v>
      </c>
      <c r="AA35" t="s">
        <v>1419</v>
      </c>
      <c r="AB35" t="s">
        <v>1419</v>
      </c>
      <c r="AC35" t="s">
        <v>1442</v>
      </c>
      <c r="AD35" t="s">
        <v>1442</v>
      </c>
      <c r="AE35" t="s">
        <v>1420</v>
      </c>
      <c r="AF35" t="s">
        <v>10</v>
      </c>
      <c r="AG35" t="s">
        <v>10</v>
      </c>
      <c r="AH35" t="s">
        <v>10</v>
      </c>
      <c r="AI35" t="s">
        <v>10</v>
      </c>
      <c r="AJ35" t="s">
        <v>10</v>
      </c>
      <c r="AK35" t="s">
        <v>10</v>
      </c>
      <c r="AL35" t="s">
        <v>10</v>
      </c>
      <c r="AM35" t="s">
        <v>10</v>
      </c>
      <c r="AN35" t="s">
        <v>10</v>
      </c>
      <c r="AO35" t="s">
        <v>10</v>
      </c>
      <c r="AP35" t="s">
        <v>10</v>
      </c>
      <c r="AQ35" t="s">
        <v>10</v>
      </c>
      <c r="AR35" t="s">
        <v>10</v>
      </c>
    </row>
    <row r="36" spans="1:44">
      <c r="A36" t="s">
        <v>63</v>
      </c>
      <c r="B36" t="s">
        <v>63</v>
      </c>
      <c r="C36" t="s">
        <v>120</v>
      </c>
      <c r="D36" t="s">
        <v>1395</v>
      </c>
      <c r="E36" t="s">
        <v>1427</v>
      </c>
      <c r="F36" t="s">
        <v>1427</v>
      </c>
      <c r="G36" t="s">
        <v>1347</v>
      </c>
      <c r="H36" t="s">
        <v>1347</v>
      </c>
      <c r="I36" t="s">
        <v>1415</v>
      </c>
      <c r="J36" t="s">
        <v>1415</v>
      </c>
      <c r="K36" t="s">
        <v>1398</v>
      </c>
      <c r="L36" t="s">
        <v>1398</v>
      </c>
      <c r="M36" t="s">
        <v>1399</v>
      </c>
      <c r="N36" t="s">
        <v>1399</v>
      </c>
      <c r="O36" t="s">
        <v>1398</v>
      </c>
      <c r="P36" t="s">
        <v>1398</v>
      </c>
      <c r="Q36" t="s">
        <v>1519</v>
      </c>
      <c r="R36" t="s">
        <v>1428</v>
      </c>
      <c r="S36" t="s">
        <v>58</v>
      </c>
      <c r="T36" t="s">
        <v>58</v>
      </c>
      <c r="U36" t="s">
        <v>1402</v>
      </c>
      <c r="V36" t="s">
        <v>1402</v>
      </c>
      <c r="W36" t="s">
        <v>1404</v>
      </c>
      <c r="X36" t="s">
        <v>1404</v>
      </c>
      <c r="AA36" t="s">
        <v>1419</v>
      </c>
      <c r="AB36" t="s">
        <v>1419</v>
      </c>
      <c r="AC36" t="s">
        <v>1442</v>
      </c>
      <c r="AD36" t="s">
        <v>1442</v>
      </c>
      <c r="AE36" t="s">
        <v>1420</v>
      </c>
      <c r="AF36" t="s">
        <v>10</v>
      </c>
      <c r="AG36" t="s">
        <v>10</v>
      </c>
      <c r="AH36" t="s">
        <v>10</v>
      </c>
      <c r="AI36" t="s">
        <v>10</v>
      </c>
      <c r="AJ36" t="s">
        <v>10</v>
      </c>
      <c r="AK36" t="s">
        <v>10</v>
      </c>
      <c r="AL36" t="s">
        <v>10</v>
      </c>
      <c r="AM36" t="s">
        <v>10</v>
      </c>
      <c r="AN36" t="s">
        <v>10</v>
      </c>
      <c r="AO36" t="s">
        <v>10</v>
      </c>
      <c r="AP36" t="s">
        <v>10</v>
      </c>
      <c r="AQ36" t="s">
        <v>10</v>
      </c>
      <c r="AR36" t="s">
        <v>10</v>
      </c>
    </row>
    <row r="37" spans="1:44">
      <c r="A37" t="s">
        <v>1520</v>
      </c>
      <c r="B37" t="s">
        <v>1520</v>
      </c>
      <c r="C37" t="s">
        <v>238</v>
      </c>
      <c r="D37" t="s">
        <v>1395</v>
      </c>
      <c r="E37" t="s">
        <v>1410</v>
      </c>
      <c r="F37" t="s">
        <v>1410</v>
      </c>
      <c r="G37" t="s">
        <v>1347</v>
      </c>
      <c r="H37" t="s">
        <v>1347</v>
      </c>
      <c r="I37" t="s">
        <v>1399</v>
      </c>
      <c r="J37" t="s">
        <v>1398</v>
      </c>
      <c r="K37" t="s">
        <v>1399</v>
      </c>
      <c r="L37" t="s">
        <v>1399</v>
      </c>
      <c r="M37" t="s">
        <v>1399</v>
      </c>
      <c r="N37" t="s">
        <v>1399</v>
      </c>
      <c r="O37" t="s">
        <v>1399</v>
      </c>
      <c r="P37" t="s">
        <v>1399</v>
      </c>
      <c r="Q37" t="s">
        <v>1517</v>
      </c>
      <c r="R37" t="s">
        <v>1401</v>
      </c>
      <c r="S37" t="s">
        <v>58</v>
      </c>
      <c r="T37" t="s">
        <v>58</v>
      </c>
      <c r="U37" t="s">
        <v>1521</v>
      </c>
      <c r="V37" t="s">
        <v>1518</v>
      </c>
      <c r="W37" t="s">
        <v>1404</v>
      </c>
      <c r="X37" t="s">
        <v>1404</v>
      </c>
      <c r="AA37" t="s">
        <v>1419</v>
      </c>
      <c r="AB37" t="s">
        <v>1419</v>
      </c>
      <c r="AC37" t="s">
        <v>1423</v>
      </c>
      <c r="AD37" t="s">
        <v>1423</v>
      </c>
      <c r="AE37" t="s">
        <v>1420</v>
      </c>
      <c r="AF37" t="s">
        <v>10</v>
      </c>
      <c r="AG37" t="s">
        <v>10</v>
      </c>
      <c r="AH37" t="s">
        <v>10</v>
      </c>
      <c r="AI37" t="s">
        <v>10</v>
      </c>
      <c r="AJ37" t="s">
        <v>10</v>
      </c>
      <c r="AK37" t="s">
        <v>10</v>
      </c>
      <c r="AL37" t="s">
        <v>10</v>
      </c>
      <c r="AM37" t="s">
        <v>10</v>
      </c>
      <c r="AN37" t="s">
        <v>10</v>
      </c>
      <c r="AO37" t="s">
        <v>10</v>
      </c>
      <c r="AP37" t="s">
        <v>10</v>
      </c>
      <c r="AQ37" t="s">
        <v>10</v>
      </c>
      <c r="AR37" t="s">
        <v>10</v>
      </c>
    </row>
    <row r="38" spans="1:44">
      <c r="A38" t="s">
        <v>1515</v>
      </c>
      <c r="B38" t="s">
        <v>1522</v>
      </c>
      <c r="C38" t="s">
        <v>1223</v>
      </c>
      <c r="D38" t="s">
        <v>1395</v>
      </c>
      <c r="E38" t="s">
        <v>1494</v>
      </c>
      <c r="F38" t="s">
        <v>1494</v>
      </c>
      <c r="G38" t="s">
        <v>1347</v>
      </c>
      <c r="H38" t="s">
        <v>1347</v>
      </c>
      <c r="I38" t="s">
        <v>1415</v>
      </c>
      <c r="J38" t="s">
        <v>1398</v>
      </c>
      <c r="K38" t="s">
        <v>1415</v>
      </c>
      <c r="L38" t="s">
        <v>1399</v>
      </c>
      <c r="M38" t="s">
        <v>1399</v>
      </c>
      <c r="N38" t="s">
        <v>1399</v>
      </c>
      <c r="O38" t="s">
        <v>1415</v>
      </c>
      <c r="P38" t="s">
        <v>1399</v>
      </c>
      <c r="Q38" t="s">
        <v>1446</v>
      </c>
      <c r="R38" t="s">
        <v>1428</v>
      </c>
      <c r="S38" t="s">
        <v>1447</v>
      </c>
      <c r="T38" t="s">
        <v>58</v>
      </c>
      <c r="U38" t="s">
        <v>1523</v>
      </c>
      <c r="V38" t="s">
        <v>1524</v>
      </c>
      <c r="W38" t="s">
        <v>1525</v>
      </c>
      <c r="X38" t="s">
        <v>1404</v>
      </c>
      <c r="Y38" t="s">
        <v>1526</v>
      </c>
      <c r="AA38" t="s">
        <v>1527</v>
      </c>
      <c r="AB38" t="s">
        <v>1527</v>
      </c>
      <c r="AC38" t="s">
        <v>1423</v>
      </c>
      <c r="AD38" t="s">
        <v>1423</v>
      </c>
      <c r="AE38" t="s">
        <v>1420</v>
      </c>
      <c r="AF38" t="s">
        <v>10</v>
      </c>
      <c r="AG38" t="s">
        <v>10</v>
      </c>
      <c r="AH38" t="s">
        <v>10</v>
      </c>
      <c r="AI38" t="s">
        <v>10</v>
      </c>
      <c r="AJ38" t="s">
        <v>10</v>
      </c>
      <c r="AK38" t="s">
        <v>10</v>
      </c>
      <c r="AL38" t="s">
        <v>10</v>
      </c>
      <c r="AM38" t="s">
        <v>10</v>
      </c>
      <c r="AN38" t="s">
        <v>10</v>
      </c>
      <c r="AO38" t="s">
        <v>10</v>
      </c>
      <c r="AP38" t="s">
        <v>10</v>
      </c>
      <c r="AQ38" t="s">
        <v>10</v>
      </c>
      <c r="AR38" t="s">
        <v>10</v>
      </c>
    </row>
    <row r="39" spans="1:44">
      <c r="A39" t="s">
        <v>35</v>
      </c>
      <c r="B39" t="s">
        <v>35</v>
      </c>
      <c r="C39" t="s">
        <v>116</v>
      </c>
      <c r="D39" t="s">
        <v>1395</v>
      </c>
      <c r="E39" t="s">
        <v>1396</v>
      </c>
      <c r="F39" t="s">
        <v>1396</v>
      </c>
      <c r="G39" t="s">
        <v>1347</v>
      </c>
      <c r="H39" t="s">
        <v>1347</v>
      </c>
      <c r="I39" t="s">
        <v>1397</v>
      </c>
      <c r="J39" t="s">
        <v>1491</v>
      </c>
      <c r="K39" t="s">
        <v>1398</v>
      </c>
      <c r="L39" t="s">
        <v>1415</v>
      </c>
      <c r="M39" t="s">
        <v>1399</v>
      </c>
      <c r="N39" t="s">
        <v>1399</v>
      </c>
      <c r="O39" t="s">
        <v>1398</v>
      </c>
      <c r="P39" t="s">
        <v>1415</v>
      </c>
      <c r="Q39" t="s">
        <v>1416</v>
      </c>
      <c r="R39" t="s">
        <v>1401</v>
      </c>
      <c r="S39" t="s">
        <v>58</v>
      </c>
      <c r="T39" t="s">
        <v>58</v>
      </c>
      <c r="U39" t="s">
        <v>1528</v>
      </c>
      <c r="V39" t="s">
        <v>1529</v>
      </c>
      <c r="W39" t="s">
        <v>1404</v>
      </c>
      <c r="X39" t="s">
        <v>1404</v>
      </c>
      <c r="AA39" t="s">
        <v>1419</v>
      </c>
      <c r="AB39" t="s">
        <v>1419</v>
      </c>
      <c r="AC39" t="s">
        <v>1442</v>
      </c>
      <c r="AD39" t="s">
        <v>1442</v>
      </c>
      <c r="AE39" t="s">
        <v>1420</v>
      </c>
      <c r="AF39" t="s">
        <v>10</v>
      </c>
      <c r="AG39" t="s">
        <v>10</v>
      </c>
      <c r="AH39" t="s">
        <v>10</v>
      </c>
      <c r="AI39" t="s">
        <v>10</v>
      </c>
      <c r="AJ39" t="s">
        <v>10</v>
      </c>
      <c r="AK39" t="s">
        <v>10</v>
      </c>
      <c r="AL39" t="s">
        <v>10</v>
      </c>
      <c r="AM39" t="s">
        <v>10</v>
      </c>
      <c r="AN39" t="s">
        <v>10</v>
      </c>
      <c r="AO39" t="s">
        <v>10</v>
      </c>
      <c r="AP39" t="s">
        <v>10</v>
      </c>
      <c r="AQ39" t="s">
        <v>10</v>
      </c>
      <c r="AR39" t="s">
        <v>10</v>
      </c>
    </row>
    <row r="40" spans="1:44">
      <c r="B40" t="s">
        <v>1412</v>
      </c>
      <c r="D40" t="s">
        <v>1395</v>
      </c>
      <c r="F40" t="s">
        <v>1412</v>
      </c>
      <c r="H40" t="s">
        <v>1412</v>
      </c>
      <c r="J40" t="s">
        <v>1412</v>
      </c>
      <c r="L40" t="s">
        <v>1412</v>
      </c>
      <c r="N40" t="s">
        <v>1412</v>
      </c>
      <c r="O40" t="s">
        <v>1412</v>
      </c>
      <c r="P40" t="s">
        <v>1412</v>
      </c>
      <c r="S40" t="s">
        <v>58</v>
      </c>
      <c r="T40" t="s">
        <v>58</v>
      </c>
      <c r="U40" t="s">
        <v>1412</v>
      </c>
      <c r="V40" t="s">
        <v>1413</v>
      </c>
      <c r="W40" t="s">
        <v>1404</v>
      </c>
      <c r="X40" t="s">
        <v>1404</v>
      </c>
    </row>
    <row r="41" spans="1:44">
      <c r="B41" t="s">
        <v>1412</v>
      </c>
      <c r="D41" t="s">
        <v>1395</v>
      </c>
      <c r="F41" t="s">
        <v>1412</v>
      </c>
      <c r="H41" t="s">
        <v>1412</v>
      </c>
      <c r="J41" t="s">
        <v>1412</v>
      </c>
      <c r="L41" t="s">
        <v>1412</v>
      </c>
      <c r="N41" t="s">
        <v>1412</v>
      </c>
      <c r="O41" t="s">
        <v>1412</v>
      </c>
      <c r="P41" t="s">
        <v>1412</v>
      </c>
      <c r="S41" t="s">
        <v>58</v>
      </c>
      <c r="T41" t="s">
        <v>58</v>
      </c>
      <c r="U41" t="s">
        <v>1412</v>
      </c>
      <c r="V41" t="s">
        <v>1413</v>
      </c>
      <c r="W41" t="s">
        <v>1404</v>
      </c>
      <c r="X41" t="s">
        <v>1404</v>
      </c>
    </row>
    <row r="42" spans="1:44">
      <c r="A42" t="s">
        <v>1530</v>
      </c>
      <c r="B42" t="s">
        <v>1530</v>
      </c>
      <c r="C42" t="s">
        <v>110</v>
      </c>
      <c r="D42" t="s">
        <v>1395</v>
      </c>
      <c r="E42" t="s">
        <v>1396</v>
      </c>
      <c r="F42" t="s">
        <v>1396</v>
      </c>
      <c r="G42" t="s">
        <v>1347</v>
      </c>
      <c r="H42" t="s">
        <v>1347</v>
      </c>
      <c r="I42" t="s">
        <v>1491</v>
      </c>
      <c r="J42" t="s">
        <v>1491</v>
      </c>
      <c r="K42" t="s">
        <v>1415</v>
      </c>
      <c r="L42" t="s">
        <v>1415</v>
      </c>
      <c r="M42" t="s">
        <v>1399</v>
      </c>
      <c r="N42" t="s">
        <v>1399</v>
      </c>
      <c r="O42" t="s">
        <v>1415</v>
      </c>
      <c r="P42" t="s">
        <v>1415</v>
      </c>
      <c r="Q42" t="s">
        <v>1531</v>
      </c>
      <c r="R42" t="s">
        <v>1401</v>
      </c>
      <c r="S42" t="s">
        <v>58</v>
      </c>
      <c r="T42" t="s">
        <v>58</v>
      </c>
      <c r="U42" t="s">
        <v>1532</v>
      </c>
      <c r="V42" t="s">
        <v>1533</v>
      </c>
      <c r="W42" t="s">
        <v>1404</v>
      </c>
      <c r="X42" t="s">
        <v>1404</v>
      </c>
      <c r="AA42" t="s">
        <v>1534</v>
      </c>
      <c r="AB42" t="s">
        <v>1534</v>
      </c>
      <c r="AC42" t="s">
        <v>1442</v>
      </c>
      <c r="AD42" t="s">
        <v>1442</v>
      </c>
      <c r="AE42" t="s">
        <v>1535</v>
      </c>
      <c r="AG42" t="s">
        <v>9</v>
      </c>
      <c r="AJ42" t="s">
        <v>10</v>
      </c>
      <c r="AK42" t="s">
        <v>10</v>
      </c>
      <c r="AL42" t="s">
        <v>10</v>
      </c>
      <c r="AM42" t="s">
        <v>10</v>
      </c>
      <c r="AN42" t="s">
        <v>10</v>
      </c>
      <c r="AO42" t="s">
        <v>10</v>
      </c>
      <c r="AP42" t="s">
        <v>10</v>
      </c>
      <c r="AQ42" t="s">
        <v>10</v>
      </c>
      <c r="AR42" t="s">
        <v>10</v>
      </c>
    </row>
    <row r="43" spans="1:44">
      <c r="A43" t="s">
        <v>1530</v>
      </c>
      <c r="B43" t="s">
        <v>1530</v>
      </c>
      <c r="C43" t="s">
        <v>111</v>
      </c>
      <c r="D43" t="s">
        <v>1395</v>
      </c>
      <c r="E43" t="s">
        <v>1396</v>
      </c>
      <c r="F43" t="s">
        <v>1396</v>
      </c>
      <c r="G43" t="s">
        <v>1347</v>
      </c>
      <c r="H43" t="s">
        <v>1347</v>
      </c>
      <c r="I43" t="s">
        <v>1491</v>
      </c>
      <c r="J43" t="s">
        <v>1491</v>
      </c>
      <c r="K43" t="s">
        <v>1415</v>
      </c>
      <c r="L43" t="s">
        <v>1415</v>
      </c>
      <c r="M43" t="s">
        <v>1399</v>
      </c>
      <c r="N43" t="s">
        <v>1399</v>
      </c>
      <c r="O43" t="s">
        <v>1415</v>
      </c>
      <c r="P43" t="s">
        <v>1415</v>
      </c>
      <c r="Q43" t="s">
        <v>1536</v>
      </c>
      <c r="R43" t="s">
        <v>1401</v>
      </c>
      <c r="S43" t="s">
        <v>1447</v>
      </c>
      <c r="T43" t="s">
        <v>1447</v>
      </c>
      <c r="U43" t="s">
        <v>1537</v>
      </c>
      <c r="V43" t="s">
        <v>1538</v>
      </c>
      <c r="W43" t="s">
        <v>1450</v>
      </c>
      <c r="X43" t="s">
        <v>1431</v>
      </c>
      <c r="Y43" t="s">
        <v>1452</v>
      </c>
      <c r="Z43" t="s">
        <v>1452</v>
      </c>
      <c r="AA43" t="s">
        <v>1534</v>
      </c>
      <c r="AB43" t="s">
        <v>1534</v>
      </c>
      <c r="AC43" t="s">
        <v>1442</v>
      </c>
      <c r="AD43" t="s">
        <v>1442</v>
      </c>
      <c r="AE43" t="s">
        <v>1535</v>
      </c>
      <c r="AF43" t="s">
        <v>10</v>
      </c>
      <c r="AG43" t="s">
        <v>10</v>
      </c>
      <c r="AH43" t="s">
        <v>10</v>
      </c>
      <c r="AI43" t="s">
        <v>10</v>
      </c>
      <c r="AJ43" t="s">
        <v>10</v>
      </c>
      <c r="AK43" t="s">
        <v>10</v>
      </c>
      <c r="AL43" t="s">
        <v>10</v>
      </c>
      <c r="AM43" t="s">
        <v>10</v>
      </c>
      <c r="AN43" t="s">
        <v>10</v>
      </c>
      <c r="AO43" t="s">
        <v>10</v>
      </c>
      <c r="AP43" t="s">
        <v>10</v>
      </c>
      <c r="AQ43" t="s">
        <v>10</v>
      </c>
      <c r="AR43" t="s">
        <v>10</v>
      </c>
    </row>
    <row r="44" spans="1:44">
      <c r="A44" t="s">
        <v>1530</v>
      </c>
      <c r="B44" t="s">
        <v>1530</v>
      </c>
      <c r="C44" t="s">
        <v>264</v>
      </c>
      <c r="D44" t="s">
        <v>1395</v>
      </c>
      <c r="E44" t="s">
        <v>1410</v>
      </c>
      <c r="F44" t="s">
        <v>1410</v>
      </c>
      <c r="G44" t="s">
        <v>1445</v>
      </c>
      <c r="H44" t="s">
        <v>1347</v>
      </c>
      <c r="I44" t="s">
        <v>1491</v>
      </c>
      <c r="J44" t="s">
        <v>1491</v>
      </c>
      <c r="K44" t="s">
        <v>1415</v>
      </c>
      <c r="L44" t="s">
        <v>1415</v>
      </c>
      <c r="M44" t="s">
        <v>1399</v>
      </c>
      <c r="N44" t="s">
        <v>1399</v>
      </c>
      <c r="O44" t="s">
        <v>1415</v>
      </c>
      <c r="P44" t="s">
        <v>1415</v>
      </c>
      <c r="Q44" t="s">
        <v>1536</v>
      </c>
      <c r="R44" t="s">
        <v>1401</v>
      </c>
      <c r="S44" t="s">
        <v>1447</v>
      </c>
      <c r="T44" t="s">
        <v>1447</v>
      </c>
      <c r="U44" t="s">
        <v>1539</v>
      </c>
      <c r="V44" t="s">
        <v>1538</v>
      </c>
      <c r="W44" t="s">
        <v>1431</v>
      </c>
      <c r="X44" t="s">
        <v>1404</v>
      </c>
      <c r="Y44" t="s">
        <v>1452</v>
      </c>
      <c r="Z44" t="s">
        <v>1452</v>
      </c>
      <c r="AA44" t="s">
        <v>1534</v>
      </c>
      <c r="AB44" t="s">
        <v>1534</v>
      </c>
      <c r="AC44" t="s">
        <v>1423</v>
      </c>
      <c r="AD44" t="s">
        <v>1423</v>
      </c>
      <c r="AE44" t="s">
        <v>1535</v>
      </c>
      <c r="AF44" t="s">
        <v>10</v>
      </c>
      <c r="AG44" t="s">
        <v>10</v>
      </c>
      <c r="AH44" t="s">
        <v>10</v>
      </c>
      <c r="AI44" t="s">
        <v>10</v>
      </c>
      <c r="AJ44" t="s">
        <v>10</v>
      </c>
      <c r="AK44" t="s">
        <v>10</v>
      </c>
      <c r="AL44" t="s">
        <v>10</v>
      </c>
      <c r="AM44" t="s">
        <v>10</v>
      </c>
      <c r="AN44" t="s">
        <v>10</v>
      </c>
      <c r="AO44" t="s">
        <v>10</v>
      </c>
      <c r="AP44" t="s">
        <v>10</v>
      </c>
      <c r="AQ44" t="s">
        <v>10</v>
      </c>
      <c r="AR44" t="s">
        <v>10</v>
      </c>
    </row>
    <row r="45" spans="1:44">
      <c r="A45" t="s">
        <v>1530</v>
      </c>
      <c r="B45" t="s">
        <v>1530</v>
      </c>
      <c r="C45" t="s">
        <v>264</v>
      </c>
      <c r="D45" t="s">
        <v>1395</v>
      </c>
      <c r="E45" t="s">
        <v>1424</v>
      </c>
      <c r="F45" t="s">
        <v>1424</v>
      </c>
      <c r="G45" t="s">
        <v>1347</v>
      </c>
      <c r="H45" t="s">
        <v>1347</v>
      </c>
      <c r="I45" t="s">
        <v>1491</v>
      </c>
      <c r="J45" t="s">
        <v>1491</v>
      </c>
      <c r="K45" t="s">
        <v>1415</v>
      </c>
      <c r="L45" t="s">
        <v>1415</v>
      </c>
      <c r="N45" t="s">
        <v>1412</v>
      </c>
      <c r="O45" t="s">
        <v>1412</v>
      </c>
      <c r="P45" t="s">
        <v>1412</v>
      </c>
      <c r="Q45" t="s">
        <v>1536</v>
      </c>
      <c r="R45" t="s">
        <v>1401</v>
      </c>
      <c r="S45" t="s">
        <v>58</v>
      </c>
      <c r="T45" t="s">
        <v>58</v>
      </c>
      <c r="U45" t="s">
        <v>1412</v>
      </c>
      <c r="V45" t="s">
        <v>1521</v>
      </c>
      <c r="W45" t="s">
        <v>1404</v>
      </c>
      <c r="X45" t="s">
        <v>1404</v>
      </c>
      <c r="AA45" t="s">
        <v>1535</v>
      </c>
      <c r="AB45" t="s">
        <v>1535</v>
      </c>
      <c r="AC45" t="s">
        <v>1540</v>
      </c>
      <c r="AD45" t="s">
        <v>1540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5"/>
  <sheetViews>
    <sheetView topLeftCell="A50" workbookViewId="0">
      <selection activeCell="D79" sqref="D79"/>
    </sheetView>
  </sheetViews>
  <sheetFormatPr baseColWidth="10" defaultRowHeight="16" x14ac:dyDescent="0"/>
  <cols>
    <col min="1" max="1" width="20.5" style="68" bestFit="1" customWidth="1"/>
    <col min="2" max="2" width="14.5" style="68" bestFit="1" customWidth="1"/>
    <col min="3" max="3" width="6.625" style="68" bestFit="1" customWidth="1"/>
    <col min="4" max="4" width="14.125" style="68" bestFit="1" customWidth="1"/>
    <col min="5" max="5" width="8.125" style="68" bestFit="1" customWidth="1"/>
    <col min="6" max="6" width="8.375" style="68" bestFit="1" customWidth="1"/>
    <col min="7" max="7" width="39.625" style="68" bestFit="1" customWidth="1"/>
    <col min="8" max="8" width="6.75" style="68" bestFit="1" customWidth="1"/>
    <col min="9" max="9" width="10.625" style="68"/>
    <col min="10" max="10" width="9.125" style="68" bestFit="1" customWidth="1"/>
    <col min="11" max="11" width="10.5" style="68" bestFit="1" customWidth="1"/>
    <col min="12" max="12" width="7.125" style="68" bestFit="1" customWidth="1"/>
    <col min="13" max="13" width="6.375" style="68" bestFit="1" customWidth="1"/>
    <col min="14" max="14" width="9.75" style="68" bestFit="1" customWidth="1"/>
    <col min="15" max="15" width="7.75" style="68" bestFit="1" customWidth="1"/>
    <col min="16" max="16" width="8.375" style="68" bestFit="1" customWidth="1"/>
    <col min="17" max="17" width="112.75" style="68" bestFit="1" customWidth="1"/>
    <col min="18" max="16384" width="10.625" style="68"/>
  </cols>
  <sheetData>
    <row r="1" spans="1:17" s="67" customFormat="1" ht="112">
      <c r="A1" s="66" t="s">
        <v>1576</v>
      </c>
      <c r="B1" s="66" t="s">
        <v>1577</v>
      </c>
      <c r="C1" s="66" t="s">
        <v>1578</v>
      </c>
      <c r="D1" s="66" t="s">
        <v>1579</v>
      </c>
      <c r="E1" s="66" t="s">
        <v>1580</v>
      </c>
      <c r="F1" s="66" t="s">
        <v>1581</v>
      </c>
      <c r="G1" s="66" t="s">
        <v>1582</v>
      </c>
      <c r="H1" s="66" t="s">
        <v>1583</v>
      </c>
      <c r="I1" s="66" t="s">
        <v>1584</v>
      </c>
      <c r="J1" s="66" t="s">
        <v>1585</v>
      </c>
      <c r="K1" s="66" t="s">
        <v>1586</v>
      </c>
      <c r="L1" s="66" t="s">
        <v>1587</v>
      </c>
      <c r="M1" s="66" t="s">
        <v>1588</v>
      </c>
      <c r="N1" s="66" t="s">
        <v>1589</v>
      </c>
      <c r="O1" s="66" t="s">
        <v>1590</v>
      </c>
      <c r="P1" s="66" t="s">
        <v>1591</v>
      </c>
      <c r="Q1" s="66" t="s">
        <v>1592</v>
      </c>
    </row>
    <row r="2" spans="1:17">
      <c r="A2" s="68" t="s">
        <v>1394</v>
      </c>
      <c r="B2" s="68" t="s">
        <v>123</v>
      </c>
      <c r="C2" s="68">
        <v>4</v>
      </c>
      <c r="D2" s="68" t="s">
        <v>1593</v>
      </c>
      <c r="F2" s="68" t="s">
        <v>1594</v>
      </c>
      <c r="G2" s="68" t="s">
        <v>1401</v>
      </c>
      <c r="H2" s="68" t="s">
        <v>1347</v>
      </c>
      <c r="I2" s="68" t="s">
        <v>1427</v>
      </c>
      <c r="J2" s="68" t="s">
        <v>1407</v>
      </c>
      <c r="K2" s="68">
        <v>135</v>
      </c>
      <c r="L2" s="68">
        <v>8</v>
      </c>
      <c r="M2" s="68">
        <v>2</v>
      </c>
      <c r="N2" s="68" t="s">
        <v>1595</v>
      </c>
      <c r="O2" s="69">
        <v>41667</v>
      </c>
      <c r="P2" s="70">
        <v>41668</v>
      </c>
    </row>
    <row r="3" spans="1:17">
      <c r="A3" s="68" t="s">
        <v>1394</v>
      </c>
      <c r="B3" s="68" t="s">
        <v>1158</v>
      </c>
      <c r="C3" s="68">
        <v>4</v>
      </c>
      <c r="D3" s="68" t="s">
        <v>1596</v>
      </c>
      <c r="F3" s="68" t="s">
        <v>1594</v>
      </c>
      <c r="G3" s="68" t="s">
        <v>1401</v>
      </c>
      <c r="H3" s="68" t="s">
        <v>1347</v>
      </c>
      <c r="I3" s="68" t="s">
        <v>1470</v>
      </c>
      <c r="J3" s="68" t="s">
        <v>1411</v>
      </c>
      <c r="K3" s="68">
        <v>120</v>
      </c>
      <c r="L3" s="68">
        <v>8</v>
      </c>
      <c r="M3" s="68">
        <v>2</v>
      </c>
      <c r="N3" s="68" t="s">
        <v>1597</v>
      </c>
      <c r="O3" s="69">
        <v>41667</v>
      </c>
      <c r="P3" s="70">
        <v>41668</v>
      </c>
    </row>
    <row r="4" spans="1:17">
      <c r="A4" s="68" t="s">
        <v>1394</v>
      </c>
      <c r="C4" s="68">
        <v>4</v>
      </c>
      <c r="D4" s="68" t="s">
        <v>1598</v>
      </c>
      <c r="F4" s="68" t="s">
        <v>1594</v>
      </c>
      <c r="G4" s="68" t="s">
        <v>1401</v>
      </c>
      <c r="H4" s="68" t="s">
        <v>1347</v>
      </c>
      <c r="I4" s="68" t="s">
        <v>1427</v>
      </c>
      <c r="J4" s="68" t="s">
        <v>1407</v>
      </c>
      <c r="K4" s="68">
        <v>130</v>
      </c>
      <c r="L4" s="68">
        <v>12</v>
      </c>
      <c r="M4" s="68">
        <v>2</v>
      </c>
      <c r="N4" s="68" t="s">
        <v>1599</v>
      </c>
      <c r="O4" s="69">
        <v>41687</v>
      </c>
      <c r="P4" s="70"/>
      <c r="Q4" s="68" t="s">
        <v>1600</v>
      </c>
    </row>
    <row r="5" spans="1:17">
      <c r="A5" s="68" t="s">
        <v>1394</v>
      </c>
      <c r="C5" s="68">
        <v>4</v>
      </c>
      <c r="D5" s="68" t="s">
        <v>1601</v>
      </c>
      <c r="F5" s="68" t="s">
        <v>1594</v>
      </c>
      <c r="G5" s="68" t="s">
        <v>1401</v>
      </c>
      <c r="H5" s="68" t="s">
        <v>1347</v>
      </c>
      <c r="I5" s="68" t="s">
        <v>1470</v>
      </c>
      <c r="J5" s="68" t="s">
        <v>1411</v>
      </c>
      <c r="K5" s="68">
        <v>130</v>
      </c>
      <c r="L5" s="68">
        <v>12</v>
      </c>
      <c r="M5" s="68">
        <v>2</v>
      </c>
      <c r="N5" s="68" t="s">
        <v>1602</v>
      </c>
      <c r="O5" s="69">
        <v>41687</v>
      </c>
      <c r="P5" s="70"/>
      <c r="Q5" s="68" t="s">
        <v>1600</v>
      </c>
    </row>
    <row r="6" spans="1:17">
      <c r="A6" s="68" t="s">
        <v>1603</v>
      </c>
      <c r="B6" s="68" t="s">
        <v>1153</v>
      </c>
      <c r="C6" s="68">
        <v>5</v>
      </c>
      <c r="D6" s="68" t="s">
        <v>1604</v>
      </c>
      <c r="F6" s="68" t="s">
        <v>1594</v>
      </c>
      <c r="G6" s="68" t="s">
        <v>1401</v>
      </c>
      <c r="H6" s="68" t="s">
        <v>1347</v>
      </c>
      <c r="I6" s="68" t="s">
        <v>1470</v>
      </c>
      <c r="J6" s="68" t="s">
        <v>1411</v>
      </c>
      <c r="K6" s="68">
        <v>110</v>
      </c>
      <c r="L6" s="68">
        <v>2</v>
      </c>
      <c r="M6" s="68">
        <v>2</v>
      </c>
      <c r="N6" s="68" t="s">
        <v>1605</v>
      </c>
      <c r="O6" s="69">
        <v>41675</v>
      </c>
      <c r="P6" s="70">
        <v>41677</v>
      </c>
      <c r="Q6" s="71" t="s">
        <v>1606</v>
      </c>
    </row>
    <row r="7" spans="1:17">
      <c r="A7" s="68" t="s">
        <v>1603</v>
      </c>
      <c r="B7" s="68" t="s">
        <v>1156</v>
      </c>
      <c r="C7" s="68">
        <v>4</v>
      </c>
      <c r="D7" s="68" t="s">
        <v>1607</v>
      </c>
      <c r="F7" s="68" t="s">
        <v>1594</v>
      </c>
      <c r="G7" s="68" t="s">
        <v>1401</v>
      </c>
      <c r="H7" s="68" t="s">
        <v>1347</v>
      </c>
      <c r="I7" s="68" t="s">
        <v>1427</v>
      </c>
      <c r="J7" s="68" t="s">
        <v>1560</v>
      </c>
      <c r="K7" s="68">
        <v>110</v>
      </c>
      <c r="L7" s="68">
        <v>4</v>
      </c>
      <c r="M7" s="68">
        <v>4</v>
      </c>
      <c r="N7" s="68" t="s">
        <v>1608</v>
      </c>
      <c r="O7" s="69">
        <v>41675</v>
      </c>
      <c r="P7" s="70">
        <v>41677</v>
      </c>
      <c r="Q7" s="71" t="s">
        <v>1606</v>
      </c>
    </row>
    <row r="8" spans="1:17">
      <c r="A8" s="68" t="s">
        <v>1414</v>
      </c>
      <c r="B8" s="68" t="s">
        <v>1118</v>
      </c>
      <c r="C8" s="68">
        <v>5</v>
      </c>
      <c r="D8" s="68" t="s">
        <v>1609</v>
      </c>
      <c r="F8" s="68" t="s">
        <v>1594</v>
      </c>
      <c r="G8" s="68" t="s">
        <v>1401</v>
      </c>
      <c r="H8" s="68" t="s">
        <v>1347</v>
      </c>
      <c r="I8" s="68" t="s">
        <v>1470</v>
      </c>
      <c r="J8" s="68" t="s">
        <v>1411</v>
      </c>
      <c r="K8" s="68">
        <v>85</v>
      </c>
      <c r="L8" s="68">
        <v>4</v>
      </c>
      <c r="M8" s="68">
        <v>2</v>
      </c>
      <c r="N8" s="68" t="s">
        <v>1610</v>
      </c>
      <c r="O8" s="69">
        <v>41667</v>
      </c>
      <c r="P8" s="70">
        <v>41668</v>
      </c>
    </row>
    <row r="9" spans="1:17">
      <c r="A9" s="68" t="s">
        <v>1414</v>
      </c>
      <c r="B9" s="68" t="s">
        <v>1121</v>
      </c>
      <c r="C9" s="68">
        <v>5</v>
      </c>
      <c r="D9" s="68" t="s">
        <v>1611</v>
      </c>
      <c r="F9" s="68" t="s">
        <v>1594</v>
      </c>
      <c r="G9" s="68" t="s">
        <v>1401</v>
      </c>
      <c r="H9" s="68" t="s">
        <v>1347</v>
      </c>
      <c r="I9" s="68" t="s">
        <v>1470</v>
      </c>
      <c r="J9" s="68" t="s">
        <v>1411</v>
      </c>
      <c r="K9" s="68">
        <v>85</v>
      </c>
      <c r="L9" s="68">
        <v>4</v>
      </c>
      <c r="M9" s="68">
        <v>2</v>
      </c>
      <c r="N9" s="68" t="s">
        <v>1612</v>
      </c>
      <c r="O9" s="69">
        <v>41683</v>
      </c>
      <c r="P9" s="70">
        <v>41684</v>
      </c>
      <c r="Q9" s="71" t="s">
        <v>1613</v>
      </c>
    </row>
    <row r="10" spans="1:17">
      <c r="A10" s="68" t="s">
        <v>1414</v>
      </c>
      <c r="B10" s="68" t="s">
        <v>1124</v>
      </c>
      <c r="C10" s="68">
        <v>5</v>
      </c>
      <c r="D10" s="68" t="s">
        <v>1614</v>
      </c>
      <c r="F10" s="68" t="s">
        <v>1594</v>
      </c>
      <c r="G10" s="68" t="s">
        <v>1401</v>
      </c>
      <c r="H10" s="68" t="s">
        <v>1347</v>
      </c>
      <c r="I10" s="68" t="s">
        <v>1470</v>
      </c>
      <c r="J10" s="68" t="s">
        <v>1411</v>
      </c>
      <c r="K10" s="68">
        <v>95</v>
      </c>
      <c r="L10" s="68">
        <v>4</v>
      </c>
      <c r="M10" s="68">
        <v>2</v>
      </c>
      <c r="N10" s="68" t="s">
        <v>1615</v>
      </c>
      <c r="O10" s="69">
        <v>41683</v>
      </c>
      <c r="P10" s="70">
        <v>41684</v>
      </c>
      <c r="Q10" s="71" t="s">
        <v>1616</v>
      </c>
    </row>
    <row r="11" spans="1:17">
      <c r="A11" s="68" t="s">
        <v>1414</v>
      </c>
      <c r="B11" s="68" t="s">
        <v>1126</v>
      </c>
      <c r="C11" s="68">
        <v>5</v>
      </c>
      <c r="D11" s="68" t="s">
        <v>1617</v>
      </c>
      <c r="F11" s="68" t="s">
        <v>1594</v>
      </c>
      <c r="G11" s="68" t="s">
        <v>1401</v>
      </c>
      <c r="H11" s="68" t="s">
        <v>1347</v>
      </c>
      <c r="I11" s="68" t="s">
        <v>1109</v>
      </c>
      <c r="J11" s="68" t="s">
        <v>1411</v>
      </c>
      <c r="K11" s="68">
        <v>85</v>
      </c>
      <c r="L11" s="68">
        <v>4</v>
      </c>
      <c r="M11" s="68">
        <v>2</v>
      </c>
      <c r="N11" s="68" t="s">
        <v>1618</v>
      </c>
      <c r="O11" s="69">
        <v>41667</v>
      </c>
      <c r="P11" s="70">
        <v>41668</v>
      </c>
    </row>
    <row r="12" spans="1:17">
      <c r="A12" s="68" t="s">
        <v>1414</v>
      </c>
      <c r="B12" s="68" t="s">
        <v>78</v>
      </c>
      <c r="C12" s="68">
        <v>3</v>
      </c>
      <c r="D12" s="68" t="s">
        <v>1619</v>
      </c>
      <c r="F12" s="68" t="s">
        <v>1594</v>
      </c>
      <c r="G12" s="68" t="s">
        <v>1401</v>
      </c>
      <c r="H12" s="68" t="s">
        <v>1347</v>
      </c>
      <c r="I12" s="68" t="s">
        <v>1427</v>
      </c>
      <c r="J12" s="68" t="s">
        <v>1407</v>
      </c>
      <c r="K12" s="68">
        <v>85</v>
      </c>
      <c r="L12" s="68">
        <v>4</v>
      </c>
      <c r="M12" s="68">
        <v>2</v>
      </c>
      <c r="N12" s="68" t="s">
        <v>1620</v>
      </c>
      <c r="O12" s="69">
        <v>41667</v>
      </c>
      <c r="P12" s="70">
        <v>41668</v>
      </c>
    </row>
    <row r="13" spans="1:17">
      <c r="A13" s="68" t="s">
        <v>1414</v>
      </c>
      <c r="B13" s="68" t="s">
        <v>79</v>
      </c>
      <c r="C13" s="68">
        <v>3</v>
      </c>
      <c r="D13" s="68" t="s">
        <v>1621</v>
      </c>
      <c r="F13" s="68" t="s">
        <v>1594</v>
      </c>
      <c r="G13" s="68" t="s">
        <v>1401</v>
      </c>
      <c r="H13" s="68" t="s">
        <v>1347</v>
      </c>
      <c r="I13" s="68" t="s">
        <v>1427</v>
      </c>
      <c r="J13" s="68" t="s">
        <v>1407</v>
      </c>
      <c r="K13" s="68">
        <v>85</v>
      </c>
      <c r="L13" s="68">
        <v>4</v>
      </c>
      <c r="M13" s="68">
        <v>2</v>
      </c>
      <c r="N13" s="68" t="s">
        <v>1622</v>
      </c>
      <c r="O13" s="69">
        <v>41683</v>
      </c>
      <c r="P13" s="70">
        <v>41684</v>
      </c>
      <c r="Q13" s="71" t="s">
        <v>1623</v>
      </c>
    </row>
    <row r="14" spans="1:17">
      <c r="A14" s="68" t="s">
        <v>1414</v>
      </c>
      <c r="B14" s="68" t="s">
        <v>80</v>
      </c>
      <c r="C14" s="68">
        <v>3</v>
      </c>
      <c r="D14" s="68" t="s">
        <v>1624</v>
      </c>
      <c r="F14" s="68" t="s">
        <v>1594</v>
      </c>
      <c r="G14" s="68" t="s">
        <v>1401</v>
      </c>
      <c r="H14" s="68" t="s">
        <v>1347</v>
      </c>
      <c r="I14" s="68" t="s">
        <v>1427</v>
      </c>
      <c r="J14" s="68" t="s">
        <v>1407</v>
      </c>
      <c r="K14" s="68">
        <v>95</v>
      </c>
      <c r="L14" s="68">
        <v>4</v>
      </c>
      <c r="M14" s="68">
        <v>2</v>
      </c>
      <c r="N14" s="68" t="s">
        <v>1625</v>
      </c>
      <c r="O14" s="69">
        <v>41683</v>
      </c>
      <c r="P14" s="70">
        <v>41684</v>
      </c>
      <c r="Q14" s="71" t="s">
        <v>1626</v>
      </c>
    </row>
    <row r="15" spans="1:17">
      <c r="A15" s="68" t="s">
        <v>1426</v>
      </c>
      <c r="B15" s="68" t="s">
        <v>117</v>
      </c>
      <c r="C15" s="68">
        <v>5</v>
      </c>
      <c r="D15" s="68" t="s">
        <v>1627</v>
      </c>
      <c r="F15" s="68" t="s">
        <v>1594</v>
      </c>
      <c r="G15" s="68" t="s">
        <v>1401</v>
      </c>
      <c r="H15" s="68" t="s">
        <v>1347</v>
      </c>
      <c r="I15" s="68" t="s">
        <v>1427</v>
      </c>
      <c r="J15" s="68" t="s">
        <v>1560</v>
      </c>
      <c r="K15" s="68">
        <v>625</v>
      </c>
      <c r="L15" s="68">
        <v>4</v>
      </c>
      <c r="M15" s="68">
        <v>2</v>
      </c>
      <c r="N15" s="68" t="s">
        <v>1628</v>
      </c>
      <c r="O15" s="69">
        <v>41675</v>
      </c>
      <c r="P15" s="70">
        <v>41677</v>
      </c>
      <c r="Q15" s="71" t="s">
        <v>1606</v>
      </c>
    </row>
    <row r="16" spans="1:17">
      <c r="A16" s="68" t="s">
        <v>1437</v>
      </c>
      <c r="B16" s="68" t="s">
        <v>103</v>
      </c>
      <c r="C16" s="68">
        <v>4</v>
      </c>
      <c r="D16" s="68" t="s">
        <v>1629</v>
      </c>
      <c r="F16" s="68" t="s">
        <v>1594</v>
      </c>
      <c r="G16" s="68" t="s">
        <v>1401</v>
      </c>
      <c r="H16" s="68" t="s">
        <v>1347</v>
      </c>
      <c r="I16" s="68" t="s">
        <v>1427</v>
      </c>
      <c r="J16" s="68" t="s">
        <v>1407</v>
      </c>
      <c r="K16" s="68">
        <v>270</v>
      </c>
      <c r="L16" s="68">
        <v>4</v>
      </c>
      <c r="M16" s="68">
        <v>2</v>
      </c>
      <c r="N16" s="68" t="s">
        <v>1630</v>
      </c>
      <c r="O16" s="69">
        <v>41667</v>
      </c>
      <c r="P16" s="70">
        <v>41668</v>
      </c>
    </row>
    <row r="17" spans="1:17">
      <c r="A17" s="72" t="s">
        <v>1437</v>
      </c>
      <c r="B17" s="72"/>
      <c r="C17" s="72">
        <v>4</v>
      </c>
      <c r="D17" s="72" t="s">
        <v>1631</v>
      </c>
      <c r="E17" s="72"/>
      <c r="F17" s="72" t="s">
        <v>1594</v>
      </c>
      <c r="G17" s="72" t="s">
        <v>1401</v>
      </c>
      <c r="H17" s="72" t="s">
        <v>1347</v>
      </c>
      <c r="I17" s="72" t="s">
        <v>1427</v>
      </c>
      <c r="J17" s="72" t="s">
        <v>1407</v>
      </c>
      <c r="K17" s="72">
        <v>1235</v>
      </c>
      <c r="L17" s="72">
        <v>32</v>
      </c>
      <c r="M17" s="72">
        <v>8</v>
      </c>
      <c r="N17" s="72" t="s">
        <v>1632</v>
      </c>
      <c r="O17" s="73">
        <v>41675</v>
      </c>
      <c r="P17" s="73" t="s">
        <v>1633</v>
      </c>
      <c r="Q17" s="74" t="s">
        <v>1634</v>
      </c>
    </row>
    <row r="18" spans="1:17">
      <c r="A18" s="68" t="s">
        <v>1437</v>
      </c>
      <c r="B18" s="68" t="s">
        <v>102</v>
      </c>
      <c r="C18" s="68">
        <v>4</v>
      </c>
      <c r="D18" s="68" t="s">
        <v>1635</v>
      </c>
      <c r="F18" s="68" t="s">
        <v>1594</v>
      </c>
      <c r="G18" s="68" t="s">
        <v>1401</v>
      </c>
      <c r="H18" s="68" t="s">
        <v>1347</v>
      </c>
      <c r="I18" s="68" t="s">
        <v>1427</v>
      </c>
      <c r="J18" s="68" t="s">
        <v>1407</v>
      </c>
      <c r="K18" s="68">
        <v>1235</v>
      </c>
      <c r="L18" s="68">
        <v>32</v>
      </c>
      <c r="M18" s="68">
        <v>8</v>
      </c>
      <c r="N18" s="68" t="s">
        <v>1636</v>
      </c>
      <c r="O18" s="69">
        <v>41684</v>
      </c>
      <c r="P18" s="70">
        <v>41684</v>
      </c>
      <c r="Q18" s="71" t="s">
        <v>1637</v>
      </c>
    </row>
    <row r="19" spans="1:17">
      <c r="A19" s="68" t="s">
        <v>1437</v>
      </c>
      <c r="B19" s="68" t="s">
        <v>1101</v>
      </c>
      <c r="C19" s="68">
        <v>5</v>
      </c>
      <c r="D19" s="68" t="s">
        <v>1638</v>
      </c>
      <c r="F19" s="68" t="s">
        <v>1594</v>
      </c>
      <c r="G19" s="68" t="s">
        <v>1401</v>
      </c>
      <c r="H19" s="68" t="s">
        <v>1347</v>
      </c>
      <c r="I19" s="68" t="s">
        <v>1470</v>
      </c>
      <c r="J19" s="68" t="s">
        <v>1411</v>
      </c>
      <c r="K19" s="68">
        <v>270</v>
      </c>
      <c r="L19" s="68">
        <v>4</v>
      </c>
      <c r="M19" s="68">
        <v>2</v>
      </c>
      <c r="N19" s="68" t="s">
        <v>1639</v>
      </c>
      <c r="O19" s="69">
        <v>41674</v>
      </c>
      <c r="P19" s="70">
        <v>41677</v>
      </c>
    </row>
    <row r="20" spans="1:17">
      <c r="A20" s="72" t="s">
        <v>1437</v>
      </c>
      <c r="B20" s="72"/>
      <c r="C20" s="72">
        <v>5</v>
      </c>
      <c r="D20" s="72" t="s">
        <v>1640</v>
      </c>
      <c r="E20" s="72"/>
      <c r="F20" s="72" t="s">
        <v>1594</v>
      </c>
      <c r="G20" s="72" t="s">
        <v>1401</v>
      </c>
      <c r="H20" s="72" t="s">
        <v>1347</v>
      </c>
      <c r="I20" s="72" t="s">
        <v>1470</v>
      </c>
      <c r="J20" s="72" t="s">
        <v>1411</v>
      </c>
      <c r="K20" s="72">
        <v>1223</v>
      </c>
      <c r="L20" s="72">
        <v>32</v>
      </c>
      <c r="M20" s="72">
        <v>4</v>
      </c>
      <c r="N20" s="72" t="s">
        <v>1641</v>
      </c>
      <c r="O20" s="73">
        <v>41675</v>
      </c>
      <c r="P20" s="73" t="s">
        <v>1633</v>
      </c>
      <c r="Q20" s="74" t="s">
        <v>1634</v>
      </c>
    </row>
    <row r="21" spans="1:17">
      <c r="A21" s="68" t="s">
        <v>1437</v>
      </c>
      <c r="B21" s="68" t="s">
        <v>1106</v>
      </c>
      <c r="C21" s="68">
        <v>5</v>
      </c>
      <c r="D21" s="68" t="s">
        <v>1642</v>
      </c>
      <c r="F21" s="68" t="s">
        <v>1594</v>
      </c>
      <c r="G21" s="68" t="s">
        <v>1401</v>
      </c>
      <c r="H21" s="68" t="s">
        <v>1347</v>
      </c>
      <c r="I21" s="68" t="s">
        <v>1470</v>
      </c>
      <c r="J21" s="68" t="s">
        <v>1411</v>
      </c>
      <c r="K21" s="68">
        <v>1223</v>
      </c>
      <c r="L21" s="68">
        <v>32</v>
      </c>
      <c r="M21" s="68">
        <v>4</v>
      </c>
      <c r="N21" s="68" t="s">
        <v>1643</v>
      </c>
      <c r="O21" s="69">
        <v>41684</v>
      </c>
      <c r="P21" s="70">
        <v>41684</v>
      </c>
      <c r="Q21" s="71" t="s">
        <v>1637</v>
      </c>
    </row>
    <row r="22" spans="1:17">
      <c r="A22" s="68" t="s">
        <v>250</v>
      </c>
      <c r="B22" s="68" t="s">
        <v>249</v>
      </c>
      <c r="C22" s="68">
        <v>2</v>
      </c>
      <c r="D22" s="68" t="s">
        <v>1644</v>
      </c>
      <c r="F22" s="68" t="s">
        <v>1594</v>
      </c>
      <c r="G22" s="68" t="s">
        <v>1645</v>
      </c>
      <c r="H22" s="68" t="s">
        <v>1347</v>
      </c>
      <c r="I22" s="68" t="s">
        <v>1470</v>
      </c>
      <c r="J22" s="68" t="s">
        <v>1411</v>
      </c>
      <c r="K22" s="68">
        <v>129</v>
      </c>
      <c r="L22" s="68">
        <v>2</v>
      </c>
      <c r="M22" s="68">
        <v>1</v>
      </c>
      <c r="N22" s="68" t="s">
        <v>1646</v>
      </c>
      <c r="O22" s="69">
        <v>41667</v>
      </c>
      <c r="P22" s="70">
        <v>41668</v>
      </c>
      <c r="Q22" s="71" t="s">
        <v>1647</v>
      </c>
    </row>
    <row r="23" spans="1:17">
      <c r="A23" s="68" t="s">
        <v>250</v>
      </c>
      <c r="B23" s="68" t="s">
        <v>254</v>
      </c>
      <c r="C23" s="68">
        <v>3</v>
      </c>
      <c r="D23" s="68" t="s">
        <v>1648</v>
      </c>
      <c r="F23" s="68" t="s">
        <v>1594</v>
      </c>
      <c r="G23" s="68" t="s">
        <v>1645</v>
      </c>
      <c r="H23" s="68" t="s">
        <v>1347</v>
      </c>
      <c r="I23" s="68" t="s">
        <v>1427</v>
      </c>
      <c r="J23" s="68" t="s">
        <v>1407</v>
      </c>
      <c r="K23" s="68">
        <v>129</v>
      </c>
      <c r="L23" s="68">
        <v>4</v>
      </c>
      <c r="M23" s="68">
        <v>2</v>
      </c>
      <c r="N23" s="68" t="s">
        <v>1649</v>
      </c>
      <c r="O23" s="69">
        <v>41674</v>
      </c>
      <c r="P23" s="70">
        <v>41677</v>
      </c>
      <c r="Q23" s="71" t="s">
        <v>1647</v>
      </c>
    </row>
    <row r="24" spans="1:17">
      <c r="A24" s="68" t="s">
        <v>250</v>
      </c>
      <c r="B24" s="68" t="s">
        <v>1650</v>
      </c>
      <c r="C24" s="68">
        <v>5</v>
      </c>
      <c r="D24" s="68" t="s">
        <v>1651</v>
      </c>
      <c r="F24" s="68" t="s">
        <v>1594</v>
      </c>
      <c r="G24" s="68" t="s">
        <v>1645</v>
      </c>
      <c r="H24" s="68" t="s">
        <v>1347</v>
      </c>
      <c r="I24" s="68" t="s">
        <v>1109</v>
      </c>
      <c r="J24" s="68" t="s">
        <v>1411</v>
      </c>
      <c r="K24" s="68">
        <v>129</v>
      </c>
      <c r="L24" s="68">
        <v>2</v>
      </c>
      <c r="M24" s="68">
        <v>1</v>
      </c>
      <c r="N24" s="68" t="s">
        <v>1652</v>
      </c>
      <c r="O24" s="69">
        <v>41674</v>
      </c>
      <c r="P24" s="70">
        <v>41677</v>
      </c>
      <c r="Q24" s="71" t="s">
        <v>1647</v>
      </c>
    </row>
    <row r="25" spans="1:17">
      <c r="A25" s="68" t="s">
        <v>1253</v>
      </c>
      <c r="B25" s="68" t="s">
        <v>674</v>
      </c>
      <c r="C25" s="68">
        <v>5</v>
      </c>
      <c r="D25" s="68" t="s">
        <v>1653</v>
      </c>
      <c r="F25" s="68" t="s">
        <v>1594</v>
      </c>
      <c r="G25" s="68" t="s">
        <v>1654</v>
      </c>
      <c r="H25" s="68" t="s">
        <v>1347</v>
      </c>
      <c r="I25" s="68" t="s">
        <v>1470</v>
      </c>
      <c r="J25" s="68" t="s">
        <v>1411</v>
      </c>
      <c r="K25" s="68">
        <v>62</v>
      </c>
      <c r="L25" s="68">
        <v>4</v>
      </c>
      <c r="M25" s="68">
        <v>2</v>
      </c>
      <c r="N25" s="68" t="s">
        <v>1655</v>
      </c>
      <c r="O25" s="69">
        <v>41667</v>
      </c>
      <c r="P25" s="70">
        <v>41668</v>
      </c>
    </row>
    <row r="26" spans="1:17">
      <c r="A26" s="68" t="s">
        <v>1253</v>
      </c>
      <c r="B26" s="68" t="s">
        <v>678</v>
      </c>
      <c r="C26" s="68">
        <v>5</v>
      </c>
      <c r="D26" s="68" t="s">
        <v>1656</v>
      </c>
      <c r="F26" s="68" t="s">
        <v>1594</v>
      </c>
      <c r="G26" s="68" t="s">
        <v>1654</v>
      </c>
      <c r="H26" s="68" t="s">
        <v>1347</v>
      </c>
      <c r="I26" s="68" t="s">
        <v>1470</v>
      </c>
      <c r="J26" s="68" t="s">
        <v>1411</v>
      </c>
      <c r="K26" s="68">
        <v>62</v>
      </c>
      <c r="L26" s="68">
        <v>4</v>
      </c>
      <c r="M26" s="68">
        <v>2</v>
      </c>
      <c r="N26" s="68" t="s">
        <v>1657</v>
      </c>
      <c r="O26" s="69">
        <v>41667</v>
      </c>
      <c r="P26" s="70">
        <v>41668</v>
      </c>
    </row>
    <row r="27" spans="1:17">
      <c r="A27" s="68" t="s">
        <v>1253</v>
      </c>
      <c r="B27" s="68" t="s">
        <v>680</v>
      </c>
      <c r="C27" s="68">
        <v>5</v>
      </c>
      <c r="D27" s="68" t="s">
        <v>1658</v>
      </c>
      <c r="F27" s="68" t="s">
        <v>1594</v>
      </c>
      <c r="G27" s="68" t="s">
        <v>1654</v>
      </c>
      <c r="H27" s="68" t="s">
        <v>1347</v>
      </c>
      <c r="I27" s="68" t="s">
        <v>1109</v>
      </c>
      <c r="J27" s="68" t="s">
        <v>1411</v>
      </c>
      <c r="K27" s="68">
        <v>62</v>
      </c>
      <c r="L27" s="68">
        <v>2</v>
      </c>
      <c r="M27" s="68">
        <v>1</v>
      </c>
      <c r="N27" s="68" t="s">
        <v>1659</v>
      </c>
      <c r="O27" s="69">
        <v>41667</v>
      </c>
      <c r="P27" s="70">
        <v>41668</v>
      </c>
    </row>
    <row r="28" spans="1:17">
      <c r="A28" s="68" t="s">
        <v>1253</v>
      </c>
      <c r="B28" s="68" t="s">
        <v>683</v>
      </c>
      <c r="C28" s="68">
        <v>5</v>
      </c>
      <c r="D28" s="68" t="s">
        <v>1660</v>
      </c>
      <c r="F28" s="68" t="s">
        <v>1594</v>
      </c>
      <c r="G28" s="68" t="s">
        <v>1654</v>
      </c>
      <c r="H28" s="68" t="s">
        <v>1347</v>
      </c>
      <c r="I28" s="68" t="s">
        <v>1109</v>
      </c>
      <c r="J28" s="68" t="s">
        <v>1411</v>
      </c>
      <c r="K28" s="68">
        <v>63</v>
      </c>
      <c r="L28" s="68">
        <v>2</v>
      </c>
      <c r="M28" s="68">
        <v>1</v>
      </c>
      <c r="N28" s="68" t="s">
        <v>1661</v>
      </c>
      <c r="O28" s="69">
        <v>41667</v>
      </c>
      <c r="P28" s="70">
        <v>41668</v>
      </c>
    </row>
    <row r="29" spans="1:17">
      <c r="A29" s="68" t="s">
        <v>1253</v>
      </c>
      <c r="B29" s="68" t="s">
        <v>685</v>
      </c>
      <c r="C29" s="68">
        <v>5</v>
      </c>
      <c r="D29" s="68" t="s">
        <v>1662</v>
      </c>
      <c r="F29" s="68" t="s">
        <v>1594</v>
      </c>
      <c r="G29" s="68" t="s">
        <v>1654</v>
      </c>
      <c r="H29" s="68" t="s">
        <v>1347</v>
      </c>
      <c r="I29" s="68" t="s">
        <v>1663</v>
      </c>
      <c r="J29" s="68" t="s">
        <v>1411</v>
      </c>
      <c r="K29" s="68">
        <v>62</v>
      </c>
      <c r="L29" s="68">
        <v>2</v>
      </c>
      <c r="M29" s="68">
        <v>1</v>
      </c>
      <c r="N29" s="68" t="s">
        <v>1664</v>
      </c>
      <c r="O29" s="69">
        <v>41667</v>
      </c>
      <c r="P29" s="70">
        <v>41668</v>
      </c>
    </row>
    <row r="30" spans="1:17">
      <c r="A30" s="68" t="s">
        <v>1253</v>
      </c>
      <c r="B30" s="68" t="s">
        <v>701</v>
      </c>
      <c r="C30" s="68">
        <v>4</v>
      </c>
      <c r="D30" s="68" t="s">
        <v>1665</v>
      </c>
      <c r="F30" s="68" t="s">
        <v>1594</v>
      </c>
      <c r="G30" s="68" t="s">
        <v>1654</v>
      </c>
      <c r="H30" s="68" t="s">
        <v>1347</v>
      </c>
      <c r="I30" s="68" t="s">
        <v>1427</v>
      </c>
      <c r="J30" s="68" t="s">
        <v>1407</v>
      </c>
      <c r="K30" s="68">
        <v>62</v>
      </c>
      <c r="L30" s="68">
        <v>4</v>
      </c>
      <c r="M30" s="68">
        <v>2</v>
      </c>
      <c r="N30" s="68" t="s">
        <v>1666</v>
      </c>
      <c r="O30" s="69">
        <v>41667</v>
      </c>
      <c r="P30" s="70">
        <v>41668</v>
      </c>
    </row>
    <row r="31" spans="1:17">
      <c r="A31" s="68" t="s">
        <v>1253</v>
      </c>
      <c r="B31" s="68" t="s">
        <v>704</v>
      </c>
      <c r="C31" s="68">
        <v>4</v>
      </c>
      <c r="D31" s="68" t="s">
        <v>1667</v>
      </c>
      <c r="F31" s="68" t="s">
        <v>1594</v>
      </c>
      <c r="G31" s="68" t="s">
        <v>1654</v>
      </c>
      <c r="H31" s="68" t="s">
        <v>1347</v>
      </c>
      <c r="I31" s="68" t="s">
        <v>1427</v>
      </c>
      <c r="J31" s="68" t="s">
        <v>1407</v>
      </c>
      <c r="K31" s="68">
        <v>63</v>
      </c>
      <c r="L31" s="68">
        <v>4</v>
      </c>
      <c r="M31" s="68">
        <v>2</v>
      </c>
      <c r="N31" s="68" t="s">
        <v>1668</v>
      </c>
      <c r="O31" s="69">
        <v>41667</v>
      </c>
      <c r="P31" s="70">
        <v>41668</v>
      </c>
    </row>
    <row r="32" spans="1:17">
      <c r="A32" s="68" t="s">
        <v>1669</v>
      </c>
      <c r="B32" s="68" t="s">
        <v>108</v>
      </c>
      <c r="C32" s="68">
        <v>3</v>
      </c>
      <c r="D32" s="68" t="s">
        <v>1670</v>
      </c>
      <c r="F32" s="68" t="s">
        <v>1594</v>
      </c>
      <c r="G32" s="68" t="s">
        <v>1654</v>
      </c>
      <c r="H32" s="68" t="s">
        <v>1347</v>
      </c>
      <c r="I32" s="68" t="s">
        <v>1427</v>
      </c>
      <c r="J32" s="68" t="s">
        <v>1560</v>
      </c>
      <c r="K32" s="68">
        <v>544</v>
      </c>
      <c r="L32" s="68">
        <v>64</v>
      </c>
      <c r="M32" s="68">
        <v>6</v>
      </c>
      <c r="N32" s="68" t="s">
        <v>1671</v>
      </c>
      <c r="O32" s="69">
        <v>41667</v>
      </c>
      <c r="P32" s="70">
        <v>41668</v>
      </c>
      <c r="Q32" s="71" t="s">
        <v>1672</v>
      </c>
    </row>
    <row r="33" spans="1:17">
      <c r="A33" s="68" t="s">
        <v>1669</v>
      </c>
      <c r="B33" s="68" t="s">
        <v>560</v>
      </c>
      <c r="C33" s="68">
        <v>5</v>
      </c>
      <c r="D33" s="68" t="s">
        <v>1673</v>
      </c>
      <c r="F33" s="68" t="s">
        <v>1594</v>
      </c>
      <c r="G33" s="68" t="s">
        <v>1654</v>
      </c>
      <c r="H33" s="68" t="s">
        <v>1347</v>
      </c>
      <c r="I33" s="68" t="s">
        <v>1109</v>
      </c>
      <c r="J33" s="68" t="s">
        <v>1411</v>
      </c>
      <c r="K33" s="68">
        <v>71</v>
      </c>
      <c r="L33" s="68">
        <v>8</v>
      </c>
      <c r="M33" s="68">
        <v>4</v>
      </c>
      <c r="N33" s="68" t="s">
        <v>1674</v>
      </c>
      <c r="O33" s="69">
        <v>41667</v>
      </c>
      <c r="P33" s="70">
        <v>41668</v>
      </c>
      <c r="Q33" s="71" t="s">
        <v>1672</v>
      </c>
    </row>
    <row r="34" spans="1:17">
      <c r="A34" s="68" t="s">
        <v>1669</v>
      </c>
      <c r="B34" s="68" t="s">
        <v>665</v>
      </c>
      <c r="C34" s="68">
        <v>5</v>
      </c>
      <c r="D34" s="68" t="s">
        <v>1675</v>
      </c>
      <c r="F34" s="68" t="s">
        <v>1594</v>
      </c>
      <c r="G34" s="68" t="s">
        <v>1654</v>
      </c>
      <c r="H34" s="68" t="s">
        <v>1347</v>
      </c>
      <c r="I34" s="68" t="s">
        <v>1470</v>
      </c>
      <c r="J34" s="68" t="s">
        <v>1560</v>
      </c>
      <c r="K34" s="68">
        <v>70</v>
      </c>
      <c r="L34" s="68">
        <v>64</v>
      </c>
      <c r="M34" s="68">
        <v>6</v>
      </c>
      <c r="N34" s="68" t="s">
        <v>1676</v>
      </c>
      <c r="O34" s="69">
        <v>41667</v>
      </c>
      <c r="P34" s="70">
        <v>41668</v>
      </c>
      <c r="Q34" s="71" t="s">
        <v>1672</v>
      </c>
    </row>
    <row r="35" spans="1:17">
      <c r="A35" s="68" t="s">
        <v>1677</v>
      </c>
      <c r="B35" s="68" t="s">
        <v>1164</v>
      </c>
      <c r="C35" s="68">
        <v>2</v>
      </c>
      <c r="D35" s="68" t="s">
        <v>1678</v>
      </c>
      <c r="F35" s="68" t="s">
        <v>1594</v>
      </c>
      <c r="G35" s="68" t="s">
        <v>1679</v>
      </c>
      <c r="H35" s="68" t="s">
        <v>1347</v>
      </c>
      <c r="I35" s="68" t="s">
        <v>1427</v>
      </c>
      <c r="J35" s="68" t="s">
        <v>1407</v>
      </c>
      <c r="K35" s="68">
        <v>305</v>
      </c>
      <c r="L35" s="68">
        <v>32</v>
      </c>
      <c r="M35" s="68">
        <v>4</v>
      </c>
      <c r="N35" s="68" t="s">
        <v>1680</v>
      </c>
      <c r="O35" s="69">
        <v>41675</v>
      </c>
      <c r="P35" s="70">
        <v>41677</v>
      </c>
      <c r="Q35" s="71" t="s">
        <v>1606</v>
      </c>
    </row>
    <row r="36" spans="1:17">
      <c r="A36" s="68" t="s">
        <v>1677</v>
      </c>
      <c r="B36" s="68" t="s">
        <v>1168</v>
      </c>
      <c r="C36" s="68">
        <v>5</v>
      </c>
      <c r="D36" s="68" t="s">
        <v>1681</v>
      </c>
      <c r="F36" s="68" t="s">
        <v>1594</v>
      </c>
      <c r="G36" s="68" t="s">
        <v>1679</v>
      </c>
      <c r="H36" s="68" t="s">
        <v>1347</v>
      </c>
      <c r="I36" s="68" t="s">
        <v>1663</v>
      </c>
      <c r="J36" s="68" t="s">
        <v>1411</v>
      </c>
      <c r="K36" s="68">
        <v>70</v>
      </c>
      <c r="L36" s="68">
        <v>4</v>
      </c>
      <c r="M36" s="68">
        <v>2</v>
      </c>
      <c r="N36" s="68" t="s">
        <v>1682</v>
      </c>
      <c r="O36" s="69">
        <v>41667</v>
      </c>
      <c r="P36" s="70">
        <v>41668</v>
      </c>
    </row>
    <row r="37" spans="1:17">
      <c r="A37" s="68" t="s">
        <v>1677</v>
      </c>
      <c r="B37" s="68" t="s">
        <v>1172</v>
      </c>
      <c r="C37" s="68">
        <v>5</v>
      </c>
      <c r="D37" s="68" t="s">
        <v>1683</v>
      </c>
      <c r="F37" s="68" t="s">
        <v>1594</v>
      </c>
      <c r="G37" s="68" t="s">
        <v>1679</v>
      </c>
      <c r="H37" s="68" t="s">
        <v>1347</v>
      </c>
      <c r="I37" s="68" t="s">
        <v>1109</v>
      </c>
      <c r="J37" s="68" t="s">
        <v>1411</v>
      </c>
      <c r="K37" s="68">
        <v>70</v>
      </c>
      <c r="L37" s="68">
        <v>4</v>
      </c>
      <c r="M37" s="68">
        <v>2</v>
      </c>
      <c r="N37" s="68" t="s">
        <v>1684</v>
      </c>
      <c r="O37" s="69">
        <v>41667</v>
      </c>
      <c r="P37" s="70">
        <v>41668</v>
      </c>
    </row>
    <row r="38" spans="1:17">
      <c r="A38" s="68" t="s">
        <v>1677</v>
      </c>
      <c r="B38" s="68" t="s">
        <v>1174</v>
      </c>
      <c r="C38" s="68">
        <v>5</v>
      </c>
      <c r="D38" s="68" t="s">
        <v>1685</v>
      </c>
      <c r="F38" s="68" t="s">
        <v>1594</v>
      </c>
      <c r="G38" s="68" t="s">
        <v>1679</v>
      </c>
      <c r="H38" s="68" t="s">
        <v>1347</v>
      </c>
      <c r="I38" s="68" t="s">
        <v>1109</v>
      </c>
      <c r="J38" s="68" t="s">
        <v>1411</v>
      </c>
      <c r="K38" s="68">
        <v>70</v>
      </c>
      <c r="L38" s="68">
        <v>4</v>
      </c>
      <c r="M38" s="68">
        <v>2</v>
      </c>
      <c r="N38" s="68" t="s">
        <v>1686</v>
      </c>
      <c r="O38" s="69">
        <v>41667</v>
      </c>
      <c r="P38" s="70">
        <v>41668</v>
      </c>
    </row>
    <row r="39" spans="1:17">
      <c r="A39" s="68" t="s">
        <v>1677</v>
      </c>
      <c r="B39" s="68" t="s">
        <v>1176</v>
      </c>
      <c r="C39" s="68">
        <v>5</v>
      </c>
      <c r="D39" s="68" t="s">
        <v>1687</v>
      </c>
      <c r="F39" s="68" t="s">
        <v>1594</v>
      </c>
      <c r="G39" s="68" t="s">
        <v>1679</v>
      </c>
      <c r="H39" s="68" t="s">
        <v>1347</v>
      </c>
      <c r="I39" s="68" t="s">
        <v>1470</v>
      </c>
      <c r="J39" s="68" t="s">
        <v>1411</v>
      </c>
      <c r="K39" s="68">
        <v>70</v>
      </c>
      <c r="L39" s="68">
        <v>32</v>
      </c>
      <c r="M39" s="68">
        <v>4</v>
      </c>
      <c r="N39" s="68" t="s">
        <v>1688</v>
      </c>
      <c r="O39" s="69">
        <v>41683</v>
      </c>
      <c r="P39" s="70">
        <v>41684</v>
      </c>
      <c r="Q39" s="71" t="s">
        <v>1689</v>
      </c>
    </row>
    <row r="40" spans="1:17">
      <c r="A40" s="68" t="s">
        <v>1677</v>
      </c>
      <c r="B40" s="68" t="s">
        <v>1178</v>
      </c>
      <c r="C40" s="68">
        <v>5</v>
      </c>
      <c r="D40" s="68" t="s">
        <v>1690</v>
      </c>
      <c r="F40" s="68" t="s">
        <v>1594</v>
      </c>
      <c r="G40" s="68" t="s">
        <v>1679</v>
      </c>
      <c r="H40" s="68" t="s">
        <v>1347</v>
      </c>
      <c r="I40" s="68" t="s">
        <v>1470</v>
      </c>
      <c r="J40" s="68" t="s">
        <v>1411</v>
      </c>
      <c r="K40" s="68">
        <v>70</v>
      </c>
      <c r="L40" s="68">
        <v>32</v>
      </c>
      <c r="M40" s="68">
        <v>4</v>
      </c>
      <c r="N40" s="68" t="s">
        <v>1691</v>
      </c>
      <c r="O40" s="69">
        <v>41683</v>
      </c>
      <c r="P40" s="70">
        <v>41684</v>
      </c>
      <c r="Q40" s="71" t="s">
        <v>1692</v>
      </c>
    </row>
    <row r="41" spans="1:17">
      <c r="A41" s="68" t="s">
        <v>1677</v>
      </c>
      <c r="B41" s="68" t="s">
        <v>1183</v>
      </c>
      <c r="C41" s="68">
        <v>2</v>
      </c>
      <c r="D41" s="68" t="s">
        <v>1693</v>
      </c>
      <c r="F41" s="68" t="s">
        <v>1594</v>
      </c>
      <c r="G41" s="68" t="s">
        <v>1679</v>
      </c>
      <c r="H41" s="68" t="s">
        <v>1347</v>
      </c>
      <c r="I41" s="68" t="s">
        <v>1427</v>
      </c>
      <c r="J41" s="68" t="s">
        <v>1407</v>
      </c>
      <c r="K41" s="68">
        <v>70</v>
      </c>
      <c r="L41" s="68">
        <v>32</v>
      </c>
      <c r="M41" s="68">
        <v>4</v>
      </c>
      <c r="N41" s="68" t="s">
        <v>1694</v>
      </c>
      <c r="O41" s="69">
        <v>41683</v>
      </c>
      <c r="P41" s="70">
        <v>41684</v>
      </c>
      <c r="Q41" s="75" t="s">
        <v>1695</v>
      </c>
    </row>
    <row r="42" spans="1:17">
      <c r="A42" s="68" t="s">
        <v>1677</v>
      </c>
      <c r="B42" s="68" t="s">
        <v>1186</v>
      </c>
      <c r="C42" s="68">
        <v>2</v>
      </c>
      <c r="D42" s="68" t="s">
        <v>1696</v>
      </c>
      <c r="F42" s="68" t="s">
        <v>1594</v>
      </c>
      <c r="G42" s="68" t="s">
        <v>1679</v>
      </c>
      <c r="H42" s="68" t="s">
        <v>1347</v>
      </c>
      <c r="I42" s="68" t="s">
        <v>1427</v>
      </c>
      <c r="J42" s="68" t="s">
        <v>1407</v>
      </c>
      <c r="K42" s="68">
        <v>70</v>
      </c>
      <c r="L42" s="68">
        <v>32</v>
      </c>
      <c r="M42" s="68">
        <v>4</v>
      </c>
      <c r="N42" s="68" t="s">
        <v>1697</v>
      </c>
      <c r="O42" s="69">
        <v>41683</v>
      </c>
      <c r="P42" s="70">
        <v>41684</v>
      </c>
      <c r="Q42" s="71" t="s">
        <v>1698</v>
      </c>
    </row>
    <row r="43" spans="1:17">
      <c r="A43" s="68" t="s">
        <v>1677</v>
      </c>
      <c r="B43" s="68" t="s">
        <v>1188</v>
      </c>
      <c r="C43" s="68">
        <v>5</v>
      </c>
      <c r="D43" s="68" t="s">
        <v>1699</v>
      </c>
      <c r="F43" s="68" t="s">
        <v>1594</v>
      </c>
      <c r="G43" s="68" t="s">
        <v>1679</v>
      </c>
      <c r="H43" s="68" t="s">
        <v>1347</v>
      </c>
      <c r="I43" s="68" t="s">
        <v>1470</v>
      </c>
      <c r="J43" s="68" t="s">
        <v>1411</v>
      </c>
      <c r="K43" s="68">
        <v>205</v>
      </c>
      <c r="L43" s="68">
        <v>32</v>
      </c>
      <c r="M43" s="68">
        <v>4</v>
      </c>
      <c r="N43" s="68" t="s">
        <v>1700</v>
      </c>
      <c r="O43" s="69">
        <v>41675</v>
      </c>
      <c r="P43" s="70">
        <v>41677</v>
      </c>
      <c r="Q43" s="71" t="s">
        <v>1701</v>
      </c>
    </row>
    <row r="44" spans="1:17">
      <c r="A44" s="76" t="s">
        <v>1702</v>
      </c>
      <c r="B44" s="76"/>
      <c r="C44" s="76">
        <v>2</v>
      </c>
      <c r="D44" s="76" t="s">
        <v>1703</v>
      </c>
      <c r="E44" s="76"/>
      <c r="F44" s="76" t="s">
        <v>1594</v>
      </c>
      <c r="G44" s="76" t="s">
        <v>1401</v>
      </c>
      <c r="H44" s="76" t="s">
        <v>1347</v>
      </c>
      <c r="I44" s="76" t="s">
        <v>1704</v>
      </c>
      <c r="J44" s="76" t="s">
        <v>1407</v>
      </c>
      <c r="K44" s="76">
        <v>1599</v>
      </c>
      <c r="L44" s="76">
        <v>10</v>
      </c>
      <c r="M44" s="76">
        <v>8</v>
      </c>
      <c r="N44" s="76" t="s">
        <v>1705</v>
      </c>
      <c r="O44" s="73">
        <v>41674</v>
      </c>
      <c r="P44" s="73" t="s">
        <v>1633</v>
      </c>
      <c r="Q44" s="77" t="s">
        <v>1706</v>
      </c>
    </row>
    <row r="45" spans="1:17">
      <c r="A45" s="72" t="s">
        <v>1702</v>
      </c>
      <c r="B45" s="72"/>
      <c r="C45" s="72">
        <v>2</v>
      </c>
      <c r="D45" s="72" t="s">
        <v>1707</v>
      </c>
      <c r="E45" s="72"/>
      <c r="F45" s="72" t="s">
        <v>1594</v>
      </c>
      <c r="G45" s="72" t="s">
        <v>1401</v>
      </c>
      <c r="H45" s="72" t="s">
        <v>1347</v>
      </c>
      <c r="I45" s="72" t="s">
        <v>1704</v>
      </c>
      <c r="J45" s="72" t="s">
        <v>1407</v>
      </c>
      <c r="K45" s="72">
        <v>1600</v>
      </c>
      <c r="L45" s="72">
        <v>10</v>
      </c>
      <c r="M45" s="72">
        <v>8</v>
      </c>
      <c r="N45" s="72" t="s">
        <v>1708</v>
      </c>
      <c r="O45" s="73">
        <v>41677</v>
      </c>
      <c r="P45" s="73" t="s">
        <v>1633</v>
      </c>
      <c r="Q45" s="74" t="s">
        <v>1634</v>
      </c>
    </row>
    <row r="46" spans="1:17">
      <c r="A46" s="78" t="s">
        <v>1702</v>
      </c>
      <c r="B46" s="78" t="s">
        <v>112</v>
      </c>
      <c r="C46" s="78">
        <v>2</v>
      </c>
      <c r="D46" s="78" t="s">
        <v>1709</v>
      </c>
      <c r="E46" s="78"/>
      <c r="F46" s="78" t="s">
        <v>1594</v>
      </c>
      <c r="G46" s="78" t="s">
        <v>1401</v>
      </c>
      <c r="H46" s="78" t="s">
        <v>1347</v>
      </c>
      <c r="I46" s="78" t="s">
        <v>1704</v>
      </c>
      <c r="J46" s="78" t="s">
        <v>1407</v>
      </c>
      <c r="K46" s="78">
        <v>1600</v>
      </c>
      <c r="L46" s="78">
        <v>10</v>
      </c>
      <c r="M46" s="78">
        <v>8</v>
      </c>
      <c r="N46" s="78" t="s">
        <v>1710</v>
      </c>
      <c r="O46" s="69">
        <v>41684</v>
      </c>
      <c r="P46" s="70">
        <v>41684</v>
      </c>
      <c r="Q46" s="79" t="s">
        <v>1711</v>
      </c>
    </row>
    <row r="47" spans="1:17">
      <c r="A47" s="72" t="s">
        <v>1702</v>
      </c>
      <c r="B47" s="72"/>
      <c r="C47" s="72">
        <v>3</v>
      </c>
      <c r="D47" s="72" t="s">
        <v>1712</v>
      </c>
      <c r="E47" s="72"/>
      <c r="F47" s="72" t="s">
        <v>1594</v>
      </c>
      <c r="G47" s="72" t="s">
        <v>1401</v>
      </c>
      <c r="H47" s="72" t="s">
        <v>1347</v>
      </c>
      <c r="I47" s="72" t="s">
        <v>1427</v>
      </c>
      <c r="J47" s="72" t="s">
        <v>1407</v>
      </c>
      <c r="K47" s="72">
        <v>3581</v>
      </c>
      <c r="L47" s="72">
        <v>24</v>
      </c>
      <c r="M47" s="72">
        <v>12</v>
      </c>
      <c r="N47" s="72" t="s">
        <v>1713</v>
      </c>
      <c r="O47" s="73">
        <v>41675</v>
      </c>
      <c r="P47" s="73" t="s">
        <v>1633</v>
      </c>
      <c r="Q47" s="74" t="s">
        <v>1634</v>
      </c>
    </row>
    <row r="48" spans="1:17">
      <c r="A48" s="68" t="s">
        <v>1702</v>
      </c>
      <c r="B48" s="68" t="s">
        <v>114</v>
      </c>
      <c r="C48" s="68">
        <v>3</v>
      </c>
      <c r="D48" s="68" t="s">
        <v>1714</v>
      </c>
      <c r="F48" s="68" t="s">
        <v>1594</v>
      </c>
      <c r="G48" s="68" t="s">
        <v>1401</v>
      </c>
      <c r="H48" s="68" t="s">
        <v>1347</v>
      </c>
      <c r="I48" s="68" t="s">
        <v>1427</v>
      </c>
      <c r="J48" s="68" t="s">
        <v>1407</v>
      </c>
      <c r="K48" s="68">
        <v>3581</v>
      </c>
      <c r="L48" s="68">
        <v>24</v>
      </c>
      <c r="M48" s="68">
        <v>12</v>
      </c>
      <c r="N48" s="68" t="s">
        <v>1715</v>
      </c>
      <c r="O48" s="69">
        <v>41684</v>
      </c>
      <c r="P48" s="70">
        <v>41684</v>
      </c>
      <c r="Q48" s="71" t="s">
        <v>1432</v>
      </c>
    </row>
    <row r="49" spans="1:17">
      <c r="A49" s="68" t="s">
        <v>1702</v>
      </c>
      <c r="B49" s="68" t="s">
        <v>1214</v>
      </c>
      <c r="C49" s="68">
        <v>5</v>
      </c>
      <c r="D49" s="68" t="s">
        <v>1716</v>
      </c>
      <c r="F49" s="68" t="s">
        <v>1594</v>
      </c>
      <c r="G49" s="68" t="s">
        <v>1401</v>
      </c>
      <c r="H49" s="68" t="s">
        <v>1347</v>
      </c>
      <c r="I49" s="68" t="s">
        <v>1663</v>
      </c>
      <c r="J49" s="68" t="s">
        <v>1411</v>
      </c>
      <c r="K49" s="68">
        <v>388</v>
      </c>
      <c r="L49" s="68">
        <v>2</v>
      </c>
      <c r="M49" s="68">
        <v>4</v>
      </c>
      <c r="N49" s="68" t="s">
        <v>1717</v>
      </c>
      <c r="O49" s="69">
        <v>41676</v>
      </c>
      <c r="P49" s="70">
        <v>41677</v>
      </c>
      <c r="Q49" s="71" t="s">
        <v>1718</v>
      </c>
    </row>
    <row r="50" spans="1:17">
      <c r="A50" s="76" t="s">
        <v>1702</v>
      </c>
      <c r="B50" s="76"/>
      <c r="C50" s="76">
        <v>3</v>
      </c>
      <c r="D50" s="76" t="s">
        <v>1719</v>
      </c>
      <c r="E50" s="76"/>
      <c r="F50" s="76" t="s">
        <v>1594</v>
      </c>
      <c r="G50" s="76" t="s">
        <v>1401</v>
      </c>
      <c r="H50" s="76" t="s">
        <v>1347</v>
      </c>
      <c r="I50" s="76" t="s">
        <v>1427</v>
      </c>
      <c r="J50" s="76" t="s">
        <v>1407</v>
      </c>
      <c r="K50" s="76">
        <v>467</v>
      </c>
      <c r="L50" s="76">
        <v>16</v>
      </c>
      <c r="M50" s="76">
        <v>2</v>
      </c>
      <c r="N50" s="76" t="s">
        <v>1720</v>
      </c>
      <c r="O50" s="73">
        <v>41674</v>
      </c>
      <c r="P50" s="73" t="s">
        <v>1633</v>
      </c>
      <c r="Q50" s="77" t="s">
        <v>1706</v>
      </c>
    </row>
    <row r="51" spans="1:17">
      <c r="A51" s="72" t="s">
        <v>1702</v>
      </c>
      <c r="B51" s="72"/>
      <c r="C51" s="72">
        <v>3</v>
      </c>
      <c r="D51" s="72" t="s">
        <v>1721</v>
      </c>
      <c r="E51" s="72"/>
      <c r="F51" s="72" t="s">
        <v>1594</v>
      </c>
      <c r="G51" s="72" t="s">
        <v>1401</v>
      </c>
      <c r="H51" s="72" t="s">
        <v>1347</v>
      </c>
      <c r="I51" s="72" t="s">
        <v>1427</v>
      </c>
      <c r="J51" s="72" t="s">
        <v>1407</v>
      </c>
      <c r="K51" s="72">
        <v>500</v>
      </c>
      <c r="L51" s="72">
        <v>16</v>
      </c>
      <c r="M51" s="72">
        <v>2</v>
      </c>
      <c r="N51" s="72" t="s">
        <v>1722</v>
      </c>
      <c r="O51" s="73">
        <v>41677</v>
      </c>
      <c r="P51" s="73" t="s">
        <v>1633</v>
      </c>
      <c r="Q51" s="74" t="s">
        <v>1634</v>
      </c>
    </row>
    <row r="52" spans="1:17">
      <c r="A52" s="78" t="s">
        <v>1702</v>
      </c>
      <c r="B52" s="78" t="s">
        <v>115</v>
      </c>
      <c r="C52" s="78">
        <v>3</v>
      </c>
      <c r="D52" s="78" t="s">
        <v>1723</v>
      </c>
      <c r="E52" s="78"/>
      <c r="F52" s="78" t="s">
        <v>1594</v>
      </c>
      <c r="G52" s="78" t="s">
        <v>1401</v>
      </c>
      <c r="H52" s="78" t="s">
        <v>1347</v>
      </c>
      <c r="I52" s="78" t="s">
        <v>1427</v>
      </c>
      <c r="J52" s="78" t="s">
        <v>1407</v>
      </c>
      <c r="K52" s="78">
        <v>500</v>
      </c>
      <c r="L52" s="78">
        <v>16</v>
      </c>
      <c r="M52" s="78">
        <v>2</v>
      </c>
      <c r="N52" s="78" t="s">
        <v>1724</v>
      </c>
      <c r="O52" s="69">
        <v>41684</v>
      </c>
      <c r="P52" s="70">
        <v>41684</v>
      </c>
      <c r="Q52" s="79" t="s">
        <v>1725</v>
      </c>
    </row>
    <row r="53" spans="1:17">
      <c r="A53" s="68" t="s">
        <v>1702</v>
      </c>
      <c r="B53" s="68" t="s">
        <v>1220</v>
      </c>
      <c r="C53" s="68">
        <v>5</v>
      </c>
      <c r="D53" s="68" t="s">
        <v>1726</v>
      </c>
      <c r="F53" s="68" t="s">
        <v>1594</v>
      </c>
      <c r="G53" s="68" t="s">
        <v>1401</v>
      </c>
      <c r="H53" s="68" t="s">
        <v>1347</v>
      </c>
      <c r="I53" s="68" t="s">
        <v>1470</v>
      </c>
      <c r="J53" s="68" t="s">
        <v>1411</v>
      </c>
      <c r="K53" s="68">
        <v>1316</v>
      </c>
      <c r="L53" s="68">
        <v>16</v>
      </c>
      <c r="M53" s="68">
        <v>2</v>
      </c>
      <c r="N53" s="68" t="s">
        <v>1727</v>
      </c>
      <c r="O53" s="69">
        <v>41675</v>
      </c>
      <c r="P53" s="70">
        <v>41677</v>
      </c>
      <c r="Q53" s="71" t="s">
        <v>1718</v>
      </c>
    </row>
    <row r="54" spans="1:17">
      <c r="A54" s="68" t="s">
        <v>1728</v>
      </c>
      <c r="B54" s="68" t="s">
        <v>243</v>
      </c>
      <c r="C54" s="68">
        <v>1</v>
      </c>
      <c r="D54" s="68" t="s">
        <v>1729</v>
      </c>
      <c r="F54" s="68" t="s">
        <v>1594</v>
      </c>
      <c r="G54" s="68" t="s">
        <v>1401</v>
      </c>
      <c r="H54" s="68" t="s">
        <v>1445</v>
      </c>
      <c r="I54" s="68" t="s">
        <v>1470</v>
      </c>
      <c r="J54" s="68" t="s">
        <v>1411</v>
      </c>
      <c r="K54" s="68">
        <v>700</v>
      </c>
      <c r="L54" s="68">
        <v>128</v>
      </c>
      <c r="M54" s="68">
        <v>32</v>
      </c>
      <c r="N54" s="68" t="s">
        <v>1730</v>
      </c>
      <c r="O54" s="69">
        <v>41683</v>
      </c>
      <c r="P54" s="70">
        <v>41684</v>
      </c>
      <c r="Q54" s="75" t="s">
        <v>1731</v>
      </c>
    </row>
    <row r="55" spans="1:17">
      <c r="A55" s="68" t="s">
        <v>1728</v>
      </c>
      <c r="B55" s="68" t="s">
        <v>104</v>
      </c>
      <c r="C55" s="68">
        <v>4</v>
      </c>
      <c r="D55" s="68" t="s">
        <v>1732</v>
      </c>
      <c r="F55" s="68" t="s">
        <v>1594</v>
      </c>
      <c r="G55" s="68" t="s">
        <v>1401</v>
      </c>
      <c r="H55" s="68" t="s">
        <v>1347</v>
      </c>
      <c r="I55" s="68" t="s">
        <v>1427</v>
      </c>
      <c r="J55" s="68" t="s">
        <v>1560</v>
      </c>
      <c r="K55" s="68">
        <v>800</v>
      </c>
      <c r="L55" s="68">
        <v>128</v>
      </c>
      <c r="M55" s="68">
        <v>32</v>
      </c>
      <c r="N55" s="68" t="s">
        <v>1733</v>
      </c>
      <c r="O55" s="69">
        <v>41683</v>
      </c>
      <c r="P55" s="70">
        <v>41684</v>
      </c>
      <c r="Q55" s="75" t="s">
        <v>1734</v>
      </c>
    </row>
    <row r="56" spans="1:17">
      <c r="A56" s="68" t="s">
        <v>1728</v>
      </c>
      <c r="B56" s="68" t="s">
        <v>105</v>
      </c>
      <c r="C56" s="68">
        <v>1</v>
      </c>
      <c r="D56" s="68" t="s">
        <v>1735</v>
      </c>
      <c r="F56" s="68" t="s">
        <v>1594</v>
      </c>
      <c r="G56" s="68" t="s">
        <v>1401</v>
      </c>
      <c r="H56" s="68" t="s">
        <v>1445</v>
      </c>
      <c r="I56" s="68" t="s">
        <v>1427</v>
      </c>
      <c r="J56" s="68" t="s">
        <v>1560</v>
      </c>
      <c r="K56" s="68">
        <v>500</v>
      </c>
      <c r="L56" s="68">
        <v>512</v>
      </c>
      <c r="M56" s="68">
        <v>32</v>
      </c>
      <c r="N56" s="68" t="s">
        <v>1736</v>
      </c>
      <c r="O56" s="69">
        <v>41683</v>
      </c>
      <c r="P56" s="70">
        <v>41684</v>
      </c>
      <c r="Q56" s="75" t="s">
        <v>1737</v>
      </c>
    </row>
    <row r="57" spans="1:17">
      <c r="A57" s="68" t="s">
        <v>16</v>
      </c>
      <c r="B57" s="68" t="s">
        <v>100</v>
      </c>
      <c r="C57" s="68">
        <v>2</v>
      </c>
      <c r="D57" s="68" t="s">
        <v>1738</v>
      </c>
      <c r="F57" s="68" t="s">
        <v>1594</v>
      </c>
      <c r="G57" s="68" t="s">
        <v>1401</v>
      </c>
      <c r="H57" s="68" t="s">
        <v>1347</v>
      </c>
      <c r="I57" s="68" t="s">
        <v>1427</v>
      </c>
      <c r="J57" s="68" t="s">
        <v>1407</v>
      </c>
      <c r="K57" s="68">
        <v>81</v>
      </c>
      <c r="L57" s="68">
        <v>2</v>
      </c>
      <c r="M57" s="68">
        <v>1</v>
      </c>
      <c r="N57" s="68" t="s">
        <v>1739</v>
      </c>
      <c r="O57" s="69">
        <v>41667</v>
      </c>
      <c r="P57" s="70">
        <v>41668</v>
      </c>
    </row>
    <row r="58" spans="1:17">
      <c r="A58" s="68" t="s">
        <v>16</v>
      </c>
      <c r="B58" s="68" t="s">
        <v>238</v>
      </c>
      <c r="C58" s="68">
        <v>5</v>
      </c>
      <c r="D58" s="68" t="s">
        <v>1740</v>
      </c>
      <c r="F58" s="68" t="s">
        <v>1594</v>
      </c>
      <c r="G58" s="68" t="s">
        <v>1401</v>
      </c>
      <c r="H58" s="68" t="s">
        <v>1347</v>
      </c>
      <c r="I58" s="68" t="s">
        <v>1470</v>
      </c>
      <c r="J58" s="68" t="s">
        <v>1411</v>
      </c>
      <c r="K58" s="68">
        <v>81</v>
      </c>
      <c r="L58" s="68">
        <v>2</v>
      </c>
      <c r="M58" s="68">
        <v>1</v>
      </c>
      <c r="N58" s="68" t="s">
        <v>1741</v>
      </c>
      <c r="O58" s="69">
        <v>41674</v>
      </c>
      <c r="P58" s="70">
        <v>41677</v>
      </c>
      <c r="Q58" s="68" t="s">
        <v>1742</v>
      </c>
    </row>
    <row r="59" spans="1:17">
      <c r="A59" s="68" t="s">
        <v>16</v>
      </c>
      <c r="B59" s="68" t="s">
        <v>1223</v>
      </c>
      <c r="C59" s="68">
        <v>5</v>
      </c>
      <c r="D59" s="68" t="s">
        <v>1743</v>
      </c>
      <c r="F59" s="68" t="s">
        <v>1594</v>
      </c>
      <c r="G59" s="68" t="s">
        <v>1401</v>
      </c>
      <c r="H59" s="68" t="s">
        <v>1347</v>
      </c>
      <c r="I59" s="68" t="s">
        <v>1109</v>
      </c>
      <c r="J59" s="68" t="s">
        <v>1411</v>
      </c>
      <c r="K59" s="68">
        <v>125</v>
      </c>
      <c r="L59" s="68">
        <v>2</v>
      </c>
      <c r="M59" s="68">
        <v>1</v>
      </c>
      <c r="N59" s="68" t="s">
        <v>1744</v>
      </c>
      <c r="O59" s="69">
        <v>41674</v>
      </c>
      <c r="P59" s="70">
        <v>41677</v>
      </c>
      <c r="Q59" s="68" t="s">
        <v>1742</v>
      </c>
    </row>
    <row r="60" spans="1:17">
      <c r="A60" s="68" t="s">
        <v>16</v>
      </c>
      <c r="B60" s="68" t="s">
        <v>120</v>
      </c>
      <c r="C60" s="68">
        <v>2</v>
      </c>
      <c r="D60" s="68" t="s">
        <v>1745</v>
      </c>
      <c r="F60" s="68" t="s">
        <v>1594</v>
      </c>
      <c r="G60" s="68" t="s">
        <v>1401</v>
      </c>
      <c r="H60" s="68" t="s">
        <v>1347</v>
      </c>
      <c r="I60" s="68" t="s">
        <v>1427</v>
      </c>
      <c r="J60" s="68" t="s">
        <v>1407</v>
      </c>
      <c r="K60" s="68">
        <v>110</v>
      </c>
      <c r="L60" s="68">
        <v>4</v>
      </c>
      <c r="M60" s="68">
        <v>2</v>
      </c>
      <c r="N60" s="68" t="s">
        <v>1746</v>
      </c>
      <c r="O60" s="69">
        <v>41667</v>
      </c>
      <c r="P60" s="70">
        <v>41668</v>
      </c>
    </row>
    <row r="61" spans="1:17">
      <c r="A61" s="68" t="s">
        <v>16</v>
      </c>
      <c r="B61" s="68" t="s">
        <v>118</v>
      </c>
      <c r="C61" s="68">
        <v>3</v>
      </c>
      <c r="D61" s="68" t="s">
        <v>1395</v>
      </c>
      <c r="F61" s="68" t="s">
        <v>1594</v>
      </c>
      <c r="G61" s="68" t="s">
        <v>1747</v>
      </c>
      <c r="H61" s="68" t="s">
        <v>1347</v>
      </c>
      <c r="I61" s="68" t="s">
        <v>1427</v>
      </c>
      <c r="J61" s="68" t="s">
        <v>1407</v>
      </c>
      <c r="K61" s="68">
        <v>500</v>
      </c>
      <c r="L61" s="68">
        <v>4</v>
      </c>
      <c r="M61" s="68">
        <v>2</v>
      </c>
      <c r="N61" s="68" t="s">
        <v>1748</v>
      </c>
      <c r="P61" s="73"/>
      <c r="Q61" s="75" t="s">
        <v>1749</v>
      </c>
    </row>
    <row r="62" spans="1:17">
      <c r="A62" s="68" t="s">
        <v>1750</v>
      </c>
      <c r="C62" s="68">
        <v>1</v>
      </c>
      <c r="D62" s="68" t="s">
        <v>1751</v>
      </c>
      <c r="F62" s="68" t="s">
        <v>1594</v>
      </c>
      <c r="G62" s="68" t="s">
        <v>1654</v>
      </c>
      <c r="H62" s="68" t="s">
        <v>1445</v>
      </c>
      <c r="I62" s="68" t="s">
        <v>1427</v>
      </c>
      <c r="J62" s="68" t="s">
        <v>1752</v>
      </c>
      <c r="K62" s="68">
        <v>1775</v>
      </c>
      <c r="L62" s="68">
        <v>64</v>
      </c>
      <c r="M62" s="68">
        <v>16</v>
      </c>
      <c r="N62" s="68" t="s">
        <v>1753</v>
      </c>
      <c r="O62" s="69">
        <v>41684</v>
      </c>
      <c r="P62" s="70">
        <v>41684</v>
      </c>
    </row>
    <row r="63" spans="1:17">
      <c r="A63" s="68" t="s">
        <v>1750</v>
      </c>
      <c r="C63" s="68">
        <v>1</v>
      </c>
      <c r="D63" s="68" t="s">
        <v>1754</v>
      </c>
      <c r="F63" s="68" t="s">
        <v>1594</v>
      </c>
      <c r="G63" s="68" t="s">
        <v>1654</v>
      </c>
      <c r="H63" s="68" t="s">
        <v>1445</v>
      </c>
      <c r="I63" s="68" t="s">
        <v>1427</v>
      </c>
      <c r="J63" s="68" t="s">
        <v>1752</v>
      </c>
      <c r="K63" s="68">
        <v>1775</v>
      </c>
      <c r="L63" s="68">
        <v>64</v>
      </c>
      <c r="M63" s="68">
        <v>16</v>
      </c>
      <c r="N63" s="68" t="s">
        <v>1753</v>
      </c>
      <c r="O63" s="69">
        <v>41684</v>
      </c>
      <c r="P63" s="70">
        <v>41684</v>
      </c>
    </row>
    <row r="64" spans="1:17">
      <c r="A64" s="68" t="s">
        <v>1750</v>
      </c>
      <c r="C64" s="68">
        <v>3</v>
      </c>
      <c r="D64" s="68" t="s">
        <v>1755</v>
      </c>
      <c r="F64" s="68" t="s">
        <v>1594</v>
      </c>
      <c r="G64" s="68" t="s">
        <v>1654</v>
      </c>
      <c r="H64" s="68" t="s">
        <v>1347</v>
      </c>
      <c r="I64" s="68" t="s">
        <v>1427</v>
      </c>
      <c r="J64" s="68" t="s">
        <v>1407</v>
      </c>
      <c r="K64" s="68">
        <v>105</v>
      </c>
      <c r="L64" s="68">
        <v>32</v>
      </c>
      <c r="M64" s="68">
        <v>8</v>
      </c>
      <c r="N64" s="68" t="s">
        <v>1756</v>
      </c>
      <c r="O64" s="69">
        <v>41667</v>
      </c>
      <c r="P64" s="70">
        <v>41668</v>
      </c>
    </row>
    <row r="65" spans="1:17">
      <c r="A65" s="68" t="s">
        <v>1750</v>
      </c>
      <c r="C65" s="68">
        <v>5</v>
      </c>
      <c r="D65" s="68" t="s">
        <v>1757</v>
      </c>
      <c r="F65" s="68" t="s">
        <v>1594</v>
      </c>
      <c r="G65" s="68" t="s">
        <v>1654</v>
      </c>
      <c r="H65" s="68" t="s">
        <v>1347</v>
      </c>
      <c r="I65" s="68" t="s">
        <v>1470</v>
      </c>
      <c r="J65" s="68" t="s">
        <v>1411</v>
      </c>
      <c r="K65" s="68">
        <v>200</v>
      </c>
      <c r="L65" s="68">
        <v>32</v>
      </c>
      <c r="M65" s="68">
        <v>8</v>
      </c>
      <c r="N65" s="68" t="s">
        <v>1758</v>
      </c>
      <c r="O65" s="69">
        <v>41667</v>
      </c>
      <c r="P65" s="70">
        <v>41668</v>
      </c>
      <c r="Q65" s="68" t="s">
        <v>1759</v>
      </c>
    </row>
    <row r="66" spans="1:17">
      <c r="A66" s="68" t="s">
        <v>1750</v>
      </c>
      <c r="C66" s="68">
        <v>5</v>
      </c>
      <c r="D66" s="68" t="s">
        <v>1760</v>
      </c>
      <c r="F66" s="68" t="s">
        <v>1594</v>
      </c>
      <c r="G66" s="68" t="s">
        <v>1654</v>
      </c>
      <c r="H66" s="68" t="s">
        <v>1347</v>
      </c>
      <c r="I66" s="68" t="s">
        <v>1761</v>
      </c>
      <c r="J66" s="68" t="s">
        <v>1411</v>
      </c>
      <c r="K66" s="68">
        <v>275</v>
      </c>
      <c r="L66" s="68">
        <v>32</v>
      </c>
      <c r="M66" s="68">
        <v>8</v>
      </c>
      <c r="N66" s="68" t="s">
        <v>1762</v>
      </c>
      <c r="O66" s="69">
        <v>41667</v>
      </c>
      <c r="P66" s="70">
        <v>41668</v>
      </c>
      <c r="Q66" s="68" t="s">
        <v>1759</v>
      </c>
    </row>
    <row r="67" spans="1:17">
      <c r="A67" s="68" t="s">
        <v>1750</v>
      </c>
      <c r="C67" s="68">
        <v>5</v>
      </c>
      <c r="D67" s="68" t="s">
        <v>1763</v>
      </c>
      <c r="F67" s="68" t="s">
        <v>1594</v>
      </c>
      <c r="G67" s="68" t="s">
        <v>1654</v>
      </c>
      <c r="H67" s="68" t="s">
        <v>1347</v>
      </c>
      <c r="I67" s="68" t="s">
        <v>1761</v>
      </c>
      <c r="J67" s="68" t="s">
        <v>1411</v>
      </c>
      <c r="K67" s="68">
        <v>315</v>
      </c>
      <c r="L67" s="68">
        <v>32</v>
      </c>
      <c r="M67" s="68">
        <v>8</v>
      </c>
      <c r="N67" s="68" t="s">
        <v>1764</v>
      </c>
      <c r="O67" s="69">
        <v>41667</v>
      </c>
      <c r="P67" s="70">
        <v>41668</v>
      </c>
      <c r="Q67" s="68" t="s">
        <v>1759</v>
      </c>
    </row>
    <row r="68" spans="1:17">
      <c r="A68" s="68" t="s">
        <v>1765</v>
      </c>
      <c r="C68" s="68">
        <v>1</v>
      </c>
      <c r="D68" s="68" t="s">
        <v>1766</v>
      </c>
      <c r="F68" s="68" t="s">
        <v>1594</v>
      </c>
      <c r="G68" s="68" t="s">
        <v>1654</v>
      </c>
      <c r="H68" s="68" t="s">
        <v>1445</v>
      </c>
      <c r="I68" s="68" t="s">
        <v>1427</v>
      </c>
      <c r="J68" s="68" t="s">
        <v>1752</v>
      </c>
      <c r="K68" s="68">
        <v>13325</v>
      </c>
      <c r="L68" s="68">
        <v>64</v>
      </c>
      <c r="M68" s="68">
        <v>16</v>
      </c>
      <c r="N68" s="68" t="s">
        <v>1767</v>
      </c>
      <c r="O68" s="69">
        <v>41684</v>
      </c>
      <c r="P68" s="70">
        <v>41684</v>
      </c>
    </row>
    <row r="69" spans="1:17">
      <c r="A69" s="68" t="s">
        <v>1765</v>
      </c>
      <c r="C69" s="68">
        <v>1</v>
      </c>
      <c r="D69" s="68" t="s">
        <v>1768</v>
      </c>
      <c r="F69" s="68" t="s">
        <v>1594</v>
      </c>
      <c r="G69" s="68" t="s">
        <v>1654</v>
      </c>
      <c r="H69" s="68" t="s">
        <v>1445</v>
      </c>
      <c r="I69" s="68" t="s">
        <v>1427</v>
      </c>
      <c r="J69" s="68" t="s">
        <v>1752</v>
      </c>
      <c r="K69" s="68">
        <v>350</v>
      </c>
      <c r="L69" s="68">
        <v>64</v>
      </c>
      <c r="M69" s="68">
        <v>16</v>
      </c>
      <c r="N69" s="68" t="s">
        <v>1767</v>
      </c>
      <c r="O69" s="69">
        <v>41684</v>
      </c>
      <c r="P69" s="70">
        <v>41684</v>
      </c>
    </row>
    <row r="70" spans="1:17">
      <c r="A70" s="68" t="s">
        <v>1765</v>
      </c>
      <c r="C70" s="68">
        <v>3</v>
      </c>
      <c r="D70" s="68" t="s">
        <v>1769</v>
      </c>
      <c r="F70" s="68" t="s">
        <v>1594</v>
      </c>
      <c r="G70" s="68" t="s">
        <v>1654</v>
      </c>
      <c r="H70" s="68" t="s">
        <v>1347</v>
      </c>
      <c r="I70" s="68" t="s">
        <v>1427</v>
      </c>
      <c r="J70" s="68" t="s">
        <v>1407</v>
      </c>
      <c r="K70" s="68">
        <v>155</v>
      </c>
      <c r="L70" s="68">
        <v>32</v>
      </c>
      <c r="M70" s="68">
        <v>8</v>
      </c>
      <c r="N70" s="68" t="s">
        <v>1770</v>
      </c>
      <c r="O70" s="69">
        <v>41667</v>
      </c>
      <c r="P70" s="70">
        <v>41668</v>
      </c>
    </row>
    <row r="71" spans="1:17">
      <c r="A71" s="68" t="s">
        <v>1765</v>
      </c>
      <c r="C71" s="68">
        <v>3</v>
      </c>
      <c r="D71" s="68" t="s">
        <v>1771</v>
      </c>
      <c r="F71" s="68" t="s">
        <v>1594</v>
      </c>
      <c r="G71" s="68" t="s">
        <v>1654</v>
      </c>
      <c r="H71" s="68" t="s">
        <v>1347</v>
      </c>
      <c r="I71" s="68" t="s">
        <v>1427</v>
      </c>
      <c r="J71" s="68" t="s">
        <v>1407</v>
      </c>
      <c r="K71" s="68">
        <v>155</v>
      </c>
      <c r="L71" s="68">
        <v>32</v>
      </c>
      <c r="M71" s="68">
        <v>8</v>
      </c>
      <c r="N71" s="68" t="s">
        <v>1772</v>
      </c>
      <c r="O71" s="69">
        <v>41667</v>
      </c>
      <c r="P71" s="70">
        <v>41668</v>
      </c>
    </row>
    <row r="72" spans="1:17">
      <c r="A72" s="68" t="s">
        <v>1765</v>
      </c>
      <c r="C72" s="68">
        <v>3</v>
      </c>
      <c r="D72" s="68" t="s">
        <v>1773</v>
      </c>
      <c r="F72" s="68" t="s">
        <v>1594</v>
      </c>
      <c r="G72" s="68" t="s">
        <v>1654</v>
      </c>
      <c r="H72" s="68" t="s">
        <v>1347</v>
      </c>
      <c r="I72" s="68" t="s">
        <v>1427</v>
      </c>
      <c r="J72" s="68" t="s">
        <v>1407</v>
      </c>
      <c r="K72" s="68">
        <v>155</v>
      </c>
      <c r="L72" s="68">
        <v>32</v>
      </c>
      <c r="M72" s="68">
        <v>8</v>
      </c>
      <c r="N72" s="68" t="s">
        <v>1774</v>
      </c>
      <c r="O72" s="69">
        <v>41667</v>
      </c>
      <c r="P72" s="70">
        <v>41668</v>
      </c>
    </row>
    <row r="73" spans="1:17">
      <c r="A73" s="68" t="s">
        <v>1765</v>
      </c>
      <c r="C73" s="68">
        <v>5</v>
      </c>
      <c r="D73" s="68" t="s">
        <v>1775</v>
      </c>
      <c r="F73" s="68" t="s">
        <v>1594</v>
      </c>
      <c r="G73" s="68" t="s">
        <v>1654</v>
      </c>
      <c r="H73" s="68" t="s">
        <v>1347</v>
      </c>
      <c r="I73" s="68" t="s">
        <v>1470</v>
      </c>
      <c r="J73" s="68" t="s">
        <v>1411</v>
      </c>
      <c r="K73" s="68">
        <v>595</v>
      </c>
      <c r="L73" s="68">
        <v>32</v>
      </c>
      <c r="M73" s="68">
        <v>8</v>
      </c>
      <c r="N73" s="68" t="s">
        <v>1776</v>
      </c>
      <c r="O73" s="69">
        <v>41667</v>
      </c>
      <c r="P73" s="70">
        <v>41668</v>
      </c>
      <c r="Q73" s="68" t="s">
        <v>1777</v>
      </c>
    </row>
    <row r="74" spans="1:17">
      <c r="A74" s="68" t="s">
        <v>1765</v>
      </c>
      <c r="C74" s="68">
        <v>5</v>
      </c>
      <c r="D74" s="68" t="s">
        <v>1778</v>
      </c>
      <c r="F74" s="68" t="s">
        <v>1594</v>
      </c>
      <c r="G74" s="68" t="s">
        <v>1654</v>
      </c>
      <c r="H74" s="68" t="s">
        <v>1347</v>
      </c>
      <c r="I74" s="68" t="s">
        <v>1470</v>
      </c>
      <c r="J74" s="68" t="s">
        <v>1411</v>
      </c>
      <c r="K74" s="68">
        <v>300</v>
      </c>
      <c r="L74" s="68">
        <v>32</v>
      </c>
      <c r="M74" s="68">
        <v>8</v>
      </c>
      <c r="N74" s="68" t="s">
        <v>1779</v>
      </c>
      <c r="O74" s="69">
        <v>41667</v>
      </c>
      <c r="P74" s="70">
        <v>41668</v>
      </c>
      <c r="Q74" s="68" t="s">
        <v>1777</v>
      </c>
    </row>
    <row r="75" spans="1:17">
      <c r="A75" s="68" t="s">
        <v>1765</v>
      </c>
      <c r="C75" s="68">
        <v>5</v>
      </c>
      <c r="D75" s="68" t="s">
        <v>1780</v>
      </c>
      <c r="F75" s="68" t="s">
        <v>1594</v>
      </c>
      <c r="G75" s="68" t="s">
        <v>1654</v>
      </c>
      <c r="H75" s="68" t="s">
        <v>1347</v>
      </c>
      <c r="I75" s="68" t="s">
        <v>1470</v>
      </c>
      <c r="J75" s="68" t="s">
        <v>1411</v>
      </c>
      <c r="K75" s="68">
        <v>105</v>
      </c>
      <c r="L75" s="68">
        <v>32</v>
      </c>
      <c r="M75" s="68">
        <v>8</v>
      </c>
      <c r="N75" s="68" t="s">
        <v>1781</v>
      </c>
      <c r="O75" s="69">
        <v>41667</v>
      </c>
      <c r="P75" s="70">
        <v>41668</v>
      </c>
      <c r="Q75" s="68" t="s">
        <v>1777</v>
      </c>
    </row>
    <row r="76" spans="1:17">
      <c r="A76" s="68" t="s">
        <v>1765</v>
      </c>
      <c r="C76" s="68">
        <v>5</v>
      </c>
      <c r="D76" s="68" t="s">
        <v>1782</v>
      </c>
      <c r="F76" s="68" t="s">
        <v>1594</v>
      </c>
      <c r="G76" s="68" t="s">
        <v>1654</v>
      </c>
      <c r="H76" s="68" t="s">
        <v>1347</v>
      </c>
      <c r="I76" s="68" t="s">
        <v>1761</v>
      </c>
      <c r="J76" s="68" t="s">
        <v>1411</v>
      </c>
      <c r="K76" s="68">
        <v>450</v>
      </c>
      <c r="L76" s="68">
        <v>32</v>
      </c>
      <c r="M76" s="68">
        <v>8</v>
      </c>
      <c r="N76" s="68" t="s">
        <v>1783</v>
      </c>
      <c r="O76" s="69">
        <v>41667</v>
      </c>
      <c r="P76" s="70">
        <v>41668</v>
      </c>
    </row>
    <row r="77" spans="1:17">
      <c r="A77" s="68" t="s">
        <v>1765</v>
      </c>
      <c r="C77" s="68">
        <v>3</v>
      </c>
      <c r="D77" s="68" t="s">
        <v>1784</v>
      </c>
      <c r="F77" s="68" t="s">
        <v>1594</v>
      </c>
      <c r="G77" s="68" t="s">
        <v>1654</v>
      </c>
      <c r="H77" s="68" t="s">
        <v>1347</v>
      </c>
      <c r="I77" s="68" t="s">
        <v>1761</v>
      </c>
      <c r="J77" s="68" t="s">
        <v>1411</v>
      </c>
      <c r="K77" s="68">
        <v>635</v>
      </c>
      <c r="L77" s="68">
        <v>32</v>
      </c>
      <c r="M77" s="68">
        <v>8</v>
      </c>
      <c r="N77" s="68" t="s">
        <v>1785</v>
      </c>
      <c r="O77" s="69">
        <v>41667</v>
      </c>
      <c r="P77" s="70">
        <v>41668</v>
      </c>
    </row>
    <row r="78" spans="1:17">
      <c r="A78" s="68" t="s">
        <v>1786</v>
      </c>
      <c r="C78" s="68">
        <v>4</v>
      </c>
      <c r="D78" s="68" t="s">
        <v>1787</v>
      </c>
      <c r="F78" s="68" t="s">
        <v>1594</v>
      </c>
      <c r="G78" s="68" t="s">
        <v>1788</v>
      </c>
      <c r="I78" s="68" t="s">
        <v>1427</v>
      </c>
      <c r="J78" s="68" t="s">
        <v>1411</v>
      </c>
      <c r="K78" s="68">
        <v>170</v>
      </c>
      <c r="L78" s="68">
        <v>20</v>
      </c>
      <c r="N78" s="68" t="s">
        <v>1789</v>
      </c>
      <c r="O78" s="69">
        <v>41675</v>
      </c>
      <c r="P78" s="70">
        <v>41677</v>
      </c>
      <c r="Q78" s="68" t="s">
        <v>1790</v>
      </c>
    </row>
    <row r="79" spans="1:17">
      <c r="A79" s="68" t="s">
        <v>35</v>
      </c>
      <c r="B79" s="68" t="s">
        <v>116</v>
      </c>
      <c r="C79" s="68">
        <v>3</v>
      </c>
      <c r="D79" s="68" t="s">
        <v>1395</v>
      </c>
      <c r="F79" s="68" t="s">
        <v>1594</v>
      </c>
      <c r="G79" s="68" t="s">
        <v>1401</v>
      </c>
      <c r="H79" s="68" t="s">
        <v>1347</v>
      </c>
      <c r="I79" s="68" t="s">
        <v>1427</v>
      </c>
      <c r="J79" s="68" t="s">
        <v>1407</v>
      </c>
      <c r="K79" s="68">
        <v>2001</v>
      </c>
      <c r="L79" s="68">
        <v>16</v>
      </c>
      <c r="M79" s="68">
        <v>4</v>
      </c>
      <c r="N79" s="68" t="s">
        <v>1748</v>
      </c>
      <c r="P79" s="73"/>
      <c r="Q79" s="75" t="s">
        <v>1791</v>
      </c>
    </row>
    <row r="80" spans="1:17">
      <c r="A80" s="68" t="s">
        <v>1792</v>
      </c>
      <c r="B80" s="68" t="s">
        <v>452</v>
      </c>
      <c r="C80" s="68">
        <v>4</v>
      </c>
      <c r="D80" s="68" t="s">
        <v>1793</v>
      </c>
      <c r="F80" s="68" t="s">
        <v>1594</v>
      </c>
      <c r="G80" s="68" t="s">
        <v>1654</v>
      </c>
      <c r="H80" s="68" t="s">
        <v>1347</v>
      </c>
      <c r="I80" s="68" t="s">
        <v>1427</v>
      </c>
      <c r="J80" s="68" t="s">
        <v>1407</v>
      </c>
      <c r="K80" s="68">
        <v>16</v>
      </c>
      <c r="L80" s="68">
        <v>4</v>
      </c>
      <c r="M80" s="68">
        <v>2</v>
      </c>
      <c r="N80" s="68" t="s">
        <v>1794</v>
      </c>
      <c r="O80" s="69">
        <v>41667</v>
      </c>
      <c r="P80" s="70">
        <v>41668</v>
      </c>
    </row>
    <row r="81" spans="1:17">
      <c r="A81" s="68" t="s">
        <v>1792</v>
      </c>
      <c r="B81" s="68" t="s">
        <v>459</v>
      </c>
      <c r="C81" s="68">
        <v>4</v>
      </c>
      <c r="D81" s="68" t="s">
        <v>1795</v>
      </c>
      <c r="F81" s="68" t="s">
        <v>1594</v>
      </c>
      <c r="G81" s="68" t="s">
        <v>1654</v>
      </c>
      <c r="H81" s="68" t="s">
        <v>1347</v>
      </c>
      <c r="I81" s="68" t="s">
        <v>1427</v>
      </c>
      <c r="J81" s="68" t="s">
        <v>1407</v>
      </c>
      <c r="K81" s="68">
        <v>21</v>
      </c>
      <c r="L81" s="68">
        <v>32</v>
      </c>
      <c r="M81" s="68">
        <v>4</v>
      </c>
      <c r="N81" s="68" t="s">
        <v>1796</v>
      </c>
      <c r="O81" s="69">
        <v>41667</v>
      </c>
      <c r="P81" s="70">
        <v>41668</v>
      </c>
    </row>
    <row r="82" spans="1:17">
      <c r="A82" s="68" t="s">
        <v>1792</v>
      </c>
      <c r="B82" s="68" t="s">
        <v>462</v>
      </c>
      <c r="C82" s="68">
        <v>4</v>
      </c>
      <c r="D82" s="68" t="s">
        <v>1797</v>
      </c>
      <c r="F82" s="68" t="s">
        <v>1594</v>
      </c>
      <c r="G82" s="68" t="s">
        <v>1654</v>
      </c>
      <c r="H82" s="68" t="s">
        <v>1347</v>
      </c>
      <c r="I82" s="68" t="s">
        <v>1427</v>
      </c>
      <c r="J82" s="68" t="s">
        <v>1407</v>
      </c>
      <c r="K82" s="68">
        <v>21</v>
      </c>
      <c r="L82" s="68">
        <v>32</v>
      </c>
      <c r="M82" s="68">
        <v>8</v>
      </c>
      <c r="N82" s="68" t="s">
        <v>1798</v>
      </c>
      <c r="O82" s="69">
        <v>41667</v>
      </c>
      <c r="P82" s="70">
        <v>41668</v>
      </c>
    </row>
    <row r="83" spans="1:17">
      <c r="A83" s="68" t="s">
        <v>1792</v>
      </c>
      <c r="B83" s="68" t="s">
        <v>499</v>
      </c>
      <c r="C83" s="68">
        <v>5</v>
      </c>
      <c r="D83" s="68" t="s">
        <v>1799</v>
      </c>
      <c r="F83" s="68" t="s">
        <v>1594</v>
      </c>
      <c r="G83" s="68" t="s">
        <v>1654</v>
      </c>
      <c r="H83" s="68" t="s">
        <v>1347</v>
      </c>
      <c r="I83" s="68" t="s">
        <v>1109</v>
      </c>
      <c r="J83" s="68" t="s">
        <v>1411</v>
      </c>
      <c r="K83" s="68">
        <v>16</v>
      </c>
      <c r="L83" s="68">
        <v>4</v>
      </c>
      <c r="M83" s="68">
        <v>2</v>
      </c>
      <c r="N83" s="68" t="s">
        <v>1800</v>
      </c>
      <c r="O83" s="69">
        <v>41667</v>
      </c>
      <c r="P83" s="70">
        <v>41668</v>
      </c>
    </row>
    <row r="84" spans="1:17">
      <c r="A84" s="68" t="s">
        <v>1792</v>
      </c>
      <c r="B84" s="68" t="s">
        <v>504</v>
      </c>
      <c r="C84" s="68">
        <v>5</v>
      </c>
      <c r="D84" s="68" t="s">
        <v>1801</v>
      </c>
      <c r="F84" s="68" t="s">
        <v>1594</v>
      </c>
      <c r="G84" s="68" t="s">
        <v>1654</v>
      </c>
      <c r="H84" s="68" t="s">
        <v>1347</v>
      </c>
      <c r="I84" s="68" t="s">
        <v>1109</v>
      </c>
      <c r="J84" s="68" t="s">
        <v>1411</v>
      </c>
      <c r="K84" s="68">
        <v>16</v>
      </c>
      <c r="L84" s="68">
        <v>4</v>
      </c>
      <c r="M84" s="68">
        <v>2</v>
      </c>
      <c r="N84" s="68" t="s">
        <v>1802</v>
      </c>
      <c r="O84" s="69">
        <v>41667</v>
      </c>
      <c r="P84" s="70">
        <v>41668</v>
      </c>
    </row>
    <row r="85" spans="1:17">
      <c r="A85" s="68" t="s">
        <v>1792</v>
      </c>
      <c r="B85" s="68" t="s">
        <v>508</v>
      </c>
      <c r="C85" s="68">
        <v>5</v>
      </c>
      <c r="D85" s="68" t="s">
        <v>1803</v>
      </c>
      <c r="F85" s="68" t="s">
        <v>1594</v>
      </c>
      <c r="G85" s="68" t="s">
        <v>1654</v>
      </c>
      <c r="H85" s="68" t="s">
        <v>1347</v>
      </c>
      <c r="I85" s="68" t="s">
        <v>1470</v>
      </c>
      <c r="J85" s="68" t="s">
        <v>1411</v>
      </c>
      <c r="K85" s="68">
        <v>16</v>
      </c>
      <c r="L85" s="68">
        <v>4</v>
      </c>
      <c r="M85" s="68">
        <v>2</v>
      </c>
      <c r="N85" s="68" t="s">
        <v>1804</v>
      </c>
      <c r="O85" s="69">
        <v>41667</v>
      </c>
      <c r="P85" s="70">
        <v>41668</v>
      </c>
    </row>
    <row r="86" spans="1:17">
      <c r="A86" s="68" t="s">
        <v>1792</v>
      </c>
      <c r="B86" s="68" t="s">
        <v>512</v>
      </c>
      <c r="C86" s="68">
        <v>5</v>
      </c>
      <c r="D86" s="68" t="s">
        <v>1805</v>
      </c>
      <c r="F86" s="68" t="s">
        <v>1594</v>
      </c>
      <c r="G86" s="68" t="s">
        <v>1654</v>
      </c>
      <c r="H86" s="68" t="s">
        <v>1347</v>
      </c>
      <c r="I86" s="68" t="s">
        <v>1470</v>
      </c>
      <c r="J86" s="68" t="s">
        <v>1411</v>
      </c>
      <c r="K86" s="68">
        <v>21</v>
      </c>
      <c r="L86" s="68">
        <v>32</v>
      </c>
      <c r="M86" s="68">
        <v>4</v>
      </c>
      <c r="N86" s="68" t="s">
        <v>1806</v>
      </c>
      <c r="O86" s="69">
        <v>41667</v>
      </c>
      <c r="P86" s="70">
        <v>41668</v>
      </c>
    </row>
    <row r="87" spans="1:17">
      <c r="A87" s="68" t="s">
        <v>1792</v>
      </c>
      <c r="B87" s="68" t="s">
        <v>515</v>
      </c>
      <c r="C87" s="68">
        <v>5</v>
      </c>
      <c r="D87" s="68" t="s">
        <v>1807</v>
      </c>
      <c r="F87" s="68" t="s">
        <v>1594</v>
      </c>
      <c r="G87" s="68" t="s">
        <v>1654</v>
      </c>
      <c r="H87" s="68" t="s">
        <v>1347</v>
      </c>
      <c r="I87" s="68" t="s">
        <v>1470</v>
      </c>
      <c r="J87" s="68" t="s">
        <v>1411</v>
      </c>
      <c r="K87" s="68">
        <v>21</v>
      </c>
      <c r="L87" s="68">
        <v>32</v>
      </c>
      <c r="M87" s="68">
        <v>8</v>
      </c>
      <c r="N87" s="68" t="s">
        <v>1808</v>
      </c>
      <c r="O87" s="69">
        <v>41667</v>
      </c>
      <c r="P87" s="70">
        <v>41668</v>
      </c>
    </row>
    <row r="88" spans="1:17">
      <c r="A88" s="68" t="s">
        <v>1809</v>
      </c>
      <c r="B88" s="68" t="s">
        <v>540</v>
      </c>
      <c r="C88" s="68">
        <v>3</v>
      </c>
      <c r="D88" s="68" t="s">
        <v>1810</v>
      </c>
      <c r="F88" s="68" t="s">
        <v>1594</v>
      </c>
      <c r="G88" s="68" t="s">
        <v>1654</v>
      </c>
      <c r="H88" s="68" t="s">
        <v>1347</v>
      </c>
      <c r="I88" s="68" t="s">
        <v>1427</v>
      </c>
      <c r="J88" s="68" t="s">
        <v>1407</v>
      </c>
      <c r="K88" s="68">
        <v>91</v>
      </c>
      <c r="L88" s="68">
        <v>8</v>
      </c>
      <c r="M88" s="68">
        <v>4</v>
      </c>
      <c r="N88" s="68" t="s">
        <v>1811</v>
      </c>
      <c r="O88" s="69">
        <v>41667</v>
      </c>
      <c r="P88" s="70">
        <v>41668</v>
      </c>
      <c r="Q88" s="71" t="s">
        <v>1812</v>
      </c>
    </row>
    <row r="89" spans="1:17">
      <c r="A89" s="68" t="s">
        <v>1809</v>
      </c>
      <c r="B89" s="68" t="s">
        <v>546</v>
      </c>
      <c r="C89" s="68">
        <v>3</v>
      </c>
      <c r="D89" s="68" t="s">
        <v>1813</v>
      </c>
      <c r="F89" s="68" t="s">
        <v>1594</v>
      </c>
      <c r="G89" s="68" t="s">
        <v>1654</v>
      </c>
      <c r="H89" s="68" t="s">
        <v>1347</v>
      </c>
      <c r="I89" s="68" t="s">
        <v>1427</v>
      </c>
      <c r="J89" s="68" t="s">
        <v>1407</v>
      </c>
      <c r="K89" s="68">
        <v>60</v>
      </c>
      <c r="L89" s="68">
        <v>128</v>
      </c>
      <c r="M89" s="68">
        <v>12</v>
      </c>
      <c r="N89" s="68" t="s">
        <v>1814</v>
      </c>
      <c r="O89" s="69">
        <v>41667</v>
      </c>
      <c r="P89" s="70">
        <v>41668</v>
      </c>
      <c r="Q89" s="68" t="s">
        <v>1815</v>
      </c>
    </row>
    <row r="90" spans="1:17">
      <c r="A90" s="68" t="s">
        <v>1809</v>
      </c>
      <c r="B90" s="68" t="s">
        <v>577</v>
      </c>
      <c r="C90" s="68">
        <v>5</v>
      </c>
      <c r="D90" s="68" t="s">
        <v>1816</v>
      </c>
      <c r="F90" s="68" t="s">
        <v>1594</v>
      </c>
      <c r="G90" s="68" t="s">
        <v>1654</v>
      </c>
      <c r="H90" s="68" t="s">
        <v>1347</v>
      </c>
      <c r="I90" s="68" t="s">
        <v>1109</v>
      </c>
      <c r="J90" s="68" t="s">
        <v>1411</v>
      </c>
      <c r="K90" s="68">
        <v>104</v>
      </c>
      <c r="L90" s="68">
        <v>64</v>
      </c>
      <c r="M90" s="68">
        <v>8</v>
      </c>
      <c r="N90" s="68" t="s">
        <v>1817</v>
      </c>
      <c r="O90" s="69">
        <v>41667</v>
      </c>
      <c r="P90" s="70">
        <v>41668</v>
      </c>
    </row>
    <row r="91" spans="1:17">
      <c r="A91" s="68" t="s">
        <v>1809</v>
      </c>
      <c r="B91" s="68" t="s">
        <v>581</v>
      </c>
      <c r="C91" s="68">
        <v>5</v>
      </c>
      <c r="D91" s="68" t="s">
        <v>1818</v>
      </c>
      <c r="F91" s="68" t="s">
        <v>1594</v>
      </c>
      <c r="G91" s="68" t="s">
        <v>1654</v>
      </c>
      <c r="H91" s="68" t="s">
        <v>1347</v>
      </c>
      <c r="I91" s="68" t="s">
        <v>1109</v>
      </c>
      <c r="J91" s="68" t="s">
        <v>1411</v>
      </c>
      <c r="K91" s="68">
        <v>102</v>
      </c>
      <c r="L91" s="68">
        <v>64</v>
      </c>
      <c r="M91" s="68">
        <v>8</v>
      </c>
      <c r="N91" s="68" t="s">
        <v>1819</v>
      </c>
      <c r="O91" s="69">
        <v>41667</v>
      </c>
      <c r="P91" s="70">
        <v>41668</v>
      </c>
    </row>
    <row r="92" spans="1:17">
      <c r="A92" s="68" t="s">
        <v>1809</v>
      </c>
      <c r="B92" s="68" t="s">
        <v>584</v>
      </c>
      <c r="C92" s="68">
        <v>5</v>
      </c>
      <c r="D92" s="68" t="s">
        <v>1820</v>
      </c>
      <c r="F92" s="68" t="s">
        <v>1594</v>
      </c>
      <c r="G92" s="68" t="s">
        <v>1654</v>
      </c>
      <c r="H92" s="68" t="s">
        <v>1347</v>
      </c>
      <c r="I92" s="68" t="s">
        <v>1109</v>
      </c>
      <c r="J92" s="68" t="s">
        <v>1411</v>
      </c>
      <c r="K92" s="68">
        <v>97</v>
      </c>
      <c r="L92" s="68">
        <v>24</v>
      </c>
      <c r="M92" s="68">
        <v>4</v>
      </c>
      <c r="N92" s="68" t="s">
        <v>1821</v>
      </c>
      <c r="O92" s="69">
        <v>41667</v>
      </c>
      <c r="P92" s="70">
        <v>41668</v>
      </c>
    </row>
    <row r="93" spans="1:17">
      <c r="A93" s="68" t="s">
        <v>1809</v>
      </c>
      <c r="B93" s="68" t="s">
        <v>588</v>
      </c>
      <c r="C93" s="68">
        <v>5</v>
      </c>
      <c r="D93" s="68" t="s">
        <v>1822</v>
      </c>
      <c r="F93" s="68" t="s">
        <v>1594</v>
      </c>
      <c r="G93" s="68" t="s">
        <v>1654</v>
      </c>
      <c r="H93" s="68" t="s">
        <v>1347</v>
      </c>
      <c r="I93" s="68" t="s">
        <v>1109</v>
      </c>
      <c r="J93" s="68" t="s">
        <v>1411</v>
      </c>
      <c r="K93" s="68">
        <v>82</v>
      </c>
      <c r="L93" s="68">
        <v>24</v>
      </c>
      <c r="M93" s="68">
        <v>4</v>
      </c>
      <c r="N93" s="68" t="s">
        <v>1823</v>
      </c>
      <c r="O93" s="69">
        <v>41667</v>
      </c>
      <c r="P93" s="70">
        <v>41668</v>
      </c>
    </row>
    <row r="94" spans="1:17">
      <c r="A94" s="68" t="s">
        <v>1809</v>
      </c>
      <c r="B94" s="68" t="s">
        <v>594</v>
      </c>
      <c r="C94" s="68">
        <v>5</v>
      </c>
      <c r="D94" s="68" t="s">
        <v>1824</v>
      </c>
      <c r="F94" s="68" t="s">
        <v>1594</v>
      </c>
      <c r="G94" s="68" t="s">
        <v>1654</v>
      </c>
      <c r="H94" s="68" t="s">
        <v>1347</v>
      </c>
      <c r="I94" s="68" t="s">
        <v>1494</v>
      </c>
      <c r="J94" s="68" t="s">
        <v>1411</v>
      </c>
      <c r="K94" s="68">
        <v>103</v>
      </c>
      <c r="L94" s="68">
        <v>48</v>
      </c>
      <c r="M94" s="68">
        <v>4</v>
      </c>
      <c r="N94" s="68" t="s">
        <v>1825</v>
      </c>
      <c r="O94" s="69">
        <v>41667</v>
      </c>
      <c r="P94" s="70">
        <v>41668</v>
      </c>
    </row>
    <row r="95" spans="1:17">
      <c r="A95" s="68" t="s">
        <v>1809</v>
      </c>
      <c r="B95" s="68" t="s">
        <v>600</v>
      </c>
      <c r="C95" s="68">
        <v>5</v>
      </c>
      <c r="D95" s="68" t="s">
        <v>1826</v>
      </c>
      <c r="F95" s="68" t="s">
        <v>1594</v>
      </c>
      <c r="G95" s="68" t="s">
        <v>1827</v>
      </c>
      <c r="H95" s="68" t="s">
        <v>1347</v>
      </c>
      <c r="I95" s="68" t="s">
        <v>1494</v>
      </c>
      <c r="J95" s="68" t="s">
        <v>1411</v>
      </c>
      <c r="K95" s="68">
        <v>103</v>
      </c>
      <c r="L95" s="68">
        <v>16</v>
      </c>
      <c r="M95" s="68">
        <v>4</v>
      </c>
      <c r="N95" s="68" t="s">
        <v>1828</v>
      </c>
      <c r="O95" s="69">
        <v>41667</v>
      </c>
      <c r="P95" s="70">
        <v>41668</v>
      </c>
      <c r="Q95" s="71" t="s">
        <v>1829</v>
      </c>
    </row>
    <row r="96" spans="1:17">
      <c r="A96" s="68" t="s">
        <v>1809</v>
      </c>
      <c r="B96" s="68" t="s">
        <v>604</v>
      </c>
      <c r="C96" s="68">
        <v>5</v>
      </c>
      <c r="D96" s="68" t="s">
        <v>1830</v>
      </c>
      <c r="F96" s="68" t="s">
        <v>1594</v>
      </c>
      <c r="G96" s="68" t="s">
        <v>1654</v>
      </c>
      <c r="H96" s="68" t="s">
        <v>1347</v>
      </c>
      <c r="I96" s="68" t="s">
        <v>1470</v>
      </c>
      <c r="J96" s="68" t="s">
        <v>1411</v>
      </c>
      <c r="K96" s="68">
        <v>101</v>
      </c>
      <c r="L96" s="68">
        <v>8</v>
      </c>
      <c r="M96" s="68">
        <v>4</v>
      </c>
      <c r="N96" s="68" t="s">
        <v>1831</v>
      </c>
      <c r="O96" s="69">
        <v>41667</v>
      </c>
      <c r="P96" s="70">
        <v>41668</v>
      </c>
      <c r="Q96" s="68" t="s">
        <v>1812</v>
      </c>
    </row>
    <row r="97" spans="1:17">
      <c r="A97" s="68" t="s">
        <v>1809</v>
      </c>
      <c r="B97" s="68" t="s">
        <v>607</v>
      </c>
      <c r="C97" s="68">
        <v>5</v>
      </c>
      <c r="D97" s="68" t="s">
        <v>1832</v>
      </c>
      <c r="F97" s="68" t="s">
        <v>1594</v>
      </c>
      <c r="G97" s="68" t="s">
        <v>1654</v>
      </c>
      <c r="H97" s="68" t="s">
        <v>1347</v>
      </c>
      <c r="I97" s="68" t="s">
        <v>1470</v>
      </c>
      <c r="J97" s="68" t="s">
        <v>1411</v>
      </c>
      <c r="K97" s="68">
        <v>51</v>
      </c>
      <c r="L97" s="68">
        <v>128</v>
      </c>
      <c r="M97" s="68">
        <v>12</v>
      </c>
      <c r="N97" s="68" t="s">
        <v>1833</v>
      </c>
      <c r="O97" s="69">
        <v>41667</v>
      </c>
      <c r="P97" s="70">
        <v>41668</v>
      </c>
    </row>
    <row r="98" spans="1:17">
      <c r="A98" s="68" t="s">
        <v>1809</v>
      </c>
      <c r="B98" s="68" t="s">
        <v>827</v>
      </c>
      <c r="C98" s="68">
        <v>1</v>
      </c>
      <c r="D98" s="68" t="s">
        <v>1834</v>
      </c>
      <c r="F98" s="68" t="s">
        <v>1594</v>
      </c>
      <c r="G98" s="68" t="s">
        <v>1654</v>
      </c>
      <c r="H98" s="68" t="s">
        <v>1445</v>
      </c>
      <c r="I98" s="68" t="s">
        <v>1470</v>
      </c>
      <c r="J98" s="68" t="s">
        <v>1411</v>
      </c>
      <c r="K98" s="68">
        <v>188</v>
      </c>
      <c r="L98" s="68">
        <v>256</v>
      </c>
      <c r="M98" s="68">
        <v>12</v>
      </c>
      <c r="N98" s="68" t="s">
        <v>1835</v>
      </c>
      <c r="O98" s="80"/>
      <c r="P98" s="70">
        <v>41684</v>
      </c>
    </row>
    <row r="99" spans="1:17">
      <c r="A99" s="68" t="s">
        <v>1809</v>
      </c>
      <c r="B99" s="68" t="s">
        <v>831</v>
      </c>
      <c r="C99" s="68">
        <v>1</v>
      </c>
      <c r="D99" s="68" t="s">
        <v>1836</v>
      </c>
      <c r="F99" s="68" t="s">
        <v>1594</v>
      </c>
      <c r="G99" s="68" t="s">
        <v>1654</v>
      </c>
      <c r="H99" s="68" t="s">
        <v>1445</v>
      </c>
      <c r="I99" s="68" t="s">
        <v>1470</v>
      </c>
      <c r="J99" s="68" t="s">
        <v>1411</v>
      </c>
      <c r="K99" s="68">
        <v>184</v>
      </c>
      <c r="L99" s="68">
        <v>256</v>
      </c>
      <c r="M99" s="68">
        <v>12</v>
      </c>
      <c r="N99" s="68" t="s">
        <v>1837</v>
      </c>
      <c r="O99" s="80"/>
      <c r="P99" s="70">
        <v>41684</v>
      </c>
    </row>
    <row r="100" spans="1:17">
      <c r="A100" s="68" t="s">
        <v>1809</v>
      </c>
      <c r="B100" s="68" t="s">
        <v>834</v>
      </c>
      <c r="C100" s="68">
        <v>5</v>
      </c>
      <c r="D100" s="68" t="s">
        <v>1838</v>
      </c>
      <c r="F100" s="68" t="s">
        <v>1594</v>
      </c>
      <c r="G100" s="68" t="s">
        <v>1654</v>
      </c>
      <c r="H100" s="68" t="s">
        <v>1347</v>
      </c>
      <c r="I100" s="68" t="s">
        <v>1470</v>
      </c>
      <c r="J100" s="68" t="s">
        <v>1411</v>
      </c>
      <c r="K100" s="68">
        <v>92</v>
      </c>
      <c r="L100" s="68">
        <v>128</v>
      </c>
      <c r="M100" s="68">
        <v>12</v>
      </c>
      <c r="N100" s="68" t="s">
        <v>1839</v>
      </c>
      <c r="O100" s="69">
        <v>41667</v>
      </c>
      <c r="P100" s="70">
        <v>41668</v>
      </c>
    </row>
    <row r="101" spans="1:17">
      <c r="A101" s="68" t="s">
        <v>1809</v>
      </c>
      <c r="B101" s="68" t="s">
        <v>837</v>
      </c>
      <c r="C101" s="68">
        <v>5</v>
      </c>
      <c r="D101" s="68" t="s">
        <v>1840</v>
      </c>
      <c r="F101" s="68" t="s">
        <v>1594</v>
      </c>
      <c r="G101" s="68" t="s">
        <v>1654</v>
      </c>
      <c r="H101" s="68" t="s">
        <v>1347</v>
      </c>
      <c r="I101" s="68" t="s">
        <v>1470</v>
      </c>
      <c r="J101" s="68" t="s">
        <v>1411</v>
      </c>
      <c r="K101" s="68">
        <v>121</v>
      </c>
      <c r="L101" s="68">
        <v>128</v>
      </c>
      <c r="M101" s="68">
        <v>12</v>
      </c>
      <c r="N101" s="68" t="s">
        <v>1841</v>
      </c>
      <c r="O101" s="69">
        <v>41667</v>
      </c>
      <c r="P101" s="70">
        <v>41668</v>
      </c>
    </row>
    <row r="102" spans="1:17">
      <c r="A102" s="68" t="s">
        <v>1809</v>
      </c>
      <c r="B102" s="68" t="s">
        <v>841</v>
      </c>
      <c r="C102" s="68">
        <v>1</v>
      </c>
      <c r="D102" s="68" t="s">
        <v>1842</v>
      </c>
      <c r="F102" s="68" t="s">
        <v>1594</v>
      </c>
      <c r="G102" s="68" t="s">
        <v>1827</v>
      </c>
      <c r="H102" s="68" t="s">
        <v>1445</v>
      </c>
      <c r="I102" s="68" t="s">
        <v>1470</v>
      </c>
      <c r="J102" s="68" t="s">
        <v>1411</v>
      </c>
      <c r="K102" s="68">
        <v>165</v>
      </c>
      <c r="L102" s="68">
        <v>24</v>
      </c>
      <c r="M102" s="68">
        <v>12</v>
      </c>
      <c r="N102" s="68" t="s">
        <v>1843</v>
      </c>
      <c r="P102" s="70">
        <v>41684</v>
      </c>
      <c r="Q102" s="68" t="s">
        <v>1844</v>
      </c>
    </row>
    <row r="103" spans="1:17">
      <c r="A103" s="68" t="s">
        <v>1809</v>
      </c>
      <c r="B103" s="68" t="s">
        <v>844</v>
      </c>
      <c r="C103" s="68">
        <v>1</v>
      </c>
      <c r="D103" s="68" t="s">
        <v>1845</v>
      </c>
      <c r="F103" s="68" t="s">
        <v>1594</v>
      </c>
      <c r="G103" s="68" t="s">
        <v>1827</v>
      </c>
      <c r="H103" s="68" t="s">
        <v>1445</v>
      </c>
      <c r="I103" s="68" t="s">
        <v>1470</v>
      </c>
      <c r="J103" s="68" t="s">
        <v>1411</v>
      </c>
      <c r="K103" s="68">
        <v>165</v>
      </c>
      <c r="L103" s="68">
        <v>24</v>
      </c>
      <c r="M103" s="68">
        <v>12</v>
      </c>
      <c r="N103" s="68" t="s">
        <v>1846</v>
      </c>
      <c r="P103" s="70">
        <v>41684</v>
      </c>
      <c r="Q103" s="68" t="s">
        <v>1847</v>
      </c>
    </row>
    <row r="104" spans="1:17">
      <c r="A104" s="68" t="s">
        <v>1809</v>
      </c>
      <c r="B104" s="68" t="s">
        <v>847</v>
      </c>
      <c r="C104" s="68">
        <v>1</v>
      </c>
      <c r="D104" s="68" t="s">
        <v>1848</v>
      </c>
      <c r="F104" s="68" t="s">
        <v>1594</v>
      </c>
      <c r="G104" s="68" t="s">
        <v>1827</v>
      </c>
      <c r="H104" s="68" t="s">
        <v>1445</v>
      </c>
      <c r="I104" s="68" t="s">
        <v>1109</v>
      </c>
      <c r="J104" s="68" t="s">
        <v>1411</v>
      </c>
      <c r="K104" s="68">
        <v>140</v>
      </c>
      <c r="L104" s="68">
        <v>24</v>
      </c>
      <c r="M104" s="68">
        <v>12</v>
      </c>
      <c r="N104" s="68" t="s">
        <v>1849</v>
      </c>
      <c r="P104" s="70">
        <v>41684</v>
      </c>
      <c r="Q104" s="71" t="s">
        <v>1850</v>
      </c>
    </row>
    <row r="105" spans="1:17">
      <c r="A105" s="68" t="s">
        <v>1809</v>
      </c>
      <c r="B105" s="68" t="s">
        <v>1009</v>
      </c>
      <c r="C105" s="68">
        <v>1</v>
      </c>
      <c r="D105" s="68" t="s">
        <v>1851</v>
      </c>
      <c r="F105" s="68" t="s">
        <v>1594</v>
      </c>
      <c r="G105" s="68" t="s">
        <v>1654</v>
      </c>
      <c r="H105" s="68" t="s">
        <v>1445</v>
      </c>
      <c r="I105" s="68" t="s">
        <v>1427</v>
      </c>
      <c r="J105" s="68" t="s">
        <v>1752</v>
      </c>
      <c r="K105" s="68">
        <v>376</v>
      </c>
      <c r="L105" s="68">
        <v>256</v>
      </c>
      <c r="M105" s="68">
        <v>12</v>
      </c>
      <c r="N105" s="68" t="s">
        <v>1852</v>
      </c>
      <c r="O105" s="69">
        <v>41683</v>
      </c>
      <c r="P105" s="70">
        <v>41684</v>
      </c>
      <c r="Q105" s="71" t="s">
        <v>1853</v>
      </c>
    </row>
    <row r="106" spans="1:17">
      <c r="A106" s="68" t="s">
        <v>1809</v>
      </c>
      <c r="B106" s="68" t="s">
        <v>1012</v>
      </c>
      <c r="C106" s="68">
        <v>1</v>
      </c>
      <c r="D106" s="68" t="s">
        <v>1854</v>
      </c>
      <c r="F106" s="68" t="s">
        <v>1594</v>
      </c>
      <c r="G106" s="68" t="s">
        <v>1654</v>
      </c>
      <c r="H106" s="68" t="s">
        <v>1445</v>
      </c>
      <c r="I106" s="68" t="s">
        <v>1427</v>
      </c>
      <c r="J106" s="68" t="s">
        <v>1752</v>
      </c>
      <c r="K106" s="68">
        <v>333</v>
      </c>
      <c r="L106" s="68">
        <v>256</v>
      </c>
      <c r="M106" s="68">
        <v>12</v>
      </c>
      <c r="N106" s="68" t="s">
        <v>1855</v>
      </c>
      <c r="O106" s="69">
        <v>41683</v>
      </c>
      <c r="P106" s="70">
        <v>41684</v>
      </c>
      <c r="Q106" s="71" t="s">
        <v>1856</v>
      </c>
    </row>
    <row r="107" spans="1:17">
      <c r="A107" s="68" t="s">
        <v>1809</v>
      </c>
      <c r="B107" s="68" t="s">
        <v>1015</v>
      </c>
      <c r="C107" s="68">
        <v>2</v>
      </c>
      <c r="D107" s="68" t="s">
        <v>1857</v>
      </c>
      <c r="F107" s="68" t="s">
        <v>1594</v>
      </c>
      <c r="G107" s="68" t="s">
        <v>1654</v>
      </c>
      <c r="H107" s="68" t="s">
        <v>1347</v>
      </c>
      <c r="I107" s="68" t="s">
        <v>1427</v>
      </c>
      <c r="J107" s="68" t="s">
        <v>1407</v>
      </c>
      <c r="K107" s="68">
        <v>54</v>
      </c>
      <c r="L107" s="68">
        <v>128</v>
      </c>
      <c r="M107" s="68">
        <v>12</v>
      </c>
      <c r="N107" s="68" t="s">
        <v>1858</v>
      </c>
      <c r="O107" s="69">
        <v>41667</v>
      </c>
      <c r="P107" s="70">
        <v>41668</v>
      </c>
      <c r="Q107" s="71" t="s">
        <v>1859</v>
      </c>
    </row>
    <row r="108" spans="1:17">
      <c r="A108" s="68" t="s">
        <v>1809</v>
      </c>
      <c r="B108" s="68" t="s">
        <v>1018</v>
      </c>
      <c r="C108" s="68">
        <v>2</v>
      </c>
      <c r="D108" s="68" t="s">
        <v>1860</v>
      </c>
      <c r="F108" s="68" t="s">
        <v>1594</v>
      </c>
      <c r="G108" s="68" t="s">
        <v>1654</v>
      </c>
      <c r="H108" s="68" t="s">
        <v>1347</v>
      </c>
      <c r="I108" s="68" t="s">
        <v>1427</v>
      </c>
      <c r="J108" s="68" t="s">
        <v>1407</v>
      </c>
      <c r="K108" s="68">
        <v>50</v>
      </c>
      <c r="L108" s="68">
        <v>128</v>
      </c>
      <c r="M108" s="68">
        <v>12</v>
      </c>
      <c r="N108" s="68" t="s">
        <v>1861</v>
      </c>
      <c r="O108" s="69">
        <v>41667</v>
      </c>
      <c r="P108" s="70">
        <v>41668</v>
      </c>
      <c r="Q108" s="71" t="s">
        <v>1862</v>
      </c>
    </row>
    <row r="109" spans="1:17">
      <c r="A109" s="68" t="s">
        <v>1809</v>
      </c>
      <c r="B109" s="68" t="s">
        <v>1021</v>
      </c>
      <c r="C109" s="68">
        <v>1</v>
      </c>
      <c r="D109" s="68" t="s">
        <v>1863</v>
      </c>
      <c r="F109" s="68" t="s">
        <v>1594</v>
      </c>
      <c r="G109" s="68" t="s">
        <v>1827</v>
      </c>
      <c r="H109" s="68" t="s">
        <v>1445</v>
      </c>
      <c r="I109" s="68" t="s">
        <v>1427</v>
      </c>
      <c r="J109" s="68" t="s">
        <v>1752</v>
      </c>
      <c r="K109" s="68">
        <v>129</v>
      </c>
      <c r="L109" s="68">
        <v>24</v>
      </c>
      <c r="M109" s="68">
        <v>12</v>
      </c>
      <c r="N109" s="68" t="s">
        <v>1864</v>
      </c>
      <c r="O109" s="69">
        <v>41684</v>
      </c>
      <c r="P109" s="70">
        <v>41684</v>
      </c>
      <c r="Q109" s="71" t="s">
        <v>1865</v>
      </c>
    </row>
    <row r="110" spans="1:17">
      <c r="A110" s="68" t="s">
        <v>1809</v>
      </c>
      <c r="B110" s="68" t="s">
        <v>1024</v>
      </c>
      <c r="C110" s="68">
        <v>1</v>
      </c>
      <c r="D110" s="68" t="s">
        <v>1866</v>
      </c>
      <c r="F110" s="68" t="s">
        <v>1594</v>
      </c>
      <c r="G110" s="68" t="s">
        <v>1827</v>
      </c>
      <c r="H110" s="68" t="s">
        <v>1445</v>
      </c>
      <c r="I110" s="68" t="s">
        <v>1427</v>
      </c>
      <c r="J110" s="68" t="s">
        <v>1752</v>
      </c>
      <c r="K110" s="68">
        <v>131</v>
      </c>
      <c r="L110" s="68">
        <v>24</v>
      </c>
      <c r="M110" s="68">
        <v>12</v>
      </c>
      <c r="N110" s="68" t="s">
        <v>1864</v>
      </c>
      <c r="O110" s="69">
        <v>41684</v>
      </c>
      <c r="P110" s="70">
        <v>41684</v>
      </c>
      <c r="Q110" s="71" t="s">
        <v>1867</v>
      </c>
    </row>
    <row r="111" spans="1:17">
      <c r="A111" s="68" t="s">
        <v>1809</v>
      </c>
      <c r="B111" s="68" t="s">
        <v>1140</v>
      </c>
      <c r="C111" s="68">
        <v>5</v>
      </c>
      <c r="D111" s="68" t="s">
        <v>1868</v>
      </c>
      <c r="F111" s="68" t="s">
        <v>1594</v>
      </c>
      <c r="G111" s="68" t="s">
        <v>1401</v>
      </c>
      <c r="H111" s="68" t="s">
        <v>1347</v>
      </c>
      <c r="I111" s="68" t="s">
        <v>1427</v>
      </c>
      <c r="J111" s="68" t="s">
        <v>1411</v>
      </c>
      <c r="K111" s="68">
        <v>90</v>
      </c>
      <c r="L111" s="68">
        <v>8</v>
      </c>
      <c r="M111" s="68">
        <v>2</v>
      </c>
      <c r="N111" s="68" t="s">
        <v>1869</v>
      </c>
      <c r="O111" s="69">
        <v>41674</v>
      </c>
      <c r="P111" s="70">
        <v>41677</v>
      </c>
    </row>
    <row r="112" spans="1:17">
      <c r="A112" s="68" t="s">
        <v>1809</v>
      </c>
      <c r="B112" s="68" t="s">
        <v>1161</v>
      </c>
      <c r="C112" s="68">
        <v>1</v>
      </c>
      <c r="D112" s="68" t="s">
        <v>1870</v>
      </c>
      <c r="F112" s="68" t="s">
        <v>1594</v>
      </c>
      <c r="G112" s="68" t="s">
        <v>1401</v>
      </c>
      <c r="H112" s="68" t="s">
        <v>1347</v>
      </c>
      <c r="I112" s="68" t="s">
        <v>1427</v>
      </c>
      <c r="J112" s="68" t="s">
        <v>1411</v>
      </c>
      <c r="K112" s="68">
        <v>170</v>
      </c>
      <c r="L112" s="68">
        <v>24</v>
      </c>
      <c r="M112" s="68">
        <v>4</v>
      </c>
      <c r="N112" s="68" t="s">
        <v>1871</v>
      </c>
      <c r="O112" s="69">
        <v>41667</v>
      </c>
      <c r="P112" s="70">
        <v>41668</v>
      </c>
    </row>
    <row r="113" spans="1:17">
      <c r="A113" s="68" t="s">
        <v>1530</v>
      </c>
      <c r="B113" s="68" t="s">
        <v>110</v>
      </c>
      <c r="C113" s="68">
        <v>4</v>
      </c>
      <c r="D113" s="68" t="s">
        <v>1872</v>
      </c>
      <c r="F113" s="68" t="s">
        <v>1594</v>
      </c>
      <c r="G113" s="68" t="s">
        <v>1401</v>
      </c>
      <c r="H113" s="68" t="s">
        <v>1347</v>
      </c>
      <c r="I113" s="68" t="s">
        <v>1427</v>
      </c>
      <c r="J113" s="68" t="s">
        <v>1407</v>
      </c>
      <c r="K113" s="68">
        <v>316</v>
      </c>
      <c r="L113" s="68">
        <v>16</v>
      </c>
      <c r="M113" s="68">
        <v>4</v>
      </c>
      <c r="N113" s="68" t="s">
        <v>1873</v>
      </c>
      <c r="O113" s="69">
        <v>41667</v>
      </c>
      <c r="P113" s="70">
        <v>41668</v>
      </c>
    </row>
    <row r="114" spans="1:17">
      <c r="A114" s="68" t="s">
        <v>1530</v>
      </c>
      <c r="B114" s="68" t="s">
        <v>111</v>
      </c>
      <c r="C114" s="68">
        <v>4</v>
      </c>
      <c r="D114" s="68" t="s">
        <v>1874</v>
      </c>
      <c r="F114" s="68" t="s">
        <v>1594</v>
      </c>
      <c r="G114" s="68" t="s">
        <v>1401</v>
      </c>
      <c r="H114" s="68" t="s">
        <v>1347</v>
      </c>
      <c r="I114" s="68" t="s">
        <v>1427</v>
      </c>
      <c r="J114" s="68" t="s">
        <v>1407</v>
      </c>
      <c r="K114" s="68">
        <v>421</v>
      </c>
      <c r="L114" s="68">
        <v>16</v>
      </c>
      <c r="M114" s="68">
        <v>4</v>
      </c>
      <c r="N114" s="68" t="s">
        <v>1875</v>
      </c>
      <c r="O114" s="69">
        <v>41675</v>
      </c>
      <c r="P114" s="70">
        <v>41677</v>
      </c>
      <c r="Q114" s="71" t="s">
        <v>1876</v>
      </c>
    </row>
    <row r="115" spans="1:17">
      <c r="A115" s="68" t="s">
        <v>1530</v>
      </c>
      <c r="B115" s="68" t="s">
        <v>264</v>
      </c>
      <c r="C115" s="68">
        <v>5</v>
      </c>
      <c r="D115" s="68" t="s">
        <v>1877</v>
      </c>
      <c r="F115" s="68" t="s">
        <v>1594</v>
      </c>
      <c r="G115" s="68" t="s">
        <v>1401</v>
      </c>
      <c r="H115" s="68" t="s">
        <v>1347</v>
      </c>
      <c r="I115" s="68" t="s">
        <v>1470</v>
      </c>
      <c r="J115" s="68" t="s">
        <v>1411</v>
      </c>
      <c r="K115" s="68">
        <v>421</v>
      </c>
      <c r="L115" s="68">
        <v>16</v>
      </c>
      <c r="M115" s="68">
        <v>4</v>
      </c>
      <c r="N115" s="68" t="s">
        <v>1878</v>
      </c>
      <c r="O115" s="69">
        <v>41675</v>
      </c>
      <c r="P115" s="70">
        <v>41677</v>
      </c>
      <c r="Q115" s="71" t="s">
        <v>1876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workbookViewId="0">
      <selection activeCell="C6" sqref="C6:C7"/>
    </sheetView>
  </sheetViews>
  <sheetFormatPr baseColWidth="10" defaultRowHeight="16" x14ac:dyDescent="0"/>
  <cols>
    <col min="1" max="1" width="13.375" bestFit="1" customWidth="1"/>
    <col min="2" max="2" width="12.5" bestFit="1" customWidth="1"/>
    <col min="3" max="3" width="8.75" bestFit="1" customWidth="1"/>
    <col min="4" max="4" width="11.625" bestFit="1" customWidth="1"/>
    <col min="5" max="5" width="12.375" bestFit="1" customWidth="1"/>
    <col min="6" max="6" width="19.5" bestFit="1" customWidth="1"/>
    <col min="7" max="7" width="7.375" bestFit="1" customWidth="1"/>
    <col min="8" max="8" width="18.625" bestFit="1" customWidth="1"/>
    <col min="9" max="9" width="37.625" bestFit="1" customWidth="1"/>
    <col min="10" max="10" width="17.375" bestFit="1" customWidth="1"/>
    <col min="11" max="11" width="9.5" bestFit="1" customWidth="1"/>
    <col min="12" max="12" width="8.5" bestFit="1" customWidth="1"/>
    <col min="13" max="13" width="10.5" bestFit="1" customWidth="1"/>
    <col min="14" max="14" width="11.625" bestFit="1" customWidth="1"/>
    <col min="15" max="15" width="12.25" bestFit="1" customWidth="1"/>
    <col min="16" max="16" width="8" bestFit="1" customWidth="1"/>
  </cols>
  <sheetData>
    <row r="1" spans="1:16">
      <c r="A1" s="81" t="s">
        <v>58</v>
      </c>
      <c r="B1" s="81" t="s">
        <v>1879</v>
      </c>
      <c r="C1" s="81" t="s">
        <v>1880</v>
      </c>
      <c r="D1" s="81" t="s">
        <v>1578</v>
      </c>
      <c r="E1" s="81" t="s">
        <v>1881</v>
      </c>
      <c r="F1" s="81" t="s">
        <v>1882</v>
      </c>
      <c r="G1" s="81" t="s">
        <v>1883</v>
      </c>
      <c r="H1" s="81" t="s">
        <v>1884</v>
      </c>
      <c r="I1" s="81" t="s">
        <v>1885</v>
      </c>
      <c r="J1" s="81" t="s">
        <v>1886</v>
      </c>
      <c r="K1" s="81" t="s">
        <v>1887</v>
      </c>
      <c r="L1" s="81" t="s">
        <v>1888</v>
      </c>
      <c r="M1" s="81" t="s">
        <v>1889</v>
      </c>
      <c r="N1" s="81" t="s">
        <v>1890</v>
      </c>
      <c r="O1" s="82" t="s">
        <v>1591</v>
      </c>
      <c r="P1" s="82" t="s">
        <v>1891</v>
      </c>
    </row>
    <row r="2" spans="1:16">
      <c r="A2" s="83" t="s">
        <v>3</v>
      </c>
      <c r="B2" s="84" t="s">
        <v>1892</v>
      </c>
      <c r="C2" s="83" t="s">
        <v>1554</v>
      </c>
      <c r="D2" s="83">
        <v>3</v>
      </c>
      <c r="E2" s="83" t="s">
        <v>1893</v>
      </c>
      <c r="F2" s="83" t="s">
        <v>1894</v>
      </c>
      <c r="G2" s="83" t="s">
        <v>1407</v>
      </c>
      <c r="H2" s="83" t="s">
        <v>1895</v>
      </c>
      <c r="I2" s="83" t="s">
        <v>1896</v>
      </c>
      <c r="J2" s="83"/>
      <c r="K2" s="83">
        <v>1000</v>
      </c>
      <c r="L2" s="83">
        <v>3000</v>
      </c>
      <c r="M2" s="83">
        <v>6</v>
      </c>
      <c r="N2" s="83">
        <v>4</v>
      </c>
      <c r="O2" s="85">
        <v>41684</v>
      </c>
      <c r="P2" s="86" t="s">
        <v>9</v>
      </c>
    </row>
    <row r="3" spans="1:16">
      <c r="A3" s="83" t="s">
        <v>3</v>
      </c>
      <c r="B3" s="87" t="s">
        <v>1897</v>
      </c>
      <c r="C3" s="83" t="s">
        <v>1553</v>
      </c>
      <c r="D3" s="83">
        <v>5</v>
      </c>
      <c r="E3" s="83" t="s">
        <v>1893</v>
      </c>
      <c r="F3" s="83" t="s">
        <v>1898</v>
      </c>
      <c r="G3" s="83" t="s">
        <v>1411</v>
      </c>
      <c r="H3" s="83" t="s">
        <v>1899</v>
      </c>
      <c r="I3" s="83" t="s">
        <v>1900</v>
      </c>
      <c r="J3" s="83"/>
      <c r="K3" s="83">
        <v>1000</v>
      </c>
      <c r="L3" s="83">
        <v>3000</v>
      </c>
      <c r="M3" s="83">
        <v>6</v>
      </c>
      <c r="N3" s="83">
        <v>3</v>
      </c>
      <c r="O3" s="85">
        <v>41677</v>
      </c>
      <c r="P3" s="86" t="s">
        <v>9</v>
      </c>
    </row>
    <row r="4" spans="1:16">
      <c r="A4" s="83" t="s">
        <v>3</v>
      </c>
      <c r="B4" s="87" t="s">
        <v>1901</v>
      </c>
      <c r="C4" s="83" t="s">
        <v>1555</v>
      </c>
      <c r="D4" s="83">
        <v>5</v>
      </c>
      <c r="E4" s="83" t="s">
        <v>1893</v>
      </c>
      <c r="F4" s="83" t="s">
        <v>1898</v>
      </c>
      <c r="G4" s="83" t="s">
        <v>1411</v>
      </c>
      <c r="H4" s="83" t="s">
        <v>1899</v>
      </c>
      <c r="I4" s="83" t="s">
        <v>1902</v>
      </c>
      <c r="J4" s="83"/>
      <c r="K4" s="83">
        <v>1000</v>
      </c>
      <c r="L4" s="83">
        <v>1500</v>
      </c>
      <c r="M4" s="83">
        <v>6</v>
      </c>
      <c r="N4" s="83">
        <v>3</v>
      </c>
      <c r="O4" s="85">
        <v>41677</v>
      </c>
      <c r="P4" s="86" t="s">
        <v>9</v>
      </c>
    </row>
    <row r="5" spans="1:16">
      <c r="A5" s="83" t="s">
        <v>1260</v>
      </c>
      <c r="B5" s="87" t="s">
        <v>1903</v>
      </c>
      <c r="C5" s="83" t="s">
        <v>1904</v>
      </c>
      <c r="D5" s="83">
        <v>5</v>
      </c>
      <c r="E5" s="83" t="s">
        <v>1893</v>
      </c>
      <c r="F5" s="83" t="s">
        <v>1898</v>
      </c>
      <c r="G5" s="83" t="s">
        <v>1411</v>
      </c>
      <c r="H5" s="83" t="s">
        <v>1899</v>
      </c>
      <c r="I5" s="83" t="s">
        <v>1905</v>
      </c>
      <c r="J5" s="83"/>
      <c r="K5" s="83">
        <v>1000</v>
      </c>
      <c r="L5" s="83">
        <v>1500</v>
      </c>
      <c r="M5" s="83">
        <v>12</v>
      </c>
      <c r="N5" s="83">
        <v>3</v>
      </c>
      <c r="O5" s="88">
        <v>41668</v>
      </c>
      <c r="P5" s="89" t="s">
        <v>9</v>
      </c>
    </row>
    <row r="6" spans="1:16">
      <c r="A6" s="83" t="s">
        <v>1260</v>
      </c>
      <c r="B6" s="87" t="s">
        <v>1906</v>
      </c>
      <c r="C6" s="83" t="s">
        <v>1907</v>
      </c>
      <c r="D6" s="83">
        <v>5</v>
      </c>
      <c r="E6" s="83" t="s">
        <v>1893</v>
      </c>
      <c r="F6" s="83" t="s">
        <v>1898</v>
      </c>
      <c r="G6" s="83" t="s">
        <v>1411</v>
      </c>
      <c r="H6" s="83" t="s">
        <v>1899</v>
      </c>
      <c r="I6" s="83" t="s">
        <v>1908</v>
      </c>
      <c r="J6" s="83"/>
      <c r="K6" s="83">
        <v>1000</v>
      </c>
      <c r="L6" s="83">
        <v>1500</v>
      </c>
      <c r="M6" s="83">
        <v>34</v>
      </c>
      <c r="N6" s="83">
        <v>5</v>
      </c>
      <c r="O6" s="85">
        <v>41677</v>
      </c>
      <c r="P6" s="89" t="s">
        <v>9</v>
      </c>
    </row>
    <row r="7" spans="1:16">
      <c r="A7" s="83" t="s">
        <v>1260</v>
      </c>
      <c r="B7" s="87" t="s">
        <v>1909</v>
      </c>
      <c r="C7" s="83" t="s">
        <v>1910</v>
      </c>
      <c r="D7" s="83">
        <v>5</v>
      </c>
      <c r="E7" s="83" t="s">
        <v>1893</v>
      </c>
      <c r="F7" s="83" t="s">
        <v>1898</v>
      </c>
      <c r="G7" s="83" t="s">
        <v>1411</v>
      </c>
      <c r="H7" s="83" t="s">
        <v>1899</v>
      </c>
      <c r="I7" s="83" t="s">
        <v>1911</v>
      </c>
      <c r="J7" s="83"/>
      <c r="K7" s="83">
        <v>1000</v>
      </c>
      <c r="L7" s="83">
        <v>1500</v>
      </c>
      <c r="M7" s="83">
        <v>22</v>
      </c>
      <c r="N7" s="83">
        <v>3</v>
      </c>
      <c r="O7" s="85">
        <v>41684</v>
      </c>
      <c r="P7" s="86" t="s">
        <v>9</v>
      </c>
    </row>
    <row r="8" spans="1:16">
      <c r="A8" s="83" t="s">
        <v>1912</v>
      </c>
      <c r="B8" s="84" t="s">
        <v>1913</v>
      </c>
      <c r="C8" s="83" t="s">
        <v>1914</v>
      </c>
      <c r="D8" s="83">
        <v>3</v>
      </c>
      <c r="E8" s="83" t="s">
        <v>1893</v>
      </c>
      <c r="F8" s="83" t="s">
        <v>1894</v>
      </c>
      <c r="G8" s="83" t="s">
        <v>1407</v>
      </c>
      <c r="H8" s="83" t="s">
        <v>1915</v>
      </c>
      <c r="I8" s="83" t="s">
        <v>1916</v>
      </c>
      <c r="J8" s="83"/>
      <c r="K8" s="83">
        <v>1000</v>
      </c>
      <c r="L8" s="83">
        <v>2000</v>
      </c>
      <c r="M8" s="83">
        <v>10</v>
      </c>
      <c r="N8" s="83">
        <v>5</v>
      </c>
      <c r="O8" s="85">
        <v>41684</v>
      </c>
      <c r="P8" s="86" t="s">
        <v>9</v>
      </c>
    </row>
    <row r="9" spans="1:16">
      <c r="A9" s="83" t="s">
        <v>1912</v>
      </c>
      <c r="B9" s="87" t="s">
        <v>1917</v>
      </c>
      <c r="C9" s="83" t="s">
        <v>1918</v>
      </c>
      <c r="D9" s="83">
        <v>5</v>
      </c>
      <c r="E9" s="83" t="s">
        <v>1893</v>
      </c>
      <c r="F9" s="83" t="s">
        <v>1898</v>
      </c>
      <c r="G9" s="83" t="s">
        <v>1411</v>
      </c>
      <c r="H9" s="83" t="s">
        <v>1919</v>
      </c>
      <c r="I9" s="83" t="s">
        <v>1920</v>
      </c>
      <c r="J9" s="83"/>
      <c r="K9" s="83">
        <v>1000</v>
      </c>
      <c r="L9" s="83">
        <v>2000</v>
      </c>
      <c r="M9" s="83">
        <v>10</v>
      </c>
      <c r="N9" s="83">
        <v>5</v>
      </c>
      <c r="O9" s="85">
        <v>41684</v>
      </c>
      <c r="P9" s="89" t="s">
        <v>9</v>
      </c>
    </row>
    <row r="10" spans="1:16">
      <c r="A10" s="83" t="s">
        <v>250</v>
      </c>
      <c r="B10" s="84" t="s">
        <v>1921</v>
      </c>
      <c r="C10" s="83" t="s">
        <v>1922</v>
      </c>
      <c r="D10" s="83">
        <v>3</v>
      </c>
      <c r="E10" s="83" t="s">
        <v>1893</v>
      </c>
      <c r="F10" s="83" t="s">
        <v>1923</v>
      </c>
      <c r="G10" s="83" t="s">
        <v>1752</v>
      </c>
      <c r="H10" s="83" t="s">
        <v>1924</v>
      </c>
      <c r="I10" s="83" t="s">
        <v>1925</v>
      </c>
      <c r="J10" s="83" t="s">
        <v>1926</v>
      </c>
      <c r="K10" s="83">
        <v>1000</v>
      </c>
      <c r="L10" s="83">
        <v>5508</v>
      </c>
      <c r="M10" s="83">
        <v>106</v>
      </c>
      <c r="N10" s="83">
        <v>85</v>
      </c>
      <c r="O10" s="88">
        <v>41668</v>
      </c>
      <c r="P10" s="86" t="s">
        <v>9</v>
      </c>
    </row>
    <row r="11" spans="1:16">
      <c r="A11" s="83" t="s">
        <v>250</v>
      </c>
      <c r="B11" s="87" t="s">
        <v>1927</v>
      </c>
      <c r="C11" s="83" t="s">
        <v>1928</v>
      </c>
      <c r="D11" s="83">
        <v>5</v>
      </c>
      <c r="E11" s="83" t="s">
        <v>1893</v>
      </c>
      <c r="F11" s="83" t="s">
        <v>1929</v>
      </c>
      <c r="G11" s="83" t="s">
        <v>1411</v>
      </c>
      <c r="H11" s="83" t="s">
        <v>1930</v>
      </c>
      <c r="I11" s="83" t="s">
        <v>1931</v>
      </c>
      <c r="J11" s="83" t="s">
        <v>1926</v>
      </c>
      <c r="K11" s="83">
        <v>1000</v>
      </c>
      <c r="L11" s="83">
        <v>2000</v>
      </c>
      <c r="M11" s="83">
        <v>17</v>
      </c>
      <c r="N11" s="83">
        <v>14</v>
      </c>
      <c r="O11" s="88">
        <v>41668</v>
      </c>
      <c r="P11" s="86" t="s">
        <v>9</v>
      </c>
    </row>
    <row r="12" spans="1:16">
      <c r="A12" s="83" t="s">
        <v>250</v>
      </c>
      <c r="B12" s="87" t="s">
        <v>1932</v>
      </c>
      <c r="C12" s="83" t="s">
        <v>1933</v>
      </c>
      <c r="D12" s="83">
        <v>5</v>
      </c>
      <c r="E12" s="83" t="s">
        <v>1893</v>
      </c>
      <c r="F12" s="83" t="s">
        <v>1929</v>
      </c>
      <c r="G12" s="83" t="s">
        <v>1411</v>
      </c>
      <c r="H12" s="83" t="s">
        <v>1930</v>
      </c>
      <c r="I12" s="83" t="s">
        <v>1934</v>
      </c>
      <c r="J12" s="83" t="s">
        <v>1926</v>
      </c>
      <c r="K12" s="83">
        <v>1000</v>
      </c>
      <c r="L12" s="83">
        <v>2000</v>
      </c>
      <c r="M12" s="83">
        <v>17</v>
      </c>
      <c r="N12" s="83">
        <v>14</v>
      </c>
      <c r="O12" s="88">
        <v>41668</v>
      </c>
      <c r="P12" s="86" t="s">
        <v>9</v>
      </c>
    </row>
    <row r="13" spans="1:16">
      <c r="A13" s="83" t="s">
        <v>18</v>
      </c>
      <c r="B13" s="87" t="s">
        <v>1935</v>
      </c>
      <c r="C13" s="83" t="s">
        <v>1571</v>
      </c>
      <c r="D13" s="83">
        <v>5</v>
      </c>
      <c r="E13" s="83" t="s">
        <v>1893</v>
      </c>
      <c r="F13" s="83" t="s">
        <v>1929</v>
      </c>
      <c r="G13" s="83" t="s">
        <v>1411</v>
      </c>
      <c r="H13" s="83" t="s">
        <v>1930</v>
      </c>
      <c r="I13" s="83" t="s">
        <v>1936</v>
      </c>
      <c r="J13" s="83" t="s">
        <v>1926</v>
      </c>
      <c r="K13" s="83">
        <v>1000</v>
      </c>
      <c r="L13" s="83">
        <v>44000</v>
      </c>
      <c r="M13" s="83">
        <v>986</v>
      </c>
      <c r="N13" s="83">
        <v>109</v>
      </c>
      <c r="O13" s="88">
        <v>41668</v>
      </c>
      <c r="P13" s="86" t="s">
        <v>9</v>
      </c>
    </row>
    <row r="14" spans="1:16">
      <c r="A14" s="83" t="s">
        <v>18</v>
      </c>
      <c r="B14" s="84" t="s">
        <v>1937</v>
      </c>
      <c r="C14" s="83" t="s">
        <v>1572</v>
      </c>
      <c r="D14" s="83">
        <v>3</v>
      </c>
      <c r="E14" s="83" t="s">
        <v>1893</v>
      </c>
      <c r="F14" s="83" t="s">
        <v>1938</v>
      </c>
      <c r="G14" s="83" t="s">
        <v>1560</v>
      </c>
      <c r="H14" s="83" t="s">
        <v>1939</v>
      </c>
      <c r="I14" s="83" t="s">
        <v>1940</v>
      </c>
      <c r="J14" s="83" t="s">
        <v>1926</v>
      </c>
      <c r="K14" s="83">
        <v>12000</v>
      </c>
      <c r="L14" s="83">
        <v>44000</v>
      </c>
      <c r="M14" s="83">
        <v>1849</v>
      </c>
      <c r="N14" s="83">
        <v>950</v>
      </c>
      <c r="O14" s="85">
        <v>41677</v>
      </c>
      <c r="P14" s="86" t="s">
        <v>9</v>
      </c>
    </row>
    <row r="15" spans="1:16">
      <c r="A15" s="83" t="s">
        <v>18</v>
      </c>
      <c r="B15" s="87" t="s">
        <v>1941</v>
      </c>
      <c r="C15" s="83" t="s">
        <v>1570</v>
      </c>
      <c r="D15" s="83">
        <v>5</v>
      </c>
      <c r="E15" s="83" t="s">
        <v>1893</v>
      </c>
      <c r="F15" s="83" t="s">
        <v>1938</v>
      </c>
      <c r="G15" s="83" t="s">
        <v>1411</v>
      </c>
      <c r="H15" s="83" t="s">
        <v>1942</v>
      </c>
      <c r="I15" s="83" t="s">
        <v>1943</v>
      </c>
      <c r="J15" s="83" t="s">
        <v>1926</v>
      </c>
      <c r="K15" s="83">
        <v>12000</v>
      </c>
      <c r="L15" s="83">
        <v>44000</v>
      </c>
      <c r="M15" s="83">
        <v>1950</v>
      </c>
      <c r="N15" s="83">
        <v>750</v>
      </c>
      <c r="O15" s="85">
        <v>41677</v>
      </c>
      <c r="P15" s="86" t="s">
        <v>9</v>
      </c>
    </row>
    <row r="16" spans="1:16">
      <c r="A16" s="83" t="s">
        <v>1253</v>
      </c>
      <c r="B16" s="87" t="s">
        <v>1944</v>
      </c>
      <c r="C16" s="83" t="s">
        <v>1945</v>
      </c>
      <c r="D16" s="83">
        <v>5</v>
      </c>
      <c r="E16" s="83" t="s">
        <v>1893</v>
      </c>
      <c r="F16" s="83" t="s">
        <v>1898</v>
      </c>
      <c r="G16" s="83" t="s">
        <v>1411</v>
      </c>
      <c r="H16" s="83" t="s">
        <v>1899</v>
      </c>
      <c r="I16" s="83" t="s">
        <v>1946</v>
      </c>
      <c r="J16" s="83"/>
      <c r="K16" s="83">
        <v>1000</v>
      </c>
      <c r="L16" s="83">
        <v>2500</v>
      </c>
      <c r="M16" s="83">
        <v>4</v>
      </c>
      <c r="N16" s="83">
        <v>3</v>
      </c>
      <c r="O16" s="85">
        <v>41684</v>
      </c>
      <c r="P16" s="89" t="s">
        <v>9</v>
      </c>
    </row>
    <row r="17" spans="1:16">
      <c r="A17" s="83" t="s">
        <v>1253</v>
      </c>
      <c r="B17" s="84" t="s">
        <v>1947</v>
      </c>
      <c r="C17" s="83" t="s">
        <v>1948</v>
      </c>
      <c r="D17" s="83">
        <v>4</v>
      </c>
      <c r="E17" s="83" t="s">
        <v>1893</v>
      </c>
      <c r="F17" s="83" t="s">
        <v>1894</v>
      </c>
      <c r="G17" s="83" t="s">
        <v>1407</v>
      </c>
      <c r="H17" s="83" t="s">
        <v>1949</v>
      </c>
      <c r="I17" s="83" t="s">
        <v>1950</v>
      </c>
      <c r="J17" s="83"/>
      <c r="K17" s="83">
        <v>1000</v>
      </c>
      <c r="L17" s="83">
        <v>4000</v>
      </c>
      <c r="M17" s="83">
        <v>7</v>
      </c>
      <c r="N17" s="83">
        <v>6</v>
      </c>
      <c r="O17" s="85">
        <v>41684</v>
      </c>
      <c r="P17" s="89" t="s">
        <v>9</v>
      </c>
    </row>
    <row r="18" spans="1:16">
      <c r="A18" s="83" t="s">
        <v>1253</v>
      </c>
      <c r="B18" s="87" t="s">
        <v>1951</v>
      </c>
      <c r="C18" s="83" t="s">
        <v>1952</v>
      </c>
      <c r="D18" s="83">
        <v>5</v>
      </c>
      <c r="E18" s="83" t="s">
        <v>1893</v>
      </c>
      <c r="F18" s="83" t="s">
        <v>1898</v>
      </c>
      <c r="G18" s="83" t="s">
        <v>1411</v>
      </c>
      <c r="H18" s="83" t="s">
        <v>1899</v>
      </c>
      <c r="I18" s="83" t="s">
        <v>1953</v>
      </c>
      <c r="J18" s="83"/>
      <c r="K18" s="83">
        <v>1000</v>
      </c>
      <c r="L18" s="83">
        <v>4000</v>
      </c>
      <c r="M18" s="83">
        <v>6</v>
      </c>
      <c r="N18" s="83">
        <v>3</v>
      </c>
      <c r="O18" s="85">
        <v>41684</v>
      </c>
      <c r="P18" s="86" t="s">
        <v>9</v>
      </c>
    </row>
    <row r="19" spans="1:16">
      <c r="A19" s="83" t="s">
        <v>1253</v>
      </c>
      <c r="B19" s="87" t="s">
        <v>1954</v>
      </c>
      <c r="C19" s="83" t="s">
        <v>1955</v>
      </c>
      <c r="D19" s="83">
        <v>5</v>
      </c>
      <c r="E19" s="83" t="s">
        <v>1893</v>
      </c>
      <c r="F19" s="83" t="s">
        <v>1898</v>
      </c>
      <c r="G19" s="83" t="s">
        <v>1411</v>
      </c>
      <c r="H19" s="83" t="s">
        <v>1899</v>
      </c>
      <c r="I19" s="83" t="s">
        <v>1956</v>
      </c>
      <c r="J19" s="83"/>
      <c r="K19" s="83">
        <v>1000</v>
      </c>
      <c r="L19" s="83">
        <v>2500</v>
      </c>
      <c r="M19" s="83">
        <v>6</v>
      </c>
      <c r="N19" s="83">
        <v>3</v>
      </c>
      <c r="O19" s="85">
        <v>41684</v>
      </c>
      <c r="P19" s="86" t="s">
        <v>9</v>
      </c>
    </row>
    <row r="20" spans="1:16">
      <c r="A20" s="83" t="s">
        <v>1260</v>
      </c>
      <c r="B20" s="84" t="s">
        <v>1957</v>
      </c>
      <c r="C20" s="83" t="s">
        <v>1562</v>
      </c>
      <c r="D20" s="83">
        <v>2</v>
      </c>
      <c r="E20" s="83" t="s">
        <v>1893</v>
      </c>
      <c r="F20" s="83" t="s">
        <v>1894</v>
      </c>
      <c r="G20" s="83" t="s">
        <v>1407</v>
      </c>
      <c r="H20" s="83" t="s">
        <v>1958</v>
      </c>
      <c r="I20" s="83" t="s">
        <v>1959</v>
      </c>
      <c r="J20" s="83" t="s">
        <v>1960</v>
      </c>
      <c r="K20" s="83">
        <v>1000</v>
      </c>
      <c r="L20" s="83">
        <v>2000</v>
      </c>
      <c r="M20" s="83">
        <v>40</v>
      </c>
      <c r="N20" s="83">
        <v>17</v>
      </c>
      <c r="O20" s="85">
        <v>41684</v>
      </c>
      <c r="P20" s="86" t="s">
        <v>9</v>
      </c>
    </row>
    <row r="21" spans="1:16">
      <c r="A21" s="83" t="s">
        <v>30</v>
      </c>
      <c r="B21" s="87" t="s">
        <v>1961</v>
      </c>
      <c r="C21" s="83" t="s">
        <v>1558</v>
      </c>
      <c r="D21" s="83">
        <v>5</v>
      </c>
      <c r="E21" s="83" t="s">
        <v>1893</v>
      </c>
      <c r="F21" s="83" t="s">
        <v>1898</v>
      </c>
      <c r="G21" s="83" t="s">
        <v>1411</v>
      </c>
      <c r="H21" s="83" t="s">
        <v>1962</v>
      </c>
      <c r="I21" s="83" t="s">
        <v>1963</v>
      </c>
      <c r="J21" s="83"/>
      <c r="K21" s="83">
        <v>1000</v>
      </c>
      <c r="L21" s="83">
        <v>1500</v>
      </c>
      <c r="M21" s="83">
        <v>15</v>
      </c>
      <c r="N21" s="83">
        <v>5</v>
      </c>
      <c r="O21" s="88">
        <v>41668</v>
      </c>
      <c r="P21" s="86" t="s">
        <v>9</v>
      </c>
    </row>
    <row r="22" spans="1:16">
      <c r="A22" s="83" t="s">
        <v>30</v>
      </c>
      <c r="B22" s="84" t="s">
        <v>1964</v>
      </c>
      <c r="C22" s="83" t="s">
        <v>1559</v>
      </c>
      <c r="D22" s="83">
        <v>3</v>
      </c>
      <c r="E22" s="83" t="s">
        <v>1893</v>
      </c>
      <c r="F22" s="83" t="s">
        <v>1898</v>
      </c>
      <c r="G22" s="83" t="s">
        <v>1560</v>
      </c>
      <c r="H22" s="83" t="s">
        <v>1962</v>
      </c>
      <c r="I22" s="83" t="s">
        <v>1965</v>
      </c>
      <c r="J22" s="83"/>
      <c r="K22" s="83">
        <v>1000</v>
      </c>
      <c r="L22" s="83">
        <v>1500</v>
      </c>
      <c r="M22" s="83">
        <v>20</v>
      </c>
      <c r="N22" s="83">
        <v>7</v>
      </c>
      <c r="O22" s="85">
        <v>41677</v>
      </c>
      <c r="P22" s="86" t="s">
        <v>9</v>
      </c>
    </row>
    <row r="23" spans="1:16">
      <c r="A23" s="83" t="s">
        <v>30</v>
      </c>
      <c r="B23" s="87" t="s">
        <v>1966</v>
      </c>
      <c r="C23" s="83" t="s">
        <v>1556</v>
      </c>
      <c r="D23" s="83">
        <v>5</v>
      </c>
      <c r="E23" s="83" t="s">
        <v>1893</v>
      </c>
      <c r="F23" s="83" t="s">
        <v>1898</v>
      </c>
      <c r="G23" s="83" t="s">
        <v>1411</v>
      </c>
      <c r="H23" s="83" t="s">
        <v>1962</v>
      </c>
      <c r="I23" s="83" t="s">
        <v>1967</v>
      </c>
      <c r="J23" s="83"/>
      <c r="K23" s="83">
        <v>1000</v>
      </c>
      <c r="L23" s="83">
        <v>1500</v>
      </c>
      <c r="M23" s="83">
        <v>31</v>
      </c>
      <c r="N23" s="83">
        <v>6</v>
      </c>
      <c r="O23" s="88">
        <v>41668</v>
      </c>
      <c r="P23" s="86" t="s">
        <v>9</v>
      </c>
    </row>
    <row r="24" spans="1:16">
      <c r="A24" s="83" t="s">
        <v>30</v>
      </c>
      <c r="B24" s="87" t="s">
        <v>1968</v>
      </c>
      <c r="C24" s="83" t="s">
        <v>1561</v>
      </c>
      <c r="D24" s="83">
        <v>5</v>
      </c>
      <c r="E24" s="83" t="s">
        <v>1893</v>
      </c>
      <c r="F24" s="83" t="s">
        <v>1898</v>
      </c>
      <c r="G24" s="83" t="s">
        <v>1411</v>
      </c>
      <c r="H24" s="83" t="s">
        <v>1962</v>
      </c>
      <c r="I24" s="83" t="s">
        <v>1969</v>
      </c>
      <c r="J24" s="83"/>
      <c r="K24" s="83">
        <v>1000</v>
      </c>
      <c r="L24" s="83">
        <v>1500</v>
      </c>
      <c r="M24" s="83">
        <v>6</v>
      </c>
      <c r="N24" s="83">
        <v>2</v>
      </c>
      <c r="O24" s="85">
        <v>41677</v>
      </c>
      <c r="P24" s="86" t="s">
        <v>9</v>
      </c>
    </row>
    <row r="25" spans="1:16">
      <c r="A25" s="83" t="s">
        <v>30</v>
      </c>
      <c r="B25" s="87" t="s">
        <v>1970</v>
      </c>
      <c r="C25" s="83" t="s">
        <v>1971</v>
      </c>
      <c r="D25" s="83">
        <v>5</v>
      </c>
      <c r="E25" s="83" t="s">
        <v>1893</v>
      </c>
      <c r="F25" s="83" t="s">
        <v>1898</v>
      </c>
      <c r="G25" s="83" t="s">
        <v>1411</v>
      </c>
      <c r="H25" s="83" t="s">
        <v>1962</v>
      </c>
      <c r="I25" s="83" t="s">
        <v>1972</v>
      </c>
      <c r="J25" s="83"/>
      <c r="K25" s="83">
        <v>1000</v>
      </c>
      <c r="L25" s="83">
        <v>1500</v>
      </c>
      <c r="M25" s="83">
        <v>7</v>
      </c>
      <c r="N25" s="83">
        <v>2</v>
      </c>
      <c r="O25" s="85">
        <v>41684</v>
      </c>
      <c r="P25" s="86" t="s">
        <v>9</v>
      </c>
    </row>
    <row r="26" spans="1:16">
      <c r="A26" s="83" t="s">
        <v>30</v>
      </c>
      <c r="B26" s="84" t="s">
        <v>1973</v>
      </c>
      <c r="C26" s="83" t="s">
        <v>1974</v>
      </c>
      <c r="D26" s="83">
        <v>3</v>
      </c>
      <c r="E26" s="83" t="s">
        <v>1893</v>
      </c>
      <c r="F26" s="83" t="s">
        <v>1898</v>
      </c>
      <c r="G26" s="83" t="s">
        <v>1560</v>
      </c>
      <c r="H26" s="83" t="s">
        <v>1962</v>
      </c>
      <c r="I26" s="83" t="s">
        <v>1975</v>
      </c>
      <c r="J26" s="83"/>
      <c r="K26" s="83">
        <v>1000</v>
      </c>
      <c r="L26" s="83">
        <v>1500</v>
      </c>
      <c r="M26" s="83">
        <v>6</v>
      </c>
      <c r="N26" s="83">
        <v>2</v>
      </c>
      <c r="O26" s="85">
        <v>41684</v>
      </c>
      <c r="P26" s="86" t="s">
        <v>9</v>
      </c>
    </row>
    <row r="27" spans="1:16">
      <c r="A27" s="83" t="s">
        <v>30</v>
      </c>
      <c r="B27" s="87" t="s">
        <v>1976</v>
      </c>
      <c r="C27" s="83" t="s">
        <v>1977</v>
      </c>
      <c r="D27" s="83">
        <v>5</v>
      </c>
      <c r="E27" s="83" t="s">
        <v>1893</v>
      </c>
      <c r="F27" s="83" t="s">
        <v>1898</v>
      </c>
      <c r="G27" s="83" t="s">
        <v>1411</v>
      </c>
      <c r="H27" s="83" t="s">
        <v>1962</v>
      </c>
      <c r="I27" s="83" t="s">
        <v>1978</v>
      </c>
      <c r="J27" s="83"/>
      <c r="K27" s="83">
        <v>1000</v>
      </c>
      <c r="L27" s="83">
        <v>1500</v>
      </c>
      <c r="M27" s="83">
        <v>43</v>
      </c>
      <c r="N27" s="83">
        <v>3</v>
      </c>
      <c r="O27" s="85">
        <v>41684</v>
      </c>
      <c r="P27" s="86" t="s">
        <v>9</v>
      </c>
    </row>
    <row r="28" spans="1:16">
      <c r="A28" s="83" t="s">
        <v>16</v>
      </c>
      <c r="B28" s="87" t="s">
        <v>1979</v>
      </c>
      <c r="C28" s="83" t="s">
        <v>1564</v>
      </c>
      <c r="D28" s="83">
        <v>5</v>
      </c>
      <c r="E28" s="83" t="s">
        <v>1893</v>
      </c>
      <c r="F28" s="83" t="s">
        <v>1929</v>
      </c>
      <c r="G28" s="83" t="s">
        <v>1411</v>
      </c>
      <c r="H28" s="83" t="s">
        <v>1930</v>
      </c>
      <c r="I28" s="83" t="s">
        <v>1980</v>
      </c>
      <c r="J28" s="83" t="s">
        <v>1926</v>
      </c>
      <c r="K28" s="83">
        <v>1000</v>
      </c>
      <c r="L28" s="83">
        <v>1600</v>
      </c>
      <c r="M28" s="83">
        <v>101</v>
      </c>
      <c r="N28" s="83">
        <v>98</v>
      </c>
      <c r="O28" s="88">
        <v>41668</v>
      </c>
      <c r="P28" s="86" t="s">
        <v>9</v>
      </c>
    </row>
    <row r="29" spans="1:16">
      <c r="A29" s="83" t="s">
        <v>16</v>
      </c>
      <c r="B29" s="90" t="s">
        <v>1981</v>
      </c>
      <c r="C29" s="83" t="s">
        <v>1565</v>
      </c>
      <c r="D29" s="83">
        <v>2</v>
      </c>
      <c r="E29" s="83" t="s">
        <v>1893</v>
      </c>
      <c r="F29" s="83" t="s">
        <v>1938</v>
      </c>
      <c r="G29" s="83" t="s">
        <v>1407</v>
      </c>
      <c r="H29" s="83" t="s">
        <v>1982</v>
      </c>
      <c r="I29" s="83" t="s">
        <v>1983</v>
      </c>
      <c r="J29" s="83" t="s">
        <v>1926</v>
      </c>
      <c r="K29" s="83">
        <v>5000</v>
      </c>
      <c r="L29" s="83">
        <v>28000</v>
      </c>
      <c r="M29" s="83">
        <v>6172</v>
      </c>
      <c r="N29" s="83">
        <v>4935</v>
      </c>
      <c r="O29" s="85">
        <v>41684</v>
      </c>
      <c r="P29" s="86" t="s">
        <v>9</v>
      </c>
    </row>
    <row r="30" spans="1:16">
      <c r="A30" s="83" t="s">
        <v>16</v>
      </c>
      <c r="B30" s="91" t="s">
        <v>1984</v>
      </c>
      <c r="C30" s="83" t="s">
        <v>1563</v>
      </c>
      <c r="D30" s="83">
        <v>5</v>
      </c>
      <c r="E30" s="83" t="s">
        <v>1893</v>
      </c>
      <c r="F30" s="83" t="s">
        <v>1938</v>
      </c>
      <c r="G30" s="83" t="s">
        <v>1407</v>
      </c>
      <c r="H30" s="83" t="s">
        <v>1939</v>
      </c>
      <c r="I30" s="83" t="s">
        <v>1985</v>
      </c>
      <c r="J30" s="83" t="s">
        <v>1926</v>
      </c>
      <c r="K30" s="83">
        <v>1000</v>
      </c>
      <c r="L30" s="83">
        <v>17000</v>
      </c>
      <c r="M30" s="83">
        <v>5840</v>
      </c>
      <c r="N30" s="83">
        <v>4290</v>
      </c>
      <c r="O30" s="85">
        <v>41684</v>
      </c>
      <c r="P30" s="86" t="s">
        <v>9</v>
      </c>
    </row>
    <row r="31" spans="1:16">
      <c r="A31" s="83" t="s">
        <v>16</v>
      </c>
      <c r="B31" s="87" t="s">
        <v>1986</v>
      </c>
      <c r="C31" s="83" t="s">
        <v>1566</v>
      </c>
      <c r="D31" s="83">
        <v>5</v>
      </c>
      <c r="E31" s="83" t="s">
        <v>1893</v>
      </c>
      <c r="F31" s="83" t="s">
        <v>1929</v>
      </c>
      <c r="G31" s="83" t="s">
        <v>1411</v>
      </c>
      <c r="H31" s="83" t="s">
        <v>1930</v>
      </c>
      <c r="I31" s="83" t="s">
        <v>1987</v>
      </c>
      <c r="J31" s="83" t="s">
        <v>1926</v>
      </c>
      <c r="K31" s="83">
        <v>1000</v>
      </c>
      <c r="L31" s="83">
        <v>1600</v>
      </c>
      <c r="M31" s="83">
        <v>101</v>
      </c>
      <c r="N31" s="83">
        <v>98</v>
      </c>
      <c r="O31" s="88">
        <v>41668</v>
      </c>
      <c r="P31" s="86" t="s">
        <v>9</v>
      </c>
    </row>
    <row r="32" spans="1:16">
      <c r="A32" s="83" t="s">
        <v>63</v>
      </c>
      <c r="B32" s="87" t="s">
        <v>1988</v>
      </c>
      <c r="C32" s="83" t="s">
        <v>1989</v>
      </c>
      <c r="D32" s="83">
        <v>2</v>
      </c>
      <c r="E32" s="83" t="s">
        <v>1893</v>
      </c>
      <c r="F32" s="83" t="s">
        <v>1894</v>
      </c>
      <c r="G32" s="83" t="s">
        <v>1407</v>
      </c>
      <c r="H32" s="83" t="s">
        <v>1990</v>
      </c>
      <c r="I32" s="83" t="s">
        <v>1991</v>
      </c>
      <c r="J32" s="83"/>
      <c r="K32" s="83">
        <v>1000</v>
      </c>
      <c r="L32" s="83">
        <v>1500</v>
      </c>
      <c r="M32" s="83">
        <v>2</v>
      </c>
      <c r="N32" s="83">
        <v>2</v>
      </c>
      <c r="O32" s="85">
        <v>41684</v>
      </c>
      <c r="P32" s="86" t="s">
        <v>9</v>
      </c>
    </row>
    <row r="33" spans="1:16">
      <c r="A33" s="83" t="s">
        <v>454</v>
      </c>
      <c r="B33" s="84" t="s">
        <v>1992</v>
      </c>
      <c r="C33" s="83" t="s">
        <v>1993</v>
      </c>
      <c r="D33" s="83">
        <v>4</v>
      </c>
      <c r="E33" s="83" t="s">
        <v>1893</v>
      </c>
      <c r="F33" s="83" t="s">
        <v>1894</v>
      </c>
      <c r="G33" s="83" t="s">
        <v>1407</v>
      </c>
      <c r="H33" s="83" t="s">
        <v>1994</v>
      </c>
      <c r="I33" s="83" t="s">
        <v>1995</v>
      </c>
      <c r="J33" s="83"/>
      <c r="K33" s="83">
        <v>3000</v>
      </c>
      <c r="L33" s="83">
        <v>3000</v>
      </c>
      <c r="M33" s="83">
        <v>434</v>
      </c>
      <c r="N33" s="83">
        <v>338</v>
      </c>
      <c r="O33" s="85">
        <v>41684</v>
      </c>
      <c r="P33" s="86" t="s">
        <v>9</v>
      </c>
    </row>
    <row r="34" spans="1:16">
      <c r="A34" s="83" t="s">
        <v>454</v>
      </c>
      <c r="B34" s="87" t="s">
        <v>1996</v>
      </c>
      <c r="C34" s="83" t="s">
        <v>1997</v>
      </c>
      <c r="D34" s="83">
        <v>5</v>
      </c>
      <c r="E34" s="83" t="s">
        <v>1893</v>
      </c>
      <c r="F34" s="83" t="s">
        <v>1898</v>
      </c>
      <c r="G34" s="83" t="s">
        <v>1411</v>
      </c>
      <c r="H34" s="83" t="s">
        <v>1998</v>
      </c>
      <c r="I34" s="83" t="s">
        <v>1999</v>
      </c>
      <c r="J34" s="83"/>
      <c r="K34" s="83">
        <v>3000</v>
      </c>
      <c r="L34" s="83">
        <v>3000</v>
      </c>
      <c r="M34" s="83">
        <v>46</v>
      </c>
      <c r="N34" s="83">
        <v>42</v>
      </c>
      <c r="O34" s="85">
        <v>41684</v>
      </c>
      <c r="P34" s="86" t="s">
        <v>9</v>
      </c>
    </row>
    <row r="35" spans="1:16">
      <c r="A35" s="83" t="s">
        <v>454</v>
      </c>
      <c r="B35" s="87" t="s">
        <v>2000</v>
      </c>
      <c r="C35" s="83" t="s">
        <v>2001</v>
      </c>
      <c r="D35" s="83">
        <v>5</v>
      </c>
      <c r="E35" s="83" t="s">
        <v>1893</v>
      </c>
      <c r="F35" s="83" t="s">
        <v>1898</v>
      </c>
      <c r="G35" s="83" t="s">
        <v>1411</v>
      </c>
      <c r="H35" s="83" t="s">
        <v>1998</v>
      </c>
      <c r="I35" s="83" t="s">
        <v>2002</v>
      </c>
      <c r="J35" s="83"/>
      <c r="K35" s="83">
        <v>1000</v>
      </c>
      <c r="L35" s="83">
        <v>2500</v>
      </c>
      <c r="M35" s="83">
        <v>6</v>
      </c>
      <c r="N35" s="83">
        <v>4</v>
      </c>
      <c r="O35" s="85">
        <v>41677</v>
      </c>
      <c r="P35" s="86" t="s">
        <v>9</v>
      </c>
    </row>
    <row r="36" spans="1:16">
      <c r="A36" s="92" t="s">
        <v>2003</v>
      </c>
      <c r="B36" s="93" t="s">
        <v>2004</v>
      </c>
      <c r="C36" s="92" t="s">
        <v>2005</v>
      </c>
      <c r="D36" s="92">
        <v>1</v>
      </c>
      <c r="E36" s="92" t="s">
        <v>1893</v>
      </c>
      <c r="F36" s="83" t="s">
        <v>1898</v>
      </c>
      <c r="G36" s="92" t="s">
        <v>1411</v>
      </c>
      <c r="H36" s="92" t="s">
        <v>1998</v>
      </c>
      <c r="I36" s="92" t="s">
        <v>2006</v>
      </c>
      <c r="J36" s="92" t="s">
        <v>1960</v>
      </c>
      <c r="K36" s="92">
        <v>1000</v>
      </c>
      <c r="L36" s="92">
        <v>3500</v>
      </c>
      <c r="M36" s="92">
        <v>1497</v>
      </c>
      <c r="N36" s="92">
        <v>1466</v>
      </c>
      <c r="O36" s="85">
        <v>41684</v>
      </c>
      <c r="P36" s="86"/>
    </row>
    <row r="37" spans="1:16">
      <c r="A37" s="83" t="s">
        <v>2003</v>
      </c>
      <c r="B37" s="87" t="s">
        <v>2007</v>
      </c>
      <c r="C37" s="83" t="s">
        <v>2008</v>
      </c>
      <c r="D37" s="83">
        <v>5</v>
      </c>
      <c r="E37" s="83" t="s">
        <v>1893</v>
      </c>
      <c r="F37" s="83" t="s">
        <v>1898</v>
      </c>
      <c r="G37" s="83" t="s">
        <v>1411</v>
      </c>
      <c r="H37" s="83" t="s">
        <v>2009</v>
      </c>
      <c r="I37" s="83" t="s">
        <v>2010</v>
      </c>
      <c r="J37" s="83" t="s">
        <v>1960</v>
      </c>
      <c r="K37" s="83">
        <v>1000</v>
      </c>
      <c r="L37" s="83">
        <v>2000</v>
      </c>
      <c r="M37" s="83">
        <v>98</v>
      </c>
      <c r="N37" s="83">
        <v>47</v>
      </c>
      <c r="O37" s="85">
        <v>41684</v>
      </c>
      <c r="P37" s="86" t="s">
        <v>9</v>
      </c>
    </row>
    <row r="38" spans="1:16">
      <c r="A38" s="94" t="s">
        <v>2003</v>
      </c>
      <c r="B38" s="95" t="s">
        <v>2011</v>
      </c>
      <c r="C38" s="94" t="s">
        <v>2012</v>
      </c>
      <c r="D38" s="94">
        <v>1</v>
      </c>
      <c r="E38" s="94" t="s">
        <v>1893</v>
      </c>
      <c r="F38" s="94" t="s">
        <v>2013</v>
      </c>
      <c r="G38" s="94" t="s">
        <v>1407</v>
      </c>
      <c r="H38" s="94" t="s">
        <v>2014</v>
      </c>
      <c r="I38" s="94" t="s">
        <v>2015</v>
      </c>
      <c r="J38" s="94" t="s">
        <v>1960</v>
      </c>
      <c r="K38" s="94">
        <v>1000</v>
      </c>
      <c r="L38" s="94">
        <v>2000</v>
      </c>
      <c r="M38" s="94">
        <v>32</v>
      </c>
      <c r="N38" s="94">
        <v>30</v>
      </c>
      <c r="O38" s="85">
        <v>41684</v>
      </c>
      <c r="P38" s="89" t="s">
        <v>9</v>
      </c>
    </row>
    <row r="39" spans="1:16">
      <c r="A39" s="83" t="s">
        <v>2003</v>
      </c>
      <c r="B39" s="87" t="s">
        <v>2016</v>
      </c>
      <c r="C39" s="83" t="s">
        <v>2017</v>
      </c>
      <c r="D39" s="83">
        <v>5</v>
      </c>
      <c r="E39" s="83" t="s">
        <v>1893</v>
      </c>
      <c r="F39" s="83" t="s">
        <v>1898</v>
      </c>
      <c r="G39" s="83" t="s">
        <v>1411</v>
      </c>
      <c r="H39" s="83" t="s">
        <v>2009</v>
      </c>
      <c r="I39" s="83" t="s">
        <v>2018</v>
      </c>
      <c r="J39" s="83" t="s">
        <v>1960</v>
      </c>
      <c r="K39" s="83">
        <v>1000</v>
      </c>
      <c r="L39" s="83">
        <v>1500</v>
      </c>
      <c r="M39" s="83">
        <v>2</v>
      </c>
      <c r="N39" s="83">
        <v>1</v>
      </c>
      <c r="O39" s="85">
        <v>41677</v>
      </c>
      <c r="P39" s="86" t="s">
        <v>9</v>
      </c>
    </row>
    <row r="40" spans="1:16">
      <c r="A40" s="83" t="s">
        <v>2003</v>
      </c>
      <c r="B40" s="84" t="s">
        <v>2019</v>
      </c>
      <c r="C40" s="83" t="s">
        <v>2020</v>
      </c>
      <c r="D40" s="83">
        <v>1</v>
      </c>
      <c r="E40" s="83" t="s">
        <v>1893</v>
      </c>
      <c r="F40" s="83" t="s">
        <v>2021</v>
      </c>
      <c r="G40" s="83" t="s">
        <v>1752</v>
      </c>
      <c r="H40" s="83" t="s">
        <v>2022</v>
      </c>
      <c r="I40" s="83" t="s">
        <v>2023</v>
      </c>
      <c r="J40" s="83"/>
      <c r="K40" s="83">
        <v>1000</v>
      </c>
      <c r="L40" s="83">
        <v>1200</v>
      </c>
      <c r="M40" s="83">
        <v>3</v>
      </c>
      <c r="N40" s="83">
        <v>2</v>
      </c>
      <c r="O40" s="85">
        <v>41684</v>
      </c>
      <c r="P40" s="86" t="s">
        <v>9</v>
      </c>
    </row>
    <row r="41" spans="1:16">
      <c r="A41" s="83" t="s">
        <v>2003</v>
      </c>
      <c r="B41" s="87" t="s">
        <v>2024</v>
      </c>
      <c r="C41" s="83" t="s">
        <v>2025</v>
      </c>
      <c r="D41" s="83">
        <v>5</v>
      </c>
      <c r="E41" s="83" t="s">
        <v>1893</v>
      </c>
      <c r="F41" s="83" t="s">
        <v>1898</v>
      </c>
      <c r="G41" s="83" t="s">
        <v>1411</v>
      </c>
      <c r="H41" s="83" t="s">
        <v>2009</v>
      </c>
      <c r="I41" s="83" t="s">
        <v>2026</v>
      </c>
      <c r="J41" s="83"/>
      <c r="K41" s="83">
        <v>1000</v>
      </c>
      <c r="L41" s="83">
        <v>1200</v>
      </c>
      <c r="M41" s="83">
        <v>3</v>
      </c>
      <c r="N41" s="83">
        <v>2</v>
      </c>
      <c r="O41" s="86">
        <v>41668</v>
      </c>
      <c r="P41" s="86" t="s">
        <v>9</v>
      </c>
    </row>
    <row r="42" spans="1:16">
      <c r="A42" s="92" t="s">
        <v>541</v>
      </c>
      <c r="B42" s="93" t="s">
        <v>2027</v>
      </c>
      <c r="C42" s="92" t="s">
        <v>2028</v>
      </c>
      <c r="D42" s="92">
        <v>1</v>
      </c>
      <c r="E42" s="92" t="s">
        <v>1893</v>
      </c>
      <c r="F42" s="83" t="s">
        <v>1898</v>
      </c>
      <c r="G42" s="92" t="s">
        <v>1411</v>
      </c>
      <c r="H42" s="92" t="s">
        <v>1962</v>
      </c>
      <c r="I42" s="92" t="s">
        <v>2029</v>
      </c>
      <c r="J42" s="92"/>
      <c r="K42" s="92">
        <v>1000</v>
      </c>
      <c r="L42" s="92">
        <v>1500</v>
      </c>
      <c r="M42" s="92">
        <v>5</v>
      </c>
      <c r="N42" s="92">
        <v>3</v>
      </c>
      <c r="O42" s="85">
        <v>41684</v>
      </c>
      <c r="P42" s="86" t="s">
        <v>9</v>
      </c>
    </row>
    <row r="43" spans="1:16">
      <c r="A43" s="83" t="s">
        <v>541</v>
      </c>
      <c r="B43" s="87" t="s">
        <v>2030</v>
      </c>
      <c r="C43" s="83" t="s">
        <v>2031</v>
      </c>
      <c r="D43" s="83">
        <v>5</v>
      </c>
      <c r="E43" s="83" t="s">
        <v>1893</v>
      </c>
      <c r="F43" s="83" t="s">
        <v>1898</v>
      </c>
      <c r="G43" s="83" t="s">
        <v>1411</v>
      </c>
      <c r="H43" s="83" t="s">
        <v>2009</v>
      </c>
      <c r="I43" s="83" t="s">
        <v>2032</v>
      </c>
      <c r="J43" s="83"/>
      <c r="K43" s="83">
        <v>1000</v>
      </c>
      <c r="L43" s="83">
        <v>1500</v>
      </c>
      <c r="M43" s="83">
        <v>4</v>
      </c>
      <c r="N43" s="83">
        <v>3</v>
      </c>
      <c r="O43" s="85">
        <v>41684</v>
      </c>
      <c r="P43" s="86" t="s">
        <v>9</v>
      </c>
    </row>
    <row r="44" spans="1:16">
      <c r="A44" s="92" t="s">
        <v>541</v>
      </c>
      <c r="B44" s="93" t="s">
        <v>2033</v>
      </c>
      <c r="C44" s="92" t="s">
        <v>2034</v>
      </c>
      <c r="D44" s="92">
        <v>1</v>
      </c>
      <c r="E44" s="92" t="s">
        <v>1893</v>
      </c>
      <c r="F44" s="83" t="s">
        <v>1898</v>
      </c>
      <c r="G44" s="92" t="s">
        <v>1411</v>
      </c>
      <c r="H44" s="92" t="s">
        <v>1899</v>
      </c>
      <c r="I44" s="92" t="s">
        <v>2035</v>
      </c>
      <c r="J44" s="92"/>
      <c r="K44" s="92">
        <v>1000</v>
      </c>
      <c r="L44" s="92">
        <v>1500</v>
      </c>
      <c r="M44" s="92">
        <v>5</v>
      </c>
      <c r="N44" s="92">
        <v>3</v>
      </c>
      <c r="O44" s="85">
        <v>41684</v>
      </c>
      <c r="P44" s="86" t="s">
        <v>9</v>
      </c>
    </row>
    <row r="45" spans="1:16">
      <c r="A45" s="83" t="s">
        <v>541</v>
      </c>
      <c r="B45" s="87" t="s">
        <v>2036</v>
      </c>
      <c r="C45" s="83" t="s">
        <v>2037</v>
      </c>
      <c r="D45" s="83">
        <v>5</v>
      </c>
      <c r="E45" s="83" t="s">
        <v>1893</v>
      </c>
      <c r="F45" s="83" t="s">
        <v>1898</v>
      </c>
      <c r="G45" s="83" t="s">
        <v>1411</v>
      </c>
      <c r="H45" s="83" t="s">
        <v>2009</v>
      </c>
      <c r="I45" s="83" t="s">
        <v>2038</v>
      </c>
      <c r="J45" s="83"/>
      <c r="K45" s="83">
        <v>1000</v>
      </c>
      <c r="L45" s="83">
        <v>1500</v>
      </c>
      <c r="M45" s="83">
        <v>4</v>
      </c>
      <c r="N45" s="83">
        <v>3</v>
      </c>
      <c r="O45" s="85">
        <v>41684</v>
      </c>
      <c r="P45" s="86" t="s">
        <v>9</v>
      </c>
    </row>
    <row r="46" spans="1:16">
      <c r="A46" s="83" t="s">
        <v>2003</v>
      </c>
      <c r="B46" s="84" t="s">
        <v>2039</v>
      </c>
      <c r="C46" s="83" t="s">
        <v>2040</v>
      </c>
      <c r="D46" s="83">
        <v>1</v>
      </c>
      <c r="E46" s="83" t="s">
        <v>1893</v>
      </c>
      <c r="F46" s="83" t="s">
        <v>2021</v>
      </c>
      <c r="G46" s="83" t="s">
        <v>1752</v>
      </c>
      <c r="H46" s="83" t="s">
        <v>2022</v>
      </c>
      <c r="I46" s="83" t="s">
        <v>2023</v>
      </c>
      <c r="J46" s="83"/>
      <c r="K46" s="83">
        <v>6000</v>
      </c>
      <c r="L46" s="83">
        <v>16000</v>
      </c>
      <c r="M46" s="83">
        <v>7620</v>
      </c>
      <c r="N46" s="83">
        <v>6427</v>
      </c>
      <c r="O46" s="85">
        <v>41684</v>
      </c>
      <c r="P46" s="86" t="s">
        <v>9</v>
      </c>
    </row>
    <row r="47" spans="1:16">
      <c r="A47" s="83" t="s">
        <v>2003</v>
      </c>
      <c r="B47" s="87" t="s">
        <v>2041</v>
      </c>
      <c r="C47" s="83" t="s">
        <v>2042</v>
      </c>
      <c r="D47" s="83">
        <v>5</v>
      </c>
      <c r="E47" s="83" t="s">
        <v>1893</v>
      </c>
      <c r="F47" s="83" t="s">
        <v>1898</v>
      </c>
      <c r="G47" s="83" t="s">
        <v>1411</v>
      </c>
      <c r="H47" s="83" t="s">
        <v>2009</v>
      </c>
      <c r="I47" s="83" t="s">
        <v>2043</v>
      </c>
      <c r="J47" s="83"/>
      <c r="K47" s="83">
        <v>1000</v>
      </c>
      <c r="L47" s="83">
        <v>4000</v>
      </c>
      <c r="M47" s="83">
        <v>715</v>
      </c>
      <c r="N47" s="83">
        <v>491</v>
      </c>
      <c r="O47" s="86">
        <v>41668</v>
      </c>
      <c r="P47" s="86" t="s">
        <v>9</v>
      </c>
    </row>
    <row r="48" spans="1:16">
      <c r="A48" s="83" t="s">
        <v>2003</v>
      </c>
      <c r="B48" s="84" t="s">
        <v>2044</v>
      </c>
      <c r="C48" s="83" t="s">
        <v>2045</v>
      </c>
      <c r="D48" s="83">
        <v>1</v>
      </c>
      <c r="E48" s="83" t="s">
        <v>1893</v>
      </c>
      <c r="F48" s="83" t="s">
        <v>2021</v>
      </c>
      <c r="G48" s="83" t="s">
        <v>1752</v>
      </c>
      <c r="H48" s="83" t="s">
        <v>2022</v>
      </c>
      <c r="I48" s="83" t="s">
        <v>2023</v>
      </c>
      <c r="J48" s="83" t="s">
        <v>1960</v>
      </c>
      <c r="K48" s="83">
        <v>1000</v>
      </c>
      <c r="L48" s="83">
        <v>6000</v>
      </c>
      <c r="M48" s="83">
        <v>112</v>
      </c>
      <c r="N48" s="83">
        <v>74</v>
      </c>
      <c r="O48" s="85">
        <v>41684</v>
      </c>
      <c r="P48" s="86" t="s">
        <v>9</v>
      </c>
    </row>
    <row r="49" spans="1:16">
      <c r="A49" s="83" t="s">
        <v>2003</v>
      </c>
      <c r="B49" s="87" t="s">
        <v>2046</v>
      </c>
      <c r="C49" s="83" t="s">
        <v>2047</v>
      </c>
      <c r="D49" s="83">
        <v>5</v>
      </c>
      <c r="E49" s="83" t="s">
        <v>1893</v>
      </c>
      <c r="F49" s="83" t="s">
        <v>1898</v>
      </c>
      <c r="G49" s="83" t="s">
        <v>1411</v>
      </c>
      <c r="H49" s="83" t="s">
        <v>1998</v>
      </c>
      <c r="I49" s="83" t="s">
        <v>2048</v>
      </c>
      <c r="J49" s="83" t="s">
        <v>1960</v>
      </c>
      <c r="K49" s="83">
        <v>1000</v>
      </c>
      <c r="L49" s="83">
        <v>3000</v>
      </c>
      <c r="M49" s="83">
        <v>8</v>
      </c>
      <c r="N49" s="83">
        <v>6</v>
      </c>
      <c r="O49" s="85">
        <v>41677</v>
      </c>
      <c r="P49" s="86" t="s">
        <v>9</v>
      </c>
    </row>
    <row r="50" spans="1:16">
      <c r="A50" s="83" t="s">
        <v>2003</v>
      </c>
      <c r="B50" s="87" t="s">
        <v>2049</v>
      </c>
      <c r="C50" s="83" t="s">
        <v>2050</v>
      </c>
      <c r="D50" s="83">
        <v>5</v>
      </c>
      <c r="E50" s="83" t="s">
        <v>1893</v>
      </c>
      <c r="F50" s="83" t="s">
        <v>1898</v>
      </c>
      <c r="G50" s="83" t="s">
        <v>1411</v>
      </c>
      <c r="H50" s="83" t="s">
        <v>1998</v>
      </c>
      <c r="I50" s="83" t="s">
        <v>2051</v>
      </c>
      <c r="J50" s="83" t="s">
        <v>1960</v>
      </c>
      <c r="K50" s="83">
        <v>1000</v>
      </c>
      <c r="L50" s="83">
        <v>6000</v>
      </c>
      <c r="M50" s="83">
        <v>366</v>
      </c>
      <c r="N50" s="83">
        <v>212</v>
      </c>
      <c r="O50" s="86">
        <v>41668</v>
      </c>
      <c r="P50" s="86" t="s">
        <v>9</v>
      </c>
    </row>
    <row r="51" spans="1:16">
      <c r="A51" s="83" t="s">
        <v>2003</v>
      </c>
      <c r="B51" s="87" t="s">
        <v>2052</v>
      </c>
      <c r="C51" s="83" t="s">
        <v>2053</v>
      </c>
      <c r="D51" s="83">
        <v>5</v>
      </c>
      <c r="E51" s="83" t="s">
        <v>1893</v>
      </c>
      <c r="F51" s="83" t="s">
        <v>1898</v>
      </c>
      <c r="G51" s="83" t="s">
        <v>1411</v>
      </c>
      <c r="H51" s="83" t="s">
        <v>1998</v>
      </c>
      <c r="I51" s="83" t="s">
        <v>2054</v>
      </c>
      <c r="J51" s="83" t="s">
        <v>1960</v>
      </c>
      <c r="K51" s="83">
        <v>1000</v>
      </c>
      <c r="L51" s="83">
        <v>3000</v>
      </c>
      <c r="M51" s="83">
        <v>9</v>
      </c>
      <c r="N51" s="83">
        <v>5</v>
      </c>
      <c r="O51" s="85">
        <v>41684</v>
      </c>
      <c r="P51" s="86" t="s">
        <v>9</v>
      </c>
    </row>
    <row r="52" spans="1:16">
      <c r="A52" s="94" t="s">
        <v>541</v>
      </c>
      <c r="B52" s="95" t="s">
        <v>2055</v>
      </c>
      <c r="C52" s="94" t="s">
        <v>2056</v>
      </c>
      <c r="D52" s="94">
        <v>1</v>
      </c>
      <c r="E52" s="94" t="s">
        <v>1893</v>
      </c>
      <c r="F52" s="94" t="s">
        <v>2013</v>
      </c>
      <c r="G52" s="94" t="s">
        <v>1407</v>
      </c>
      <c r="H52" s="94" t="s">
        <v>2057</v>
      </c>
      <c r="I52" s="94" t="s">
        <v>2058</v>
      </c>
      <c r="J52" s="94" t="s">
        <v>1960</v>
      </c>
      <c r="K52" s="94">
        <v>1000</v>
      </c>
      <c r="L52" s="94">
        <v>3500</v>
      </c>
      <c r="M52" s="94">
        <v>445</v>
      </c>
      <c r="N52" s="94">
        <v>414</v>
      </c>
      <c r="O52" s="85">
        <v>41684</v>
      </c>
      <c r="P52" s="86" t="s">
        <v>9</v>
      </c>
    </row>
    <row r="53" spans="1:16">
      <c r="A53" s="83" t="s">
        <v>541</v>
      </c>
      <c r="B53" s="87" t="s">
        <v>2059</v>
      </c>
      <c r="C53" s="83" t="s">
        <v>2060</v>
      </c>
      <c r="D53" s="83">
        <v>5</v>
      </c>
      <c r="E53" s="83" t="s">
        <v>1893</v>
      </c>
      <c r="F53" s="83" t="s">
        <v>1898</v>
      </c>
      <c r="G53" s="83" t="s">
        <v>1411</v>
      </c>
      <c r="H53" s="83" t="s">
        <v>2009</v>
      </c>
      <c r="I53" s="83" t="s">
        <v>2061</v>
      </c>
      <c r="J53" s="83" t="s">
        <v>1960</v>
      </c>
      <c r="K53" s="83">
        <v>1000</v>
      </c>
      <c r="L53" s="83">
        <v>3500</v>
      </c>
      <c r="M53" s="83">
        <v>85</v>
      </c>
      <c r="N53" s="83">
        <v>82</v>
      </c>
      <c r="O53" s="85">
        <v>41684</v>
      </c>
      <c r="P53" s="86" t="s">
        <v>9</v>
      </c>
    </row>
    <row r="54" spans="1:16">
      <c r="A54" s="83" t="s">
        <v>541</v>
      </c>
      <c r="B54" s="87" t="s">
        <v>2062</v>
      </c>
      <c r="C54" s="83" t="s">
        <v>2063</v>
      </c>
      <c r="D54" s="83">
        <v>5</v>
      </c>
      <c r="E54" s="83" t="s">
        <v>1893</v>
      </c>
      <c r="F54" s="83" t="s">
        <v>1898</v>
      </c>
      <c r="G54" s="83" t="s">
        <v>1411</v>
      </c>
      <c r="H54" s="83" t="s">
        <v>1998</v>
      </c>
      <c r="I54" s="83" t="s">
        <v>2064</v>
      </c>
      <c r="J54" s="83" t="s">
        <v>1960</v>
      </c>
      <c r="K54" s="83">
        <v>1000</v>
      </c>
      <c r="L54" s="83">
        <v>3500</v>
      </c>
      <c r="M54" s="83">
        <v>31</v>
      </c>
      <c r="N54" s="83">
        <v>29</v>
      </c>
      <c r="O54" s="85">
        <v>41684</v>
      </c>
      <c r="P54" s="86" t="s">
        <v>9</v>
      </c>
    </row>
    <row r="55" spans="1:16">
      <c r="A55" s="83" t="s">
        <v>541</v>
      </c>
      <c r="B55" s="87" t="s">
        <v>2065</v>
      </c>
      <c r="C55" s="83" t="s">
        <v>2066</v>
      </c>
      <c r="D55" s="83">
        <v>5</v>
      </c>
      <c r="E55" s="83" t="s">
        <v>1893</v>
      </c>
      <c r="F55" s="83" t="s">
        <v>1898</v>
      </c>
      <c r="G55" s="83" t="s">
        <v>1411</v>
      </c>
      <c r="H55" s="83" t="s">
        <v>1998</v>
      </c>
      <c r="I55" s="83" t="s">
        <v>2067</v>
      </c>
      <c r="J55" s="83" t="s">
        <v>1960</v>
      </c>
      <c r="K55" s="83">
        <v>1000</v>
      </c>
      <c r="L55" s="83">
        <v>2000</v>
      </c>
      <c r="M55" s="83">
        <v>8</v>
      </c>
      <c r="N55" s="83">
        <v>3</v>
      </c>
      <c r="O55" s="85">
        <v>41684</v>
      </c>
      <c r="P55" s="86" t="s">
        <v>9</v>
      </c>
    </row>
    <row r="56" spans="1:16">
      <c r="A56" s="83" t="s">
        <v>541</v>
      </c>
      <c r="B56" s="83" t="s">
        <v>2068</v>
      </c>
      <c r="C56" s="83" t="s">
        <v>2069</v>
      </c>
      <c r="D56" s="83">
        <v>5</v>
      </c>
      <c r="E56" s="83" t="s">
        <v>1893</v>
      </c>
      <c r="F56" s="83" t="s">
        <v>1898</v>
      </c>
      <c r="G56" s="83" t="s">
        <v>1411</v>
      </c>
      <c r="H56" s="83" t="s">
        <v>1998</v>
      </c>
      <c r="I56" s="83" t="s">
        <v>2070</v>
      </c>
      <c r="J56" s="83" t="s">
        <v>1960</v>
      </c>
      <c r="K56" s="83">
        <v>1000</v>
      </c>
      <c r="L56" s="83">
        <v>2000</v>
      </c>
      <c r="M56" s="83">
        <v>54</v>
      </c>
      <c r="N56" s="83">
        <v>32</v>
      </c>
      <c r="O56" s="85">
        <v>41684</v>
      </c>
      <c r="P56" s="86" t="s">
        <v>9</v>
      </c>
    </row>
    <row r="57" spans="1:16">
      <c r="A57" s="83" t="s">
        <v>31</v>
      </c>
      <c r="B57" s="87" t="s">
        <v>2071</v>
      </c>
      <c r="C57" s="83" t="s">
        <v>1568</v>
      </c>
      <c r="D57" s="83">
        <v>5</v>
      </c>
      <c r="E57" s="83" t="s">
        <v>1893</v>
      </c>
      <c r="F57" s="83" t="s">
        <v>1929</v>
      </c>
      <c r="G57" s="83" t="s">
        <v>1411</v>
      </c>
      <c r="H57" s="83" t="s">
        <v>1930</v>
      </c>
      <c r="I57" s="83" t="s">
        <v>2072</v>
      </c>
      <c r="J57" s="83" t="s">
        <v>1926</v>
      </c>
      <c r="K57" s="83">
        <v>1000</v>
      </c>
      <c r="L57" s="83">
        <v>25000</v>
      </c>
      <c r="M57" s="83">
        <v>366</v>
      </c>
      <c r="N57" s="83">
        <v>72</v>
      </c>
      <c r="O57" s="88">
        <v>41668</v>
      </c>
      <c r="P57" s="86" t="s">
        <v>9</v>
      </c>
    </row>
    <row r="58" spans="1:16">
      <c r="A58" s="83" t="s">
        <v>31</v>
      </c>
      <c r="B58" s="96" t="s">
        <v>1567</v>
      </c>
      <c r="C58" s="83" t="s">
        <v>2073</v>
      </c>
      <c r="D58" s="83">
        <v>5</v>
      </c>
      <c r="E58" s="83" t="s">
        <v>1893</v>
      </c>
      <c r="F58" s="83" t="s">
        <v>1938</v>
      </c>
      <c r="G58" s="83" t="s">
        <v>1411</v>
      </c>
      <c r="H58" s="83" t="s">
        <v>2074</v>
      </c>
      <c r="I58" s="83" t="s">
        <v>2075</v>
      </c>
      <c r="J58" s="83" t="s">
        <v>1926</v>
      </c>
      <c r="K58" s="83">
        <v>4000</v>
      </c>
      <c r="L58" s="83">
        <v>25000</v>
      </c>
      <c r="M58" s="83">
        <v>219</v>
      </c>
      <c r="N58" s="83">
        <v>78</v>
      </c>
      <c r="O58" s="85">
        <v>41684</v>
      </c>
      <c r="P58" s="86" t="s">
        <v>9</v>
      </c>
    </row>
    <row r="59" spans="1:16">
      <c r="A59" s="83" t="s">
        <v>31</v>
      </c>
      <c r="B59" s="87" t="s">
        <v>2076</v>
      </c>
      <c r="C59" s="83" t="s">
        <v>1569</v>
      </c>
      <c r="D59" s="83">
        <v>5</v>
      </c>
      <c r="E59" s="83" t="s">
        <v>1893</v>
      </c>
      <c r="F59" s="83" t="s">
        <v>1929</v>
      </c>
      <c r="G59" s="83" t="s">
        <v>1411</v>
      </c>
      <c r="H59" s="83" t="s">
        <v>1930</v>
      </c>
      <c r="I59" s="83" t="s">
        <v>2077</v>
      </c>
      <c r="J59" s="83" t="s">
        <v>1926</v>
      </c>
      <c r="K59" s="83">
        <v>1000</v>
      </c>
      <c r="L59" s="83">
        <v>25000</v>
      </c>
      <c r="M59" s="83">
        <v>230</v>
      </c>
      <c r="N59" s="83">
        <v>55</v>
      </c>
      <c r="O59" s="88">
        <v>41668</v>
      </c>
      <c r="P59" s="86" t="s">
        <v>9</v>
      </c>
    </row>
    <row r="60" spans="1:16">
      <c r="A60" s="83" t="s">
        <v>31</v>
      </c>
      <c r="B60" s="84" t="s">
        <v>2078</v>
      </c>
      <c r="C60" s="83" t="s">
        <v>2079</v>
      </c>
      <c r="D60" s="83">
        <v>3</v>
      </c>
      <c r="E60" s="83" t="s">
        <v>1893</v>
      </c>
      <c r="F60" s="83" t="s">
        <v>1938</v>
      </c>
      <c r="G60" s="83" t="s">
        <v>1560</v>
      </c>
      <c r="H60" s="83" t="s">
        <v>2080</v>
      </c>
      <c r="I60" s="83" t="s">
        <v>2081</v>
      </c>
      <c r="J60" s="83" t="s">
        <v>1926</v>
      </c>
      <c r="K60" s="83">
        <v>4000</v>
      </c>
      <c r="L60" s="83">
        <v>100000</v>
      </c>
      <c r="M60" s="83">
        <v>8003</v>
      </c>
      <c r="N60" s="83">
        <v>6360</v>
      </c>
      <c r="O60" s="85">
        <v>41684</v>
      </c>
      <c r="P60" s="86" t="s">
        <v>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Applications</vt:lpstr>
      <vt:lpstr>Servers</vt:lpstr>
      <vt:lpstr>Interfaces</vt:lpstr>
      <vt:lpstr>KPN_input</vt:lpstr>
      <vt:lpstr>DiscoSheet</vt:lpstr>
      <vt:lpstr>RWEservers</vt:lpstr>
      <vt:lpstr>RWEoracle</vt:lpstr>
    </vt:vector>
  </TitlesOfParts>
  <Company>Evora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 Oosthoek</dc:creator>
  <cp:lastModifiedBy>Evert Oosthoek</cp:lastModifiedBy>
  <dcterms:created xsi:type="dcterms:W3CDTF">2013-08-16T09:02:41Z</dcterms:created>
  <dcterms:modified xsi:type="dcterms:W3CDTF">2014-03-07T09:09:01Z</dcterms:modified>
</cp:coreProperties>
</file>