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0" yWindow="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Sheet2" sheetId="6" r:id="rId5"/>
    <sheet name="DiscoSheet" sheetId="7" r:id="rId6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Servers!$A$1:$W$89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9" i="3" l="1"/>
  <c r="I89" i="3"/>
  <c r="C89" i="3"/>
  <c r="J88" i="3"/>
  <c r="I88" i="3"/>
  <c r="C88" i="3"/>
  <c r="J87" i="3"/>
  <c r="I87" i="3"/>
  <c r="C87" i="3"/>
  <c r="C86" i="3"/>
  <c r="J85" i="3"/>
  <c r="I85" i="3"/>
  <c r="C85" i="3"/>
  <c r="W16" i="3"/>
  <c r="J16" i="3"/>
  <c r="I16" i="3"/>
  <c r="C16" i="3"/>
  <c r="J84" i="3"/>
  <c r="I84" i="3"/>
  <c r="C84" i="3"/>
  <c r="J72" i="3"/>
  <c r="I72" i="3"/>
  <c r="C72" i="3"/>
  <c r="J83" i="3"/>
  <c r="I83" i="3"/>
  <c r="C83" i="3"/>
  <c r="W27" i="3"/>
  <c r="J27" i="3"/>
  <c r="I27" i="3"/>
  <c r="C27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7" i="3"/>
  <c r="I57" i="3"/>
  <c r="G57" i="3"/>
  <c r="F57" i="3"/>
  <c r="C57" i="3"/>
  <c r="W57" i="3"/>
  <c r="H91" i="2"/>
  <c r="D91" i="2"/>
  <c r="W82" i="3"/>
  <c r="W78" i="3"/>
  <c r="W77" i="3"/>
  <c r="W76" i="3"/>
  <c r="W75" i="3"/>
  <c r="J78" i="3"/>
  <c r="I78" i="3"/>
  <c r="G78" i="3"/>
  <c r="F78" i="3"/>
  <c r="C78" i="3"/>
  <c r="J77" i="3"/>
  <c r="I77" i="3"/>
  <c r="G77" i="3"/>
  <c r="F77" i="3"/>
  <c r="C77" i="3"/>
  <c r="J76" i="3"/>
  <c r="I76" i="3"/>
  <c r="G76" i="3"/>
  <c r="F76" i="3"/>
  <c r="C76" i="3"/>
  <c r="J82" i="3"/>
  <c r="I82" i="3"/>
  <c r="G82" i="3"/>
  <c r="F82" i="3"/>
  <c r="C82" i="3"/>
  <c r="J75" i="3"/>
  <c r="I75" i="3"/>
  <c r="G75" i="3"/>
  <c r="F75" i="3"/>
  <c r="C75" i="3"/>
  <c r="C23" i="3"/>
  <c r="F23" i="3"/>
  <c r="G23" i="3"/>
  <c r="I23" i="3"/>
  <c r="J23" i="3"/>
  <c r="W23" i="3"/>
  <c r="C24" i="3"/>
  <c r="F24" i="3"/>
  <c r="G24" i="3"/>
  <c r="I24" i="3"/>
  <c r="J24" i="3"/>
  <c r="W24" i="3"/>
  <c r="C25" i="3"/>
  <c r="F25" i="3"/>
  <c r="G25" i="3"/>
  <c r="I25" i="3"/>
  <c r="J25" i="3"/>
  <c r="W25" i="3"/>
  <c r="C26" i="3"/>
  <c r="F26" i="3"/>
  <c r="G26" i="3"/>
  <c r="I26" i="3"/>
  <c r="J26" i="3"/>
  <c r="W26" i="3"/>
  <c r="J74" i="3"/>
  <c r="I74" i="3"/>
  <c r="G74" i="3"/>
  <c r="F74" i="3"/>
  <c r="C74" i="3"/>
  <c r="J73" i="3"/>
  <c r="I73" i="3"/>
  <c r="G73" i="3"/>
  <c r="F73" i="3"/>
  <c r="C73" i="3"/>
  <c r="J81" i="3"/>
  <c r="I81" i="3"/>
  <c r="G81" i="3"/>
  <c r="F81" i="3"/>
  <c r="C81" i="3"/>
  <c r="J71" i="3"/>
  <c r="I71" i="3"/>
  <c r="G71" i="3"/>
  <c r="F71" i="3"/>
  <c r="C71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G67" i="3"/>
  <c r="F67" i="3"/>
  <c r="C67" i="3"/>
  <c r="J66" i="3"/>
  <c r="I66" i="3"/>
  <c r="J10" i="3"/>
  <c r="I10" i="3"/>
  <c r="G66" i="3"/>
  <c r="F66" i="3"/>
  <c r="C66" i="3"/>
  <c r="J65" i="3"/>
  <c r="I65" i="3"/>
  <c r="G65" i="3"/>
  <c r="F65" i="3"/>
  <c r="C65" i="3"/>
  <c r="G80" i="3"/>
  <c r="F80" i="3"/>
  <c r="C80" i="3"/>
  <c r="G64" i="3"/>
  <c r="F64" i="3"/>
  <c r="C64" i="3"/>
  <c r="C63" i="3"/>
  <c r="C62" i="3"/>
  <c r="C61" i="3"/>
  <c r="G63" i="3"/>
  <c r="F63" i="3"/>
  <c r="G62" i="3"/>
  <c r="F62" i="3"/>
  <c r="G61" i="3"/>
  <c r="F61" i="3"/>
  <c r="G79" i="3"/>
  <c r="G60" i="3"/>
  <c r="G59" i="3"/>
  <c r="G58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" i="3"/>
  <c r="F3" i="3"/>
  <c r="F4" i="3"/>
  <c r="F58" i="3"/>
  <c r="F59" i="3"/>
  <c r="F60" i="3"/>
  <c r="F79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J3" i="3"/>
  <c r="J4" i="3"/>
  <c r="J58" i="3"/>
  <c r="J59" i="3"/>
  <c r="J60" i="3"/>
  <c r="J79" i="3"/>
  <c r="J5" i="3"/>
  <c r="J6" i="3"/>
  <c r="J7" i="3"/>
  <c r="J8" i="3"/>
  <c r="J9" i="3"/>
  <c r="J11" i="3"/>
  <c r="J12" i="3"/>
  <c r="J13" i="3"/>
  <c r="J14" i="3"/>
  <c r="J15" i="3"/>
  <c r="J17" i="3"/>
  <c r="J18" i="3"/>
  <c r="J19" i="3"/>
  <c r="J20" i="3"/>
  <c r="J21" i="3"/>
  <c r="J2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I3" i="3"/>
  <c r="I4" i="3"/>
  <c r="I58" i="3"/>
  <c r="I59" i="3"/>
  <c r="I60" i="3"/>
  <c r="I79" i="3"/>
  <c r="I5" i="3"/>
  <c r="I6" i="3"/>
  <c r="I7" i="3"/>
  <c r="I8" i="3"/>
  <c r="I9" i="3"/>
  <c r="I11" i="3"/>
  <c r="I12" i="3"/>
  <c r="I13" i="3"/>
  <c r="I14" i="3"/>
  <c r="I15" i="3"/>
  <c r="I17" i="3"/>
  <c r="I18" i="3"/>
  <c r="I19" i="3"/>
  <c r="I20" i="3"/>
  <c r="I21" i="3"/>
  <c r="I2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C79" i="3"/>
  <c r="C60" i="3"/>
  <c r="C59" i="3"/>
  <c r="C58" i="3"/>
  <c r="W56" i="3"/>
  <c r="C56" i="3"/>
  <c r="W55" i="3"/>
  <c r="C55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D29" i="2"/>
  <c r="H29" i="2"/>
  <c r="P29" i="2"/>
  <c r="A29" i="2"/>
  <c r="W54" i="3"/>
  <c r="C54" i="3"/>
  <c r="C53" i="3"/>
  <c r="D73" i="2"/>
  <c r="H73" i="2"/>
  <c r="P73" i="2"/>
  <c r="A73" i="2"/>
  <c r="C52" i="3"/>
  <c r="W52" i="3"/>
  <c r="W53" i="3"/>
  <c r="D87" i="2"/>
  <c r="H87" i="2"/>
  <c r="P87" i="2"/>
  <c r="A87" i="2"/>
  <c r="W51" i="3"/>
  <c r="C51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0" i="3"/>
  <c r="C49" i="3"/>
  <c r="C48" i="3"/>
  <c r="W48" i="3"/>
  <c r="W49" i="3"/>
  <c r="W5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7" i="3"/>
  <c r="C46" i="3"/>
  <c r="P58" i="2"/>
  <c r="C45" i="3"/>
  <c r="C44" i="3"/>
  <c r="C43" i="3"/>
  <c r="C42" i="3"/>
  <c r="C41" i="3"/>
  <c r="C40" i="3"/>
  <c r="C39" i="3"/>
  <c r="C38" i="3"/>
  <c r="C3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6" i="3"/>
  <c r="C34" i="3"/>
  <c r="C35" i="3"/>
  <c r="C33" i="3"/>
  <c r="C32" i="3"/>
  <c r="C31" i="3"/>
  <c r="C30" i="3"/>
  <c r="C29" i="3"/>
  <c r="C28" i="3"/>
  <c r="C22" i="3"/>
  <c r="C21" i="3"/>
  <c r="C20" i="3"/>
  <c r="C19" i="3"/>
  <c r="C18" i="3"/>
  <c r="C14" i="3"/>
  <c r="C12" i="3"/>
  <c r="C17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<sst xmlns="http://schemas.openxmlformats.org/spreadsheetml/2006/main" count="10024" uniqueCount="1658">
  <si>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</si>
  <si>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</si>
  <si>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</si>
  <si>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</si>
  <si>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</si>
  <si>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</si>
  <si>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</si>
  <si>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</si>
  <si>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</si>
  <si>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</si>
  <si>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</si>
  <si>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</si>
  <si>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</si>
  <si>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</si>
  <si>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</si>
  <si>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</si>
  <si>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</si>
  <si>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</si>
  <si>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</si>
  <si>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</si>
  <si>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</si>
  <si>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</si>
  <si>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</si>
  <si>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</si>
  <si>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</si>
  <si>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</si>
  <si>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</si>
  <si>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</si>
  <si>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</si>
  <si>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</si>
  <si>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</si>
  <si>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</si>
  <si>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</si>
  <si>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</si>
  <si>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</si>
  <si>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</si>
  <si>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</si>
  <si>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</si>
  <si>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</si>
  <si>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</si>
  <si>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</si>
  <si>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</si>
  <si>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</si>
  <si>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</si>
  <si>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</si>
  <si>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</si>
  <si>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</si>
  <si>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</si>
  <si>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</si>
  <si>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</si>
  <si>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</si>
  <si>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</si>
  <si>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</si>
  <si>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</si>
  <si>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</si>
  <si>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</si>
  <si>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</si>
  <si>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</si>
  <si>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</si>
  <si>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</si>
  <si>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</si>
  <si>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</si>
  <si>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</si>
  <si>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</si>
  <si>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</si>
  <si>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</si>
  <si>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</si>
  <si>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</si>
  <si>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</si>
  <si>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</si>
  <si>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</si>
  <si>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</si>
  <si>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</si>
  <si>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</si>
  <si>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</si>
  <si>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</si>
  <si>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</si>
  <si>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</si>
  <si>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</si>
  <si>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</si>
  <si>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</si>
  <si>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</si>
  <si>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</si>
  <si>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</si>
  <si>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</si>
  <si>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</si>
  <si>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</si>
  <si>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</si>
  <si>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</si>
  <si>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</si>
  <si>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</si>
  <si>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</si>
  <si>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</si>
  <si>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</si>
  <si>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</si>
  <si>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</si>
  <si>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</si>
  <si>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</si>
  <si>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</si>
  <si>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</si>
  <si>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</si>
  <si>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</si>
  <si>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</si>
  <si>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</si>
  <si>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</si>
  <si>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</si>
  <si>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</si>
  <si>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</si>
  <si>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</si>
  <si>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</si>
  <si>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</si>
  <si>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</si>
  <si>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</si>
  <si>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</si>
  <si>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</si>
  <si>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</si>
  <si>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</si>
  <si>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</si>
  <si>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</si>
  <si>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</si>
  <si>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</si>
  <si>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</si>
  <si>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</si>
  <si>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</si>
  <si>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</si>
  <si>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</si>
  <si>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</si>
  <si>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</si>
  <si>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</si>
  <si>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</si>
  <si>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</si>
  <si>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</si>
  <si>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</si>
  <si>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</si>
  <si>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</si>
  <si>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</si>
  <si>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</si>
  <si>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</si>
  <si>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</si>
  <si>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</si>
  <si>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</si>
  <si>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</si>
  <si>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</si>
  <si>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</si>
  <si>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</si>
  <si>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</si>
  <si>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</si>
  <si>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</si>
  <si>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</si>
  <si>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</si>
  <si>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</si>
  <si>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</si>
  <si>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</si>
  <si>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</si>
  <si>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</si>
  <si>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</si>
  <si>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</si>
  <si>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</si>
  <si>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</si>
  <si>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</si>
  <si>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</si>
  <si>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</si>
  <si>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</si>
  <si>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</si>
  <si>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</si>
  <si>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</si>
  <si>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</si>
  <si>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</si>
  <si>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</si>
  <si>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</si>
  <si>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</si>
  <si>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</si>
  <si>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</si>
  <si>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</si>
  <si>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</si>
  <si>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</si>
  <si>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</si>
  <si>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</si>
  <si>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</si>
  <si>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</si>
  <si>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</si>
  <si>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</si>
  <si>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</si>
  <si>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</si>
  <si>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</si>
  <si>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</si>
  <si>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</si>
  <si>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</si>
  <si>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</si>
  <si>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</si>
  <si>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</si>
  <si>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</si>
  <si>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</si>
  <si>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</si>
  <si>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</si>
  <si>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</si>
  <si>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</si>
  <si>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</si>
  <si>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</si>
  <si>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</si>
  <si>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</si>
  <si>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</si>
  <si>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</si>
  <si>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</si>
  <si>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</si>
  <si>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</si>
  <si>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</si>
  <si>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</si>
  <si>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</si>
  <si>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</si>
  <si>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</si>
  <si>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</si>
  <si>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</si>
  <si>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</si>
  <si>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</si>
  <si>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</si>
  <si>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</si>
  <si>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</si>
  <si>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</si>
  <si>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</si>
  <si>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</si>
  <si>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</si>
  <si>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</si>
  <si>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</si>
  <si>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</si>
  <si>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</si>
  <si>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</si>
  <si>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</si>
  <si>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</si>
  <si>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</si>
  <si>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</si>
  <si>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</si>
  <si>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</si>
  <si>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</si>
  <si>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</si>
  <si>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</si>
  <si>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</si>
  <si>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</si>
  <si>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</si>
  <si>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</si>
  <si>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</si>
  <si>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</si>
  <si>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</si>
  <si>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</si>
  <si>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</si>
  <si>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</si>
  <si>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</si>
  <si>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</si>
  <si>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</si>
  <si>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</si>
  <si>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</si>
  <si>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</si>
  <si>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</si>
  <si>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</si>
  <si>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</si>
  <si>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</si>
  <si>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</si>
  <si>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</si>
  <si>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</si>
  <si>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</si>
  <si>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</si>
  <si>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</si>
  <si>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</si>
  <si>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</si>
  <si>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</si>
  <si>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</si>
  <si>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</si>
  <si>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</si>
  <si>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</si>
  <si>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</si>
  <si>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</si>
  <si>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</si>
  <si>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</si>
  <si>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</si>
  <si>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</si>
  <si>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</si>
  <si>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</si>
  <si>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</si>
  <si>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</si>
  <si>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</si>
  <si>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</si>
  <si>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</si>
  <si>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</si>
  <si>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</si>
  <si>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</si>
  <si>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</si>
  <si>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</si>
  <si>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</si>
  <si>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</si>
  <si>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</si>
  <si>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</si>
  <si>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</si>
  <si>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</si>
  <si>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</si>
  <si>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</si>
  <si>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</si>
  <si>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</si>
  <si>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</si>
  <si>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</si>
  <si>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</si>
  <si>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</si>
  <si>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</si>
  <si>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</si>
  <si>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</si>
  <si>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</si>
  <si>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</si>
  <si>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</si>
  <si>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</si>
  <si>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</si>
  <si>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</si>
  <si>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</si>
  <si>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</si>
  <si>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</si>
  <si>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</si>
  <si>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</si>
  <si>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</si>
  <si>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</si>
  <si>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</si>
  <si>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</si>
  <si>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</si>
  <si>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</si>
  <si>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</si>
  <si>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</si>
  <si>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</si>
  <si>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</si>
  <si>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</si>
  <si>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</si>
  <si>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</si>
  <si>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</si>
  <si>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</si>
  <si>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</si>
  <si>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</si>
  <si>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</si>
  <si>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</si>
  <si>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</si>
  <si>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</si>
  <si>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</si>
  <si>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</si>
  <si>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</si>
  <si>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</si>
  <si>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</si>
  <si>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</si>
  <si>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</si>
  <si>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</si>
  <si>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</si>
  <si>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</si>
  <si>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</si>
  <si>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</si>
  <si>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</si>
  <si>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</si>
  <si>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</si>
  <si>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</si>
  <si>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</si>
  <si>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</si>
  <si>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</si>
  <si>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</si>
  <si>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</si>
  <si>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</si>
  <si>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</si>
  <si>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</si>
  <si>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</si>
  <si>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</si>
  <si>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</si>
  <si>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</si>
  <si>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</si>
  <si>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</si>
  <si>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</si>
  <si>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</si>
  <si>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</si>
  <si>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</si>
  <si>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</si>
  <si>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</si>
  <si>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</si>
  <si>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</si>
  <si>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</si>
  <si>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</si>
  <si>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</si>
  <si>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</si>
  <si>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</si>
  <si>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</si>
  <si>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</si>
  <si>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</si>
  <si>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</si>
  <si>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</si>
  <si>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</si>
  <si>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</si>
  <si>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</si>
  <si>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</si>
  <si>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</si>
  <si>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</si>
  <si>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</si>
  <si>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</si>
  <si>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</si>
  <si>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</si>
  <si>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</si>
  <si>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</si>
  <si>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</si>
  <si>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</si>
  <si>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</si>
  <si>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</si>
  <si>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</si>
  <si>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</si>
  <si>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</si>
  <si>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</si>
  <si>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</si>
  <si>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</si>
  <si>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</si>
  <si>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</si>
  <si>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</si>
  <si>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</si>
  <si>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</si>
  <si>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</si>
  <si>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</si>
  <si>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</si>
  <si>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</si>
  <si>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</si>
  <si>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</si>
  <si>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</si>
  <si>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</si>
  <si>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</si>
  <si>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</si>
  <si>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</si>
  <si>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</si>
  <si>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</si>
  <si>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</si>
  <si>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</si>
  <si>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</si>
  <si>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</si>
  <si>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</si>
  <si>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</si>
  <si>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</si>
  <si>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</si>
  <si>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</si>
  <si>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</si>
  <si>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</si>
  <si>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</si>
  <si>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</si>
  <si>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</si>
  <si>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</si>
  <si>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</si>
  <si>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</si>
  <si>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</si>
  <si>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</si>
  <si>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</si>
  <si>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</si>
  <si>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</si>
  <si>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</si>
  <si>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</si>
  <si>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</si>
  <si>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</si>
  <si>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</si>
  <si>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</si>
  <si>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</si>
  <si>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</si>
  <si>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</si>
  <si>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</si>
  <si>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</si>
  <si>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</si>
  <si>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</si>
  <si>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</si>
  <si>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</si>
  <si>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</si>
  <si>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</si>
  <si>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</si>
  <si>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</si>
  <si>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</si>
  <si>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</si>
  <si>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</si>
  <si>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</si>
  <si>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</si>
  <si>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</si>
  <si>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</si>
  <si>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</si>
  <si>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</si>
  <si>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</si>
  <si>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</si>
  <si>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</si>
  <si>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</si>
  <si>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</si>
  <si>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</si>
  <si>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</si>
  <si>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</si>
  <si>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</si>
  <si>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</si>
  <si>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</si>
  <si>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</si>
  <si>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</si>
  <si>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</si>
  <si>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</si>
  <si>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</si>
  <si>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</si>
  <si>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</si>
  <si>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</si>
  <si>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</si>
  <si>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</si>
  <si>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</si>
  <si>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</si>
  <si>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</si>
  <si>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</si>
  <si>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</si>
  <si>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</si>
  <si>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</si>
  <si>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</si>
  <si>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</si>
  <si>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</si>
  <si>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</si>
  <si>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</si>
  <si>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</si>
  <si>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</si>
  <si>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</si>
  <si>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</si>
  <si>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</si>
  <si>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</si>
  <si>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</si>
  <si>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</si>
  <si>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</si>
  <si>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</si>
  <si>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</si>
  <si>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</si>
  <si>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</si>
  <si>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</si>
  <si>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</si>
  <si>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</si>
  <si>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</si>
  <si>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</si>
  <si>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</si>
  <si>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</si>
  <si>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</si>
  <si>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</si>
  <si>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</si>
  <si>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</si>
  <si>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</si>
  <si>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</si>
  <si>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</si>
  <si>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</si>
  <si>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</si>
  <si>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</si>
  <si>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</si>
  <si>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</si>
  <si>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</si>
  <si>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</si>
  <si>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</si>
  <si>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</si>
  <si>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</si>
  <si>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</si>
  <si>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</si>
  <si>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</si>
  <si>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</si>
  <si>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</si>
  <si>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</si>
  <si>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</si>
  <si>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</si>
  <si>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</si>
  <si>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</si>
  <si>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</si>
  <si>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</si>
  <si>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</si>
  <si>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</si>
  <si>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</si>
  <si>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</si>
  <si>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</si>
  <si>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</si>
  <si>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</si>
  <si>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</si>
  <si>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</si>
  <si>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</si>
  <si>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</si>
  <si>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</si>
  <si>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</si>
  <si>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</si>
  <si>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</si>
  <si>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</si>
  <si>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</si>
  <si>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</si>
  <si>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</si>
  <si>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</si>
  <si>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</si>
  <si>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</si>
  <si>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</si>
  <si>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</si>
  <si>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</si>
  <si>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</si>
  <si>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</si>
  <si>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</si>
  <si>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</si>
  <si>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</si>
  <si>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</si>
  <si>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</si>
  <si>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</si>
  <si>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</si>
  <si>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</si>
  <si>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</si>
  <si>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</si>
  <si>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</si>
  <si>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</si>
  <si>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</si>
  <si>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</si>
  <si>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</si>
  <si>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</si>
  <si>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</si>
  <si>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</si>
  <si>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</si>
  <si>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</si>
  <si>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</si>
  <si>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</si>
  <si>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</si>
  <si>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</si>
  <si>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</si>
  <si>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</si>
  <si>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</si>
  <si>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</si>
  <si>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</si>
  <si>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</si>
  <si>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</si>
  <si>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</si>
  <si>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</si>
  <si>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</si>
  <si>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</si>
  <si>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</si>
  <si>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</si>
  <si>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</si>
  <si>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</si>
  <si>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</si>
  <si>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</si>
  <si>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</si>
  <si>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</si>
  <si>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</si>
  <si>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</si>
  <si>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</si>
  <si>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</si>
  <si>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</si>
  <si>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</si>
  <si>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</si>
  <si>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</si>
  <si>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</si>
  <si>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</si>
  <si>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</si>
  <si>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</si>
  <si>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</si>
  <si>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</si>
  <si>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</si>
  <si>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</si>
  <si>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</si>
  <si>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</si>
  <si>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</si>
  <si>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</si>
  <si>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</si>
  <si>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</si>
  <si>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</si>
  <si>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</si>
  <si>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</si>
  <si>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</si>
  <si>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</si>
  <si>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</si>
  <si>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</si>
  <si>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</si>
  <si>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</si>
  <si>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</si>
  <si>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</si>
  <si>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</si>
  <si>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</si>
  <si>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</si>
  <si>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</si>
  <si>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</si>
  <si>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</si>
  <si>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</si>
  <si>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</si>
  <si>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</si>
  <si>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</si>
  <si>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</si>
  <si>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</si>
  <si>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</si>
  <si>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</si>
  <si>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</si>
  <si>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</si>
  <si>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</si>
  <si>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</si>
  <si>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</si>
  <si>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</si>
  <si>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</si>
  <si>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</si>
  <si>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</si>
  <si>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</si>
  <si>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</si>
  <si>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</si>
  <si>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</si>
  <si>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</si>
  <si>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</si>
  <si>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</si>
  <si>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</si>
  <si>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</si>
  <si>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</si>
  <si>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</si>
  <si>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</si>
  <si>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</si>
  <si>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</si>
  <si>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</si>
  <si>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</si>
  <si>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</si>
  <si>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</si>
  <si>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</si>
  <si>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</si>
  <si>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</si>
  <si>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</si>
  <si>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</si>
  <si>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</si>
  <si>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</si>
  <si>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</si>
  <si>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</si>
  <si>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</si>
  <si>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</si>
  <si>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</si>
  <si>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</si>
  <si>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</si>
  <si>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</si>
  <si>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</si>
  <si>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</si>
  <si>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</si>
  <si>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</si>
  <si>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</si>
  <si>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</si>
  <si>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</si>
  <si>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</si>
  <si>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</si>
  <si>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</si>
  <si>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</si>
  <si>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</si>
  <si>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</si>
  <si>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</si>
  <si>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</si>
  <si>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</si>
  <si>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</si>
  <si>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</si>
  <si>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</si>
  <si>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</si>
  <si>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</si>
  <si>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</si>
  <si>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</si>
  <si>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</si>
  <si>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</si>
  <si>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</si>
  <si>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</si>
  <si>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</si>
  <si>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</si>
  <si>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</si>
  <si>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</si>
  <si>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</si>
  <si>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</si>
  <si>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</si>
  <si>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</si>
  <si>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</si>
  <si>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</si>
  <si>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</si>
  <si>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</si>
  <si>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</si>
  <si>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</si>
  <si>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</si>
  <si>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</si>
  <si>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</si>
  <si>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</si>
  <si>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</si>
  <si>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</si>
  <si>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</si>
  <si>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</si>
  <si>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</si>
  <si>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</si>
  <si>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</si>
  <si>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</si>
  <si>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</si>
  <si>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</si>
  <si>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</si>
  <si>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</si>
  <si>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</si>
  <si>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</si>
  <si>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</si>
  <si>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</si>
  <si>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</si>
  <si>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</si>
  <si>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</si>
  <si>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</si>
  <si>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</si>
  <si>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</si>
  <si>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</si>
  <si>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</si>
  <si>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</si>
  <si>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</si>
  <si>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</si>
  <si>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</si>
  <si>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</si>
  <si>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</si>
  <si>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</si>
  <si>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</si>
  <si>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</si>
  <si>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</si>
  <si>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</si>
  <si>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</si>
  <si>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</si>
  <si>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</si>
  <si>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</si>
  <si>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</si>
  <si>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</si>
  <si>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</si>
  <si>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</si>
  <si>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</si>
  <si>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</si>
  <si>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</si>
  <si>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</si>
  <si>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</si>
  <si>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</si>
  <si>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</si>
  <si>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</si>
  <si>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</si>
  <si>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</si>
  <si>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</si>
  <si>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</si>
  <si>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</si>
  <si>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</si>
  <si>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</si>
  <si>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</si>
  <si>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</si>
  <si>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</si>
  <si>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</si>
  <si>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</si>
  <si>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</si>
  <si>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</si>
  <si>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</si>
  <si>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</si>
  <si>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</si>
  <si>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</si>
  <si>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</si>
  <si>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</si>
  <si>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</si>
  <si>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</si>
  <si>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</si>
  <si>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</si>
  <si>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</si>
  <si>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</si>
  <si>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</si>
  <si>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</si>
  <si>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</si>
  <si>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</si>
  <si>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</si>
  <si>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</si>
  <si>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</si>
  <si>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</si>
  <si>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</si>
  <si>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</si>
  <si>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</si>
  <si>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</si>
  <si>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</si>
  <si>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</si>
  <si>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</si>
  <si>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</si>
  <si>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</si>
  <si>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</si>
  <si>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</si>
  <si>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</si>
  <si>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</si>
  <si>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</si>
  <si>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</si>
  <si>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</si>
  <si>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</si>
  <si>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</si>
  <si>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</si>
  <si>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</si>
  <si>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</si>
  <si>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</si>
  <si>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</si>
  <si>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</si>
  <si>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</si>
  <si>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</si>
  <si>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</si>
  <si>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</si>
  <si>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</si>
  <si>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</si>
  <si>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</si>
  <si>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</si>
  <si>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</si>
  <si>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</si>
  <si>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</si>
  <si>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</si>
  <si>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</si>
  <si>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</si>
  <si>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</si>
  <si>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</si>
  <si>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</si>
  <si>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</si>
  <si>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</si>
  <si>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</si>
  <si>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</si>
  <si>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</si>
  <si>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</si>
  <si>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</si>
  <si>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</si>
  <si>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</si>
  <si>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</si>
  <si>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</si>
  <si>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</si>
  <si>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</si>
  <si>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</si>
  <si>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</si>
  <si>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</si>
  <si>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</si>
  <si>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</si>
  <si>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</si>
  <si>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</si>
  <si>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</si>
  <si>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</si>
  <si>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</si>
  <si>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</si>
  <si>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</si>
  <si>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</si>
  <si>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</si>
  <si>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</si>
  <si>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</si>
  <si>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</si>
  <si>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</si>
  <si>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</si>
  <si>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</si>
  <si>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</si>
  <si>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</si>
  <si>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</si>
  <si>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</si>
  <si>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</si>
  <si>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</si>
  <si>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</si>
  <si>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</si>
  <si>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</si>
  <si>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</si>
  <si>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</si>
  <si>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</si>
  <si>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</si>
  <si>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</si>
  <si>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</si>
  <si>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</si>
  <si>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</si>
  <si>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</si>
  <si>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</si>
  <si>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</si>
  <si>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</si>
  <si>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</si>
  <si>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</si>
  <si>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</si>
  <si>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</si>
  <si>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</si>
  <si>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</si>
  <si>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</si>
  <si>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</si>
  <si>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</si>
  <si>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</si>
  <si>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</si>
  <si>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</si>
  <si>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</si>
  <si>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</si>
  <si>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</si>
  <si>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</si>
  <si>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</si>
  <si>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</si>
  <si>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</si>
  <si>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</si>
  <si>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</si>
  <si>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</si>
  <si>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</si>
  <si>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</si>
  <si>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</si>
  <si>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</si>
  <si>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</si>
  <si>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</si>
  <si>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</si>
  <si>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</si>
  <si>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</si>
  <si>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</si>
  <si>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</si>
  <si>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</si>
  <si>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</si>
  <si>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</si>
  <si>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</si>
  <si>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</si>
  <si>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</si>
  <si>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</si>
  <si>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</si>
  <si>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</si>
  <si>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</si>
  <si>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</si>
  <si>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</si>
  <si>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</si>
  <si>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</si>
  <si>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</si>
  <si>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</si>
  <si>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</si>
  <si>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</si>
  <si>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</si>
  <si>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</si>
  <si>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</si>
  <si>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</si>
  <si>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</si>
  <si>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</si>
  <si>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</si>
  <si>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</si>
  <si>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</si>
  <si>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</si>
  <si>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</si>
  <si>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</si>
  <si>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</si>
  <si>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</si>
  <si>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</si>
  <si>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</si>
  <si>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</si>
  <si>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</si>
  <si>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</si>
  <si>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</si>
  <si>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</si>
  <si>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</si>
  <si>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</si>
  <si>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</si>
  <si>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</si>
  <si>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</si>
  <si>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</si>
  <si>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</si>
  <si>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</si>
  <si>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</si>
  <si>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</si>
  <si>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</si>
  <si>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</si>
  <si>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</si>
  <si>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</si>
  <si>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</si>
  <si>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</si>
  <si>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</si>
  <si>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</si>
  <si>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</si>
  <si>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</si>
  <si>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</si>
  <si>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</si>
  <si>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</si>
  <si>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</si>
  <si>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</si>
  <si>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</si>
  <si>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</si>
  <si>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</si>
  <si>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</si>
  <si>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</si>
  <si>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</si>
  <si>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</si>
  <si>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</si>
  <si>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</si>
  <si>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</si>
  <si>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</si>
  <si>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</si>
  <si>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</si>
  <si>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</si>
  <si>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</si>
  <si>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</si>
  <si>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</si>
  <si>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</si>
  <si>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</si>
  <si>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</si>
  <si>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</si>
  <si>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</si>
  <si>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</si>
  <si>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</si>
  <si>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</si>
  <si>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</si>
  <si>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</si>
  <si>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</si>
  <si>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</si>
  <si>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</si>
  <si>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</si>
  <si>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</si>
  <si>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</si>
  <si>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</si>
  <si>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</si>
  <si>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</si>
  <si>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</si>
  <si>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</si>
  <si>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</si>
  <si>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</si>
  <si>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</si>
  <si>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</si>
  <si>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</si>
  <si>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</si>
  <si>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</si>
  <si>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</si>
  <si>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</si>
  <si>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</si>
  <si>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</si>
  <si>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</si>
  <si>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</si>
  <si>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</si>
  <si>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</si>
  <si>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</si>
  <si>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</si>
  <si>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</si>
  <si>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</si>
  <si>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</si>
  <si>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</si>
  <si>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</si>
  <si>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</si>
  <si>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</si>
  <si>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</si>
  <si>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</si>
  <si>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</si>
  <si>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</si>
  <si>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</si>
  <si>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</si>
  <si>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</si>
  <si>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</si>
  <si>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</si>
  <si>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</si>
  <si>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</si>
  <si>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</si>
  <si>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</si>
  <si>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</si>
  <si>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</si>
  <si>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</si>
  <si>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</si>
  <si>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</si>
  <si>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</si>
  <si>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</si>
  <si>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</si>
  <si>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</si>
  <si>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</si>
  <si>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</si>
  <si>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</si>
  <si>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</si>
  <si>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</si>
  <si>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</si>
  <si>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</si>
  <si>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</si>
  <si>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</si>
  <si>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</si>
  <si>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</si>
  <si>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</si>
  <si>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</si>
  <si>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</si>
  <si>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</si>
  <si>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</si>
  <si>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</si>
  <si>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</si>
  <si>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</si>
  <si>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</si>
  <si>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</si>
  <si>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</si>
  <si>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</si>
  <si>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</si>
  <si>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</si>
  <si>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</si>
  <si>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</si>
  <si>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</si>
  <si>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</si>
  <si>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</si>
  <si>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</si>
  <si>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</si>
  <si>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</si>
  <si>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</si>
  <si>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</si>
  <si>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</si>
  <si>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</si>
  <si>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</si>
  <si>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</si>
  <si>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</si>
  <si>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</si>
  <si>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</si>
  <si>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</si>
  <si>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</si>
  <si>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</si>
  <si>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</si>
  <si>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</si>
  <si>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</si>
  <si>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</si>
  <si>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</si>
  <si>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</si>
  <si>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</si>
  <si>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</si>
  <si>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</si>
  <si>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</si>
  <si>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</si>
  <si>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</si>
  <si>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</si>
  <si>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</si>
  <si>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</si>
  <si>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</si>
  <si>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</si>
  <si>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</si>
  <si>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</si>
  <si>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</si>
  <si>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</si>
  <si>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</si>
  <si>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</si>
  <si>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</si>
  <si>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</si>
  <si>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</si>
  <si>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</si>
  <si>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</si>
  <si>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</si>
  <si>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</si>
  <si>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</si>
  <si>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</si>
  <si>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</si>
  <si>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</si>
  <si>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</si>
  <si>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</si>
  <si>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</si>
  <si>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</si>
  <si>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</si>
  <si>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</si>
  <si>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</si>
  <si>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</si>
  <si>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</si>
  <si>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</si>
  <si>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</si>
  <si>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</si>
  <si>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</si>
  <si>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</si>
  <si>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</si>
  <si>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</si>
  <si>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</si>
  <si>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</si>
  <si>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</si>
  <si>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</si>
  <si>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</si>
  <si>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</si>
  <si>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</si>
  <si>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</si>
  <si>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</si>
  <si>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</si>
  <si>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</si>
  <si>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</si>
  <si>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</si>
  <si>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</si>
  <si>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</si>
  <si>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</si>
  <si>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</si>
  <si>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</si>
  <si>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</si>
  <si>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</si>
  <si>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</si>
  <si>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</si>
  <si>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</si>
  <si>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</si>
  <si>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</si>
  <si>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</si>
  <si>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</si>
  <si>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</si>
  <si>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</si>
  <si>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</si>
  <si>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</si>
  <si>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</si>
  <si>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</si>
  <si>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Protocol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</si>
  <si>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</si>
  <si>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</si>
  <si>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</si>
  <si>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</si>
  <si>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</si>
  <si>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</si>
  <si>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</si>
  <si>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</si>
  <si>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</si>
  <si>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</si>
  <si>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</si>
  <si>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</si>
  <si>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</si>
  <si>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</si>
  <si>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</si>
  <si>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</si>
  <si>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</si>
  <si>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</si>
  <si>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</si>
  <si>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</si>
  <si>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</si>
  <si>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</si>
  <si>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</si>
  <si>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</si>
  <si>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</si>
  <si>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</si>
  <si>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</si>
  <si>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</si>
  <si>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</si>
  <si>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</si>
  <si>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</si>
  <si>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</si>
  <si>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</si>
  <si>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</si>
  <si>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</si>
  <si>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</si>
  <si>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</si>
  <si>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</si>
  <si>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</si>
  <si>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</si>
  <si>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</si>
  <si>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</si>
  <si>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</si>
  <si>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</si>
  <si>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</si>
  <si>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</si>
  <si>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</si>
  <si>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</si>
  <si>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</si>
  <si>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</si>
  <si>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</si>
  <si>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</si>
  <si>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</si>
  <si>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</si>
  <si>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</si>
  <si>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</si>
  <si>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</si>
  <si>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</si>
  <si>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</si>
  <si>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</si>
  <si>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</si>
  <si>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</si>
  <si>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</si>
  <si>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</si>
  <si>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</si>
  <si>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</si>
  <si>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</si>
  <si>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</si>
  <si>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</si>
  <si>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</si>
  <si>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</si>
  <si>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</si>
  <si>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</si>
  <si>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</si>
  <si>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</si>
  <si>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</si>
  <si>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</si>
  <si>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</si>
  <si>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</si>
  <si>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</si>
  <si>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</si>
  <si>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</si>
  <si>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</si>
  <si>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</si>
  <si>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</si>
  <si>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</si>
  <si>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</si>
  <si>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</si>
  <si>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</si>
  <si>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</si>
  <si>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</si>
  <si>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</si>
  <si>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</si>
  <si>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</si>
  <si>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</si>
  <si>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</si>
  <si>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</si>
  <si>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</si>
  <si>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</si>
  <si>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</si>
  <si>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</si>
  <si>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</si>
  <si>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</si>
  <si>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</si>
  <si>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</si>
  <si>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</si>
  <si>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</si>
  <si>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</si>
  <si>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</si>
  <si>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</si>
  <si>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</si>
  <si>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</si>
  <si>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</si>
  <si>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</si>
  <si>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</si>
  <si>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</si>
  <si>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</si>
  <si>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</si>
  <si>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</si>
  <si>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</si>
  <si>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</si>
  <si>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</si>
  <si>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</si>
  <si>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</si>
  <si>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</si>
  <si>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</si>
  <si>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</si>
  <si>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</si>
  <si>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</si>
  <si>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</si>
  <si>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</si>
  <si>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</si>
  <si>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</si>
  <si>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</si>
  <si>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</si>
  <si>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</si>
  <si>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</si>
  <si>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</si>
  <si>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</si>
  <si>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</si>
  <si>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</si>
  <si>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</si>
  <si>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</si>
  <si>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</si>
  <si>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</si>
  <si>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</si>
  <si>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</si>
  <si>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</si>
  <si>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</si>
  <si>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</si>
  <si>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</si>
  <si>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</si>
  <si>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</si>
  <si>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</si>
  <si>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</si>
  <si>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</si>
  <si>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</si>
  <si>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</si>
  <si>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</si>
  <si>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</si>
  <si>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</si>
  <si>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</si>
  <si>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</si>
  <si>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</si>
  <si>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</si>
  <si>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</si>
  <si>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</si>
  <si>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</si>
  <si>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</si>
  <si>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</si>
  <si>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</si>
  <si>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</si>
  <si>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</si>
  <si>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</si>
  <si>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</si>
  <si>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</si>
  <si>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</si>
  <si>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</si>
  <si>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</si>
  <si>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</si>
  <si>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</si>
  <si>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</si>
  <si>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</si>
  <si>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</si>
  <si>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</si>
  <si>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</si>
  <si>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</si>
  <si>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</si>
  <si>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</si>
  <si>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</si>
  <si>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</si>
  <si>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</si>
  <si>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</si>
  <si>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</si>
  <si>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</si>
  <si>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</si>
  <si>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</si>
  <si>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</si>
  <si>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</si>
  <si>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</si>
  <si>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</si>
  <si>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</si>
  <si>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</si>
  <si>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</si>
  <si>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</si>
  <si>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</si>
  <si>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</si>
  <si>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</si>
  <si>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</si>
  <si>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</si>
  <si>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</si>
  <si>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</si>
  <si>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</si>
  <si>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</si>
  <si>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</si>
  <si>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</si>
  <si>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</si>
  <si>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</si>
  <si>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</si>
  <si>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</si>
  <si>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</si>
  <si>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</si>
  <si>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</si>
  <si>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</si>
  <si>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</si>
  <si>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</si>
  <si>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</si>
  <si>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</si>
  <si>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</si>
  <si>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</si>
  <si>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</si>
  <si>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</si>
  <si>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</si>
  <si>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</si>
  <si>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</si>
  <si>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</si>
  <si>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</si>
  <si>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</si>
  <si>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</si>
  <si>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</si>
  <si>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</si>
  <si>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</si>
  <si>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</si>
  <si>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</si>
  <si>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</si>
  <si>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</si>
  <si>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</si>
  <si>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</si>
  <si>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</si>
  <si>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</si>
  <si>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</si>
  <si>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</si>
  <si>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</si>
  <si>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</si>
  <si>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</si>
  <si>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</si>
  <si>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</si>
  <si>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</si>
  <si>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</si>
  <si>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</si>
  <si>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</si>
  <si>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</si>
  <si>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</si>
  <si>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</si>
  <si>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</si>
  <si>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</si>
  <si>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</si>
  <si>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</si>
  <si>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</si>
  <si>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</si>
  <si>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</si>
  <si>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</si>
  <si>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</si>
  <si>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</si>
  <si>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</si>
  <si>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</si>
  <si>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</si>
  <si>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</si>
  <si>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</si>
  <si>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</si>
  <si>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</si>
  <si>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</si>
  <si>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</si>
  <si>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</si>
  <si>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</si>
  <si>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</si>
  <si>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</si>
  <si>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</si>
  <si>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</si>
  <si>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</si>
  <si>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</si>
  <si>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</si>
  <si>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</si>
  <si>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</si>
  <si>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</si>
  <si>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</si>
  <si>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</si>
  <si>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</si>
  <si>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</si>
  <si>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</si>
  <si>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</si>
  <si>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</si>
  <si>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</si>
  <si>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</si>
  <si>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</si>
  <si>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</si>
  <si>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</si>
  <si>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</si>
  <si>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</si>
  <si>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</si>
  <si>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</si>
  <si>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</si>
  <si>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</si>
  <si>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</si>
  <si>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</si>
  <si>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</si>
  <si>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</si>
  <si>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</si>
  <si>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</si>
  <si>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</si>
  <si>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</si>
  <si>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</si>
  <si>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</si>
  <si>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</si>
  <si>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</si>
  <si>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</si>
  <si>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</si>
  <si>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</si>
  <si>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</si>
  <si>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</si>
  <si>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</si>
  <si>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</si>
  <si>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</si>
  <si>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</si>
  <si>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</si>
  <si>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</si>
  <si>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</si>
  <si>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</si>
  <si>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</si>
  <si>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</si>
  <si>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</si>
  <si>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</si>
  <si>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</si>
  <si>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</si>
  <si>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</si>
  <si>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</si>
  <si>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QLIKVIEW OTA Frontend</t>
  </si>
  <si>
    <t>non existing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</si>
  <si>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</si>
  <si>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</si>
  <si>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</si>
  <si>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</si>
  <si>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</si>
  <si>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</si>
  <si>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</si>
  <si>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</si>
  <si>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</si>
  <si>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</si>
  <si>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</si>
  <si>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</si>
  <si>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</si>
  <si>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</si>
  <si>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</si>
  <si>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</si>
  <si>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</si>
  <si>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</si>
  <si>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</si>
  <si>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</si>
  <si>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</si>
  <si>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</si>
  <si>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</si>
  <si>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</si>
  <si>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</si>
  <si>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</si>
  <si>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</si>
  <si>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</si>
  <si>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</si>
  <si>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new server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</si>
  <si>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</si>
  <si>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</si>
  <si>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</si>
  <si>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</si>
  <si>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</si>
  <si>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</si>
  <si>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</si>
  <si>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</si>
  <si>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</si>
  <si>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</si>
  <si>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</si>
  <si>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</si>
  <si>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</si>
  <si>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</si>
  <si>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</si>
  <si>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</si>
  <si>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</si>
  <si>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</si>
  <si>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</si>
  <si>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</si>
  <si>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</si>
  <si>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</si>
  <si>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</si>
  <si>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</si>
  <si>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</si>
  <si>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r>
      <t xml:space="preserve">XMB2P, </t>
    </r>
    <r>
      <rPr>
        <b/>
        <sz val="12"/>
        <color theme="1"/>
        <rFont val="Myriad Condensed Web"/>
      </rPr>
      <t>XMB3P</t>
    </r>
  </si>
  <si>
    <t>XMB1T</t>
  </si>
  <si>
    <t>GFR1Q</t>
  </si>
  <si>
    <t>GFR1D</t>
  </si>
  <si>
    <t>GFR1P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</si>
</sst>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9" borderId="6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3" borderId="0" xfId="0" applyFont="1" applyFill="1"/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3" fillId="8" borderId="0" xfId="0" applyFont="1" applyFill="1"/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6" totalsRowShown="0">
  <autoFilter ref="A1:AR46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1335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1339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1340</v>
      </c>
    </row>
    <row r="34" spans="1:35">
      <c r="A34" s="8">
        <v>33</v>
      </c>
      <c r="B34" s="8" t="s">
        <v>10</v>
      </c>
      <c r="C34" s="8" t="s">
        <v>1359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1367</v>
      </c>
      <c r="K35" s="8" t="s">
        <v>77</v>
      </c>
      <c r="O35" s="8" t="s">
        <v>59</v>
      </c>
      <c r="Q35" s="8" t="s">
        <v>1368</v>
      </c>
    </row>
    <row r="36" spans="1:35">
      <c r="A36" s="8">
        <v>35</v>
      </c>
      <c r="B36" s="8" t="s">
        <v>10</v>
      </c>
      <c r="C36" s="8" t="s">
        <v>1362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1352</v>
      </c>
      <c r="AG36" s="4"/>
      <c r="AH36" s="4" t="s">
        <v>1371</v>
      </c>
      <c r="AI36" s="4" t="s">
        <v>1372</v>
      </c>
    </row>
    <row r="37" spans="1:35">
      <c r="A37" s="8">
        <v>36</v>
      </c>
      <c r="B37" s="8" t="s">
        <v>10</v>
      </c>
      <c r="C37" s="8" t="s">
        <v>1631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9"/>
  <sheetViews>
    <sheetView tabSelected="1" workbookViewId="0">
      <selection activeCell="O77" sqref="O77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1.75" style="1" bestFit="1" customWidth="1"/>
    <col min="12" max="12" width="1.625" style="1" bestFit="1" customWidth="1"/>
    <col min="13" max="13" width="1.75" style="1" bestFit="1" customWidth="1"/>
    <col min="14" max="14" width="1.625" style="1" bestFit="1" customWidth="1"/>
    <col min="15" max="15" width="15.25" style="1" bestFit="1" customWidth="1"/>
    <col min="16" max="17" width="15.25" style="1" customWidth="1"/>
    <col min="18" max="18" width="18.25" style="1" bestFit="1" customWidth="1"/>
    <col min="19" max="19" width="3.125" style="1" bestFit="1" customWidth="1"/>
    <col min="20" max="20" width="3.875" style="1" bestFit="1" customWidth="1"/>
    <col min="21" max="21" width="3.875" style="1" customWidth="1"/>
    <col min="22" max="22" width="7.75" style="1" customWidth="1"/>
    <col min="23" max="16384" width="10.625" style="1"/>
  </cols>
  <sheetData>
    <row r="1" spans="1:23">
      <c r="A1" s="6" t="s">
        <v>70</v>
      </c>
      <c r="B1" s="6" t="s">
        <v>69</v>
      </c>
      <c r="C1" s="6" t="s">
        <v>71</v>
      </c>
      <c r="D1" s="6" t="s">
        <v>15</v>
      </c>
      <c r="E1" s="2" t="s">
        <v>1629</v>
      </c>
      <c r="F1" s="2" t="s">
        <v>1427</v>
      </c>
      <c r="G1" s="2" t="s">
        <v>1426</v>
      </c>
      <c r="H1" s="2" t="s">
        <v>1630</v>
      </c>
      <c r="I1" s="2" t="s">
        <v>1624</v>
      </c>
      <c r="J1" s="2" t="s">
        <v>1625</v>
      </c>
      <c r="K1" s="2" t="s">
        <v>76</v>
      </c>
      <c r="L1" s="2" t="s">
        <v>73</v>
      </c>
      <c r="M1" s="2" t="s">
        <v>74</v>
      </c>
      <c r="N1" s="6" t="s">
        <v>75</v>
      </c>
      <c r="O1" s="6" t="s">
        <v>81</v>
      </c>
      <c r="P1" s="6" t="s">
        <v>1635</v>
      </c>
      <c r="Q1" s="6" t="s">
        <v>1636</v>
      </c>
      <c r="R1" s="6" t="s">
        <v>82</v>
      </c>
      <c r="S1" s="2" t="s">
        <v>1251</v>
      </c>
      <c r="T1" s="2" t="s">
        <v>1251</v>
      </c>
      <c r="U1" s="2" t="s">
        <v>1251</v>
      </c>
      <c r="V1" s="2" t="s">
        <v>92</v>
      </c>
      <c r="W1" s="2" t="s">
        <v>1334</v>
      </c>
    </row>
    <row r="2" spans="1:23" hidden="1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1428</v>
      </c>
      <c r="F2" s="1" t="str">
        <f>IF(H2&lt;&gt;"Shared",VLOOKUP(O2,DiscoSheet!C:P,13,0),VLOOKUP(O2,KPN_input!F:W,17,0)*VLOOKUP(O2,KPN_input!F:W,18,0))</f>
        <v>2.0</v>
      </c>
      <c r="G2" s="1" t="str">
        <f>IF(H2&lt;&gt;"Shared",VLOOKUP(O2,DiscoSheet!C:I,7,0),ROUND(VLOOKUP(O2,KPN_input!F:U,16,0)/1024,0))</f>
        <v>4.0</v>
      </c>
      <c r="H2" s="1" t="s">
        <v>1428</v>
      </c>
      <c r="I2" s="1" t="str">
        <f>IF(NOT(H2="Shared"),VLOOKUP(O2,DiscoSheet!C:P,14,0),"")</f>
        <v>2.0</v>
      </c>
      <c r="J2" s="1" t="str">
        <f>IF(NOT(H2="Shared"),VLOOKUP(O2,DiscoSheet!C:J,8,0),"")</f>
        <v>4.0</v>
      </c>
      <c r="N2" s="1" t="s">
        <v>77</v>
      </c>
      <c r="O2" s="1" t="s">
        <v>78</v>
      </c>
      <c r="R2" s="1" t="s">
        <v>83</v>
      </c>
      <c r="W2" s="1" t="str">
        <f t="shared" ref="W2:W35" si="0">B2&amp;"-"&amp;A2</f>
        <v>1-1</v>
      </c>
    </row>
    <row r="3" spans="1:23" hidden="1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1428</v>
      </c>
      <c r="F3" s="1" t="str">
        <f>IF(H3&lt;&gt;"Shared",VLOOKUP(O3,DiscoSheet!C:P,13,0),VLOOKUP(O3,KPN_input!F:W,17,0)*VLOOKUP(O3,KPN_input!F:W,18,0))</f>
        <v>2.0</v>
      </c>
      <c r="G3" s="1" t="str">
        <f>IF(H3&lt;&gt;"Shared",VLOOKUP(O3,DiscoSheet!C:I,7,0),ROUND(VLOOKUP(O3,KPN_input!F:U,16,0)/1024,0))</f>
        <v>4.0</v>
      </c>
      <c r="H3" s="1" t="s">
        <v>1428</v>
      </c>
      <c r="I3" s="1" t="str">
        <f>IF(NOT(H3="Shared"),VLOOKUP(O3,DiscoSheet!C:P,14,0),"")</f>
        <v>2.0</v>
      </c>
      <c r="J3" s="1" t="str">
        <f>IF(NOT(H3="Shared"),VLOOKUP(O3,DiscoSheet!C:J,8,0),"")</f>
        <v>4.0</v>
      </c>
      <c r="N3" s="1" t="s">
        <v>77</v>
      </c>
      <c r="O3" s="1" t="s">
        <v>79</v>
      </c>
      <c r="R3" s="1" t="s">
        <v>83</v>
      </c>
      <c r="W3" s="1" t="str">
        <f t="shared" si="0"/>
        <v>1-2</v>
      </c>
    </row>
    <row r="4" spans="1:23" hidden="1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1428</v>
      </c>
      <c r="F4" s="1" t="str">
        <f>IF(H4&lt;&gt;"Shared",VLOOKUP(O4,DiscoSheet!C:P,13,0),VLOOKUP(O4,KPN_input!F:W,17,0)*VLOOKUP(O4,KPN_input!F:W,18,0))</f>
        <v>2.0</v>
      </c>
      <c r="G4" s="1" t="str">
        <f>IF(H4&lt;&gt;"Shared",VLOOKUP(O4,DiscoSheet!C:I,7,0),ROUND(VLOOKUP(O4,KPN_input!F:U,16,0)/1024,0))</f>
        <v>4.0</v>
      </c>
      <c r="H4" s="1" t="s">
        <v>1428</v>
      </c>
      <c r="I4" s="1" t="str">
        <f>IF(NOT(H4="Shared"),VLOOKUP(O4,DiscoSheet!C:P,14,0),"")</f>
        <v>2.0</v>
      </c>
      <c r="J4" s="1" t="str">
        <f>IF(NOT(H4="Shared"),VLOOKUP(O4,DiscoSheet!C:J,8,0),"")</f>
        <v>4.0</v>
      </c>
      <c r="N4" s="1" t="s">
        <v>77</v>
      </c>
      <c r="O4" s="1" t="s">
        <v>80</v>
      </c>
      <c r="R4" s="1" t="s">
        <v>58</v>
      </c>
      <c r="W4" s="1" t="str">
        <f t="shared" si="0"/>
        <v>1-3</v>
      </c>
    </row>
    <row r="5" spans="1:23" hidden="1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1626</v>
      </c>
      <c r="F5" s="1">
        <f>IF(H5&lt;&gt;"Shared",VLOOKUP(O5,DiscoSheet!C:P,13,0),VLOOKUP(O5,KPN_input!F:W,17,0)*VLOOKUP(O5,KPN_input!F:W,18,0))</f>
        <v>24</v>
      </c>
      <c r="G5" s="1">
        <f>IF(H5&lt;&gt;"Shared",VLOOKUP(O5,DiscoSheet!C:I,7,0),ROUND(VLOOKUP(O5,KPN_input!F:U,16,0)/1024,0))</f>
        <v>252</v>
      </c>
      <c r="H5" s="1" t="s">
        <v>1430</v>
      </c>
      <c r="I5" s="1" t="str">
        <f>IF(NOT(H5="Shared"),VLOOKUP(O5,DiscoSheet!C:P,14,0),"")</f>
        <v/>
      </c>
      <c r="J5" s="1" t="str">
        <f>IF(NOT(H5="Shared"),VLOOKUP(O5,DiscoSheet!C:J,8,0),"")</f>
        <v/>
      </c>
      <c r="N5" s="1" t="s">
        <v>77</v>
      </c>
      <c r="O5" s="1" t="s">
        <v>85</v>
      </c>
      <c r="P5" s="1" t="s">
        <v>1638</v>
      </c>
      <c r="Q5" s="1" t="s">
        <v>1488</v>
      </c>
      <c r="R5" s="1" t="s">
        <v>84</v>
      </c>
      <c r="W5" s="1" t="str">
        <f t="shared" si="0"/>
        <v>1-4</v>
      </c>
    </row>
    <row r="6" spans="1:23" hidden="1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1626</v>
      </c>
      <c r="F6" s="1">
        <f>IF(H6&lt;&gt;"Shared",VLOOKUP(O6,DiscoSheet!C:P,13,0),VLOOKUP(O6,KPN_input!F:W,17,0)*VLOOKUP(O6,KPN_input!F:W,18,0))</f>
        <v>24</v>
      </c>
      <c r="G6" s="1">
        <f>IF(H6&lt;&gt;"Shared",VLOOKUP(O6,DiscoSheet!C:I,7,0),ROUND(VLOOKUP(O6,KPN_input!F:U,16,0)/1024,0))</f>
        <v>252</v>
      </c>
      <c r="H6" s="1" t="s">
        <v>1430</v>
      </c>
      <c r="I6" s="1" t="str">
        <f>IF(NOT(H6="Shared"),VLOOKUP(O6,DiscoSheet!C:P,14,0),"")</f>
        <v/>
      </c>
      <c r="J6" s="1" t="str">
        <f>IF(NOT(H6="Shared"),VLOOKUP(O6,DiscoSheet!C:J,8,0),"")</f>
        <v/>
      </c>
      <c r="N6" s="1" t="s">
        <v>77</v>
      </c>
      <c r="O6" s="1" t="s">
        <v>86</v>
      </c>
      <c r="P6" s="78"/>
      <c r="Q6" s="78"/>
      <c r="R6" s="1" t="s">
        <v>84</v>
      </c>
      <c r="W6" s="1" t="str">
        <f t="shared" si="0"/>
        <v>1-5</v>
      </c>
    </row>
    <row r="7" spans="1:23" hidden="1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1626</v>
      </c>
      <c r="F7" s="1">
        <f>IF(H7&lt;&gt;"Shared",VLOOKUP(O7,DiscoSheet!C:P,13,0),VLOOKUP(O7,KPN_input!F:W,17,0)*VLOOKUP(O7,KPN_input!F:W,18,0))</f>
        <v>24</v>
      </c>
      <c r="G7" s="1">
        <f>IF(H7&lt;&gt;"Shared",VLOOKUP(O7,DiscoSheet!C:I,7,0),ROUND(VLOOKUP(O7,KPN_input!F:U,16,0)/1024,0))</f>
        <v>252</v>
      </c>
      <c r="H7" s="1" t="s">
        <v>1430</v>
      </c>
      <c r="I7" s="1" t="str">
        <f>IF(NOT(H7="Shared"),VLOOKUP(O7,DiscoSheet!C:P,14,0),"")</f>
        <v/>
      </c>
      <c r="J7" s="1" t="str">
        <f>IF(NOT(H7="Shared"),VLOOKUP(O7,DiscoSheet!C:J,8,0),"")</f>
        <v/>
      </c>
      <c r="N7" s="1" t="s">
        <v>77</v>
      </c>
      <c r="O7" s="1" t="s">
        <v>87</v>
      </c>
      <c r="P7" s="78"/>
      <c r="Q7" s="78"/>
      <c r="R7" s="1" t="s">
        <v>84</v>
      </c>
      <c r="W7" s="1" t="str">
        <f t="shared" si="0"/>
        <v>1-6</v>
      </c>
    </row>
    <row r="8" spans="1:23" hidden="1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1429</v>
      </c>
      <c r="F8" s="1">
        <f>IF(H8&lt;&gt;"Shared",VLOOKUP(O8,DiscoSheet!C:P,13,0),VLOOKUP(O8,KPN_input!F:W,17,0)*VLOOKUP(O8,KPN_input!F:W,18,0))</f>
        <v>16</v>
      </c>
      <c r="G8" s="1">
        <f>IF(H8&lt;&gt;"Shared",VLOOKUP(O8,DiscoSheet!C:I,7,0),ROUND(VLOOKUP(O8,KPN_input!F:U,16,0)/1024,0))</f>
        <v>32</v>
      </c>
      <c r="H8" s="1" t="s">
        <v>1430</v>
      </c>
      <c r="I8" s="1" t="str">
        <f>IF(NOT(H8="Shared"),VLOOKUP(O8,DiscoSheet!C:P,14,0),"")</f>
        <v/>
      </c>
      <c r="J8" s="1" t="str">
        <f>IF(NOT(H8="Shared"),VLOOKUP(O8,DiscoSheet!C:J,8,0),"")</f>
        <v/>
      </c>
      <c r="N8" s="1" t="s">
        <v>77</v>
      </c>
      <c r="O8" s="1" t="s">
        <v>97</v>
      </c>
      <c r="P8" s="1" t="s">
        <v>1649</v>
      </c>
      <c r="Q8" s="1" t="s">
        <v>1488</v>
      </c>
      <c r="R8" s="1" t="s">
        <v>29</v>
      </c>
      <c r="W8" s="1" t="str">
        <f t="shared" si="0"/>
        <v>2-7</v>
      </c>
    </row>
    <row r="9" spans="1:23" hidden="1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1428</v>
      </c>
      <c r="F9" s="1" t="str">
        <f>IF(H9&lt;&gt;"Shared",VLOOKUP(O9,DiscoSheet!C:P,13,0),VLOOKUP(O9,KPN_input!F:W,17,0)*VLOOKUP(O9,KPN_input!F:W,18,0))</f>
        <v>1.0</v>
      </c>
      <c r="G9" s="1" t="str">
        <f>IF(H9&lt;&gt;"Shared",VLOOKUP(O9,DiscoSheet!C:I,7,0),ROUND(VLOOKUP(O9,KPN_input!F:U,16,0)/1024,0))</f>
        <v>1.0</v>
      </c>
      <c r="H9" s="1" t="s">
        <v>1428</v>
      </c>
      <c r="I9" s="1" t="str">
        <f>IF(NOT(H9="Shared"),VLOOKUP(O9,DiscoSheet!C:P,14,0),"")</f>
        <v>1.0</v>
      </c>
      <c r="J9" s="1" t="str">
        <f>IF(NOT(H9="Shared"),VLOOKUP(O9,DiscoSheet!C:J,8,0),"")</f>
        <v>2.0</v>
      </c>
      <c r="N9" s="1" t="s">
        <v>77</v>
      </c>
      <c r="O9" s="1" t="s">
        <v>100</v>
      </c>
      <c r="R9" s="1" t="s">
        <v>58</v>
      </c>
      <c r="W9" s="1" t="str">
        <f t="shared" si="0"/>
        <v>2-8</v>
      </c>
    </row>
    <row r="10" spans="1:23" hidden="1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1429</v>
      </c>
      <c r="F10" s="1">
        <f>IF(H10&lt;&gt;"Shared",VLOOKUP(O10,DiscoSheet!C:P,13,0),VLOOKUP(O10,KPN_input!F:W,17,0)*VLOOKUP(O10,KPN_input!F:W,18,0))</f>
        <v>16</v>
      </c>
      <c r="G10" s="1">
        <f>IF(H10&lt;&gt;"Shared",VLOOKUP(O10,DiscoSheet!C:I,7,0),ROUND(VLOOKUP(O10,KPN_input!F:U,16,0)/1024,0))</f>
        <v>126</v>
      </c>
      <c r="H10" s="1" t="s">
        <v>1430</v>
      </c>
      <c r="I10" s="1" t="str">
        <f>IF(NOT(H10="Shared"),VLOOKUP(O10,DiscoSheet!C:P,14,0),"")</f>
        <v/>
      </c>
      <c r="J10" s="1" t="str">
        <f>IF(NOT(H10="Shared"),VLOOKUP(O10,DiscoSheet!C:J,8,0),"")</f>
        <v/>
      </c>
      <c r="N10" s="1" t="s">
        <v>77</v>
      </c>
      <c r="O10" s="1" t="s">
        <v>101</v>
      </c>
      <c r="P10" s="1" t="s">
        <v>1657</v>
      </c>
      <c r="Q10" s="1" t="s">
        <v>1644</v>
      </c>
      <c r="R10" s="1" t="s">
        <v>29</v>
      </c>
      <c r="W10" s="1" t="str">
        <f t="shared" si="0"/>
        <v>3-9</v>
      </c>
    </row>
    <row r="11" spans="1:23" hidden="1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1428</v>
      </c>
      <c r="F11" s="1" t="str">
        <f>IF(H11&lt;&gt;"Shared",VLOOKUP(O11,DiscoSheet!C:P,13,0),VLOOKUP(O11,KPN_input!F:W,17,0)*VLOOKUP(O11,KPN_input!F:W,18,0))</f>
        <v>2.0</v>
      </c>
      <c r="G11" s="1" t="str">
        <f>IF(H11&lt;&gt;"Shared",VLOOKUP(O11,DiscoSheet!C:I,7,0),ROUND(VLOOKUP(O11,KPN_input!F:U,16,0)/1024,0))</f>
        <v>4.0</v>
      </c>
      <c r="H11" s="1" t="s">
        <v>1428</v>
      </c>
      <c r="I11" s="1" t="str">
        <f>IF(NOT(H11="Shared"),VLOOKUP(O11,DiscoSheet!C:P,14,0),"")</f>
        <v>2.0</v>
      </c>
      <c r="J11" s="1" t="str">
        <f>IF(NOT(H11="Shared"),VLOOKUP(O11,DiscoSheet!C:J,8,0),"")</f>
        <v>4.0</v>
      </c>
      <c r="N11" s="1" t="s">
        <v>77</v>
      </c>
      <c r="O11" s="5" t="s">
        <v>103</v>
      </c>
      <c r="P11" s="5"/>
      <c r="Q11" s="5"/>
      <c r="R11" s="1" t="s">
        <v>83</v>
      </c>
      <c r="W11" s="1" t="str">
        <f t="shared" si="0"/>
        <v>4-10</v>
      </c>
    </row>
    <row r="12" spans="1:23" hidden="1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1429</v>
      </c>
      <c r="F12" s="1" t="str">
        <f>IF(H12&lt;&gt;"Shared",VLOOKUP(O12,DiscoSheet!C:P,13,0),VLOOKUP(O12,KPN_input!F:W,17,0)*VLOOKUP(O12,KPN_input!F:W,18,0))</f>
        <v>8.0</v>
      </c>
      <c r="G12" s="1" t="str">
        <f>IF(H12&lt;&gt;"Shared",VLOOKUP(O12,DiscoSheet!C:I,7,0),ROUND(VLOOKUP(O12,KPN_input!F:U,16,0)/1024,0))</f>
        <v>32.0</v>
      </c>
      <c r="H12" s="1" t="s">
        <v>1428</v>
      </c>
      <c r="I12" s="1" t="str">
        <f>IF(NOT(H12="Shared"),VLOOKUP(O12,DiscoSheet!C:P,14,0),"")</f>
        <v>8.0</v>
      </c>
      <c r="J12" s="1" t="str">
        <f>IF(NOT(H12="Shared"),VLOOKUP(O12,DiscoSheet!C:J,8,0),"")</f>
        <v>32.0</v>
      </c>
      <c r="N12" s="1" t="s">
        <v>77</v>
      </c>
      <c r="O12" s="1" t="s">
        <v>102</v>
      </c>
      <c r="R12" s="1" t="s">
        <v>29</v>
      </c>
      <c r="W12" s="1" t="str">
        <f t="shared" si="0"/>
        <v>4-11</v>
      </c>
    </row>
    <row r="13" spans="1:23" hidden="1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1429</v>
      </c>
      <c r="F13" s="1" t="str">
        <f>IF(H13&lt;&gt;"Shared",VLOOKUP(O13,DiscoSheet!C:P,13,0),VLOOKUP(O13,KPN_input!F:W,17,0)*VLOOKUP(O13,KPN_input!F:W,18,0))</f>
        <v>32.0</v>
      </c>
      <c r="G13" s="1" t="str">
        <f>IF(H13&lt;&gt;"Shared",VLOOKUP(O13,DiscoSheet!C:I,7,0),ROUND(VLOOKUP(O13,KPN_input!F:U,16,0)/1024,0))</f>
        <v>262.0</v>
      </c>
      <c r="H13" s="1" t="s">
        <v>1428</v>
      </c>
      <c r="I13" s="1" t="str">
        <f>IF(NOT(H13="Shared"),VLOOKUP(O13,DiscoSheet!C:P,14,0),"")</f>
        <v>32.0</v>
      </c>
      <c r="J13" s="1" t="str">
        <f>IF(NOT(H13="Shared"),VLOOKUP(O13,DiscoSheet!C:J,8,0),"")</f>
        <v>128.0</v>
      </c>
      <c r="N13" s="1" t="s">
        <v>77</v>
      </c>
      <c r="O13" s="1" t="s">
        <v>104</v>
      </c>
      <c r="R13" s="1" t="s">
        <v>106</v>
      </c>
      <c r="W13" s="1" t="str">
        <f t="shared" si="0"/>
        <v>6-12</v>
      </c>
    </row>
    <row r="14" spans="1:23" hidden="1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1429</v>
      </c>
      <c r="F14" s="1" t="str">
        <f>IF(H14&lt;&gt;"Shared",VLOOKUP(O14,DiscoSheet!C:P,13,0),VLOOKUP(O14,KPN_input!F:W,17,0)*VLOOKUP(O14,KPN_input!F:W,18,0))</f>
        <v>32.0</v>
      </c>
      <c r="G14" s="1" t="str">
        <f>IF(H14&lt;&gt;"Shared",VLOOKUP(O14,DiscoSheet!C:I,7,0),ROUND(VLOOKUP(O14,KPN_input!F:U,16,0)/1024,0))</f>
        <v>524.0</v>
      </c>
      <c r="H14" s="1" t="s">
        <v>1429</v>
      </c>
      <c r="I14" s="1" t="str">
        <f>IF(NOT(H14="Shared"),VLOOKUP(O14,DiscoSheet!C:P,14,0),"")</f>
        <v>32.0</v>
      </c>
      <c r="J14" s="1" t="str">
        <f>IF(NOT(H14="Shared"),VLOOKUP(O14,DiscoSheet!C:J,8,0),"")</f>
        <v>512.0</v>
      </c>
      <c r="N14" s="1" t="s">
        <v>77</v>
      </c>
      <c r="O14" s="1" t="s">
        <v>105</v>
      </c>
      <c r="R14" s="1" t="s">
        <v>107</v>
      </c>
      <c r="W14" s="1" t="str">
        <f t="shared" si="0"/>
        <v>6-13</v>
      </c>
    </row>
    <row r="15" spans="1:23" hidden="1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1429</v>
      </c>
      <c r="F15" s="1" t="str">
        <f>IF(H15&lt;&gt;"Shared",VLOOKUP(O15,DiscoSheet!C:P,13,0),VLOOKUP(O15,KPN_input!F:W,17,0)*VLOOKUP(O15,KPN_input!F:W,18,0))</f>
        <v>6.0</v>
      </c>
      <c r="G15" s="1" t="str">
        <f>IF(H15&lt;&gt;"Shared",VLOOKUP(O15,DiscoSheet!C:I,7,0),ROUND(VLOOKUP(O15,KPN_input!F:U,16,0)/1024,0))</f>
        <v>64Gb</v>
      </c>
      <c r="H15" s="1" t="s">
        <v>1428</v>
      </c>
      <c r="I15" s="1" t="str">
        <f>IF(NOT(H15="Shared"),VLOOKUP(O15,DiscoSheet!C:P,14,0),"")</f>
        <v>6.0</v>
      </c>
      <c r="J15" s="1" t="str">
        <f>IF(NOT(H15="Shared"),VLOOKUP(O15,DiscoSheet!C:J,8,0),"")</f>
        <v>64Gb</v>
      </c>
      <c r="N15" s="1" t="s">
        <v>77</v>
      </c>
      <c r="O15" s="1" t="s">
        <v>108</v>
      </c>
      <c r="R15" s="1" t="s">
        <v>60</v>
      </c>
      <c r="W15" s="1" t="str">
        <f t="shared" si="0"/>
        <v>10-14</v>
      </c>
    </row>
    <row r="16" spans="1:23" hidden="1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1430</v>
      </c>
      <c r="I16" s="1" t="str">
        <f>IF(NOT(H16="Shared"),VLOOKUP(O16,DiscoSheet!C:P,14,0),"")</f>
        <v/>
      </c>
      <c r="J16" s="1" t="str">
        <f>IF(NOT(H16="Shared"),VLOOKUP(O16,DiscoSheet!C:J,8,0),"")</f>
        <v/>
      </c>
      <c r="N16" s="1" t="s">
        <v>77</v>
      </c>
      <c r="O16" s="1" t="s">
        <v>1641</v>
      </c>
      <c r="P16" s="1" t="s">
        <v>1643</v>
      </c>
      <c r="Q16" s="1" t="s">
        <v>1644</v>
      </c>
      <c r="R16" s="1" t="s">
        <v>29</v>
      </c>
      <c r="W16" s="1" t="str">
        <f t="shared" ref="W16" si="1">B16&amp;"-"&amp;A16</f>
        <v>10-55</v>
      </c>
    </row>
    <row r="17" spans="1:23" hidden="1">
      <c r="A17" s="12">
        <v>15</v>
      </c>
      <c r="B17" s="1">
        <v>11</v>
      </c>
      <c r="C17" s="1" t="str">
        <f>VLOOKUP(B17,Applications!A:C,3,0)</f>
        <v>Vaultage</v>
      </c>
      <c r="D17" s="1" t="s">
        <v>9</v>
      </c>
      <c r="E17" s="1" t="s">
        <v>1429</v>
      </c>
      <c r="F17" s="1">
        <f>IF(H17&lt;&gt;"Shared",VLOOKUP(O17,DiscoSheet!C:P,13,0),VLOOKUP(O17,KPN_input!F:W,17,0)*VLOOKUP(O17,KPN_input!F:W,18,0))</f>
        <v>24</v>
      </c>
      <c r="G17" s="1">
        <f>IF(H17&lt;&gt;"Shared",VLOOKUP(O17,DiscoSheet!C:I,7,0),ROUND(VLOOKUP(O17,KPN_input!F:U,16,0)/1024,0))</f>
        <v>252</v>
      </c>
      <c r="H17" s="1" t="s">
        <v>1430</v>
      </c>
      <c r="I17" s="1" t="str">
        <f>IF(NOT(H17="Shared"),VLOOKUP(O17,DiscoSheet!C:P,14,0),"")</f>
        <v/>
      </c>
      <c r="J17" s="1" t="str">
        <f>IF(NOT(H17="Shared"),VLOOKUP(O17,DiscoSheet!C:J,8,0),"")</f>
        <v/>
      </c>
      <c r="N17" s="1" t="s">
        <v>77</v>
      </c>
      <c r="O17" s="1" t="s">
        <v>109</v>
      </c>
      <c r="P17" s="78" t="s">
        <v>1653</v>
      </c>
      <c r="Q17" s="1" t="s">
        <v>1644</v>
      </c>
      <c r="R17" s="1" t="s">
        <v>65</v>
      </c>
      <c r="W17" s="1" t="str">
        <f t="shared" si="0"/>
        <v>11-15</v>
      </c>
    </row>
    <row r="18" spans="1:23" hidden="1">
      <c r="A18" s="12">
        <v>16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1428</v>
      </c>
      <c r="F18" s="1" t="str">
        <f>IF(H18&lt;&gt;"Shared",VLOOKUP(O18,DiscoSheet!C:P,13,0),VLOOKUP(O18,KPN_input!F:W,17,0)*VLOOKUP(O18,KPN_input!F:W,18,0))</f>
        <v>4.0</v>
      </c>
      <c r="G18" s="1" t="str">
        <f>IF(H18&lt;&gt;"Shared",VLOOKUP(O18,DiscoSheet!C:I,7,0),ROUND(VLOOKUP(O18,KPN_input!F:U,16,0)/1024,0))</f>
        <v>16.0</v>
      </c>
      <c r="H18" s="1" t="s">
        <v>1428</v>
      </c>
      <c r="I18" s="1" t="str">
        <f>IF(NOT(H18="Shared"),VLOOKUP(O18,DiscoSheet!C:P,14,0),"")</f>
        <v>4.0</v>
      </c>
      <c r="J18" s="1" t="str">
        <f>IF(NOT(H18="Shared"),VLOOKUP(O18,DiscoSheet!C:J,8,0),"")</f>
        <v>16.0</v>
      </c>
      <c r="N18" s="1" t="s">
        <v>77</v>
      </c>
      <c r="O18" s="1" t="s">
        <v>110</v>
      </c>
      <c r="R18" s="1" t="s">
        <v>119</v>
      </c>
      <c r="W18" s="1" t="str">
        <f t="shared" si="0"/>
        <v>13-16</v>
      </c>
    </row>
    <row r="19" spans="1:23" hidden="1">
      <c r="A19" s="12">
        <v>17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1428</v>
      </c>
      <c r="F19" s="1" t="str">
        <f>IF(H19&lt;&gt;"Shared",VLOOKUP(O19,DiscoSheet!C:P,13,0),VLOOKUP(O19,KPN_input!F:W,17,0)*VLOOKUP(O19,KPN_input!F:W,18,0))</f>
        <v>4.0</v>
      </c>
      <c r="G19" s="1" t="str">
        <f>IF(H19&lt;&gt;"Shared",VLOOKUP(O19,DiscoSheet!C:I,7,0),ROUND(VLOOKUP(O19,KPN_input!F:U,16,0)/1024,0))</f>
        <v>16.0</v>
      </c>
      <c r="H19" s="1" t="s">
        <v>1428</v>
      </c>
      <c r="I19" s="1" t="str">
        <f>IF(NOT(H19="Shared"),VLOOKUP(O19,DiscoSheet!C:P,14,0),"")</f>
        <v>4.0</v>
      </c>
      <c r="J19" s="1" t="str">
        <f>IF(NOT(H19="Shared"),VLOOKUP(O19,DiscoSheet!C:J,8,0),"")</f>
        <v>16.0</v>
      </c>
      <c r="N19" s="1" t="s">
        <v>77</v>
      </c>
      <c r="O19" s="1" t="s">
        <v>111</v>
      </c>
      <c r="R19" s="1" t="s">
        <v>29</v>
      </c>
      <c r="W19" s="1" t="str">
        <f t="shared" si="0"/>
        <v>13-17</v>
      </c>
    </row>
    <row r="20" spans="1:23" hidden="1">
      <c r="A20" s="12">
        <v>18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1429</v>
      </c>
      <c r="F20" s="1" t="str">
        <f>IF(H20&lt;&gt;"Shared",VLOOKUP(O20,DiscoSheet!C:P,13,0),VLOOKUP(O20,KPN_input!F:W,17,0)*VLOOKUP(O20,KPN_input!F:W,18,0))</f>
        <v>8.0</v>
      </c>
      <c r="G20" s="1" t="str">
        <f>IF(H20&lt;&gt;"Shared",VLOOKUP(O20,DiscoSheet!C:I,7,0),ROUND(VLOOKUP(O20,KPN_input!F:U,16,0)/1024,0))</f>
        <v>10Gb</v>
      </c>
      <c r="H20" s="1" t="s">
        <v>1428</v>
      </c>
      <c r="I20" s="1" t="str">
        <f>IF(NOT(H20="Shared"),VLOOKUP(O20,DiscoSheet!C:P,14,0),"")</f>
        <v>8.0</v>
      </c>
      <c r="J20" s="1" t="str">
        <f>IF(NOT(H20="Shared"),VLOOKUP(O20,DiscoSheet!C:J,8,0),"")</f>
        <v>10Gb</v>
      </c>
      <c r="N20" s="1" t="s">
        <v>77</v>
      </c>
      <c r="O20" s="1" t="s">
        <v>112</v>
      </c>
      <c r="R20" s="1" t="s">
        <v>113</v>
      </c>
      <c r="W20" s="1" t="str">
        <f t="shared" si="0"/>
        <v>14-18</v>
      </c>
    </row>
    <row r="21" spans="1:23" hidden="1">
      <c r="A21" s="12">
        <v>19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1429</v>
      </c>
      <c r="F21" s="1" t="str">
        <f>IF(H21&lt;&gt;"Shared",VLOOKUP(O21,DiscoSheet!C:P,13,0),VLOOKUP(O21,KPN_input!F:W,17,0)*VLOOKUP(O21,KPN_input!F:W,18,0))</f>
        <v>12.0</v>
      </c>
      <c r="G21" s="1" t="str">
        <f>IF(H21&lt;&gt;"Shared",VLOOKUP(O21,DiscoSheet!C:I,7,0),ROUND(VLOOKUP(O21,KPN_input!F:U,16,0)/1024,0))</f>
        <v>24Gb</v>
      </c>
      <c r="H21" s="1" t="s">
        <v>1428</v>
      </c>
      <c r="I21" s="1" t="str">
        <f>IF(NOT(H21="Shared"),VLOOKUP(O21,DiscoSheet!C:P,14,0),"")</f>
        <v>12.0</v>
      </c>
      <c r="J21" s="1" t="str">
        <f>IF(NOT(H21="Shared"),VLOOKUP(O21,DiscoSheet!C:J,8,0),"")</f>
        <v>24Gb</v>
      </c>
      <c r="N21" s="1" t="s">
        <v>77</v>
      </c>
      <c r="O21" s="1" t="s">
        <v>114</v>
      </c>
      <c r="R21" s="1" t="s">
        <v>29</v>
      </c>
      <c r="W21" s="1" t="str">
        <f t="shared" si="0"/>
        <v>14-19</v>
      </c>
    </row>
    <row r="22" spans="1:23" hidden="1">
      <c r="A22" s="12">
        <v>20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1428</v>
      </c>
      <c r="F22" s="1" t="str">
        <f>IF(H22&lt;&gt;"Shared",VLOOKUP(O22,DiscoSheet!C:P,13,0),VLOOKUP(O22,KPN_input!F:W,17,0)*VLOOKUP(O22,KPN_input!F:W,18,0))</f>
        <v>2.0</v>
      </c>
      <c r="G22" s="1" t="str">
        <f>IF(H22&lt;&gt;"Shared",VLOOKUP(O22,DiscoSheet!C:I,7,0),ROUND(VLOOKUP(O22,KPN_input!F:U,16,0)/1024,0))</f>
        <v>16Gb</v>
      </c>
      <c r="H22" s="1" t="s">
        <v>1428</v>
      </c>
      <c r="I22" s="1" t="str">
        <f>IF(NOT(H22="Shared"),VLOOKUP(O22,DiscoSheet!C:P,14,0),"")</f>
        <v>2.0</v>
      </c>
      <c r="J22" s="1" t="str">
        <f>IF(NOT(H22="Shared"),VLOOKUP(O22,DiscoSheet!C:J,8,0),"")</f>
        <v>16Gb</v>
      </c>
      <c r="M22" s="1" t="s">
        <v>77</v>
      </c>
      <c r="N22" s="1" t="s">
        <v>77</v>
      </c>
      <c r="O22" s="1" t="s">
        <v>115</v>
      </c>
      <c r="R22" s="1" t="s">
        <v>58</v>
      </c>
      <c r="W22" s="1" t="str">
        <f t="shared" si="0"/>
        <v>14-20</v>
      </c>
    </row>
    <row r="23" spans="1:23" hidden="1">
      <c r="A23" s="12">
        <v>21</v>
      </c>
      <c r="B23" s="1">
        <v>15</v>
      </c>
      <c r="C23" s="1" t="str">
        <f>VLOOKUP(B23,Applications!A:C,3,0)</f>
        <v>SAS</v>
      </c>
      <c r="D23" s="1" t="s">
        <v>9</v>
      </c>
      <c r="E23" s="1" t="s">
        <v>1428</v>
      </c>
      <c r="F23" s="1" t="str">
        <f>IF(H23&lt;&gt;"Shared",VLOOKUP(O23,DiscoSheet!C:P,13,0),VLOOKUP(O23,KPN_input!F:W,17,0)*VLOOKUP(O23,KPN_input!F:W,18,0))</f>
        <v>2.0</v>
      </c>
      <c r="G23" s="1" t="str">
        <f>IF(H23&lt;&gt;"Shared",VLOOKUP(O23,DiscoSheet!C:I,7,0),ROUND(VLOOKUP(O23,KPN_input!F:U,16,0)/1024,0))</f>
        <v>8.0</v>
      </c>
      <c r="H23" s="1" t="s">
        <v>1428</v>
      </c>
      <c r="I23" s="1" t="str">
        <f>IF(NOT(H23="Shared"),VLOOKUP(O23,DiscoSheet!C:P,14,0),"")</f>
        <v>4.0</v>
      </c>
      <c r="J23" s="1" t="str">
        <f>IF(NOT(H23="Shared"),VLOOKUP(O23,DiscoSheet!C:J,8,0),"")</f>
        <v>16.0</v>
      </c>
      <c r="N23" s="1" t="s">
        <v>77</v>
      </c>
      <c r="O23" s="1" t="s">
        <v>116</v>
      </c>
      <c r="R23" s="1" t="s">
        <v>143</v>
      </c>
      <c r="W23" s="1" t="str">
        <f t="shared" si="0"/>
        <v>15-21</v>
      </c>
    </row>
    <row r="24" spans="1:23" hidden="1">
      <c r="A24" s="12">
        <v>22</v>
      </c>
      <c r="B24" s="1">
        <v>20</v>
      </c>
      <c r="C24" s="1" t="str">
        <f>VLOOKUP(B24,Applications!A:C,3,0)</f>
        <v>BPS DWH</v>
      </c>
      <c r="D24" s="1" t="s">
        <v>9</v>
      </c>
      <c r="E24" s="1" t="s">
        <v>1428</v>
      </c>
      <c r="F24" s="1" t="str">
        <f>IF(H24&lt;&gt;"Shared",VLOOKUP(O24,DiscoSheet!C:P,13,0),VLOOKUP(O24,KPN_input!F:W,17,0)*VLOOKUP(O24,KPN_input!F:W,18,0))</f>
        <v>2.0</v>
      </c>
      <c r="G24" s="1" t="str">
        <f>IF(H24&lt;&gt;"Shared",VLOOKUP(O24,DiscoSheet!C:I,7,0),ROUND(VLOOKUP(O24,KPN_input!F:U,16,0)/1024,0))</f>
        <v>4.0</v>
      </c>
      <c r="H24" s="1" t="s">
        <v>1428</v>
      </c>
      <c r="I24" s="1" t="str">
        <f>IF(NOT(H24="Shared"),VLOOKUP(O24,DiscoSheet!C:P,14,0),"")</f>
        <v>2.0</v>
      </c>
      <c r="J24" s="1" t="str">
        <f>IF(NOT(H24="Shared"),VLOOKUP(O24,DiscoSheet!C:J,8,0),"")</f>
        <v>4.0</v>
      </c>
      <c r="N24" s="1" t="s">
        <v>77</v>
      </c>
      <c r="O24" s="1" t="s">
        <v>117</v>
      </c>
      <c r="R24" s="1" t="s">
        <v>29</v>
      </c>
      <c r="W24" s="1" t="str">
        <f t="shared" si="0"/>
        <v>20-22</v>
      </c>
    </row>
    <row r="25" spans="1:23" hidden="1">
      <c r="A25" s="12">
        <v>23</v>
      </c>
      <c r="B25" s="1">
        <v>25</v>
      </c>
      <c r="C25" s="1" t="str">
        <f>VLOOKUP(B25,Applications!A:C,3,0)</f>
        <v>Wasstraat</v>
      </c>
      <c r="D25" s="1" t="s">
        <v>9</v>
      </c>
      <c r="E25" s="1" t="s">
        <v>1428</v>
      </c>
      <c r="F25" s="1" t="e">
        <f>IF(H25&lt;&gt;"Shared",VLOOKUP(O25,DiscoSheet!C:P,13,0),VLOOKUP(O25,KPN_input!F:W,17,0)*VLOOKUP(O25,KPN_input!F:W,18,0))</f>
        <v>#N/A</v>
      </c>
      <c r="G25" s="1" t="e">
        <f>IF(H25&lt;&gt;"Shared",VLOOKUP(O25,DiscoSheet!C:I,7,0),ROUND(VLOOKUP(O25,KPN_input!F:U,16,0)/1024,0))</f>
        <v>#N/A</v>
      </c>
      <c r="H25" s="1" t="s">
        <v>1428</v>
      </c>
      <c r="I25" s="1" t="e">
        <f>IF(NOT(H25="Shared"),VLOOKUP(O25,DiscoSheet!C:P,14,0),"")</f>
        <v>#N/A</v>
      </c>
      <c r="J25" s="1" t="e">
        <f>IF(NOT(H25="Shared"),VLOOKUP(O25,DiscoSheet!C:J,8,0),"")</f>
        <v>#N/A</v>
      </c>
      <c r="N25" s="1" t="s">
        <v>77</v>
      </c>
      <c r="O25" s="1" t="s">
        <v>118</v>
      </c>
      <c r="R25" s="1" t="s">
        <v>143</v>
      </c>
      <c r="W25" s="1" t="str">
        <f t="shared" si="0"/>
        <v>25-23</v>
      </c>
    </row>
    <row r="26" spans="1:23" hidden="1">
      <c r="A26" s="12">
        <v>24</v>
      </c>
      <c r="B26" s="1">
        <v>26</v>
      </c>
      <c r="C26" s="1" t="str">
        <f>VLOOKUP(B26,Applications!A:C,3,0)</f>
        <v>RMS Portal</v>
      </c>
      <c r="D26" s="1" t="s">
        <v>9</v>
      </c>
      <c r="E26" s="1" t="s">
        <v>1428</v>
      </c>
      <c r="F26" s="1" t="str">
        <f>IF(H26&lt;&gt;"Shared",VLOOKUP(O26,DiscoSheet!C:P,13,0),VLOOKUP(O26,KPN_input!F:W,17,0)*VLOOKUP(O26,KPN_input!F:W,18,0))</f>
        <v>2.0</v>
      </c>
      <c r="G26" s="1" t="str">
        <f>IF(H26&lt;&gt;"Shared",VLOOKUP(O26,DiscoSheet!C:I,7,0),ROUND(VLOOKUP(O26,KPN_input!F:U,16,0)/1024,0))</f>
        <v>4.0</v>
      </c>
      <c r="H26" s="1" t="s">
        <v>1428</v>
      </c>
      <c r="I26" s="1" t="str">
        <f>IF(NOT(H26="Shared"),VLOOKUP(O26,DiscoSheet!C:P,14,0),"")</f>
        <v>2.0</v>
      </c>
      <c r="J26" s="1" t="str">
        <f>IF(NOT(H26="Shared"),VLOOKUP(O26,DiscoSheet!C:J,8,0),"")</f>
        <v>4.0</v>
      </c>
      <c r="K26" s="1" t="s">
        <v>77</v>
      </c>
      <c r="L26" s="1" t="s">
        <v>77</v>
      </c>
      <c r="M26" s="1" t="s">
        <v>77</v>
      </c>
      <c r="N26" s="1" t="s">
        <v>77</v>
      </c>
      <c r="O26" s="1" t="s">
        <v>120</v>
      </c>
      <c r="R26" s="1" t="s">
        <v>121</v>
      </c>
      <c r="W26" s="1" t="str">
        <f t="shared" si="0"/>
        <v>26-24</v>
      </c>
    </row>
    <row r="27" spans="1:23" hidden="1">
      <c r="A27" s="12">
        <v>55</v>
      </c>
      <c r="B27" s="1">
        <v>26</v>
      </c>
      <c r="C27" s="1" t="str">
        <f>VLOOKUP(B27,Applications!A:C,3,0)</f>
        <v>RMS Portal</v>
      </c>
      <c r="D27" s="1" t="s">
        <v>9</v>
      </c>
      <c r="H27" s="1" t="s">
        <v>1430</v>
      </c>
      <c r="I27" s="1" t="str">
        <f>IF(NOT(H27="Shared"),VLOOKUP(O27,DiscoSheet!C:P,14,0),"")</f>
        <v/>
      </c>
      <c r="J27" s="1" t="str">
        <f>IF(NOT(H27="Shared"),VLOOKUP(O27,DiscoSheet!C:J,8,0),"")</f>
        <v/>
      </c>
      <c r="K27" s="1" t="s">
        <v>77</v>
      </c>
      <c r="L27" s="1" t="s">
        <v>77</v>
      </c>
      <c r="M27" s="1" t="s">
        <v>77</v>
      </c>
      <c r="N27" s="1" t="s">
        <v>77</v>
      </c>
      <c r="O27" s="1" t="s">
        <v>1641</v>
      </c>
      <c r="P27" s="78"/>
      <c r="Q27" s="78"/>
      <c r="R27" s="1" t="s">
        <v>29</v>
      </c>
      <c r="W27" s="1" t="str">
        <f t="shared" ref="W27" si="2">B27&amp;"-"&amp;A27</f>
        <v>26-55</v>
      </c>
    </row>
    <row r="28" spans="1:23" hidden="1">
      <c r="A28" s="12">
        <v>25</v>
      </c>
      <c r="B28" s="1">
        <v>28</v>
      </c>
      <c r="C28" s="1" t="str">
        <f>VLOOKUP(B28,Applications!A:C,3,0)</f>
        <v>SPSS</v>
      </c>
      <c r="D28" s="1" t="s">
        <v>9</v>
      </c>
      <c r="E28" s="1" t="s">
        <v>1428</v>
      </c>
      <c r="F28" s="1" t="e">
        <f>IF(H28&lt;&gt;"Shared",VLOOKUP(O28,DiscoSheet!C:P,13,0),VLOOKUP(O28,KPN_input!F:W,17,0)*VLOOKUP(O28,KPN_input!F:W,18,0))</f>
        <v>#N/A</v>
      </c>
      <c r="G28" s="1" t="e">
        <f>IF(H28&lt;&gt;"Shared",VLOOKUP(O28,DiscoSheet!C:I,7,0),ROUND(VLOOKUP(O28,KPN_input!F:U,16,0)/1024,0))</f>
        <v>#N/A</v>
      </c>
      <c r="H28" s="1" t="s">
        <v>1428</v>
      </c>
      <c r="I28" s="1" t="e">
        <f>IF(NOT(H28="Shared"),VLOOKUP(O28,DiscoSheet!C:P,14,0),"")</f>
        <v>#N/A</v>
      </c>
      <c r="J28" s="1" t="e">
        <f>IF(NOT(H28="Shared"),VLOOKUP(O28,DiscoSheet!C:J,8,0),"")</f>
        <v>#N/A</v>
      </c>
      <c r="N28" s="1" t="s">
        <v>77</v>
      </c>
      <c r="O28" s="1" t="s">
        <v>122</v>
      </c>
      <c r="R28" s="1" t="s">
        <v>58</v>
      </c>
      <c r="W28" s="1" t="str">
        <f t="shared" si="0"/>
        <v>28-25</v>
      </c>
    </row>
    <row r="29" spans="1:23" hidden="1">
      <c r="A29" s="12">
        <v>26</v>
      </c>
      <c r="B29" s="1">
        <v>29</v>
      </c>
      <c r="C29" s="1" t="str">
        <f>VLOOKUP(B29,Applications!A:C,3,0)</f>
        <v>AIA ITP B2B</v>
      </c>
      <c r="D29" s="1" t="s">
        <v>9</v>
      </c>
      <c r="E29" s="1" t="s">
        <v>1428</v>
      </c>
      <c r="F29" s="1" t="str">
        <f>IF(H29&lt;&gt;"Shared",VLOOKUP(O29,DiscoSheet!C:P,13,0),VLOOKUP(O29,KPN_input!F:W,17,0)*VLOOKUP(O29,KPN_input!F:W,18,0))</f>
        <v>2.0</v>
      </c>
      <c r="G29" s="1" t="str">
        <f>IF(H29&lt;&gt;"Shared",VLOOKUP(O29,DiscoSheet!C:I,7,0),ROUND(VLOOKUP(O29,KPN_input!F:U,16,0)/1024,0))</f>
        <v>8.0</v>
      </c>
      <c r="H29" s="1" t="s">
        <v>1428</v>
      </c>
      <c r="I29" s="1" t="str">
        <f>IF(NOT(H29="Shared"),VLOOKUP(O29,DiscoSheet!C:P,14,0),"")</f>
        <v>2.0</v>
      </c>
      <c r="J29" s="1" t="str">
        <f>IF(NOT(H29="Shared"),VLOOKUP(O29,DiscoSheet!C:J,8,0),"")</f>
        <v>8.0</v>
      </c>
      <c r="N29" s="1" t="s">
        <v>77</v>
      </c>
      <c r="O29" s="1" t="s">
        <v>123</v>
      </c>
      <c r="R29" s="1" t="s">
        <v>58</v>
      </c>
      <c r="W29" s="1" t="str">
        <f t="shared" si="0"/>
        <v>29-26</v>
      </c>
    </row>
    <row r="30" spans="1:23" hidden="1">
      <c r="A30" s="12">
        <v>27</v>
      </c>
      <c r="B30" s="1">
        <v>12</v>
      </c>
      <c r="C30" s="1" t="str">
        <f>VLOOKUP(B30,Applications!A:C,3,0)</f>
        <v>Avaya</v>
      </c>
      <c r="D30" s="1" t="s">
        <v>10</v>
      </c>
      <c r="F30" s="1" t="e">
        <f>IF(H30&lt;&gt;"Shared",VLOOKUP(O30,DiscoSheet!C:P,13,0),VLOOKUP(O30,KPN_input!F:W,17,0)*VLOOKUP(O30,KPN_input!F:W,18,0))</f>
        <v>#N/A</v>
      </c>
      <c r="G30" s="1" t="e">
        <f>IF(H30&lt;&gt;"Shared",VLOOKUP(O30,DiscoSheet!C:I,7,0),ROUND(VLOOKUP(O30,KPN_input!F:U,16,0)/1024,0))</f>
        <v>#N/A</v>
      </c>
      <c r="I30" s="1" t="e">
        <f>IF(NOT(H30="Shared"),VLOOKUP(O30,DiscoSheet!C:P,14,0),"")</f>
        <v>#N/A</v>
      </c>
      <c r="J30" s="1" t="e">
        <f>IF(NOT(H30="Shared"),VLOOKUP(O30,DiscoSheet!C:J,8,0),"")</f>
        <v>#N/A</v>
      </c>
      <c r="N30" s="1" t="s">
        <v>77</v>
      </c>
      <c r="O30" s="1" t="s">
        <v>1234</v>
      </c>
      <c r="W30" s="1" t="str">
        <f t="shared" si="0"/>
        <v>12-27</v>
      </c>
    </row>
    <row r="31" spans="1:23" hidden="1">
      <c r="A31" s="12">
        <v>28</v>
      </c>
      <c r="B31" s="1">
        <v>19</v>
      </c>
      <c r="C31" s="1" t="str">
        <f>VLOOKUP(B31,Applications!A:C,3,0)</f>
        <v>Thinconnect</v>
      </c>
      <c r="D31" s="1" t="s">
        <v>10</v>
      </c>
      <c r="F31" s="1" t="e">
        <f>IF(H31&lt;&gt;"Shared",VLOOKUP(O31,DiscoSheet!C:P,13,0),VLOOKUP(O31,KPN_input!F:W,17,0)*VLOOKUP(O31,KPN_input!F:W,18,0))</f>
        <v>#N/A</v>
      </c>
      <c r="G31" s="1" t="e">
        <f>IF(H31&lt;&gt;"Shared",VLOOKUP(O31,DiscoSheet!C:I,7,0),ROUND(VLOOKUP(O31,KPN_input!F:U,16,0)/1024,0))</f>
        <v>#N/A</v>
      </c>
      <c r="I31" s="1" t="e">
        <f>IF(NOT(H31="Shared"),VLOOKUP(O31,DiscoSheet!C:P,14,0),"")</f>
        <v>#N/A</v>
      </c>
      <c r="J31" s="1" t="e">
        <f>IF(NOT(H31="Shared"),VLOOKUP(O31,DiscoSheet!C:J,8,0),"")</f>
        <v>#N/A</v>
      </c>
      <c r="N31" s="1" t="s">
        <v>77</v>
      </c>
      <c r="O31" s="1" t="s">
        <v>1059</v>
      </c>
      <c r="R31" s="1" t="s">
        <v>182</v>
      </c>
      <c r="W31" s="1" t="str">
        <f t="shared" si="0"/>
        <v>19-28</v>
      </c>
    </row>
    <row r="32" spans="1:23" hidden="1">
      <c r="A32" s="12">
        <v>29</v>
      </c>
      <c r="B32" s="1">
        <v>7</v>
      </c>
      <c r="C32" s="1" t="str">
        <f>VLOOKUP(B32,Applications!A:C,3,0)</f>
        <v>iProcess</v>
      </c>
      <c r="D32" s="1" t="s">
        <v>10</v>
      </c>
      <c r="F32" s="1" t="e">
        <f>IF(H32&lt;&gt;"Shared",VLOOKUP(O32,DiscoSheet!C:P,13,0),VLOOKUP(O32,KPN_input!F:W,17,0)*VLOOKUP(O32,KPN_input!F:W,18,0))</f>
        <v>#N/A</v>
      </c>
      <c r="G32" s="1" t="e">
        <f>IF(H32&lt;&gt;"Shared",VLOOKUP(O32,DiscoSheet!C:I,7,0),ROUND(VLOOKUP(O32,KPN_input!F:U,16,0)/1024,0))</f>
        <v>#N/A</v>
      </c>
      <c r="I32" s="1" t="e">
        <f>IF(NOT(H32="Shared"),VLOOKUP(O32,DiscoSheet!C:P,14,0),"")</f>
        <v>#N/A</v>
      </c>
      <c r="J32" s="1" t="e">
        <f>IF(NOT(H32="Shared"),VLOOKUP(O32,DiscoSheet!C:J,8,0),"")</f>
        <v>#N/A</v>
      </c>
      <c r="N32" s="1" t="s">
        <v>77</v>
      </c>
      <c r="O32" s="1" t="s">
        <v>1009</v>
      </c>
      <c r="V32" s="4"/>
      <c r="W32" s="1" t="str">
        <f t="shared" si="0"/>
        <v>7-29</v>
      </c>
    </row>
    <row r="33" spans="1:23" hidden="1">
      <c r="A33" s="12">
        <v>30</v>
      </c>
      <c r="B33" s="1">
        <v>21</v>
      </c>
      <c r="C33" s="1" t="str">
        <f>VLOOKUP(B33,Applications!A:C,3,0)</f>
        <v>RWE AD servers</v>
      </c>
      <c r="D33" s="1" t="s">
        <v>10</v>
      </c>
      <c r="F33" s="1" t="e">
        <f>IF(H33&lt;&gt;"Shared",VLOOKUP(O33,DiscoSheet!C:P,13,0),VLOOKUP(O33,KPN_input!F:W,17,0)*VLOOKUP(O33,KPN_input!F:W,18,0))</f>
        <v>#N/A</v>
      </c>
      <c r="G33" s="1" t="e">
        <f>IF(H33&lt;&gt;"Shared",VLOOKUP(O33,DiscoSheet!C:I,7,0),ROUND(VLOOKUP(O33,KPN_input!F:U,16,0)/1024,0))</f>
        <v>#N/A</v>
      </c>
      <c r="I33" s="1" t="e">
        <f>IF(NOT(H33="Shared"),VLOOKUP(O33,DiscoSheet!C:P,14,0),"")</f>
        <v>#N/A</v>
      </c>
      <c r="J33" s="1" t="e">
        <f>IF(NOT(H33="Shared"),VLOOKUP(O33,DiscoSheet!C:J,8,0),"")</f>
        <v>#N/A</v>
      </c>
      <c r="N33" s="1" t="s">
        <v>77</v>
      </c>
      <c r="O33" s="1" t="s">
        <v>1243</v>
      </c>
      <c r="W33" s="1" t="str">
        <f t="shared" si="0"/>
        <v>21-30</v>
      </c>
    </row>
    <row r="34" spans="1:23" hidden="1">
      <c r="A34" s="12">
        <v>31</v>
      </c>
      <c r="B34" s="1">
        <v>18</v>
      </c>
      <c r="C34" s="1" t="str">
        <f>VLOOKUP(B34,Applications!A:C,3,0)</f>
        <v>Audit Base</v>
      </c>
      <c r="D34" s="1" t="s">
        <v>10</v>
      </c>
      <c r="F34" s="1" t="e">
        <f>IF(H34&lt;&gt;"Shared",VLOOKUP(O34,DiscoSheet!C:P,13,0),VLOOKUP(O34,KPN_input!F:W,17,0)*VLOOKUP(O34,KPN_input!F:W,18,0))</f>
        <v>#N/A</v>
      </c>
      <c r="G34" s="1" t="e">
        <f>IF(H34&lt;&gt;"Shared",VLOOKUP(O34,DiscoSheet!C:I,7,0),ROUND(VLOOKUP(O34,KPN_input!F:U,16,0)/1024,0))</f>
        <v>#N/A</v>
      </c>
      <c r="I34" s="1" t="e">
        <f>IF(NOT(H34="Shared"),VLOOKUP(O34,DiscoSheet!C:P,14,0),"")</f>
        <v>#N/A</v>
      </c>
      <c r="J34" s="1" t="e">
        <f>IF(NOT(H34="Shared"),VLOOKUP(O34,DiscoSheet!C:J,8,0),"")</f>
        <v>#N/A</v>
      </c>
      <c r="N34" s="1" t="s">
        <v>77</v>
      </c>
      <c r="O34" s="1" t="s">
        <v>1246</v>
      </c>
      <c r="W34" s="1" t="str">
        <f t="shared" si="0"/>
        <v>18-31</v>
      </c>
    </row>
    <row r="35" spans="1:23" hidden="1">
      <c r="A35" s="1">
        <v>32</v>
      </c>
      <c r="B35" s="1">
        <v>22</v>
      </c>
      <c r="C35" s="1" t="str">
        <f>VLOOKUP(B35,Applications!A:C,3,0)</f>
        <v>TIJSS</v>
      </c>
      <c r="D35" s="1" t="s">
        <v>10</v>
      </c>
      <c r="F35" s="1" t="e">
        <f>IF(H35&lt;&gt;"Shared",VLOOKUP(O35,DiscoSheet!C:P,13,0),VLOOKUP(O35,KPN_input!F:W,17,0)*VLOOKUP(O35,KPN_input!F:W,18,0))</f>
        <v>#N/A</v>
      </c>
      <c r="G35" s="1" t="e">
        <f>IF(H35&lt;&gt;"Shared",VLOOKUP(O35,DiscoSheet!C:I,7,0),ROUND(VLOOKUP(O35,KPN_input!F:U,16,0)/1024,0))</f>
        <v>#N/A</v>
      </c>
      <c r="I35" s="1" t="e">
        <f>IF(NOT(H35="Shared"),VLOOKUP(O35,DiscoSheet!C:P,14,0),"")</f>
        <v>#N/A</v>
      </c>
      <c r="J35" s="1" t="e">
        <f>IF(NOT(H35="Shared"),VLOOKUP(O35,DiscoSheet!C:J,8,0),"")</f>
        <v>#N/A</v>
      </c>
      <c r="N35" s="1" t="s">
        <v>77</v>
      </c>
      <c r="O35" s="1" t="s">
        <v>1247</v>
      </c>
      <c r="R35" s="1" t="s">
        <v>47</v>
      </c>
      <c r="W35" s="1" t="str">
        <f t="shared" si="0"/>
        <v>22-32</v>
      </c>
    </row>
    <row r="36" spans="1:23" hidden="1">
      <c r="A36" s="1">
        <v>33</v>
      </c>
      <c r="B36" s="1">
        <v>5</v>
      </c>
      <c r="C36" s="1" t="str">
        <f>VLOOKUP(B36,Applications!A:C,3,0)</f>
        <v>Sharepoint</v>
      </c>
      <c r="D36" s="1" t="s">
        <v>10</v>
      </c>
      <c r="F36" s="1" t="e">
        <f>IF(H36&lt;&gt;"Shared",VLOOKUP(O36,DiscoSheet!C:P,13,0),VLOOKUP(O36,KPN_input!F:W,17,0)*VLOOKUP(O36,KPN_input!F:W,18,0))</f>
        <v>#N/A</v>
      </c>
      <c r="G36" s="1" t="e">
        <f>IF(H36&lt;&gt;"Shared",VLOOKUP(O36,DiscoSheet!C:I,7,0),ROUND(VLOOKUP(O36,KPN_input!F:U,16,0)/1024,0))</f>
        <v>#N/A</v>
      </c>
      <c r="I36" s="1" t="e">
        <f>IF(NOT(H36="Shared"),VLOOKUP(O36,DiscoSheet!C:P,14,0),"")</f>
        <v>#N/A</v>
      </c>
      <c r="J36" s="1" t="e">
        <f>IF(NOT(H36="Shared"),VLOOKUP(O36,DiscoSheet!C:J,8,0),"")</f>
        <v>#N/A</v>
      </c>
      <c r="N36" s="1" t="s">
        <v>77</v>
      </c>
      <c r="O36" s="1" t="s">
        <v>1248</v>
      </c>
      <c r="W36" s="1" t="str">
        <f t="shared" ref="W36:W57" si="3">B36&amp;"-"&amp;A36</f>
        <v>5-33</v>
      </c>
    </row>
    <row r="37" spans="1:23" hidden="1">
      <c r="A37" s="1">
        <v>34</v>
      </c>
      <c r="B37" s="1">
        <v>30</v>
      </c>
      <c r="C37" s="1" t="str">
        <f>VLOOKUP(B37,Applications!A:C,3,0)</f>
        <v>HISA</v>
      </c>
      <c r="D37" s="1" t="s">
        <v>10</v>
      </c>
      <c r="F37" s="1" t="e">
        <f>IF(H37&lt;&gt;"Shared",VLOOKUP(O37,DiscoSheet!C:P,13,0),VLOOKUP(O37,KPN_input!F:W,17,0)*VLOOKUP(O37,KPN_input!F:W,18,0))</f>
        <v>#N/A</v>
      </c>
      <c r="G37" s="1" t="e">
        <f>IF(H37&lt;&gt;"Shared",VLOOKUP(O37,DiscoSheet!C:I,7,0),ROUND(VLOOKUP(O37,KPN_input!F:U,16,0)/1024,0))</f>
        <v>#N/A</v>
      </c>
      <c r="I37" s="1" t="e">
        <f>IF(NOT(H37="Shared"),VLOOKUP(O37,DiscoSheet!C:P,14,0),"")</f>
        <v>#N/A</v>
      </c>
      <c r="J37" s="1" t="e">
        <f>IF(NOT(H37="Shared"),VLOOKUP(O37,DiscoSheet!C:J,8,0),"")</f>
        <v>#N/A</v>
      </c>
      <c r="N37" s="1" t="s">
        <v>77</v>
      </c>
      <c r="O37" s="1" t="s">
        <v>631</v>
      </c>
      <c r="W37" s="1" t="str">
        <f t="shared" si="3"/>
        <v>30-34</v>
      </c>
    </row>
    <row r="38" spans="1:23" hidden="1">
      <c r="A38" s="1">
        <v>35</v>
      </c>
      <c r="B38" s="1">
        <v>7</v>
      </c>
      <c r="C38" s="1" t="str">
        <f>VLOOKUP(B38,Applications!A:C,3,0)</f>
        <v>iProcess</v>
      </c>
      <c r="D38" s="1" t="s">
        <v>10</v>
      </c>
      <c r="F38" s="1" t="e">
        <f>IF(H38&lt;&gt;"Shared",VLOOKUP(O38,DiscoSheet!C:P,13,0),VLOOKUP(O38,KPN_input!F:W,17,0)*VLOOKUP(O38,KPN_input!F:W,18,0))</f>
        <v>#N/A</v>
      </c>
      <c r="G38" s="1" t="e">
        <f>IF(H38&lt;&gt;"Shared",VLOOKUP(O38,DiscoSheet!C:I,7,0),ROUND(VLOOKUP(O38,KPN_input!F:U,16,0)/1024,0))</f>
        <v>#N/A</v>
      </c>
      <c r="I38" s="1" t="e">
        <f>IF(NOT(H38="Shared"),VLOOKUP(O38,DiscoSheet!C:P,14,0),"")</f>
        <v>#N/A</v>
      </c>
      <c r="J38" s="1" t="e">
        <f>IF(NOT(H38="Shared"),VLOOKUP(O38,DiscoSheet!C:J,8,0),"")</f>
        <v>#N/A</v>
      </c>
      <c r="N38" s="1" t="s">
        <v>77</v>
      </c>
      <c r="O38" s="1" t="s">
        <v>86</v>
      </c>
      <c r="W38" s="1" t="str">
        <f t="shared" si="3"/>
        <v>7-35</v>
      </c>
    </row>
    <row r="39" spans="1:23" hidden="1">
      <c r="A39" s="1">
        <v>36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IF(H39&lt;&gt;"Shared",VLOOKUP(O39,DiscoSheet!C:P,13,0),VLOOKUP(O39,KPN_input!F:W,17,0)*VLOOKUP(O39,KPN_input!F:W,18,0))</f>
        <v>#N/A</v>
      </c>
      <c r="G39" s="1" t="e">
        <f>IF(H39&lt;&gt;"Shared",VLOOKUP(O39,DiscoSheet!C:I,7,0),ROUND(VLOOKUP(O39,KPN_input!F:U,16,0)/1024,0))</f>
        <v>#N/A</v>
      </c>
      <c r="I39" s="1" t="e">
        <f>IF(NOT(H39="Shared"),VLOOKUP(O39,DiscoSheet!C:P,14,0),"")</f>
        <v>#N/A</v>
      </c>
      <c r="J39" s="1" t="e">
        <f>IF(NOT(H39="Shared"),VLOOKUP(O39,DiscoSheet!C:J,8,0),"")</f>
        <v>#N/A</v>
      </c>
      <c r="N39" s="1" t="s">
        <v>77</v>
      </c>
      <c r="O39" s="1" t="s">
        <v>87</v>
      </c>
      <c r="W39" s="1" t="str">
        <f t="shared" si="3"/>
        <v>7-36</v>
      </c>
    </row>
    <row r="40" spans="1:23" hidden="1">
      <c r="A40" s="1">
        <v>37</v>
      </c>
      <c r="B40" s="1">
        <v>9</v>
      </c>
      <c r="C40" s="1" t="str">
        <f>VLOOKUP(B40,Applications!A:C,3,0)</f>
        <v>SAP CRM</v>
      </c>
      <c r="D40" s="1" t="s">
        <v>10</v>
      </c>
      <c r="F40" s="1" t="e">
        <f>IF(H40&lt;&gt;"Shared",VLOOKUP(O40,DiscoSheet!C:P,13,0),VLOOKUP(O40,KPN_input!F:W,17,0)*VLOOKUP(O40,KPN_input!F:W,18,0))</f>
        <v>#N/A</v>
      </c>
      <c r="G40" s="1" t="e">
        <f>IF(H40&lt;&gt;"Shared",VLOOKUP(O40,DiscoSheet!C:I,7,0),ROUND(VLOOKUP(O40,KPN_input!F:U,16,0)/1024,0))</f>
        <v>#N/A</v>
      </c>
      <c r="I40" s="1" t="e">
        <f>IF(NOT(H40="Shared"),VLOOKUP(O40,DiscoSheet!C:P,14,0),"")</f>
        <v>#N/A</v>
      </c>
      <c r="J40" s="1" t="e">
        <f>IF(NOT(H40="Shared"),VLOOKUP(O40,DiscoSheet!C:J,8,0),"")</f>
        <v>#N/A</v>
      </c>
      <c r="N40" s="1" t="s">
        <v>77</v>
      </c>
      <c r="O40" s="1" t="s">
        <v>958</v>
      </c>
      <c r="W40" s="1" t="str">
        <f t="shared" si="3"/>
        <v>9-37</v>
      </c>
    </row>
    <row r="41" spans="1:23" hidden="1">
      <c r="A41" s="1">
        <v>38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IF(H41&lt;&gt;"Shared",VLOOKUP(O41,DiscoSheet!C:P,13,0),VLOOKUP(O41,KPN_input!F:W,17,0)*VLOOKUP(O41,KPN_input!F:W,18,0))</f>
        <v>#N/A</v>
      </c>
      <c r="G41" s="1" t="e">
        <f>IF(H41&lt;&gt;"Shared",VLOOKUP(O41,DiscoSheet!C:I,7,0),ROUND(VLOOKUP(O41,KPN_input!F:U,16,0)/1024,0))</f>
        <v>#N/A</v>
      </c>
      <c r="I41" s="1" t="e">
        <f>IF(NOT(H41="Shared"),VLOOKUP(O41,DiscoSheet!C:P,14,0),"")</f>
        <v>#N/A</v>
      </c>
      <c r="J41" s="1" t="e">
        <f>IF(NOT(H41="Shared"),VLOOKUP(O41,DiscoSheet!C:J,8,0),"")</f>
        <v>#N/A</v>
      </c>
      <c r="N41" s="1" t="s">
        <v>77</v>
      </c>
      <c r="O41" s="1" t="s">
        <v>962</v>
      </c>
      <c r="W41" s="1" t="str">
        <f t="shared" si="3"/>
        <v>9-38</v>
      </c>
    </row>
    <row r="42" spans="1:23" hidden="1">
      <c r="A42" s="1">
        <v>39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IF(H42&lt;&gt;"Shared",VLOOKUP(O42,DiscoSheet!C:P,13,0),VLOOKUP(O42,KPN_input!F:W,17,0)*VLOOKUP(O42,KPN_input!F:W,18,0))</f>
        <v>#N/A</v>
      </c>
      <c r="G42" s="1" t="e">
        <f>IF(H42&lt;&gt;"Shared",VLOOKUP(O42,DiscoSheet!C:I,7,0),ROUND(VLOOKUP(O42,KPN_input!F:U,16,0)/1024,0))</f>
        <v>#N/A</v>
      </c>
      <c r="I42" s="1" t="e">
        <f>IF(NOT(H42="Shared"),VLOOKUP(O42,DiscoSheet!C:P,14,0),"")</f>
        <v>#N/A</v>
      </c>
      <c r="J42" s="1" t="e">
        <f>IF(NOT(H42="Shared"),VLOOKUP(O42,DiscoSheet!C:J,8,0),"")</f>
        <v>#N/A</v>
      </c>
      <c r="N42" s="1" t="s">
        <v>77</v>
      </c>
      <c r="O42" s="1" t="s">
        <v>966</v>
      </c>
      <c r="W42" s="1" t="str">
        <f t="shared" si="3"/>
        <v>9-39</v>
      </c>
    </row>
    <row r="43" spans="1:23" hidden="1">
      <c r="A43" s="1">
        <v>40</v>
      </c>
      <c r="B43" s="1">
        <v>8</v>
      </c>
      <c r="C43" s="1" t="str">
        <f>VLOOKUP(B43,Applications!A:C,3,0)</f>
        <v>SAP ISU</v>
      </c>
      <c r="D43" s="1" t="s">
        <v>10</v>
      </c>
      <c r="F43" s="1" t="e">
        <f>IF(H43&lt;&gt;"Shared",VLOOKUP(O43,DiscoSheet!C:P,13,0),VLOOKUP(O43,KPN_input!F:W,17,0)*VLOOKUP(O43,KPN_input!F:W,18,0))</f>
        <v>#N/A</v>
      </c>
      <c r="G43" s="1" t="e">
        <f>IF(H43&lt;&gt;"Shared",VLOOKUP(O43,DiscoSheet!C:I,7,0),ROUND(VLOOKUP(O43,KPN_input!F:U,16,0)/1024,0))</f>
        <v>#N/A</v>
      </c>
      <c r="I43" s="1" t="e">
        <f>IF(NOT(H43="Shared"),VLOOKUP(O43,DiscoSheet!C:P,14,0),"")</f>
        <v>#N/A</v>
      </c>
      <c r="J43" s="1" t="e">
        <f>IF(NOT(H43="Shared"),VLOOKUP(O43,DiscoSheet!C:J,8,0),"")</f>
        <v>#N/A</v>
      </c>
      <c r="N43" s="1" t="s">
        <v>77</v>
      </c>
      <c r="O43" s="1" t="s">
        <v>969</v>
      </c>
      <c r="W43" s="1" t="str">
        <f t="shared" si="3"/>
        <v>8-40</v>
      </c>
    </row>
    <row r="44" spans="1:23" hidden="1">
      <c r="A44" s="1">
        <v>41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IF(H44&lt;&gt;"Shared",VLOOKUP(O44,DiscoSheet!C:P,13,0),VLOOKUP(O44,KPN_input!F:W,17,0)*VLOOKUP(O44,KPN_input!F:W,18,0))</f>
        <v>#N/A</v>
      </c>
      <c r="G44" s="1" t="e">
        <f>IF(H44&lt;&gt;"Shared",VLOOKUP(O44,DiscoSheet!C:I,7,0),ROUND(VLOOKUP(O44,KPN_input!F:U,16,0)/1024,0))</f>
        <v>#N/A</v>
      </c>
      <c r="I44" s="1" t="e">
        <f>IF(NOT(H44="Shared"),VLOOKUP(O44,DiscoSheet!C:P,14,0),"")</f>
        <v>#N/A</v>
      </c>
      <c r="J44" s="1" t="e">
        <f>IF(NOT(H44="Shared"),VLOOKUP(O44,DiscoSheet!C:J,8,0),"")</f>
        <v>#N/A</v>
      </c>
      <c r="N44" s="1" t="s">
        <v>77</v>
      </c>
      <c r="O44" s="1" t="s">
        <v>973</v>
      </c>
      <c r="W44" s="1" t="str">
        <f t="shared" si="3"/>
        <v>8-41</v>
      </c>
    </row>
    <row r="45" spans="1:23" hidden="1">
      <c r="A45" s="1">
        <v>42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IF(H45&lt;&gt;"Shared",VLOOKUP(O45,DiscoSheet!C:P,13,0),VLOOKUP(O45,KPN_input!F:W,17,0)*VLOOKUP(O45,KPN_input!F:W,18,0))</f>
        <v>#N/A</v>
      </c>
      <c r="G45" s="1" t="e">
        <f>IF(H45&lt;&gt;"Shared",VLOOKUP(O45,DiscoSheet!C:I,7,0),ROUND(VLOOKUP(O45,KPN_input!F:U,16,0)/1024,0))</f>
        <v>#N/A</v>
      </c>
      <c r="I45" s="1" t="e">
        <f>IF(NOT(H45="Shared"),VLOOKUP(O45,DiscoSheet!C:P,14,0),"")</f>
        <v>#N/A</v>
      </c>
      <c r="J45" s="1" t="e">
        <f>IF(NOT(H45="Shared"),VLOOKUP(O45,DiscoSheet!C:J,8,0),"")</f>
        <v>#N/A</v>
      </c>
      <c r="N45" s="1" t="s">
        <v>77</v>
      </c>
      <c r="O45" s="1" t="s">
        <v>977</v>
      </c>
      <c r="W45" s="1" t="str">
        <f t="shared" si="3"/>
        <v>8-42</v>
      </c>
    </row>
    <row r="46" spans="1:23" hidden="1">
      <c r="A46" s="1">
        <v>43</v>
      </c>
      <c r="B46" s="1">
        <v>24</v>
      </c>
      <c r="C46" s="1" t="str">
        <f>VLOOKUP(B46,Applications!A:C,3,0)</f>
        <v>All4One</v>
      </c>
      <c r="D46" s="1" t="s">
        <v>10</v>
      </c>
      <c r="F46" s="1" t="e">
        <f>IF(H46&lt;&gt;"Shared",VLOOKUP(O46,DiscoSheet!C:P,13,0),VLOOKUP(O46,KPN_input!F:W,17,0)*VLOOKUP(O46,KPN_input!F:W,18,0))</f>
        <v>#N/A</v>
      </c>
      <c r="G46" s="1" t="e">
        <f>IF(H46&lt;&gt;"Shared",VLOOKUP(O46,DiscoSheet!C:I,7,0),ROUND(VLOOKUP(O46,KPN_input!F:U,16,0)/1024,0))</f>
        <v>#N/A</v>
      </c>
      <c r="I46" s="1" t="e">
        <f>IF(NOT(H46="Shared"),VLOOKUP(O46,DiscoSheet!C:P,14,0),"")</f>
        <v>#N/A</v>
      </c>
      <c r="J46" s="1" t="e">
        <f>IF(NOT(H46="Shared"),VLOOKUP(O46,DiscoSheet!C:J,8,0),"")</f>
        <v>#N/A</v>
      </c>
      <c r="N46" s="1" t="s">
        <v>77</v>
      </c>
      <c r="O46" s="1" t="s">
        <v>1289</v>
      </c>
      <c r="W46" s="1" t="str">
        <f t="shared" si="3"/>
        <v>24-43</v>
      </c>
    </row>
    <row r="47" spans="1:23" hidden="1">
      <c r="A47" s="1">
        <v>44</v>
      </c>
      <c r="B47" s="1">
        <v>23</v>
      </c>
      <c r="C47" s="1" t="str">
        <f>VLOOKUP(B47,Applications!A:C,3,0)</f>
        <v>TPM</v>
      </c>
      <c r="D47" s="1" t="s">
        <v>10</v>
      </c>
      <c r="F47" s="1" t="e">
        <f>IF(H47&lt;&gt;"Shared",VLOOKUP(O47,DiscoSheet!C:P,13,0),VLOOKUP(O47,KPN_input!F:W,17,0)*VLOOKUP(O47,KPN_input!F:W,18,0))</f>
        <v>#N/A</v>
      </c>
      <c r="G47" s="1" t="e">
        <f>IF(H47&lt;&gt;"Shared",VLOOKUP(O47,DiscoSheet!C:I,7,0),ROUND(VLOOKUP(O47,KPN_input!F:U,16,0)/1024,0))</f>
        <v>#N/A</v>
      </c>
      <c r="I47" s="1" t="e">
        <f>IF(NOT(H47="Shared"),VLOOKUP(O47,DiscoSheet!C:P,14,0),"")</f>
        <v>#N/A</v>
      </c>
      <c r="J47" s="1" t="e">
        <f>IF(NOT(H47="Shared"),VLOOKUP(O47,DiscoSheet!C:J,8,0),"")</f>
        <v>#N/A</v>
      </c>
      <c r="N47" s="1" t="s">
        <v>77</v>
      </c>
      <c r="O47" s="1" t="s">
        <v>85</v>
      </c>
      <c r="W47" s="1" t="str">
        <f t="shared" si="3"/>
        <v>23-44</v>
      </c>
    </row>
    <row r="48" spans="1:23" hidden="1">
      <c r="A48" s="1">
        <v>45</v>
      </c>
      <c r="B48" s="1">
        <v>31</v>
      </c>
      <c r="C48" s="1" t="str">
        <f>VLOOKUP(B48,Applications!A:C,3,0)</f>
        <v>RWE ftp</v>
      </c>
      <c r="D48" s="1" t="s">
        <v>10</v>
      </c>
      <c r="F48" s="1" t="e">
        <f>IF(H48&lt;&gt;"Shared",VLOOKUP(O48,DiscoSheet!C:P,13,0),VLOOKUP(O48,KPN_input!F:W,17,0)*VLOOKUP(O48,KPN_input!F:W,18,0))</f>
        <v>#N/A</v>
      </c>
      <c r="G48" s="1" t="e">
        <f>IF(H48&lt;&gt;"Shared",VLOOKUP(O48,DiscoSheet!C:I,7,0),ROUND(VLOOKUP(O48,KPN_input!F:U,16,0)/1024,0))</f>
        <v>#N/A</v>
      </c>
      <c r="I48" s="1" t="e">
        <f>IF(NOT(H48="Shared"),VLOOKUP(O48,DiscoSheet!C:P,14,0),"")</f>
        <v>#N/A</v>
      </c>
      <c r="J48" s="1" t="e">
        <f>IF(NOT(H48="Shared"),VLOOKUP(O48,DiscoSheet!C:J,8,0),"")</f>
        <v>#N/A</v>
      </c>
      <c r="N48" s="1" t="s">
        <v>77</v>
      </c>
      <c r="O48" s="1" t="s">
        <v>1336</v>
      </c>
      <c r="W48" s="1" t="str">
        <f t="shared" si="3"/>
        <v>31-45</v>
      </c>
    </row>
    <row r="49" spans="1:23" hidden="1">
      <c r="A49" s="1">
        <v>46</v>
      </c>
      <c r="B49" s="1">
        <v>27</v>
      </c>
      <c r="C49" s="1" t="str">
        <f>VLOOKUP(B49,Applications!A:C,3,0)</f>
        <v>mail.essent.nl</v>
      </c>
      <c r="D49" s="1" t="s">
        <v>10</v>
      </c>
      <c r="F49" s="1" t="e">
        <f>IF(H49&lt;&gt;"Shared",VLOOKUP(O49,DiscoSheet!C:P,13,0),VLOOKUP(O49,KPN_input!F:W,17,0)*VLOOKUP(O49,KPN_input!F:W,18,0))</f>
        <v>#N/A</v>
      </c>
      <c r="G49" s="1" t="e">
        <f>IF(H49&lt;&gt;"Shared",VLOOKUP(O49,DiscoSheet!C:I,7,0),ROUND(VLOOKUP(O49,KPN_input!F:U,16,0)/1024,0))</f>
        <v>#N/A</v>
      </c>
      <c r="I49" s="1" t="e">
        <f>IF(NOT(H49="Shared"),VLOOKUP(O49,DiscoSheet!C:P,14,0),"")</f>
        <v>#N/A</v>
      </c>
      <c r="J49" s="1" t="e">
        <f>IF(NOT(H49="Shared"),VLOOKUP(O49,DiscoSheet!C:J,8,0),"")</f>
        <v>#N/A</v>
      </c>
      <c r="N49" s="1" t="s">
        <v>77</v>
      </c>
      <c r="O49" s="1" t="s">
        <v>64</v>
      </c>
      <c r="W49" s="1" t="str">
        <f t="shared" si="3"/>
        <v>27-46</v>
      </c>
    </row>
    <row r="50" spans="1:23">
      <c r="A50" s="1">
        <v>47</v>
      </c>
      <c r="B50" s="1">
        <v>32</v>
      </c>
      <c r="C50" s="1" t="str">
        <f>VLOOKUP(B50,Applications!A:C,3,0)</f>
        <v>ODS</v>
      </c>
      <c r="D50" s="1" t="s">
        <v>9</v>
      </c>
      <c r="E50" s="1" t="s">
        <v>1429</v>
      </c>
      <c r="F50" s="1">
        <f>IF(H50&lt;&gt;"Shared",VLOOKUP(O50,DiscoSheet!C:P,13,0),VLOOKUP(O50,KPN_input!F:W,17,0)*VLOOKUP(O50,KPN_input!F:W,18,0))</f>
        <v>8</v>
      </c>
      <c r="G50" s="1">
        <f>IF(H50&lt;&gt;"Shared",VLOOKUP(O50,DiscoSheet!C:I,7,0),ROUND(VLOOKUP(O50,KPN_input!F:U,16,0)/1024,0))</f>
        <v>31</v>
      </c>
      <c r="H50" s="1" t="s">
        <v>1430</v>
      </c>
      <c r="I50" s="1" t="str">
        <f>IF(NOT(H50="Shared"),VLOOKUP(O50,DiscoSheet!C:P,14,0),"")</f>
        <v/>
      </c>
      <c r="J50" s="1" t="str">
        <f>IF(NOT(H50="Shared"),VLOOKUP(O50,DiscoSheet!C:J,8,0),"")</f>
        <v/>
      </c>
      <c r="N50" s="1" t="s">
        <v>77</v>
      </c>
      <c r="O50" s="1" t="s">
        <v>987</v>
      </c>
      <c r="P50" s="1" t="s">
        <v>1646</v>
      </c>
      <c r="Q50" s="78" t="s">
        <v>1488</v>
      </c>
      <c r="R50" s="1" t="s">
        <v>29</v>
      </c>
      <c r="W50" s="1" t="str">
        <f t="shared" si="3"/>
        <v>32-47</v>
      </c>
    </row>
    <row r="51" spans="1:23" hidden="1">
      <c r="A51" s="1">
        <v>48</v>
      </c>
      <c r="B51" s="1">
        <v>33</v>
      </c>
      <c r="C51" s="1" t="str">
        <f>VLOOKUP(B51,Applications!A:C,3,0)</f>
        <v>TEP</v>
      </c>
      <c r="D51" s="1" t="s">
        <v>10</v>
      </c>
      <c r="F51" s="1" t="e">
        <f>IF(H51&lt;&gt;"Shared",VLOOKUP(O51,DiscoSheet!C:P,13,0),VLOOKUP(O51,KPN_input!F:W,17,0)*VLOOKUP(O51,KPN_input!F:W,18,0))</f>
        <v>#N/A</v>
      </c>
      <c r="G51" s="1" t="e">
        <f>IF(H51&lt;&gt;"Shared",VLOOKUP(O51,DiscoSheet!C:I,7,0),ROUND(VLOOKUP(O51,KPN_input!F:U,16,0)/1024,0))</f>
        <v>#N/A</v>
      </c>
      <c r="I51" s="1" t="e">
        <f>IF(NOT(H51="Shared"),VLOOKUP(O51,DiscoSheet!C:P,14,0),"")</f>
        <v>#N/A</v>
      </c>
      <c r="J51" s="1" t="e">
        <f>IF(NOT(H51="Shared"),VLOOKUP(O51,DiscoSheet!C:J,8,0),"")</f>
        <v>#N/A</v>
      </c>
      <c r="N51" s="1" t="s">
        <v>77</v>
      </c>
      <c r="O51" s="1" t="s">
        <v>1361</v>
      </c>
      <c r="W51" s="1" t="str">
        <f t="shared" si="3"/>
        <v>33-48</v>
      </c>
    </row>
    <row r="52" spans="1:23" hidden="1">
      <c r="A52" s="1">
        <v>49</v>
      </c>
      <c r="B52" s="1">
        <v>17</v>
      </c>
      <c r="C52" s="1" t="str">
        <f>VLOOKUP(B52,Applications!A:C,3,0)</f>
        <v>EDSN Gateway</v>
      </c>
      <c r="D52" s="1" t="s">
        <v>10</v>
      </c>
      <c r="F52" s="1" t="e">
        <f>IF(H52&lt;&gt;"Shared",VLOOKUP(O52,DiscoSheet!C:P,13,0),VLOOKUP(O52,KPN_input!F:W,17,0)*VLOOKUP(O52,KPN_input!F:W,18,0))</f>
        <v>#N/A</v>
      </c>
      <c r="G52" s="1" t="e">
        <f>IF(H52&lt;&gt;"Shared",VLOOKUP(O52,DiscoSheet!C:I,7,0),ROUND(VLOOKUP(O52,KPN_input!F:U,16,0)/1024,0))</f>
        <v>#N/A</v>
      </c>
      <c r="I52" s="1" t="e">
        <f>IF(NOT(H52="Shared"),VLOOKUP(O52,DiscoSheet!C:P,14,0),"")</f>
        <v>#N/A</v>
      </c>
      <c r="J52" s="1" t="e">
        <f>IF(NOT(H52="Shared"),VLOOKUP(O52,DiscoSheet!C:J,8,0),"")</f>
        <v>#N/A</v>
      </c>
      <c r="N52" s="1" t="s">
        <v>77</v>
      </c>
      <c r="O52" s="1" t="s">
        <v>1366</v>
      </c>
      <c r="W52" s="1" t="str">
        <f t="shared" si="3"/>
        <v>17-49</v>
      </c>
    </row>
    <row r="53" spans="1:23" hidden="1">
      <c r="A53" s="1">
        <v>50</v>
      </c>
      <c r="B53" s="1">
        <v>34</v>
      </c>
      <c r="C53" s="1" t="str">
        <f>VLOOKUP(B53,Applications!A:C,3,0)</f>
        <v>Automount</v>
      </c>
      <c r="D53" s="1" t="s">
        <v>10</v>
      </c>
      <c r="F53" s="1" t="e">
        <f>IF(H53&lt;&gt;"Shared",VLOOKUP(O53,DiscoSheet!C:P,13,0),VLOOKUP(O53,KPN_input!F:W,17,0)*VLOOKUP(O53,KPN_input!F:W,18,0))</f>
        <v>#N/A</v>
      </c>
      <c r="G53" s="1" t="e">
        <f>IF(H53&lt;&gt;"Shared",VLOOKUP(O53,DiscoSheet!C:I,7,0),ROUND(VLOOKUP(O53,KPN_input!F:U,16,0)/1024,0))</f>
        <v>#N/A</v>
      </c>
      <c r="I53" s="1" t="e">
        <f>IF(NOT(H53="Shared"),VLOOKUP(O53,DiscoSheet!C:P,14,0),"")</f>
        <v>#N/A</v>
      </c>
      <c r="J53" s="1" t="e">
        <f>IF(NOT(H53="Shared"),VLOOKUP(O53,DiscoSheet!C:J,8,0),"")</f>
        <v>#N/A</v>
      </c>
      <c r="N53" s="1" t="s">
        <v>77</v>
      </c>
      <c r="O53" s="1" t="s">
        <v>1369</v>
      </c>
      <c r="W53" s="1" t="str">
        <f t="shared" si="3"/>
        <v>34-50</v>
      </c>
    </row>
    <row r="54" spans="1:23" hidden="1">
      <c r="A54" s="1">
        <v>51</v>
      </c>
      <c r="B54" s="1">
        <v>35</v>
      </c>
      <c r="C54" s="1" t="str">
        <f>VLOOKUP(B54,Applications!A:C,3,0)</f>
        <v>IP Storage</v>
      </c>
      <c r="D54" s="1" t="s">
        <v>10</v>
      </c>
      <c r="F54" s="1" t="e">
        <f>IF(H54&lt;&gt;"Shared",VLOOKUP(O54,DiscoSheet!C:P,13,0),VLOOKUP(O54,KPN_input!F:W,17,0)*VLOOKUP(O54,KPN_input!F:W,18,0))</f>
        <v>#N/A</v>
      </c>
      <c r="G54" s="1" t="e">
        <f>IF(H54&lt;&gt;"Shared",VLOOKUP(O54,DiscoSheet!C:I,7,0),ROUND(VLOOKUP(O54,KPN_input!F:U,16,0)/1024,0))</f>
        <v>#N/A</v>
      </c>
      <c r="I54" s="1" t="e">
        <f>IF(NOT(H54="Shared"),VLOOKUP(O54,DiscoSheet!C:P,14,0),"")</f>
        <v>#N/A</v>
      </c>
      <c r="J54" s="1" t="e">
        <f>IF(NOT(H54="Shared"),VLOOKUP(O54,DiscoSheet!C:J,8,0),"")</f>
        <v>#N/A</v>
      </c>
      <c r="N54" s="1" t="s">
        <v>77</v>
      </c>
      <c r="O54" s="5" t="s">
        <v>1267</v>
      </c>
      <c r="P54" s="5"/>
      <c r="Q54" s="5"/>
      <c r="W54" s="1" t="str">
        <f t="shared" si="3"/>
        <v>35-51</v>
      </c>
    </row>
    <row r="55" spans="1:23" hidden="1">
      <c r="A55" s="1">
        <v>52</v>
      </c>
      <c r="B55" s="1">
        <v>16</v>
      </c>
      <c r="C55" s="1" t="str">
        <f>VLOOKUP(B55,Applications!A:C,3,0)</f>
        <v>ACL</v>
      </c>
      <c r="D55" s="1" t="s">
        <v>10</v>
      </c>
      <c r="F55" s="1" t="e">
        <f>IF(H55&lt;&gt;"Shared",VLOOKUP(O55,DiscoSheet!C:P,13,0),VLOOKUP(O55,KPN_input!F:W,17,0)*VLOOKUP(O55,KPN_input!F:W,18,0))</f>
        <v>#N/A</v>
      </c>
      <c r="G55" s="1" t="e">
        <f>IF(H55&lt;&gt;"Shared",VLOOKUP(O55,DiscoSheet!C:I,7,0),ROUND(VLOOKUP(O55,KPN_input!F:U,16,0)/1024,0))</f>
        <v>#N/A</v>
      </c>
      <c r="I55" s="1" t="e">
        <f>IF(NOT(H55="Shared"),VLOOKUP(O55,DiscoSheet!C:P,14,0),"")</f>
        <v>#N/A</v>
      </c>
      <c r="J55" s="1" t="e">
        <f>IF(NOT(H55="Shared"),VLOOKUP(O55,DiscoSheet!C:J,8,0),"")</f>
        <v>#N/A</v>
      </c>
      <c r="N55" s="1" t="s">
        <v>77</v>
      </c>
      <c r="O55" s="5"/>
      <c r="P55" s="5"/>
      <c r="Q55" s="5"/>
      <c r="W55" s="1" t="str">
        <f t="shared" si="3"/>
        <v>16-52</v>
      </c>
    </row>
    <row r="56" spans="1:23" hidden="1">
      <c r="A56" s="1">
        <v>53</v>
      </c>
      <c r="B56" s="1">
        <v>7</v>
      </c>
      <c r="C56" s="1" t="str">
        <f>VLOOKUP(B56,Applications!A:C,3,0)</f>
        <v>iProcess</v>
      </c>
      <c r="D56" s="1" t="s">
        <v>10</v>
      </c>
      <c r="F56" s="1" t="e">
        <f>IF(H56&lt;&gt;"Shared",VLOOKUP(O56,DiscoSheet!C:P,13,0),VLOOKUP(O56,KPN_input!F:W,17,0)*VLOOKUP(O56,KPN_input!F:W,18,0))</f>
        <v>#N/A</v>
      </c>
      <c r="G56" s="1" t="e">
        <f>IF(H56&lt;&gt;"Shared",VLOOKUP(O56,DiscoSheet!C:I,7,0),ROUND(VLOOKUP(O56,KPN_input!F:U,16,0)/1024,0))</f>
        <v>#N/A</v>
      </c>
      <c r="I56" s="1" t="e">
        <f>IF(NOT(H56="Shared"),VLOOKUP(O56,DiscoSheet!C:P,14,0),"")</f>
        <v>#N/A</v>
      </c>
      <c r="J56" s="1" t="e">
        <f>IF(NOT(H56="Shared"),VLOOKUP(O56,DiscoSheet!C:J,8,0),"")</f>
        <v>#N/A</v>
      </c>
      <c r="N56" s="1" t="s">
        <v>77</v>
      </c>
      <c r="O56" s="5"/>
      <c r="P56" s="5"/>
      <c r="Q56" s="5"/>
      <c r="W56" s="1" t="str">
        <f t="shared" si="3"/>
        <v>7-53</v>
      </c>
    </row>
    <row r="57" spans="1:23" hidden="1">
      <c r="A57" s="1">
        <v>54</v>
      </c>
      <c r="B57" s="1">
        <v>36</v>
      </c>
      <c r="C57" s="1" t="str">
        <f>VLOOKUP(B57,Applications!A:C,3,0)</f>
        <v>Tibco BW B2B</v>
      </c>
      <c r="D57" s="1" t="s">
        <v>10</v>
      </c>
      <c r="F57" s="1" t="e">
        <f>IF(H57&lt;&gt;"Shared",VLOOKUP(O57,DiscoSheet!C:P,13,0),VLOOKUP(O57,KPN_input!F:W,17,0)*VLOOKUP(O57,KPN_input!F:W,18,0))</f>
        <v>#N/A</v>
      </c>
      <c r="G57" s="1" t="e">
        <f>IF(H57&lt;&gt;"Shared",VLOOKUP(O57,DiscoSheet!C:I,7,0),ROUND(VLOOKUP(O57,KPN_input!F:U,16,0)/1024,0))</f>
        <v>#N/A</v>
      </c>
      <c r="I57" s="1" t="e">
        <f>IF(NOT(H57="Shared"),VLOOKUP(O57,DiscoSheet!C:P,14,0),"")</f>
        <v>#N/A</v>
      </c>
      <c r="J57" s="1" t="e">
        <f>IF(NOT(H57="Shared"),VLOOKUP(O57,DiscoSheet!C:J,8,0),"")</f>
        <v>#N/A</v>
      </c>
      <c r="N57" s="1" t="s">
        <v>77</v>
      </c>
      <c r="O57" s="5" t="s">
        <v>1632</v>
      </c>
      <c r="P57" s="5"/>
      <c r="Q57" s="5"/>
      <c r="W57" s="1" t="str">
        <f t="shared" si="3"/>
        <v>36-54</v>
      </c>
    </row>
    <row r="58" spans="1:23" hidden="1">
      <c r="A58" s="12">
        <v>100</v>
      </c>
      <c r="B58" s="1">
        <v>1</v>
      </c>
      <c r="C58" s="1" t="str">
        <f>VLOOKUP(B58,Applications!A:C,3,0)</f>
        <v>Aprimo</v>
      </c>
      <c r="D58" s="1" t="s">
        <v>9</v>
      </c>
      <c r="E58" s="1" t="s">
        <v>1428</v>
      </c>
      <c r="F58" s="1" t="str">
        <f>IF(H58&lt;&gt;"Shared",VLOOKUP(O58,DiscoSheet!C:P,13,0),VLOOKUP(O58,KPN_input!F:W,17,0)*VLOOKUP(O58,KPN_input!F:W,18,0))</f>
        <v>2.0</v>
      </c>
      <c r="G58" s="1" t="str">
        <f>IF(H58&lt;&gt;"Shared",VLOOKUP(O58,DiscoSheet!C:I,7,0),ROUND(VLOOKUP(O58,KPN_input!F:U,16,0)/1024,0))</f>
        <v>4.0</v>
      </c>
      <c r="H58" s="1" t="s">
        <v>1428</v>
      </c>
      <c r="I58" s="1" t="str">
        <f>IF(NOT(H58="Shared"),VLOOKUP(O58,DiscoSheet!C:P,14,0),"")</f>
        <v>2.0</v>
      </c>
      <c r="J58" s="1" t="str">
        <f>IF(NOT(H58="Shared"),VLOOKUP(O58,DiscoSheet!C:J,8,0),"")</f>
        <v>4.0</v>
      </c>
      <c r="M58" s="1" t="s">
        <v>77</v>
      </c>
      <c r="O58" s="1" t="s">
        <v>1118</v>
      </c>
      <c r="R58" s="1" t="s">
        <v>83</v>
      </c>
    </row>
    <row r="59" spans="1:23" hidden="1">
      <c r="A59" s="12">
        <v>101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1428</v>
      </c>
      <c r="F59" s="1" t="str">
        <f>IF(H59&lt;&gt;"Shared",VLOOKUP(O59,DiscoSheet!C:P,13,0),VLOOKUP(O59,KPN_input!F:W,17,0)*VLOOKUP(O59,KPN_input!F:W,18,0))</f>
        <v>2.0</v>
      </c>
      <c r="G59" s="1" t="str">
        <f>IF(H59&lt;&gt;"Shared",VLOOKUP(O59,DiscoSheet!C:I,7,0),ROUND(VLOOKUP(O59,KPN_input!F:U,16,0)/1024,0))</f>
        <v>4.0</v>
      </c>
      <c r="H59" s="1" t="s">
        <v>1428</v>
      </c>
      <c r="I59" s="1" t="str">
        <f>IF(NOT(H59="Shared"),VLOOKUP(O59,DiscoSheet!C:P,14,0),"")</f>
        <v>2.0</v>
      </c>
      <c r="J59" s="1" t="str">
        <f>IF(NOT(H59="Shared"),VLOOKUP(O59,DiscoSheet!C:J,8,0),"")</f>
        <v>4.0</v>
      </c>
      <c r="M59" s="1" t="s">
        <v>77</v>
      </c>
      <c r="O59" s="1" t="s">
        <v>1121</v>
      </c>
      <c r="R59" s="1" t="s">
        <v>83</v>
      </c>
    </row>
    <row r="60" spans="1:23" hidden="1">
      <c r="A60" s="12">
        <v>102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1428</v>
      </c>
      <c r="F60" s="1" t="str">
        <f>IF(H60&lt;&gt;"Shared",VLOOKUP(O60,DiscoSheet!C:P,13,0),VLOOKUP(O60,KPN_input!F:W,17,0)*VLOOKUP(O60,KPN_input!F:W,18,0))</f>
        <v>2.0</v>
      </c>
      <c r="G60" s="1" t="str">
        <f>IF(H60&lt;&gt;"Shared",VLOOKUP(O60,DiscoSheet!C:I,7,0),ROUND(VLOOKUP(O60,KPN_input!F:U,16,0)/1024,0))</f>
        <v>4.0</v>
      </c>
      <c r="H60" s="1" t="s">
        <v>1428</v>
      </c>
      <c r="I60" s="1" t="str">
        <f>IF(NOT(H60="Shared"),VLOOKUP(O60,DiscoSheet!C:P,14,0),"")</f>
        <v>2.0</v>
      </c>
      <c r="J60" s="1" t="str">
        <f>IF(NOT(H60="Shared"),VLOOKUP(O60,DiscoSheet!C:J,8,0),"")</f>
        <v>4.0</v>
      </c>
      <c r="M60" s="1" t="s">
        <v>77</v>
      </c>
      <c r="O60" s="1" t="s">
        <v>1124</v>
      </c>
      <c r="R60" s="1" t="s">
        <v>58</v>
      </c>
    </row>
    <row r="61" spans="1:23" hidden="1">
      <c r="A61" s="12">
        <v>103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1626</v>
      </c>
      <c r="F61" s="1">
        <f>IF(H61&lt;&gt;"Shared",VLOOKUP(O61,DiscoSheet!C:P,13,0),VLOOKUP(O61,KPN_input!F:W,17,0)*VLOOKUP(O61,KPN_input!F:W,18,0))</f>
        <v>24</v>
      </c>
      <c r="G61" s="1">
        <f>IF(H61&lt;&gt;"Shared",VLOOKUP(O61,DiscoSheet!C:I,7,0),ROUND(VLOOKUP(O61,KPN_input!F:U,16,0)/1024,0))</f>
        <v>252</v>
      </c>
      <c r="H61" s="1" t="s">
        <v>1430</v>
      </c>
      <c r="L61" s="1" t="s">
        <v>77</v>
      </c>
      <c r="M61" s="1" t="s">
        <v>77</v>
      </c>
      <c r="O61" s="1" t="s">
        <v>853</v>
      </c>
      <c r="P61" s="1" t="s">
        <v>1637</v>
      </c>
      <c r="Q61" s="1" t="s">
        <v>1492</v>
      </c>
      <c r="R61" s="1" t="s">
        <v>84</v>
      </c>
    </row>
    <row r="62" spans="1:23" hidden="1">
      <c r="A62" s="12">
        <v>104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1626</v>
      </c>
      <c r="F62" s="1">
        <f>IF(H62&lt;&gt;"Shared",VLOOKUP(O62,DiscoSheet!C:P,13,0),VLOOKUP(O62,KPN_input!F:W,17,0)*VLOOKUP(O62,KPN_input!F:W,18,0))</f>
        <v>24</v>
      </c>
      <c r="G62" s="1">
        <f>IF(H62&lt;&gt;"Shared",VLOOKUP(O62,DiscoSheet!C:I,7,0),ROUND(VLOOKUP(O62,KPN_input!F:U,16,0)/1024,0))</f>
        <v>252</v>
      </c>
      <c r="H62" s="1" t="s">
        <v>1430</v>
      </c>
      <c r="L62" s="1" t="s">
        <v>77</v>
      </c>
      <c r="M62" s="1" t="s">
        <v>77</v>
      </c>
      <c r="O62" s="1" t="s">
        <v>858</v>
      </c>
      <c r="P62" s="78"/>
      <c r="Q62" s="78"/>
      <c r="R62" s="1" t="s">
        <v>84</v>
      </c>
    </row>
    <row r="63" spans="1:23" hidden="1">
      <c r="A63" s="12">
        <v>105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1626</v>
      </c>
      <c r="F63" s="1">
        <f>IF(H63&lt;&gt;"Shared",VLOOKUP(O63,DiscoSheet!C:P,13,0),VLOOKUP(O63,KPN_input!F:W,17,0)*VLOOKUP(O63,KPN_input!F:W,18,0))</f>
        <v>24</v>
      </c>
      <c r="G63" s="1">
        <f>IF(H63&lt;&gt;"Shared",VLOOKUP(O63,DiscoSheet!C:I,7,0),ROUND(VLOOKUP(O63,KPN_input!F:U,16,0)/1024,0))</f>
        <v>252</v>
      </c>
      <c r="H63" s="1" t="s">
        <v>1430</v>
      </c>
      <c r="L63" s="1" t="s">
        <v>77</v>
      </c>
      <c r="M63" s="1" t="s">
        <v>77</v>
      </c>
      <c r="O63" s="1" t="s">
        <v>861</v>
      </c>
      <c r="P63" s="78"/>
      <c r="Q63" s="78"/>
      <c r="R63" s="1" t="s">
        <v>84</v>
      </c>
    </row>
    <row r="64" spans="1:23" hidden="1">
      <c r="A64" s="12">
        <v>106</v>
      </c>
      <c r="B64" s="1">
        <v>2</v>
      </c>
      <c r="C64" s="1" t="str">
        <f>VLOOKUP(B64,Applications!A:C,3,0)</f>
        <v>RMS</v>
      </c>
      <c r="D64" s="1" t="s">
        <v>9</v>
      </c>
      <c r="E64" s="1" t="s">
        <v>1429</v>
      </c>
      <c r="F64" s="1">
        <f>IF(H64&lt;&gt;"Shared",VLOOKUP(O64,DiscoSheet!C:P,13,0),VLOOKUP(O64,KPN_input!F:W,17,0)*VLOOKUP(O64,KPN_input!F:W,18,0))</f>
        <v>16</v>
      </c>
      <c r="G64" s="1">
        <f>IF(H64&lt;&gt;"Shared",VLOOKUP(O64,DiscoSheet!C:I,7,0),ROUND(VLOOKUP(O64,KPN_input!F:U,16,0)/1024,0))</f>
        <v>32</v>
      </c>
      <c r="H64" s="1" t="s">
        <v>1430</v>
      </c>
      <c r="M64" s="1" t="s">
        <v>77</v>
      </c>
      <c r="O64" s="1" t="s">
        <v>274</v>
      </c>
      <c r="P64" s="1" t="s">
        <v>1647</v>
      </c>
      <c r="Q64" s="78" t="s">
        <v>1488</v>
      </c>
      <c r="R64" s="1" t="s">
        <v>29</v>
      </c>
    </row>
    <row r="65" spans="1:23" hidden="1">
      <c r="A65" s="12">
        <v>107</v>
      </c>
      <c r="B65" s="1">
        <v>2</v>
      </c>
      <c r="C65" s="1" t="str">
        <f>VLOOKUP(B65,Applications!A:C,3,0)</f>
        <v>RMS</v>
      </c>
      <c r="D65" s="1" t="s">
        <v>9</v>
      </c>
      <c r="E65" s="1" t="s">
        <v>1428</v>
      </c>
      <c r="F65" s="1" t="str">
        <f>IF(H65&lt;&gt;"Shared",VLOOKUP(O65,DiscoSheet!C:P,13,0),VLOOKUP(O65,KPN_input!F:W,17,0)*VLOOKUP(O65,KPN_input!F:W,18,0))</f>
        <v>1.0</v>
      </c>
      <c r="G65" s="1" t="str">
        <f>IF(H65&lt;&gt;"Shared",VLOOKUP(O65,DiscoSheet!C:I,7,0),ROUND(VLOOKUP(O65,KPN_input!F:U,16,0)/1024,0))</f>
        <v>1.0</v>
      </c>
      <c r="H65" s="1" t="s">
        <v>1428</v>
      </c>
      <c r="I65" s="1" t="str">
        <f>IF(NOT(H65="Shared"),VLOOKUP(O65,DiscoSheet!C:P,14,0),"")</f>
        <v>1.0</v>
      </c>
      <c r="J65" s="1" t="str">
        <f>IF(NOT(H65="Shared"),VLOOKUP(O65,DiscoSheet!C:J,8,0),"")</f>
        <v>2.0</v>
      </c>
      <c r="M65" s="1" t="s">
        <v>77</v>
      </c>
      <c r="O65" s="1" t="s">
        <v>238</v>
      </c>
      <c r="R65" s="1" t="s">
        <v>58</v>
      </c>
    </row>
    <row r="66" spans="1:23" hidden="1">
      <c r="A66" s="12">
        <v>108</v>
      </c>
      <c r="B66" s="1">
        <v>3</v>
      </c>
      <c r="C66" s="1" t="str">
        <f>VLOOKUP(B66,Applications!A:C,3,0)</f>
        <v>XM2</v>
      </c>
      <c r="D66" s="1" t="s">
        <v>9</v>
      </c>
      <c r="E66" s="1" t="s">
        <v>1429</v>
      </c>
      <c r="F66" s="1">
        <f>IF(H66&lt;&gt;"Shared",VLOOKUP(O66,DiscoSheet!C:P,13,0),VLOOKUP(O66,KPN_input!F:W,17,0)*VLOOKUP(O66,KPN_input!F:W,18,0))</f>
        <v>16</v>
      </c>
      <c r="G66" s="1">
        <f>IF(H66&lt;&gt;"Shared",VLOOKUP(O66,DiscoSheet!C:I,7,0),ROUND(VLOOKUP(O66,KPN_input!F:U,16,0)/1024,0))</f>
        <v>126</v>
      </c>
      <c r="H66" s="1" t="s">
        <v>1430</v>
      </c>
      <c r="I66" s="1" t="str">
        <f>IF(NOT(H66="Shared"),VLOOKUP(O66,DiscoSheet!C:P,14,0),"")</f>
        <v/>
      </c>
      <c r="J66" s="1" t="str">
        <f>IF(NOT(H66="Shared"),VLOOKUP(O66,DiscoSheet!C:J,8,0),"")</f>
        <v/>
      </c>
      <c r="M66" s="1" t="s">
        <v>77</v>
      </c>
      <c r="O66" s="1" t="s">
        <v>905</v>
      </c>
      <c r="P66" s="1" t="s">
        <v>1655</v>
      </c>
      <c r="Q66" s="1" t="s">
        <v>1492</v>
      </c>
      <c r="R66" s="1" t="s">
        <v>29</v>
      </c>
    </row>
    <row r="67" spans="1:23" hidden="1">
      <c r="A67" s="12">
        <v>109</v>
      </c>
      <c r="B67" s="1">
        <v>4</v>
      </c>
      <c r="C67" s="1" t="str">
        <f>VLOOKUP(B67,Applications!A:C,3,0)</f>
        <v>Digip</v>
      </c>
      <c r="D67" s="1" t="s">
        <v>9</v>
      </c>
      <c r="E67" s="1" t="s">
        <v>1429</v>
      </c>
      <c r="F67" s="1" t="str">
        <f>IF(H67&lt;&gt;"Shared",VLOOKUP(O67,DiscoSheet!C:P,13,0),VLOOKUP(O67,KPN_input!F:W,17,0)*VLOOKUP(O67,KPN_input!F:W,18,0))</f>
        <v>2.0</v>
      </c>
      <c r="G67" s="1" t="str">
        <f>IF(H67&lt;&gt;"Shared",VLOOKUP(O67,DiscoSheet!C:I,7,0),ROUND(VLOOKUP(O67,KPN_input!F:U,16,0)/1024,0))</f>
        <v>4.0</v>
      </c>
      <c r="H67" s="1" t="s">
        <v>1428</v>
      </c>
      <c r="I67" s="1" t="str">
        <f>IF(NOT(H67="Shared"),VLOOKUP(O67,DiscoSheet!C:P,14,0),"")</f>
        <v>2.0</v>
      </c>
      <c r="J67" s="1" t="str">
        <f>IF(NOT(H67="Shared"),VLOOKUP(O67,DiscoSheet!C:J,8,0),"")</f>
        <v>4.0</v>
      </c>
      <c r="M67" s="1" t="s">
        <v>77</v>
      </c>
      <c r="O67" s="1" t="s">
        <v>1101</v>
      </c>
      <c r="R67" s="1" t="s">
        <v>83</v>
      </c>
    </row>
    <row r="68" spans="1:23" hidden="1">
      <c r="A68" s="12">
        <v>110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1429</v>
      </c>
      <c r="F68" s="1" t="str">
        <f>IF(H68&lt;&gt;"Shared",VLOOKUP(O68,DiscoSheet!C:P,13,0),VLOOKUP(O68,KPN_input!F:W,17,0)*VLOOKUP(O68,KPN_input!F:W,18,0))</f>
        <v>4.0</v>
      </c>
      <c r="G68" s="1" t="str">
        <f>IF(H68&lt;&gt;"Shared",VLOOKUP(O68,DiscoSheet!C:I,7,0),ROUND(VLOOKUP(O68,KPN_input!F:U,16,0)/1024,0))</f>
        <v>32.0</v>
      </c>
      <c r="H68" s="1" t="s">
        <v>1428</v>
      </c>
      <c r="I68" s="1" t="str">
        <f>IF(NOT(H68="Shared"),VLOOKUP(O68,DiscoSheet!C:P,14,0),"")</f>
        <v>4.0</v>
      </c>
      <c r="J68" s="1" t="str">
        <f>IF(NOT(H68="Shared"),VLOOKUP(O68,DiscoSheet!C:J,8,0),"")</f>
        <v>32.0</v>
      </c>
      <c r="M68" s="1" t="s">
        <v>77</v>
      </c>
      <c r="O68" s="1" t="s">
        <v>1106</v>
      </c>
      <c r="R68" s="1" t="s">
        <v>29</v>
      </c>
    </row>
    <row r="69" spans="1:23" hidden="1">
      <c r="A69" s="12">
        <v>111</v>
      </c>
      <c r="B69" s="1">
        <v>6</v>
      </c>
      <c r="C69" s="1" t="str">
        <f>VLOOKUP(B69,Applications!A:C,3,0)</f>
        <v>Qlikview</v>
      </c>
      <c r="D69" s="1" t="s">
        <v>9</v>
      </c>
      <c r="E69" s="1" t="s">
        <v>1429</v>
      </c>
      <c r="F69" s="1" t="str">
        <f>IF(H69&lt;&gt;"Shared",VLOOKUP(O69,DiscoSheet!C:P,13,0),VLOOKUP(O69,KPN_input!F:W,17,0)*VLOOKUP(O69,KPN_input!F:W,18,0))</f>
        <v>8.0</v>
      </c>
      <c r="G69" s="1" t="str">
        <f>IF(H69&lt;&gt;"Shared",VLOOKUP(O69,DiscoSheet!C:I,7,0),ROUND(VLOOKUP(O69,KPN_input!F:U,16,0)/1024,0))</f>
        <v>32.0</v>
      </c>
      <c r="H69" s="1" t="s">
        <v>1428</v>
      </c>
      <c r="I69" s="1" t="str">
        <f>IF(NOT(H69="Shared"),VLOOKUP(O69,DiscoSheet!C:P,14,0),"")</f>
        <v>32.0</v>
      </c>
      <c r="J69" s="1" t="str">
        <f>IF(NOT(H69="Shared"),VLOOKUP(O69,DiscoSheet!C:J,8,0),"")</f>
        <v>128.0</v>
      </c>
      <c r="M69" s="1" t="s">
        <v>77</v>
      </c>
      <c r="O69" s="1" t="s">
        <v>243</v>
      </c>
      <c r="R69" s="1" t="s">
        <v>106</v>
      </c>
    </row>
    <row r="70" spans="1:23" hidden="1">
      <c r="A70" s="12">
        <v>112</v>
      </c>
      <c r="B70" s="1">
        <v>6</v>
      </c>
      <c r="C70" s="1" t="str">
        <f>VLOOKUP(B70,Applications!A:C,3,0)</f>
        <v>Qlikview</v>
      </c>
      <c r="D70" s="1" t="s">
        <v>9</v>
      </c>
      <c r="E70" s="71"/>
      <c r="F70" s="71"/>
      <c r="G70" s="71"/>
      <c r="H70" s="71" t="s">
        <v>1429</v>
      </c>
      <c r="I70" s="71" t="s">
        <v>1494</v>
      </c>
      <c r="J70" s="71" t="s">
        <v>1589</v>
      </c>
      <c r="K70" s="71"/>
      <c r="L70" s="71"/>
      <c r="M70" s="71" t="s">
        <v>77</v>
      </c>
      <c r="N70" s="71"/>
      <c r="O70" s="71" t="s">
        <v>1627</v>
      </c>
      <c r="P70" s="71"/>
      <c r="Q70" s="71"/>
      <c r="R70" s="1" t="s">
        <v>107</v>
      </c>
    </row>
    <row r="71" spans="1:23" hidden="1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1429</v>
      </c>
      <c r="F71" s="1" t="str">
        <f>IF(H71&lt;&gt;"Shared",VLOOKUP(O71,DiscoSheet!C:P,13,0),VLOOKUP(O71,KPN_input!F:W,17,0)*VLOOKUP(O71,KPN_input!F:W,18,0))</f>
        <v>4.0</v>
      </c>
      <c r="G71" s="1" t="str">
        <f>IF(H71&lt;&gt;"Shared",VLOOKUP(O71,DiscoSheet!C:I,7,0),ROUND(VLOOKUP(O71,KPN_input!F:U,16,0)/1024,0))</f>
        <v>8.0</v>
      </c>
      <c r="H71" s="1" t="s">
        <v>1428</v>
      </c>
      <c r="I71" s="1" t="str">
        <f>IF(NOT(H71="Shared"),VLOOKUP(O71,DiscoSheet!C:P,14,0),"")</f>
        <v>6.0</v>
      </c>
      <c r="J71" s="1" t="str">
        <f>IF(NOT(H71="Shared"),VLOOKUP(O71,DiscoSheet!C:J,8,0),"")</f>
        <v>64.0</v>
      </c>
      <c r="M71" s="1" t="s">
        <v>77</v>
      </c>
      <c r="O71" s="1" t="s">
        <v>665</v>
      </c>
      <c r="R71" s="1" t="s">
        <v>60</v>
      </c>
    </row>
    <row r="72" spans="1:23" hidden="1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H72" s="1" t="s">
        <v>1430</v>
      </c>
      <c r="I72" s="1" t="str">
        <f>IF(NOT(H72="Shared"),VLOOKUP(O72,DiscoSheet!C:P,14,0),"")</f>
        <v/>
      </c>
      <c r="J72" s="1" t="str">
        <f>IF(NOT(H72="Shared"),VLOOKUP(O72,DiscoSheet!C:J,8,0),"")</f>
        <v/>
      </c>
      <c r="M72" s="1" t="s">
        <v>77</v>
      </c>
      <c r="O72" s="1" t="s">
        <v>1641</v>
      </c>
      <c r="P72" s="1" t="s">
        <v>1640</v>
      </c>
      <c r="Q72" s="1" t="s">
        <v>1492</v>
      </c>
      <c r="R72" s="1" t="s">
        <v>29</v>
      </c>
    </row>
    <row r="73" spans="1:23" hidden="1">
      <c r="A73" s="12">
        <v>114</v>
      </c>
      <c r="B73" s="1">
        <v>11</v>
      </c>
      <c r="C73" s="1" t="str">
        <f>VLOOKUP(B73,Applications!A:C,3,0)</f>
        <v>Vaultage</v>
      </c>
      <c r="D73" s="1" t="s">
        <v>9</v>
      </c>
      <c r="E73" s="1" t="s">
        <v>1429</v>
      </c>
      <c r="F73" s="1">
        <f>IF(H73&lt;&gt;"Shared",VLOOKUP(O73,DiscoSheet!C:P,13,0),VLOOKUP(O73,KPN_input!F:W,17,0)*VLOOKUP(O73,KPN_input!F:W,18,0))</f>
        <v>24</v>
      </c>
      <c r="G73" s="1">
        <f>IF(H73&lt;&gt;"Shared",VLOOKUP(O73,DiscoSheet!C:I,7,0),ROUND(VLOOKUP(O73,KPN_input!F:U,16,0)/1024,0))</f>
        <v>252</v>
      </c>
      <c r="H73" s="1" t="s">
        <v>1430</v>
      </c>
      <c r="I73" s="1" t="str">
        <f>IF(NOT(H73="Shared"),VLOOKUP(O73,DiscoSheet!C:P,14,0),"")</f>
        <v/>
      </c>
      <c r="J73" s="1" t="str">
        <f>IF(NOT(H73="Shared"),VLOOKUP(O73,DiscoSheet!C:J,8,0),"")</f>
        <v/>
      </c>
      <c r="M73" s="1" t="s">
        <v>77</v>
      </c>
      <c r="O73" s="1" t="s">
        <v>821</v>
      </c>
      <c r="P73" s="1" t="s">
        <v>1651</v>
      </c>
      <c r="Q73" s="1" t="s">
        <v>1492</v>
      </c>
      <c r="R73" s="1" t="s">
        <v>65</v>
      </c>
    </row>
    <row r="74" spans="1:23" hidden="1">
      <c r="A74" s="12">
        <v>115</v>
      </c>
      <c r="B74" s="1">
        <v>13</v>
      </c>
      <c r="C74" s="1" t="str">
        <f>VLOOKUP(B74,Applications!A:C,3,0)</f>
        <v>Totalview</v>
      </c>
      <c r="D74" s="1" t="s">
        <v>9</v>
      </c>
      <c r="E74" s="1" t="s">
        <v>1428</v>
      </c>
      <c r="F74" s="1" t="str">
        <f>IF(H74&lt;&gt;"Shared",VLOOKUP(O74,DiscoSheet!C:P,13,0),VLOOKUP(O74,KPN_input!F:W,17,0)*VLOOKUP(O74,KPN_input!F:W,18,0))</f>
        <v>4.0</v>
      </c>
      <c r="G74" s="1" t="str">
        <f>IF(H74&lt;&gt;"Shared",VLOOKUP(O74,DiscoSheet!C:I,7,0),ROUND(VLOOKUP(O74,KPN_input!F:U,16,0)/1024,0))</f>
        <v>16.0</v>
      </c>
      <c r="H74" s="1" t="s">
        <v>1428</v>
      </c>
      <c r="I74" s="1" t="str">
        <f>IF(NOT(H74="Shared"),VLOOKUP(O74,DiscoSheet!C:P,14,0),"")</f>
        <v>4.0</v>
      </c>
      <c r="J74" s="1" t="str">
        <f>IF(NOT(H74="Shared"),VLOOKUP(O74,DiscoSheet!C:J,8,0),"")</f>
        <v>16.0</v>
      </c>
      <c r="L74" s="1" t="s">
        <v>77</v>
      </c>
      <c r="M74" s="1" t="s">
        <v>77</v>
      </c>
      <c r="O74" s="1" t="s">
        <v>264</v>
      </c>
      <c r="R74" s="1" t="s">
        <v>1628</v>
      </c>
    </row>
    <row r="75" spans="1:23" hidden="1">
      <c r="A75" s="12">
        <v>116</v>
      </c>
      <c r="B75" s="1">
        <v>14</v>
      </c>
      <c r="C75" s="1" t="str">
        <f>VLOOKUP(B75,Applications!A:C,3,0)</f>
        <v>PIF</v>
      </c>
      <c r="D75" s="1" t="s">
        <v>9</v>
      </c>
      <c r="E75" s="1" t="s">
        <v>1428</v>
      </c>
      <c r="F75" s="1" t="str">
        <f>IF(H75&lt;&gt;"Shared",VLOOKUP(O75,DiscoSheet!C:P,13,0),VLOOKUP(O75,KPN_input!F:W,17,0)*VLOOKUP(O75,KPN_input!F:W,18,0))</f>
        <v>2.0</v>
      </c>
      <c r="G75" s="1" t="str">
        <f>IF(H75&lt;&gt;"Shared",VLOOKUP(O75,DiscoSheet!C:I,7,0),ROUND(VLOOKUP(O75,KPN_input!F:U,16,0)/1024,0))</f>
        <v>16.0</v>
      </c>
      <c r="H75" s="1" t="s">
        <v>1428</v>
      </c>
      <c r="I75" s="1" t="str">
        <f>IF(NOT(H75="Shared"),VLOOKUP(O75,DiscoSheet!C:P,14,0),"")</f>
        <v>2.0</v>
      </c>
      <c r="J75" s="1" t="str">
        <f>IF(NOT(H75="Shared"),VLOOKUP(O75,DiscoSheet!C:J,8,0),"")</f>
        <v>16.0</v>
      </c>
      <c r="M75" s="1" t="s">
        <v>77</v>
      </c>
      <c r="O75" s="1" t="s">
        <v>1220</v>
      </c>
      <c r="R75" s="1" t="s">
        <v>29</v>
      </c>
      <c r="W75" s="1" t="str">
        <f>B75&amp;"-"&amp;A75</f>
        <v>14-116</v>
      </c>
    </row>
    <row r="76" spans="1:23" hidden="1">
      <c r="A76" s="12">
        <v>117</v>
      </c>
      <c r="B76" s="1">
        <v>29</v>
      </c>
      <c r="C76" s="1" t="str">
        <f>VLOOKUP(B76,Applications!A:C,3,0)</f>
        <v>AIA ITP B2B</v>
      </c>
      <c r="D76" s="1" t="s">
        <v>9</v>
      </c>
      <c r="E76" s="1" t="s">
        <v>1428</v>
      </c>
      <c r="F76" s="1" t="str">
        <f>IF(H76&lt;&gt;"Shared",VLOOKUP(O76,DiscoSheet!C:P,13,0),VLOOKUP(O76,KPN_input!F:W,17,0)*VLOOKUP(O76,KPN_input!F:W,18,0))</f>
        <v>2.0</v>
      </c>
      <c r="G76" s="1" t="str">
        <f>IF(H76&lt;&gt;"Shared",VLOOKUP(O76,DiscoSheet!C:I,7,0),ROUND(VLOOKUP(O76,KPN_input!F:U,16,0)/1024,0))</f>
        <v>8.0</v>
      </c>
      <c r="H76" s="1" t="s">
        <v>1428</v>
      </c>
      <c r="I76" s="1" t="str">
        <f>IF(NOT(H76="Shared"),VLOOKUP(O76,DiscoSheet!C:P,14,0),"")</f>
        <v>2.0</v>
      </c>
      <c r="J76" s="1" t="str">
        <f>IF(NOT(H76="Shared"),VLOOKUP(O76,DiscoSheet!C:J,8,0),"")</f>
        <v>8.0</v>
      </c>
      <c r="M76" s="1" t="s">
        <v>77</v>
      </c>
      <c r="O76" s="1" t="s">
        <v>1158</v>
      </c>
      <c r="R76" s="1" t="s">
        <v>58</v>
      </c>
      <c r="W76" s="1" t="str">
        <f>B76&amp;"-"&amp;A76</f>
        <v>29-117</v>
      </c>
    </row>
    <row r="77" spans="1:23">
      <c r="A77" s="1">
        <v>118</v>
      </c>
      <c r="B77" s="1">
        <v>32</v>
      </c>
      <c r="C77" s="1" t="str">
        <f>VLOOKUP(B77,Applications!A:C,3,0)</f>
        <v>ODS</v>
      </c>
      <c r="D77" s="1" t="s">
        <v>9</v>
      </c>
      <c r="E77" s="1" t="s">
        <v>1429</v>
      </c>
      <c r="F77" s="1">
        <f>IF(H77&lt;&gt;"Shared",VLOOKUP(O77,DiscoSheet!C:P,13,0),VLOOKUP(O77,KPN_input!F:W,17,0)*VLOOKUP(O77,KPN_input!F:W,18,0))</f>
        <v>8</v>
      </c>
      <c r="G77" s="1">
        <f>IF(H77&lt;&gt;"Shared",VLOOKUP(O77,DiscoSheet!C:I,7,0),ROUND(VLOOKUP(O77,KPN_input!F:U,16,0)/1024,0))</f>
        <v>27</v>
      </c>
      <c r="H77" s="1" t="s">
        <v>1430</v>
      </c>
      <c r="I77" s="1" t="str">
        <f>IF(NOT(H77="Shared"),VLOOKUP(O77,DiscoSheet!C:P,14,0),"")</f>
        <v/>
      </c>
      <c r="J77" s="1" t="str">
        <f>IF(NOT(H77="Shared"),VLOOKUP(O77,DiscoSheet!C:J,8,0),"")</f>
        <v/>
      </c>
      <c r="L77" s="1" t="s">
        <v>77</v>
      </c>
      <c r="M77" s="1" t="s">
        <v>77</v>
      </c>
      <c r="O77" s="1" t="s">
        <v>887</v>
      </c>
      <c r="P77" s="78"/>
      <c r="Q77" s="78"/>
      <c r="R77" s="1" t="s">
        <v>29</v>
      </c>
      <c r="W77" s="1" t="str">
        <f>B77&amp;"-"&amp;A77</f>
        <v>32-118</v>
      </c>
    </row>
    <row r="78" spans="1:23">
      <c r="A78" s="1">
        <v>119</v>
      </c>
      <c r="B78" s="1">
        <v>32</v>
      </c>
      <c r="C78" s="1" t="str">
        <f>VLOOKUP(B78,Applications!A:C,3,0)</f>
        <v>ODS</v>
      </c>
      <c r="D78" s="1" t="s">
        <v>9</v>
      </c>
      <c r="E78" s="1" t="s">
        <v>1429</v>
      </c>
      <c r="F78" s="1">
        <f>IF(H78&lt;&gt;"Shared",VLOOKUP(O78,DiscoSheet!C:P,13,0),VLOOKUP(O78,KPN_input!F:W,17,0)*VLOOKUP(O78,KPN_input!F:W,18,0))</f>
        <v>8</v>
      </c>
      <c r="G78" s="1">
        <f>IF(H78&lt;&gt;"Shared",VLOOKUP(O78,DiscoSheet!C:I,7,0),ROUND(VLOOKUP(O78,KPN_input!F:U,16,0)/1024,0))</f>
        <v>31</v>
      </c>
      <c r="H78" s="1" t="s">
        <v>1430</v>
      </c>
      <c r="I78" s="1" t="str">
        <f>IF(NOT(H78="Shared"),VLOOKUP(O78,DiscoSheet!C:P,14,0),"")</f>
        <v/>
      </c>
      <c r="J78" s="1" t="str">
        <f>IF(NOT(H78="Shared"),VLOOKUP(O78,DiscoSheet!C:J,8,0),"")</f>
        <v/>
      </c>
      <c r="L78" s="1" t="s">
        <v>77</v>
      </c>
      <c r="M78" s="1" t="s">
        <v>77</v>
      </c>
      <c r="O78" s="1" t="s">
        <v>890</v>
      </c>
      <c r="P78" s="78"/>
      <c r="Q78" s="78"/>
      <c r="R78" s="1" t="s">
        <v>29</v>
      </c>
      <c r="W78" s="1" t="str">
        <f>B78&amp;"-"&amp;A78</f>
        <v>32-119</v>
      </c>
    </row>
    <row r="79" spans="1:23" hidden="1">
      <c r="A79" s="12">
        <v>200</v>
      </c>
      <c r="B79" s="1">
        <v>1</v>
      </c>
      <c r="C79" s="1" t="str">
        <f>VLOOKUP(B79,Applications!A:C,3,0)</f>
        <v>Aprimo</v>
      </c>
      <c r="D79" s="1" t="s">
        <v>9</v>
      </c>
      <c r="E79" s="1" t="s">
        <v>1428</v>
      </c>
      <c r="F79" s="1" t="str">
        <f>IF(H79&lt;&gt;"Shared",VLOOKUP(O79,DiscoSheet!C:P,13,0),VLOOKUP(O79,KPN_input!F:W,17,0)*VLOOKUP(O79,KPN_input!F:W,18,0))</f>
        <v>2.0</v>
      </c>
      <c r="G79" s="1" t="str">
        <f>IF(H79&lt;&gt;"Shared",VLOOKUP(O79,DiscoSheet!C:I,7,0),ROUND(VLOOKUP(O79,KPN_input!F:U,16,0)/1024,0))</f>
        <v>4.0</v>
      </c>
      <c r="H79" s="1" t="s">
        <v>1428</v>
      </c>
      <c r="I79" s="1" t="str">
        <f>IF(NOT(H79="Shared"),VLOOKUP(O79,DiscoSheet!C:P,14,0),"")</f>
        <v>2.0</v>
      </c>
      <c r="J79" s="1" t="str">
        <f>IF(NOT(H79="Shared"),VLOOKUP(O79,DiscoSheet!C:J,8,0),"")</f>
        <v>4.0</v>
      </c>
      <c r="L79" s="1" t="s">
        <v>77</v>
      </c>
      <c r="O79" s="1" t="s">
        <v>1126</v>
      </c>
      <c r="R79" s="1" t="s">
        <v>119</v>
      </c>
    </row>
    <row r="80" spans="1:23" hidden="1">
      <c r="A80" s="12">
        <v>201</v>
      </c>
      <c r="B80" s="1">
        <v>2</v>
      </c>
      <c r="C80" s="1" t="str">
        <f>VLOOKUP(B80,Applications!A:C,3,0)</f>
        <v>RMS</v>
      </c>
      <c r="D80" s="1" t="s">
        <v>9</v>
      </c>
      <c r="E80" s="1" t="s">
        <v>1429</v>
      </c>
      <c r="F80" s="1">
        <f>IF(H80&lt;&gt;"Shared",VLOOKUP(O80,DiscoSheet!C:P,13,0),VLOOKUP(O80,KPN_input!F:W,17,0)*VLOOKUP(O80,KPN_input!F:W,18,0))</f>
        <v>4</v>
      </c>
      <c r="G80" s="1">
        <f>IF(H80&lt;&gt;"Shared",VLOOKUP(O80,DiscoSheet!C:I,7,0),ROUND(VLOOKUP(O80,KPN_input!F:U,16,0)/1024,0))</f>
        <v>16</v>
      </c>
      <c r="H80" s="1" t="s">
        <v>1430</v>
      </c>
      <c r="L80" s="1" t="s">
        <v>77</v>
      </c>
      <c r="O80" s="1" t="s">
        <v>1223</v>
      </c>
      <c r="P80" s="1" t="s">
        <v>1648</v>
      </c>
      <c r="Q80" s="1" t="s">
        <v>1492</v>
      </c>
      <c r="R80" s="1" t="s">
        <v>29</v>
      </c>
    </row>
    <row r="81" spans="1:23" hidden="1">
      <c r="A81" s="12">
        <v>202</v>
      </c>
      <c r="B81" s="1">
        <v>10</v>
      </c>
      <c r="C81" s="1" t="str">
        <f>VLOOKUP(B81,Applications!A:C,3,0)</f>
        <v>Informatica</v>
      </c>
      <c r="D81" s="1" t="s">
        <v>9</v>
      </c>
      <c r="E81" s="1" t="s">
        <v>1429</v>
      </c>
      <c r="F81" s="1" t="str">
        <f>IF(H81&lt;&gt;"Shared",VLOOKUP(O81,DiscoSheet!C:P,13,0),VLOOKUP(O81,KPN_input!F:W,17,0)*VLOOKUP(O81,KPN_input!F:W,18,0))</f>
        <v>4.0</v>
      </c>
      <c r="G81" s="1" t="str">
        <f>IF(H81&lt;&gt;"Shared",VLOOKUP(O81,DiscoSheet!C:I,7,0),ROUND(VLOOKUP(O81,KPN_input!F:U,16,0)/1024,0))</f>
        <v>8.0</v>
      </c>
      <c r="H81" s="1" t="s">
        <v>1428</v>
      </c>
      <c r="I81" s="1" t="str">
        <f>IF(NOT(H81="Shared"),VLOOKUP(O81,DiscoSheet!C:P,14,0),"")</f>
        <v>4.0</v>
      </c>
      <c r="J81" s="1" t="str">
        <f>IF(NOT(H81="Shared"),VLOOKUP(O81,DiscoSheet!C:J,8,0),"")</f>
        <v>8.0</v>
      </c>
      <c r="K81" s="1" t="s">
        <v>77</v>
      </c>
      <c r="L81" s="1" t="s">
        <v>77</v>
      </c>
      <c r="O81" s="1" t="s">
        <v>560</v>
      </c>
      <c r="R81" s="1" t="s">
        <v>60</v>
      </c>
    </row>
    <row r="82" spans="1:23" hidden="1">
      <c r="A82" s="12">
        <v>203</v>
      </c>
      <c r="B82" s="1">
        <v>14</v>
      </c>
      <c r="C82" s="1" t="str">
        <f>VLOOKUP(B82,Applications!A:C,3,0)</f>
        <v>PIF</v>
      </c>
      <c r="D82" s="1" t="s">
        <v>9</v>
      </c>
      <c r="E82" s="1" t="s">
        <v>1428</v>
      </c>
      <c r="F82" s="1" t="str">
        <f>IF(H82&lt;&gt;"Shared",VLOOKUP(O82,DiscoSheet!C:P,13,0),VLOOKUP(O82,KPN_input!F:W,17,0)*VLOOKUP(O82,KPN_input!F:W,18,0))</f>
        <v>4.0</v>
      </c>
      <c r="G82" s="1" t="str">
        <f>IF(H82&lt;&gt;"Shared",VLOOKUP(O82,DiscoSheet!C:I,7,0),ROUND(VLOOKUP(O82,KPN_input!F:U,16,0)/1024,0))</f>
        <v>2.0</v>
      </c>
      <c r="H82" s="1" t="s">
        <v>1428</v>
      </c>
      <c r="I82" s="1" t="str">
        <f>IF(NOT(H82="Shared"),VLOOKUP(O82,DiscoSheet!C:P,14,0),"")</f>
        <v>4.0</v>
      </c>
      <c r="J82" s="1" t="str">
        <f>IF(NOT(H82="Shared"),VLOOKUP(O82,DiscoSheet!C:J,8,0),"")</f>
        <v>2.0</v>
      </c>
      <c r="L82" s="1" t="s">
        <v>77</v>
      </c>
      <c r="O82" s="1" t="s">
        <v>1214</v>
      </c>
      <c r="R82" s="1" t="s">
        <v>143</v>
      </c>
      <c r="W82" s="1" t="str">
        <f>B82&amp;"-"&amp;A82</f>
        <v>14-203</v>
      </c>
    </row>
    <row r="83" spans="1:23" hidden="1">
      <c r="A83" s="12">
        <v>204</v>
      </c>
      <c r="B83" s="1">
        <v>1</v>
      </c>
      <c r="C83" s="1" t="str">
        <f>VLOOKUP(B83,Applications!A:C,3,0)</f>
        <v>Aprimo</v>
      </c>
      <c r="D83" s="1" t="s">
        <v>9</v>
      </c>
      <c r="H83" s="1" t="s">
        <v>1430</v>
      </c>
      <c r="I83" s="1" t="str">
        <f>IF(NOT(H83="Shared"),VLOOKUP(O83,DiscoSheet!C:P,14,0),"")</f>
        <v/>
      </c>
      <c r="J83" s="1" t="str">
        <f>IF(NOT(H83="Shared"),VLOOKUP(O83,DiscoSheet!C:J,8,0),"")</f>
        <v/>
      </c>
      <c r="L83" s="1" t="s">
        <v>77</v>
      </c>
      <c r="O83" s="1" t="s">
        <v>1641</v>
      </c>
      <c r="P83" s="1" t="s">
        <v>1639</v>
      </c>
      <c r="Q83" s="1" t="s">
        <v>1492</v>
      </c>
      <c r="R83" s="1" t="s">
        <v>29</v>
      </c>
    </row>
    <row r="84" spans="1:23" hidden="1">
      <c r="A84" s="12">
        <v>205</v>
      </c>
      <c r="B84" s="1">
        <v>10</v>
      </c>
      <c r="C84" s="1" t="str">
        <f>VLOOKUP(B84,Applications!A:C,3,0)</f>
        <v>Informatica</v>
      </c>
      <c r="D84" s="1" t="s">
        <v>9</v>
      </c>
      <c r="H84" s="1" t="s">
        <v>1430</v>
      </c>
      <c r="I84" s="1" t="str">
        <f>IF(NOT(H84="Shared"),VLOOKUP(O84,DiscoSheet!C:P,14,0),"")</f>
        <v/>
      </c>
      <c r="J84" s="1" t="str">
        <f>IF(NOT(H84="Shared"),VLOOKUP(O84,DiscoSheet!C:J,8,0),"")</f>
        <v/>
      </c>
      <c r="K84" s="1" t="s">
        <v>77</v>
      </c>
      <c r="O84" s="1" t="s">
        <v>1641</v>
      </c>
      <c r="P84" s="1" t="s">
        <v>1642</v>
      </c>
      <c r="Q84" s="1" t="s">
        <v>1492</v>
      </c>
      <c r="R84" s="1" t="s">
        <v>29</v>
      </c>
    </row>
    <row r="85" spans="1:23" hidden="1">
      <c r="A85" s="12">
        <v>206</v>
      </c>
      <c r="B85" s="1">
        <v>10</v>
      </c>
      <c r="C85" s="1" t="str">
        <f>VLOOKUP(B85,Applications!A:C,3,0)</f>
        <v>Informatica</v>
      </c>
      <c r="D85" s="1" t="s">
        <v>9</v>
      </c>
      <c r="H85" s="1" t="s">
        <v>1430</v>
      </c>
      <c r="I85" s="1" t="str">
        <f>IF(NOT(H85="Shared"),VLOOKUP(O85,DiscoSheet!C:P,14,0),"")</f>
        <v/>
      </c>
      <c r="J85" s="1" t="str">
        <f>IF(NOT(H85="Shared"),VLOOKUP(O85,DiscoSheet!C:J,8,0),"")</f>
        <v/>
      </c>
      <c r="L85" s="1" t="s">
        <v>77</v>
      </c>
      <c r="O85" s="1" t="s">
        <v>1641</v>
      </c>
      <c r="P85" s="1" t="s">
        <v>1645</v>
      </c>
      <c r="Q85" s="1" t="s">
        <v>1492</v>
      </c>
      <c r="R85" s="1" t="s">
        <v>29</v>
      </c>
    </row>
    <row r="86" spans="1:23" hidden="1">
      <c r="A86" s="12">
        <v>207</v>
      </c>
      <c r="B86" s="1">
        <v>2</v>
      </c>
      <c r="C86" s="1" t="str">
        <f>VLOOKUP(B86,Applications!A:C,3,0)</f>
        <v>RMS</v>
      </c>
      <c r="D86" s="1" t="s">
        <v>9</v>
      </c>
      <c r="H86" s="1" t="s">
        <v>1430</v>
      </c>
      <c r="K86" s="1" t="s">
        <v>77</v>
      </c>
      <c r="O86" s="1" t="s">
        <v>1641</v>
      </c>
      <c r="P86" s="1" t="s">
        <v>1650</v>
      </c>
      <c r="Q86" s="1" t="s">
        <v>1492</v>
      </c>
      <c r="R86" s="1" t="s">
        <v>29</v>
      </c>
    </row>
    <row r="87" spans="1:23" hidden="1">
      <c r="A87" s="12">
        <v>208</v>
      </c>
      <c r="B87" s="1">
        <v>11</v>
      </c>
      <c r="C87" s="1" t="str">
        <f>VLOOKUP(B87,Applications!A:C,3,0)</f>
        <v>Vaultage</v>
      </c>
      <c r="D87" s="1" t="s">
        <v>9</v>
      </c>
      <c r="H87" s="1" t="s">
        <v>1430</v>
      </c>
      <c r="I87" s="1" t="str">
        <f>IF(NOT(H87="Shared"),VLOOKUP(O87,DiscoSheet!C:P,14,0),"")</f>
        <v/>
      </c>
      <c r="J87" s="1" t="str">
        <f>IF(NOT(H87="Shared"),VLOOKUP(O87,DiscoSheet!C:J,8,0),"")</f>
        <v/>
      </c>
      <c r="L87" s="1" t="s">
        <v>77</v>
      </c>
      <c r="O87" s="1" t="s">
        <v>1641</v>
      </c>
      <c r="P87" s="1" t="s">
        <v>1654</v>
      </c>
      <c r="Q87" s="1" t="s">
        <v>1492</v>
      </c>
      <c r="R87" s="1" t="s">
        <v>65</v>
      </c>
    </row>
    <row r="88" spans="1:23" hidden="1">
      <c r="A88" s="12">
        <v>209</v>
      </c>
      <c r="B88" s="1">
        <v>11</v>
      </c>
      <c r="C88" s="1" t="str">
        <f>VLOOKUP(B88,Applications!A:C,3,0)</f>
        <v>Vaultage</v>
      </c>
      <c r="D88" s="1" t="s">
        <v>9</v>
      </c>
      <c r="H88" s="1" t="s">
        <v>1430</v>
      </c>
      <c r="I88" s="1" t="str">
        <f>IF(NOT(H88="Shared"),VLOOKUP(O88,DiscoSheet!C:P,14,0),"")</f>
        <v/>
      </c>
      <c r="J88" s="1" t="str">
        <f>IF(NOT(H88="Shared"),VLOOKUP(O88,DiscoSheet!C:J,8,0),"")</f>
        <v/>
      </c>
      <c r="K88" s="1" t="s">
        <v>77</v>
      </c>
      <c r="O88" s="1" t="s">
        <v>1641</v>
      </c>
      <c r="P88" s="1" t="s">
        <v>1652</v>
      </c>
      <c r="Q88" s="1" t="s">
        <v>1492</v>
      </c>
      <c r="R88" s="1" t="s">
        <v>65</v>
      </c>
    </row>
    <row r="89" spans="1:23" hidden="1">
      <c r="A89" s="12">
        <v>211</v>
      </c>
      <c r="B89" s="1">
        <v>3</v>
      </c>
      <c r="C89" s="1" t="str">
        <f>VLOOKUP(B89,Applications!A:C,3,0)</f>
        <v>XM2</v>
      </c>
      <c r="D89" s="1" t="s">
        <v>9</v>
      </c>
      <c r="H89" s="1" t="s">
        <v>1430</v>
      </c>
      <c r="I89" s="1" t="str">
        <f>IF(NOT(H89="Shared"),VLOOKUP(O89,DiscoSheet!C:P,14,0),"")</f>
        <v/>
      </c>
      <c r="J89" s="1" t="str">
        <f>IF(NOT(H89="Shared"),VLOOKUP(O89,DiscoSheet!C:J,8,0),"")</f>
        <v/>
      </c>
      <c r="K89" s="1" t="s">
        <v>77</v>
      </c>
      <c r="O89" s="1" t="s">
        <v>1641</v>
      </c>
      <c r="P89" s="1" t="s">
        <v>1656</v>
      </c>
      <c r="Q89" s="1" t="s">
        <v>1492</v>
      </c>
      <c r="R89" s="1" t="s">
        <v>29</v>
      </c>
    </row>
  </sheetData>
  <autoFilter ref="A1:W89">
    <filterColumn colId="2">
      <filters>
        <filter val="ODS"/>
      </filters>
    </filterColumn>
  </autoFilter>
  <sortState ref="A2:U78">
    <sortCondition ref="A2"/>
  </sortState>
  <hyperlinks>
    <hyperlink ref="O34" r:id="rId1"/>
    <hyperlink ref="O51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1250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VLOOKUP(C2,Servers!A:O,15,0)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VLOOKUP(G2,Servers!A:O,15,0)</f>
        <v>SUES-NLAMS1-020</v>
      </c>
      <c r="J2" s="1" t="s">
        <v>10</v>
      </c>
      <c r="K2" s="1" t="s">
        <v>1363</v>
      </c>
      <c r="L2" s="1">
        <v>700</v>
      </c>
      <c r="M2" s="1" t="s">
        <v>1365</v>
      </c>
      <c r="N2" s="1" t="s">
        <v>1380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VLOOKUP(C3,Servers!A:O,15,0)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VLOOKUP(G3,Servers!A:O,15,0)</f>
        <v>ES1WI1423</v>
      </c>
      <c r="J3" s="1" t="s">
        <v>10</v>
      </c>
      <c r="K3" s="1" t="s">
        <v>29</v>
      </c>
      <c r="M3" s="1" t="s">
        <v>1240</v>
      </c>
      <c r="N3" s="1" t="s">
        <v>1404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VLOOKUP(C4,Servers!A:O,15,0)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VLOOKUP(G4,Servers!A:O,15,0)</f>
        <v>SWESR117</v>
      </c>
      <c r="J4" s="1" t="s">
        <v>10</v>
      </c>
      <c r="K4" s="1" t="s">
        <v>29</v>
      </c>
      <c r="N4" s="1" t="s">
        <v>1423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VLOOKUP(C5,Servers!A:O,15,0)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VLOOKUP(G5,Servers!A:O,15,0)</f>
        <v>SWESR118</v>
      </c>
      <c r="J5" s="1" t="s">
        <v>10</v>
      </c>
      <c r="K5" s="1" t="s">
        <v>29</v>
      </c>
      <c r="N5" s="1" t="s">
        <v>1423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VLOOKUP(C6,Servers!A:O,15,0)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VLOOKUP(G6,Servers!A:O,15,0)</f>
        <v>SWESR119</v>
      </c>
      <c r="J6" s="1" t="s">
        <v>10</v>
      </c>
      <c r="K6" s="1" t="s">
        <v>29</v>
      </c>
      <c r="N6" s="1" t="s">
        <v>1423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VLOOKUP(C7,Servers!A:O,15,0)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VLOOKUP(G7,Servers!A:O,15,0)</f>
        <v>SWESR119</v>
      </c>
      <c r="J7" s="1" t="s">
        <v>10</v>
      </c>
      <c r="K7" s="1" t="s">
        <v>29</v>
      </c>
      <c r="N7" s="1" t="s">
        <v>1423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VLOOKUP(C8,Servers!A:O,15,0)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VLOOKUP(G8,Servers!A:O,15,0)</f>
        <v>SWESR119</v>
      </c>
      <c r="J8" s="1" t="s">
        <v>10</v>
      </c>
      <c r="K8" s="1" t="s">
        <v>29</v>
      </c>
      <c r="N8" s="1" t="s">
        <v>1423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VLOOKUP(C9,Servers!A:O,15,0)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VLOOKUP(G9,Servers!A:O,15,0)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VLOOKUP(C10,Servers!A:O,15,0)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VLOOKUP(G10,Servers!A:O,15,0)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1417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VLOOKUP(C11,Servers!A:O,15,0)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VLOOKUP(G11,Servers!A:O,15,0)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1346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VLOOKUP(C12,Servers!A:O,15,0)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VLOOKUP(G12,Servers!A:O,15,0)</f>
        <v>https://teamatwork-sharepoint.rwe.com</v>
      </c>
      <c r="J12" s="1" t="s">
        <v>10</v>
      </c>
      <c r="K12" s="1" t="s">
        <v>29</v>
      </c>
      <c r="M12" s="1" t="s">
        <v>1333</v>
      </c>
      <c r="N12" s="1" t="s">
        <v>1345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VLOOKUP(C13,Servers!A:O,15,0)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VLOOKUP(G13,Servers!A:O,15,0)</f>
        <v>ES1WI1462</v>
      </c>
      <c r="J13" s="1" t="s">
        <v>10</v>
      </c>
      <c r="K13" s="1" t="s">
        <v>29</v>
      </c>
      <c r="M13" s="1" t="s">
        <v>1333</v>
      </c>
      <c r="N13" s="1" t="s">
        <v>1350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VLOOKUP(C14,Servers!A:O,15,0)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VLOOKUP(G14,Servers!A:O,15,0)</f>
        <v>SWES-NLAMS1-067</v>
      </c>
      <c r="J14" s="1" t="s">
        <v>10</v>
      </c>
      <c r="K14" s="1" t="s">
        <v>29</v>
      </c>
      <c r="M14" s="1" t="s">
        <v>1239</v>
      </c>
      <c r="N14" s="1" t="s">
        <v>1355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VLOOKUP(C15,Servers!A:O,15,0)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VLOOKUP(G15,Servers!A:O,15,0)</f>
        <v>SUESZ102</v>
      </c>
      <c r="J15" s="1" t="s">
        <v>10</v>
      </c>
      <c r="K15" s="1" t="s">
        <v>29</v>
      </c>
      <c r="M15" s="1" t="s">
        <v>1239</v>
      </c>
      <c r="N15" s="1" t="s">
        <v>1356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VLOOKUP(C16,Servers!A:O,15,0)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VLOOKUP(G16,Servers!A:O,15,0)</f>
        <v>ES1WI1423</v>
      </c>
      <c r="J16" s="1" t="s">
        <v>10</v>
      </c>
      <c r="K16" s="1" t="s">
        <v>29</v>
      </c>
      <c r="M16" s="1" t="s">
        <v>1239</v>
      </c>
      <c r="N16" s="1" t="s">
        <v>1357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VLOOKUP(C17,Servers!A:O,15,0)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VLOOKUP(G17,Servers!A:O,15,0)</f>
        <v>SWES-NLAMS1-080</v>
      </c>
      <c r="J17" s="1" t="s">
        <v>10</v>
      </c>
      <c r="K17" s="1" t="s">
        <v>29</v>
      </c>
      <c r="M17" s="1" t="s">
        <v>1239</v>
      </c>
      <c r="N17" s="1" t="s">
        <v>1358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VLOOKUP(C18,Servers!A:O,15,0)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VLOOKUP(G18,Servers!A:O,15,0)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1414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VLOOKUP(C19,Servers!A:O,15,0)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VLOOKUP(G19,Servers!A:O,15,0)</f>
        <v>ES1WI1462</v>
      </c>
      <c r="J19" s="1" t="s">
        <v>10</v>
      </c>
      <c r="K19" s="1" t="s">
        <v>29</v>
      </c>
      <c r="M19" s="1" t="s">
        <v>1239</v>
      </c>
      <c r="N19" s="1" t="s">
        <v>1422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VLOOKUP(C20,Servers!A:O,15,0)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VLOOKUP(G20,Servers!A:O,15,0)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1347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VLOOKUP(C21,Servers!A:O,15,0)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VLOOKUP(G21,Servers!A:O,15,0)</f>
        <v>SWES-NLAMS1-080</v>
      </c>
      <c r="J21" s="1" t="s">
        <v>10</v>
      </c>
      <c r="K21" s="1" t="s">
        <v>29</v>
      </c>
      <c r="L21" s="1">
        <v>1100</v>
      </c>
      <c r="N21" s="1" t="s">
        <v>1423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VLOOKUP(C22,Servers!A:O,15,0)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VLOOKUP(G22,Servers!A:O,15,0)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1378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VLOOKUP(C23,Servers!A:O,15,0)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VLOOKUP(G23,Servers!A:O,15,0)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1377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VLOOKUP(C24,Servers!A:O,15,0)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VLOOKUP(G24,Servers!A:O,15,0)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VLOOKUP(C25,Servers!A:O,15,0)</f>
        <v>SUESZ159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VLOOKUP(G25,Servers!A:O,15,0)</f>
        <v>SUESZ102</v>
      </c>
      <c r="J25" s="1" t="s">
        <v>10</v>
      </c>
      <c r="K25" s="1" t="s">
        <v>40</v>
      </c>
      <c r="N25" s="1" t="s">
        <v>1393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VLOOKUP(C26,Servers!A:O,15,0)</f>
        <v>SUESZ159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VLOOKUP(G26,Servers!A:O,15,0)</f>
        <v>SUES-NLAMS1-020</v>
      </c>
      <c r="J26" s="1" t="s">
        <v>10</v>
      </c>
      <c r="K26" s="1" t="s">
        <v>1362</v>
      </c>
      <c r="L26" s="3">
        <v>1000</v>
      </c>
      <c r="M26" s="1" t="s">
        <v>1364</v>
      </c>
      <c r="N26" s="1" t="s">
        <v>1374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VLOOKUP(C27,Servers!A:O,15,0)</f>
        <v>SUESZ160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VLOOKUP(G27,Servers!A:O,15,0)</f>
        <v>SUES-NLAMS1-020</v>
      </c>
      <c r="J27" s="1" t="s">
        <v>10</v>
      </c>
      <c r="K27" s="1" t="s">
        <v>1362</v>
      </c>
      <c r="L27" s="3">
        <v>1000</v>
      </c>
      <c r="M27" s="1" t="s">
        <v>1364</v>
      </c>
      <c r="N27" s="1" t="s">
        <v>1374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VLOOKUP(C28,Servers!A:O,15,0)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VLOOKUP(G28,Servers!A:O,15,0)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1416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VLOOKUP(C29,Servers!A:O,15,0)</f>
        <v>10.233.2.134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VLOOKUP(G29,Servers!A:O,15,0)</f>
        <v>SUES-NLAMS1-020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1381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VLOOKUP(C30,Servers!A:O,15,0)</f>
        <v>SUESZ091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VLOOKUP(G30,Servers!A:O,15,0)</f>
        <v>ES1WI1423</v>
      </c>
      <c r="J30" s="1" t="s">
        <v>10</v>
      </c>
      <c r="K30" s="1" t="s">
        <v>62</v>
      </c>
      <c r="M30" s="1" t="s">
        <v>1342</v>
      </c>
      <c r="N30" s="1" t="s">
        <v>1341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VLOOKUP(C31,Servers!A:O,15,0)</f>
        <v>ES1WI1470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VLOOKUP(G31,Servers!A:O,15,0)</f>
        <v>ftp.auditbase.nl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1409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VLOOKUP(C32,Servers!A:O,15,0)</f>
        <v>ES1WI1470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VLOOKUP(G32,Servers!A:O,15,0)</f>
        <v>ES1WI1462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1410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VLOOKUP(C33,Servers!A:O,15,0)</f>
        <v>ES1WI1470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VLOOKUP(G33,Servers!A:O,15,0)</f>
        <v>SWES-NLAMS1-080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1411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VLOOKUP(C34,Servers!A:O,15,0)</f>
        <v>ES1WI1470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VLOOKUP(G34,Servers!A:O,15,0)</f>
        <v>SUESZ152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1412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VLOOKUP(C35,Servers!A:O,15,0)</f>
        <v>ES1WI1470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VLOOKUP(G35,Servers!A:O,15,0)</f>
        <v>https://teamatwork-sharepoint.rwe.com</v>
      </c>
      <c r="J35" s="1" t="s">
        <v>10</v>
      </c>
      <c r="K35" s="1" t="s">
        <v>29</v>
      </c>
      <c r="L35" s="1">
        <v>0</v>
      </c>
      <c r="M35" s="1" t="s">
        <v>1333</v>
      </c>
      <c r="N35" s="1" t="s">
        <v>1413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VLOOKUP(C36,Servers!A:O,15,0)</f>
        <v>ES1WI1470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VLOOKUP(G36,Servers!A:O,15,0)</f>
        <v xml:space="preserve">S031A0006.rwe.com 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VLOOKUP(C37,Servers!A:O,15,0)</f>
        <v>ES1WI1212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VLOOKUP(G37,Servers!A:O,15,0)</f>
        <v>SWES-NLAPE1-060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1348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VLOOKUP(C38,Servers!A:O,15,0)</f>
        <v>ES1WI1470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VLOOKUP(G38,Servers!A:O,15,0)</f>
        <v>SWES-NLAPE1-060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1349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VLOOKUP(C39,Servers!A:O,15,0)</f>
        <v>ES1WI1212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VLOOKUP(G39,Servers!A:O,15,0)</f>
        <v>ES1WI1470</v>
      </c>
      <c r="J39" s="1" t="s">
        <v>10</v>
      </c>
      <c r="K39" s="1" t="s">
        <v>29</v>
      </c>
      <c r="N39" s="1" t="s">
        <v>1423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VLOOKUP(C40,Servers!A:O,15,0)</f>
        <v>ES1WI1470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VLOOKUP(G40,Servers!A:O,15,0)</f>
        <v>W2K3-FOR03P</v>
      </c>
      <c r="J40" s="1" t="s">
        <v>10</v>
      </c>
      <c r="K40" s="1" t="s">
        <v>29</v>
      </c>
      <c r="N40" s="1" t="s">
        <v>1423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VLOOKUP(C41,Servers!A:O,15,0)</f>
        <v>ES1WI1423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VLOOKUP(G41,Servers!A:O,15,0)</f>
        <v>SWESR119</v>
      </c>
      <c r="J41" s="1" t="s">
        <v>10</v>
      </c>
      <c r="K41" s="1" t="s">
        <v>29</v>
      </c>
      <c r="M41" s="1" t="s">
        <v>1240</v>
      </c>
      <c r="N41" s="1" t="s">
        <v>1396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VLOOKUP(C42,Servers!A:O,15,0)</f>
        <v>ES1WI1423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VLOOKUP(G42,Servers!A:O,15,0)</f>
        <v>SWES-NLAMS1-082</v>
      </c>
      <c r="J42" s="1" t="s">
        <v>10</v>
      </c>
      <c r="K42" s="1" t="s">
        <v>29</v>
      </c>
      <c r="M42" s="1" t="s">
        <v>1240</v>
      </c>
      <c r="N42" s="1" t="s">
        <v>1397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VLOOKUP(C43,Servers!A:O,15,0)</f>
        <v>ES1WI1423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VLOOKUP(G43,Servers!A:O,15,0)</f>
        <v>mail.essent.nl</v>
      </c>
      <c r="J43" s="1" t="s">
        <v>10</v>
      </c>
      <c r="K43" s="1" t="s">
        <v>40</v>
      </c>
      <c r="L43" s="1">
        <v>5</v>
      </c>
      <c r="M43" s="1" t="s">
        <v>1338</v>
      </c>
      <c r="N43" s="1" t="s">
        <v>1398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VLOOKUP(C44,Servers!A:O,15,0)</f>
        <v>ES1WI1423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VLOOKUP(G44,Servers!A:O,15,0)</f>
        <v>W2K3-RMS02P</v>
      </c>
      <c r="J44" s="1" t="s">
        <v>10</v>
      </c>
      <c r="K44" s="1" t="s">
        <v>29</v>
      </c>
      <c r="M44" s="1" t="s">
        <v>1240</v>
      </c>
      <c r="N44" s="1" t="s">
        <v>1399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VLOOKUP(C45,Servers!A:O,15,0)</f>
        <v>ES1WI1423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VLOOKUP(G45,Servers!A:O,15,0)</f>
        <v>ES1WI1470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1400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VLOOKUP(C46,Servers!A:O,15,0)</f>
        <v>ES1WI1423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VLOOKUP(G46,Servers!A:O,15,0)</f>
        <v>SWES-NLAPE1-060</v>
      </c>
      <c r="J46" s="1" t="s">
        <v>10</v>
      </c>
      <c r="K46" s="1" t="s">
        <v>29</v>
      </c>
      <c r="M46" s="1" t="s">
        <v>1240</v>
      </c>
      <c r="N46" s="1" t="s">
        <v>1401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VLOOKUP(C47,Servers!A:O,15,0)</f>
        <v>ES1WI1423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VLOOKUP(G47,Servers!A:O,15,0)</f>
        <v>ftpservice.rwe.com</v>
      </c>
      <c r="J47" s="1" t="s">
        <v>10</v>
      </c>
      <c r="K47" s="1" t="s">
        <v>43</v>
      </c>
      <c r="M47" s="1" t="s">
        <v>1337</v>
      </c>
      <c r="N47" s="1" t="s">
        <v>1402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VLOOKUP(C48,Servers!A:O,15,0)</f>
        <v>ES1WI1423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VLOOKUP(G48,Servers!A:O,15,0)</f>
        <v>SUESZ102</v>
      </c>
      <c r="J48" s="1" t="s">
        <v>10</v>
      </c>
      <c r="K48" s="1" t="s">
        <v>29</v>
      </c>
      <c r="M48" s="1" t="s">
        <v>1240</v>
      </c>
      <c r="N48" s="1" t="s">
        <v>1395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VLOOKUP(C49,Servers!A:O,15,0)</f>
        <v>ES1WI1423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VLOOKUP(G49,Servers!A:O,15,0)</f>
        <v>SUESZ091</v>
      </c>
      <c r="J49" s="1" t="s">
        <v>10</v>
      </c>
      <c r="K49" s="1" t="s">
        <v>62</v>
      </c>
      <c r="M49" s="1" t="s">
        <v>1342</v>
      </c>
      <c r="N49" s="1" t="s">
        <v>1403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VLOOKUP(C50,Servers!A:O,15,0)</f>
        <v>ES1WI1423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VLOOKUP(G50,Servers!A:O,15,0)</f>
        <v>W2K-DWH01P</v>
      </c>
      <c r="J50" s="1" t="s">
        <v>10</v>
      </c>
      <c r="K50" s="1" t="s">
        <v>62</v>
      </c>
      <c r="M50" s="1" t="s">
        <v>1240</v>
      </c>
      <c r="N50" s="1" t="s">
        <v>1344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VLOOKUP(C51,Servers!A:O,15,0)</f>
        <v>ES1VM0145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VLOOKUP(G51,Servers!A:O,15,0)</f>
        <v>ES1WI1423</v>
      </c>
      <c r="J51" s="1" t="s">
        <v>10</v>
      </c>
      <c r="N51" s="1" t="s">
        <v>1423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VLOOKUP(C52,Servers!A:O,15,0)</f>
        <v>W2K3-RMS02P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VLOOKUP(G52,Servers!A:O,15,0)</f>
        <v>ES1WI1423</v>
      </c>
      <c r="J52" s="1" t="s">
        <v>10</v>
      </c>
      <c r="K52" s="1" t="s">
        <v>29</v>
      </c>
      <c r="M52" s="1" t="s">
        <v>1240</v>
      </c>
      <c r="N52" s="1" t="s">
        <v>1405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VLOOKUP(C53,Servers!A:O,15,0)</f>
        <v>GROUP.RWE.COM/DATA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VLOOKUP(G53,Servers!A:O,15,0)</f>
        <v>ES1WI1470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1421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VLOOKUP(C54,Servers!A:O,15,0)</f>
        <v>ftpservice.rwe.com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VLOOKUP(G54,Servers!A:O,15,0)</f>
        <v>ES1WI1423</v>
      </c>
      <c r="J54" s="1" t="s">
        <v>10</v>
      </c>
      <c r="K54" s="1" t="s">
        <v>43</v>
      </c>
      <c r="M54" s="1" t="s">
        <v>1337</v>
      </c>
      <c r="N54" s="1" t="s">
        <v>1406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VLOOKUP(C55,Servers!A:O,15,0)</f>
        <v>SUESZ078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VLOOKUP(G55,Servers!A:O,15,0)</f>
        <v>SUESZ102</v>
      </c>
      <c r="J55" s="1" t="s">
        <v>10</v>
      </c>
      <c r="K55" s="1" t="s">
        <v>29</v>
      </c>
      <c r="L55" s="3">
        <v>50000</v>
      </c>
      <c r="N55" s="1" t="s">
        <v>1376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VLOOKUP(C56,Servers!A:O,15,0)</f>
        <v>SUESZ078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VLOOKUP(G56,Servers!A:O,15,0)</f>
        <v>SUES-NLAMS1-020</v>
      </c>
      <c r="J56" s="1" t="s">
        <v>10</v>
      </c>
      <c r="K56" s="1" t="s">
        <v>1363</v>
      </c>
      <c r="L56" s="3">
        <v>0</v>
      </c>
      <c r="M56" s="1" t="s">
        <v>1365</v>
      </c>
      <c r="N56" s="1" t="s">
        <v>1376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VLOOKUP(C57,Servers!A:O,15,0)</f>
        <v>SUESZ079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VLOOKUP(G57,Servers!A:O,15,0)</f>
        <v>SUES-NLAMS1-020</v>
      </c>
      <c r="J57" s="1" t="s">
        <v>10</v>
      </c>
      <c r="K57" s="1" t="s">
        <v>1363</v>
      </c>
      <c r="L57" s="3">
        <v>0</v>
      </c>
      <c r="M57" s="1" t="s">
        <v>1365</v>
      </c>
      <c r="N57" s="1" t="s">
        <v>1376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VLOOKUP(C58,Servers!A:O,15,0)</f>
        <v>SUESZ080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VLOOKUP(G58,Servers!A:O,15,0)</f>
        <v>SUES-NLAMS1-020</v>
      </c>
      <c r="J58" s="1" t="s">
        <v>10</v>
      </c>
      <c r="K58" s="1" t="s">
        <v>1363</v>
      </c>
      <c r="L58" s="3">
        <v>5000</v>
      </c>
      <c r="M58" s="1" t="s">
        <v>1365</v>
      </c>
      <c r="N58" s="1" t="s">
        <v>1376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VLOOKUP(C59,Servers!A:O,15,0)</f>
        <v>SUESZ081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VLOOKUP(G59,Servers!A:O,15,0)</f>
        <v>SUESZ102</v>
      </c>
      <c r="J59" s="1" t="s">
        <v>10</v>
      </c>
      <c r="K59" s="1" t="s">
        <v>29</v>
      </c>
      <c r="L59" s="3">
        <v>125000</v>
      </c>
      <c r="N59" s="1" t="s">
        <v>1375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VLOOKUP(C60,Servers!A:O,15,0)</f>
        <v>SUESZ081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VLOOKUP(G60,Servers!A:O,15,0)</f>
        <v>SUES-NLAMS1-020</v>
      </c>
      <c r="J60" s="1" t="s">
        <v>10</v>
      </c>
      <c r="K60" s="1" t="s">
        <v>1363</v>
      </c>
      <c r="L60" s="3">
        <v>0</v>
      </c>
      <c r="M60" s="1" t="s">
        <v>1365</v>
      </c>
      <c r="N60" s="1" t="s">
        <v>1375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VLOOKUP(C61,Servers!A:O,15,0)</f>
        <v>SUESZ082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VLOOKUP(G61,Servers!A:O,15,0)</f>
        <v>SUES-NLAMS1-020</v>
      </c>
      <c r="J61" s="1" t="s">
        <v>10</v>
      </c>
      <c r="K61" s="1" t="s">
        <v>1363</v>
      </c>
      <c r="L61" s="3">
        <v>10000</v>
      </c>
      <c r="M61" s="1" t="s">
        <v>1365</v>
      </c>
      <c r="N61" s="1" t="s">
        <v>1375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VLOOKUP(C62,Servers!A:O,15,0)</f>
        <v>SUESZ083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VLOOKUP(G62,Servers!A:O,15,0)</f>
        <v>SUES-NLAMS1-020</v>
      </c>
      <c r="J62" s="1" t="s">
        <v>10</v>
      </c>
      <c r="K62" s="1" t="s">
        <v>1363</v>
      </c>
      <c r="L62" s="3">
        <v>0</v>
      </c>
      <c r="M62" s="1" t="s">
        <v>1365</v>
      </c>
      <c r="N62" s="1" t="s">
        <v>1375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VLOOKUP(C63,Servers!A:O,15,0)</f>
        <v>SWES-NLAMS1-082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VLOOKUP(G63,Servers!A:O,15,0)</f>
        <v>ES1WI1423</v>
      </c>
      <c r="J63" s="1" t="s">
        <v>10</v>
      </c>
      <c r="K63" s="1" t="s">
        <v>29</v>
      </c>
      <c r="M63" s="1" t="s">
        <v>1240</v>
      </c>
      <c r="N63" s="1" t="s">
        <v>1408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VLOOKUP(C64,Servers!A:O,15,0)</f>
        <v>https://teamatwork-sharepoint.rwe.com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VLOOKUP(G64,Servers!A:O,15,0)</f>
        <v>ES1WI1470</v>
      </c>
      <c r="J64" s="1" t="s">
        <v>10</v>
      </c>
      <c r="K64" s="1" t="s">
        <v>43</v>
      </c>
      <c r="L64" s="1">
        <v>1500</v>
      </c>
      <c r="M64" s="1" t="s">
        <v>1333</v>
      </c>
      <c r="N64" s="1" t="s">
        <v>1415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VLOOKUP(C65,Servers!A:O,15,0)</f>
        <v>SWES-NLAMS1-067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VLOOKUP(G65,Servers!A:O,15,0)</f>
        <v>ES1WI1470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1420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VLOOKUP(C66,Servers!A:O,15,0)</f>
        <v>SWES-NLAMS1-067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VLOOKUP(G66,Servers!A:O,15,0)</f>
        <v>SUESZ102</v>
      </c>
      <c r="J66" s="1" t="s">
        <v>10</v>
      </c>
      <c r="K66" s="1" t="s">
        <v>29</v>
      </c>
      <c r="N66" s="1" t="s">
        <v>1394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VLOOKUP(C67,Servers!A:O,15,0)</f>
        <v>SWES-NLAMS1-067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VLOOKUP(G67,Servers!A:O,15,0)</f>
        <v>SWES-NLAPE1-060</v>
      </c>
      <c r="J67" s="1" t="s">
        <v>10</v>
      </c>
      <c r="K67" s="1" t="s">
        <v>29</v>
      </c>
      <c r="M67" s="1" t="s">
        <v>1239</v>
      </c>
      <c r="N67" s="1" t="s">
        <v>1351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VLOOKUP(C68,Servers!A:O,15,0)</f>
        <v>SWES-NLAMS1-067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VLOOKUP(G68,Servers!A:O,15,0)</f>
        <v>SWES-NLAPE1-060</v>
      </c>
      <c r="J68" s="1" t="s">
        <v>10</v>
      </c>
      <c r="K68" s="1" t="s">
        <v>47</v>
      </c>
      <c r="M68" s="1" t="s">
        <v>1244</v>
      </c>
      <c r="N68" s="1" t="s">
        <v>1351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VLOOKUP(C69,Servers!A:O,15,0)</f>
        <v>ES1VM0325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VLOOKUP(G69,Servers!A:O,15,0)</f>
        <v>ES1WI1470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1418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VLOOKUP(C70,Servers!A:O,15,0)</f>
        <v>ES1VM0325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VLOOKUP(G70,Servers!A:O,15,0)</f>
        <v>ES1WI1470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1419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VLOOKUP(C71,Servers!A:O,15,0)</f>
        <v>ES1VM0325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VLOOKUP(G71,Servers!A:O,15,0)</f>
        <v>SWES-NLAPE1-060</v>
      </c>
      <c r="J71" s="1" t="s">
        <v>10</v>
      </c>
      <c r="K71" s="1" t="s">
        <v>29</v>
      </c>
      <c r="M71" s="1" t="s">
        <v>1237</v>
      </c>
      <c r="N71" s="1" t="s">
        <v>1352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VLOOKUP(C72,Servers!A:O,15,0)</f>
        <v>ES1VM0325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VLOOKUP(G72,Servers!A:O,15,0)</f>
        <v>SWES-NLAPE1-060</v>
      </c>
      <c r="J72" s="1" t="s">
        <v>10</v>
      </c>
      <c r="K72" s="1" t="s">
        <v>47</v>
      </c>
      <c r="M72" s="1" t="s">
        <v>1244</v>
      </c>
      <c r="N72" s="1" t="s">
        <v>1352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VLOOKUP(C73,Servers!A:O,15,0)</f>
        <v>ES1VM0325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VLOOKUP(G73,Servers!A:O,15,0)</f>
        <v>SUES-NLAMS1-020</v>
      </c>
      <c r="J73" s="1" t="s">
        <v>10</v>
      </c>
      <c r="K73" s="1" t="s">
        <v>29</v>
      </c>
      <c r="L73" s="1">
        <v>10</v>
      </c>
      <c r="M73" s="1" t="s">
        <v>1370</v>
      </c>
      <c r="N73" s="1" t="s">
        <v>1352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VLOOKUP(C74,Servers!A:O,15,0)</f>
        <v>ES1VM0325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VLOOKUP(G74,Servers!A:O,15,0)</f>
        <v>ES1VM0324</v>
      </c>
      <c r="J74" s="1" t="s">
        <v>10</v>
      </c>
      <c r="K74" s="1" t="s">
        <v>29</v>
      </c>
      <c r="N74" s="1" t="s">
        <v>1423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VLOOKUP(C75,Servers!A:O,15,0)</f>
        <v>SUESZ158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VLOOKUP(G75,Servers!A:O,15,0)</f>
        <v>SUES-NLAMS1-020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1379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VLOOKUP(C76,Servers!A:O,15,0)</f>
        <v>SUES-NLAMS-011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VLOOKUP(G76,Servers!A:O,15,0)</f>
        <v>ES1WI1462</v>
      </c>
      <c r="J76" s="1" t="s">
        <v>10</v>
      </c>
      <c r="K76" s="1" t="s">
        <v>29</v>
      </c>
      <c r="M76" s="1" t="s">
        <v>1370</v>
      </c>
      <c r="N76" s="1" t="s">
        <v>1383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VLOOKUP(C77,Servers!A:O,15,0)</f>
        <v>SUES-NLAMS-011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VLOOKUP(G77,Servers!A:O,15,0)</f>
        <v>SUES-NLAMS1-020</v>
      </c>
      <c r="J77" s="1" t="s">
        <v>10</v>
      </c>
      <c r="K77" s="1" t="s">
        <v>29</v>
      </c>
      <c r="M77" s="1" t="s">
        <v>1240</v>
      </c>
      <c r="N77" s="1" t="s">
        <v>1384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VLOOKUP(C78,Servers!A:O,15,0)</f>
        <v>SUES-NLAMS-011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VLOOKUP(G78,Servers!A:O,15,0)</f>
        <v>SWES-NLAPE1-060</v>
      </c>
      <c r="J78" s="1" t="s">
        <v>10</v>
      </c>
      <c r="K78" s="1" t="s">
        <v>29</v>
      </c>
      <c r="M78" s="1" t="s">
        <v>1240</v>
      </c>
      <c r="N78" s="1" t="s">
        <v>1353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VLOOKUP(C79,Servers!A:O,15,0)</f>
        <v>W2K-DWH01P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VLOOKUP(G79,Servers!A:O,15,0)</f>
        <v>ES1WI1423</v>
      </c>
      <c r="J79" s="1" t="s">
        <v>9</v>
      </c>
      <c r="K79" s="1" t="s">
        <v>29</v>
      </c>
      <c r="M79" s="1" t="s">
        <v>1240</v>
      </c>
      <c r="N79" s="1" t="s">
        <v>1407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VLOOKUP(C80,Servers!A:O,15,0)</f>
        <v>SUESZ102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VLOOKUP(G80,Servers!A:O,15,0)</f>
        <v>ES1WI1423</v>
      </c>
      <c r="J80" s="1" t="s">
        <v>10</v>
      </c>
      <c r="K80" s="1" t="s">
        <v>38</v>
      </c>
      <c r="M80" s="1" t="s">
        <v>1240</v>
      </c>
      <c r="N80" s="1" t="s">
        <v>1387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VLOOKUP(C81,Servers!A:O,15,0)</f>
        <v>SUESZ102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VLOOKUP(G81,Servers!A:O,15,0)</f>
        <v>SWES-NLAMS1-080</v>
      </c>
      <c r="J81" s="1" t="s">
        <v>10</v>
      </c>
      <c r="K81" s="1" t="s">
        <v>47</v>
      </c>
      <c r="L81" s="1">
        <v>2000</v>
      </c>
      <c r="M81" s="1" t="s">
        <v>1343</v>
      </c>
      <c r="N81" s="1" t="s">
        <v>1388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VLOOKUP(C82,Servers!A:O,15,0)</f>
        <v>SUESZ102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VLOOKUP(G82,Servers!A:O,15,0)</f>
        <v>ES1WI1462</v>
      </c>
      <c r="J82" s="1" t="s">
        <v>10</v>
      </c>
      <c r="K82" s="1" t="s">
        <v>38</v>
      </c>
      <c r="M82" s="1" t="s">
        <v>1240</v>
      </c>
      <c r="N82" s="1" t="s">
        <v>1389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VLOOKUP(C83,Servers!A:O,15,0)</f>
        <v>SUESZ102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VLOOKUP(G83,Servers!A:O,15,0)</f>
        <v>ES1WI1470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1390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VLOOKUP(C84,Servers!A:O,15,0)</f>
        <v>SUESZ102</v>
      </c>
      <c r="F84" s="1">
        <v>16</v>
      </c>
      <c r="G84" s="1">
        <v>52</v>
      </c>
      <c r="H84" s="1" t="str">
        <f>VLOOKUP(F84,Applications!A:N,3,0)</f>
        <v>ACL</v>
      </c>
      <c r="I84" s="1">
        <f>VLOOKUP(G84,Servers!A:O,15,0)</f>
        <v>0</v>
      </c>
      <c r="J84" s="1" t="s">
        <v>10</v>
      </c>
      <c r="K84" s="1" t="s">
        <v>47</v>
      </c>
      <c r="M84" s="1" t="s">
        <v>1343</v>
      </c>
      <c r="N84" s="1" t="s">
        <v>1391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VLOOKUP(C85,Servers!A:O,15,0)</f>
        <v>SUESZ102</v>
      </c>
      <c r="F85" s="1">
        <v>7</v>
      </c>
      <c r="G85" s="1">
        <v>53</v>
      </c>
      <c r="H85" s="1" t="str">
        <f>VLOOKUP(F85,Applications!A:N,3,0)</f>
        <v>iProcess</v>
      </c>
      <c r="I85" s="1">
        <f>VLOOKUP(G85,Servers!A:O,15,0)</f>
        <v>0</v>
      </c>
      <c r="J85" s="1" t="s">
        <v>10</v>
      </c>
      <c r="K85" s="1" t="s">
        <v>47</v>
      </c>
      <c r="M85" s="1" t="s">
        <v>1343</v>
      </c>
      <c r="N85" s="1" t="s">
        <v>1392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VLOOKUP(C86,Servers!A:O,15,0)</f>
        <v>SUESZ102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VLOOKUP(G86,Servers!A:O,15,0)</f>
        <v>SUES-NLAMS1-020</v>
      </c>
      <c r="J86" s="1" t="s">
        <v>10</v>
      </c>
      <c r="K86" s="1" t="s">
        <v>38</v>
      </c>
      <c r="M86" s="1" t="s">
        <v>1240</v>
      </c>
      <c r="N86" s="1" t="s">
        <v>1373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VLOOKUP(C87,Servers!A:O,15,0)</f>
        <v>31.222.183.64 (rackspace cloud)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VLOOKUP(G87,Servers!A:O,15,0)</f>
        <v>SWES-NLAPE1-060</v>
      </c>
      <c r="J87" s="1" t="s">
        <v>10</v>
      </c>
      <c r="K87" s="1" t="s">
        <v>29</v>
      </c>
      <c r="M87" s="1" t="s">
        <v>1337</v>
      </c>
      <c r="N87" s="1" t="s">
        <v>1360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VLOOKUP(C88,Servers!A:O,15,0)</f>
        <v>SUESZ102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VLOOKUP(G88,Servers!A:O,15,0)</f>
        <v>SWES-NLAPE1-060</v>
      </c>
      <c r="J88" s="1" t="s">
        <v>10</v>
      </c>
      <c r="K88" s="1" t="s">
        <v>29</v>
      </c>
      <c r="M88" s="1" t="s">
        <v>1239</v>
      </c>
      <c r="N88" s="1" t="s">
        <v>1354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VLOOKUP(C89,Servers!A:O,15,0)</f>
        <v>SUESZ102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VLOOKUP(G89,Servers!A:O,15,0)</f>
        <v>mail.essent.nl</v>
      </c>
      <c r="J89" s="1" t="s">
        <v>10</v>
      </c>
      <c r="K89" s="1" t="s">
        <v>1338</v>
      </c>
      <c r="M89" s="1" t="s">
        <v>1385</v>
      </c>
      <c r="N89" s="1" t="s">
        <v>1386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VLOOKUP(C90,Servers!A:O,15,0)</f>
        <v>ES1WI1463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VLOOKUP(G90,Servers!A:O,15,0)</f>
        <v>ES1WI1462</v>
      </c>
      <c r="J90" s="1" t="s">
        <v>10</v>
      </c>
      <c r="K90" s="1" t="s">
        <v>1338</v>
      </c>
      <c r="M90" s="1" t="s">
        <v>1385</v>
      </c>
      <c r="N90" s="1" t="s">
        <v>1386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VLOOKUP(C91,Servers!A:O,15,0)</f>
        <v>SWESR069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VLOOKUP(G91,Servers!A:O,15,0)</f>
        <v>SUESZ010*</v>
      </c>
      <c r="J91" s="1" t="s">
        <v>10</v>
      </c>
      <c r="K91" s="1" t="s">
        <v>62</v>
      </c>
      <c r="M91" s="1" t="s">
        <v>1342</v>
      </c>
      <c r="N91" s="1" t="s">
        <v>1633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VLOOKUP(C92,Servers!A:O,15,0)</f>
        <v>SUESZ010*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VLOOKUP(G92,Servers!A:O,15,0)</f>
        <v>SWESR069</v>
      </c>
      <c r="J92" s="1" t="s">
        <v>10</v>
      </c>
      <c r="K92" s="1" t="s">
        <v>62</v>
      </c>
      <c r="M92" s="1" t="s">
        <v>1342</v>
      </c>
      <c r="N92" s="1" t="s">
        <v>1634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332"/>
  <sheetViews>
    <sheetView topLeftCell="D1" workbookViewId="0">
      <selection activeCell="F213" sqref="F213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 hidden="1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1424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1425</v>
      </c>
      <c r="AN2" s="26" t="s">
        <v>1425</v>
      </c>
      <c r="AO2" s="26" t="s">
        <v>191</v>
      </c>
      <c r="AP2" s="35" t="s">
        <v>192</v>
      </c>
    </row>
    <row r="3" spans="1:42" s="26" customFormat="1" ht="16" hidden="1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1424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1425</v>
      </c>
      <c r="AN3" s="26" t="s">
        <v>1425</v>
      </c>
      <c r="AO3" s="26" t="s">
        <v>198</v>
      </c>
      <c r="AP3" s="35" t="s">
        <v>192</v>
      </c>
    </row>
    <row r="4" spans="1:42" s="26" customFormat="1" ht="16" hidden="1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1424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1425</v>
      </c>
      <c r="AN4" s="26" t="s">
        <v>1424</v>
      </c>
      <c r="AO4" s="26" t="s">
        <v>203</v>
      </c>
      <c r="AP4" s="35" t="s">
        <v>192</v>
      </c>
    </row>
    <row r="5" spans="1:42" s="26" customFormat="1" ht="16" hidden="1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1424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1425</v>
      </c>
      <c r="AN5" s="26" t="s">
        <v>1425</v>
      </c>
      <c r="AO5" s="26" t="s">
        <v>207</v>
      </c>
      <c r="AP5" s="35" t="s">
        <v>208</v>
      </c>
    </row>
    <row r="6" spans="1:42" s="26" customFormat="1" ht="16" hidden="1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1424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1425</v>
      </c>
      <c r="AN6" s="26" t="s">
        <v>1425</v>
      </c>
      <c r="AO6" s="26" t="s">
        <v>212</v>
      </c>
      <c r="AP6" s="35" t="s">
        <v>208</v>
      </c>
    </row>
    <row r="7" spans="1:42" s="26" customFormat="1" ht="16" hidden="1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1424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1425</v>
      </c>
      <c r="AN7" s="26" t="s">
        <v>1424</v>
      </c>
      <c r="AO7" s="26" t="s">
        <v>215</v>
      </c>
      <c r="AP7" s="35" t="s">
        <v>208</v>
      </c>
    </row>
    <row r="8" spans="1:42" s="26" customFormat="1" ht="16" hidden="1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1424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1425</v>
      </c>
      <c r="AN8" s="26" t="s">
        <v>1424</v>
      </c>
      <c r="AO8" s="26" t="s">
        <v>182</v>
      </c>
      <c r="AP8" s="35" t="s">
        <v>226</v>
      </c>
    </row>
    <row r="9" spans="1:42" s="26" customFormat="1" ht="16" hidden="1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1424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1425</v>
      </c>
      <c r="AN9" s="26" t="s">
        <v>1424</v>
      </c>
      <c r="AO9" s="26" t="s">
        <v>197</v>
      </c>
      <c r="AP9" s="35" t="s">
        <v>232</v>
      </c>
    </row>
    <row r="10" spans="1:42" s="26" customFormat="1" ht="16" hidden="1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1425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1425</v>
      </c>
      <c r="AN10" s="26" t="s">
        <v>1424</v>
      </c>
      <c r="AO10" s="26" t="s">
        <v>236</v>
      </c>
      <c r="AP10" s="35" t="s">
        <v>237</v>
      </c>
    </row>
    <row r="11" spans="1:42" s="26" customFormat="1" ht="16" hidden="1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1425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1425</v>
      </c>
      <c r="AN11" s="26" t="s">
        <v>1424</v>
      </c>
      <c r="AO11" s="26" t="s">
        <v>240</v>
      </c>
      <c r="AP11" s="35" t="s">
        <v>237</v>
      </c>
    </row>
    <row r="12" spans="1:42" s="26" customFormat="1" ht="16" hidden="1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1425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1425</v>
      </c>
      <c r="AN12" s="26" t="s">
        <v>1424</v>
      </c>
      <c r="AO12" s="26" t="s">
        <v>202</v>
      </c>
      <c r="AP12" s="35" t="s">
        <v>247</v>
      </c>
    </row>
    <row r="13" spans="1:42" s="26" customFormat="1" ht="16" hidden="1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1425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1425</v>
      </c>
      <c r="AN13" s="26" t="s">
        <v>1425</v>
      </c>
      <c r="AO13" s="26" t="s">
        <v>252</v>
      </c>
      <c r="AP13" s="35" t="s">
        <v>253</v>
      </c>
    </row>
    <row r="14" spans="1:42" s="26" customFormat="1" ht="16" hidden="1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1425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1425</v>
      </c>
      <c r="AN14" s="26" t="s">
        <v>1425</v>
      </c>
      <c r="AO14" s="26" t="s">
        <v>256</v>
      </c>
      <c r="AP14" s="35" t="s">
        <v>257</v>
      </c>
    </row>
    <row r="15" spans="1:42" s="26" customFormat="1" ht="16" hidden="1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1425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1425</v>
      </c>
      <c r="AN15" s="26" t="s">
        <v>1424</v>
      </c>
      <c r="AO15" s="26" t="s">
        <v>260</v>
      </c>
      <c r="AP15" s="35" t="s">
        <v>261</v>
      </c>
    </row>
    <row r="16" spans="1:42" s="26" customFormat="1" ht="16" hidden="1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1425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1425</v>
      </c>
      <c r="AN16" s="26" t="s">
        <v>1424</v>
      </c>
      <c r="AO16" s="26" t="s">
        <v>263</v>
      </c>
      <c r="AP16" s="35" t="s">
        <v>261</v>
      </c>
    </row>
    <row r="17" spans="1:42" s="26" customFormat="1" ht="16" hidden="1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1425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1425</v>
      </c>
      <c r="AN17" s="26" t="s">
        <v>1424</v>
      </c>
      <c r="AO17" s="26" t="s">
        <v>265</v>
      </c>
      <c r="AP17" s="35" t="s">
        <v>261</v>
      </c>
    </row>
    <row r="18" spans="1:42" s="26" customFormat="1" ht="16" hidden="1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1425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1425</v>
      </c>
      <c r="AN18" s="26" t="s">
        <v>1424</v>
      </c>
      <c r="AO18" s="26" t="s">
        <v>206</v>
      </c>
      <c r="AP18" s="35" t="s">
        <v>269</v>
      </c>
    </row>
    <row r="19" spans="1:42" s="26" customFormat="1" ht="16" hidden="1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1425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1425</v>
      </c>
      <c r="AN19" s="26" t="s">
        <v>1424</v>
      </c>
      <c r="AO19" s="26" t="s">
        <v>211</v>
      </c>
      <c r="AP19" s="35" t="s">
        <v>237</v>
      </c>
    </row>
    <row r="20" spans="1:42" s="26" customFormat="1" ht="16" hidden="1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1425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1425</v>
      </c>
      <c r="AN20" s="26" t="s">
        <v>1424</v>
      </c>
      <c r="AO20" s="26" t="s">
        <v>214</v>
      </c>
      <c r="AP20" s="35" t="s">
        <v>237</v>
      </c>
    </row>
    <row r="21" spans="1:42" s="26" customFormat="1" ht="16" hidden="1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1425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1425</v>
      </c>
      <c r="AN21" s="26" t="s">
        <v>1424</v>
      </c>
      <c r="AO21" s="26" t="s">
        <v>225</v>
      </c>
      <c r="AP21" s="35" t="s">
        <v>247</v>
      </c>
    </row>
    <row r="22" spans="1:42" s="26" customFormat="1" ht="16" hidden="1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1425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1425</v>
      </c>
      <c r="AN22" s="26" t="s">
        <v>1424</v>
      </c>
      <c r="AO22" s="26" t="s">
        <v>231</v>
      </c>
      <c r="AP22" s="35" t="s">
        <v>247</v>
      </c>
    </row>
    <row r="23" spans="1:42" s="26" customFormat="1" ht="16" hidden="1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1425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1425</v>
      </c>
      <c r="AN23" s="26" t="s">
        <v>1424</v>
      </c>
      <c r="AO23" s="26" t="s">
        <v>235</v>
      </c>
      <c r="AP23" s="35" t="s">
        <v>269</v>
      </c>
    </row>
    <row r="24" spans="1:42" s="26" customFormat="1" ht="16" hidden="1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1425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1425</v>
      </c>
      <c r="AN24" s="26" t="s">
        <v>1425</v>
      </c>
      <c r="AO24" s="26" t="s">
        <v>239</v>
      </c>
      <c r="AP24" s="35" t="s">
        <v>289</v>
      </c>
    </row>
    <row r="25" spans="1:42" s="26" customFormat="1" ht="16" hidden="1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1424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1424</v>
      </c>
      <c r="AN25" s="26" t="s">
        <v>1424</v>
      </c>
      <c r="AP25" s="35" t="s">
        <v>208</v>
      </c>
    </row>
    <row r="26" spans="1:42" s="26" customFormat="1" ht="16" hidden="1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1424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1424</v>
      </c>
      <c r="AN26" s="26" t="s">
        <v>1424</v>
      </c>
      <c r="AP26" s="35" t="s">
        <v>192</v>
      </c>
    </row>
    <row r="27" spans="1:42" s="26" customFormat="1" ht="16" hidden="1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1425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1425</v>
      </c>
      <c r="AN27" s="26" t="s">
        <v>1424</v>
      </c>
      <c r="AO27" s="26" t="s">
        <v>303</v>
      </c>
      <c r="AP27" s="35" t="s">
        <v>304</v>
      </c>
    </row>
    <row r="28" spans="1:42" s="26" customFormat="1" ht="16" hidden="1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1425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1424</v>
      </c>
      <c r="AN28" s="26" t="s">
        <v>1424</v>
      </c>
      <c r="AO28" s="26" t="s">
        <v>306</v>
      </c>
      <c r="AP28" s="35" t="s">
        <v>304</v>
      </c>
    </row>
    <row r="29" spans="1:42" s="26" customFormat="1" ht="16" hidden="1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1425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1424</v>
      </c>
      <c r="AN29" s="26" t="s">
        <v>1424</v>
      </c>
      <c r="AO29" s="26" t="s">
        <v>308</v>
      </c>
      <c r="AP29" s="35" t="s">
        <v>309</v>
      </c>
    </row>
    <row r="30" spans="1:42" s="26" customFormat="1" ht="16" hidden="1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1425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1425</v>
      </c>
      <c r="AN30" s="26" t="s">
        <v>1424</v>
      </c>
      <c r="AO30" s="26" t="s">
        <v>312</v>
      </c>
      <c r="AP30" s="35" t="s">
        <v>309</v>
      </c>
    </row>
    <row r="31" spans="1:42" s="26" customFormat="1" ht="16" hidden="1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1424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1424</v>
      </c>
      <c r="AN31" s="26" t="s">
        <v>1424</v>
      </c>
      <c r="AP31" s="35" t="s">
        <v>318</v>
      </c>
    </row>
    <row r="32" spans="1:42" s="26" customFormat="1" ht="16" hidden="1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1424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1424</v>
      </c>
      <c r="AN32" s="26" t="s">
        <v>1424</v>
      </c>
      <c r="AP32" s="35" t="s">
        <v>318</v>
      </c>
    </row>
    <row r="33" spans="1:42" s="26" customFormat="1" ht="16" hidden="1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1424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1424</v>
      </c>
      <c r="AN33" s="26" t="s">
        <v>1424</v>
      </c>
      <c r="AP33" s="35" t="s">
        <v>325</v>
      </c>
    </row>
    <row r="34" spans="1:42" s="26" customFormat="1" ht="16" hidden="1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1424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1424</v>
      </c>
      <c r="AN34" s="26" t="s">
        <v>1424</v>
      </c>
      <c r="AP34" s="35" t="s">
        <v>325</v>
      </c>
    </row>
    <row r="35" spans="1:42" s="26" customFormat="1" ht="16" hidden="1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1424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1424</v>
      </c>
      <c r="AN35" s="26" t="s">
        <v>1424</v>
      </c>
      <c r="AP35" s="35" t="s">
        <v>318</v>
      </c>
    </row>
    <row r="36" spans="1:42" s="26" customFormat="1" ht="16" hidden="1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1424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1424</v>
      </c>
      <c r="AN36" s="26" t="s">
        <v>1424</v>
      </c>
      <c r="AP36" s="35" t="s">
        <v>318</v>
      </c>
    </row>
    <row r="37" spans="1:42" s="26" customFormat="1" ht="16" hidden="1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1424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1424</v>
      </c>
      <c r="AN37" s="26" t="s">
        <v>1424</v>
      </c>
      <c r="AP37" s="35" t="s">
        <v>325</v>
      </c>
    </row>
    <row r="38" spans="1:42" s="26" customFormat="1" ht="16" hidden="1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1424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1424</v>
      </c>
      <c r="AN38" s="26" t="s">
        <v>1424</v>
      </c>
      <c r="AP38" s="35" t="s">
        <v>325</v>
      </c>
    </row>
    <row r="39" spans="1:42" s="26" customFormat="1" ht="16" hidden="1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1424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1424</v>
      </c>
      <c r="AN39" s="26" t="s">
        <v>1424</v>
      </c>
      <c r="AP39" s="35" t="s">
        <v>349</v>
      </c>
    </row>
    <row r="40" spans="1:42" s="26" customFormat="1" ht="16" hidden="1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1424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1424</v>
      </c>
      <c r="AN40" s="26" t="s">
        <v>1424</v>
      </c>
      <c r="AP40" s="35" t="s">
        <v>349</v>
      </c>
    </row>
    <row r="41" spans="1:42" s="26" customFormat="1" ht="16" hidden="1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1424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1424</v>
      </c>
      <c r="AN41" s="26" t="s">
        <v>1424</v>
      </c>
      <c r="AP41" s="35" t="s">
        <v>361</v>
      </c>
    </row>
    <row r="42" spans="1:42" s="26" customFormat="1" ht="16" hidden="1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1424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1424</v>
      </c>
      <c r="AN42" s="26" t="s">
        <v>1424</v>
      </c>
      <c r="AP42" s="35" t="s">
        <v>361</v>
      </c>
    </row>
    <row r="43" spans="1:42" s="26" customFormat="1" ht="16" hidden="1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1424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1424</v>
      </c>
      <c r="AN43" s="26" t="s">
        <v>1424</v>
      </c>
      <c r="AP43" s="35" t="s">
        <v>361</v>
      </c>
    </row>
    <row r="44" spans="1:42" s="26" customFormat="1" ht="16" hidden="1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1424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1424</v>
      </c>
      <c r="AN44" s="26" t="s">
        <v>1424</v>
      </c>
      <c r="AP44" s="35" t="s">
        <v>377</v>
      </c>
    </row>
    <row r="45" spans="1:42" s="26" customFormat="1" ht="16" hidden="1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1424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1424</v>
      </c>
      <c r="AN45" s="26" t="s">
        <v>1424</v>
      </c>
      <c r="AP45" s="35" t="s">
        <v>377</v>
      </c>
    </row>
    <row r="46" spans="1:42" s="26" customFormat="1" ht="16" hidden="1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1424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1424</v>
      </c>
      <c r="AN46" s="26" t="s">
        <v>1424</v>
      </c>
      <c r="AP46" s="35" t="s">
        <v>377</v>
      </c>
    </row>
    <row r="47" spans="1:42" s="26" customFormat="1" ht="16" hidden="1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1424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1424</v>
      </c>
      <c r="AN47" s="26" t="s">
        <v>1424</v>
      </c>
      <c r="AP47" s="35" t="s">
        <v>390</v>
      </c>
    </row>
    <row r="48" spans="1:42" s="26" customFormat="1" ht="16" hidden="1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1424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1424</v>
      </c>
      <c r="AN48" s="26" t="s">
        <v>1424</v>
      </c>
      <c r="AP48" s="35" t="s">
        <v>349</v>
      </c>
    </row>
    <row r="49" spans="1:42" s="26" customFormat="1" ht="16" hidden="1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1424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1424</v>
      </c>
      <c r="AN49" s="26" t="s">
        <v>1424</v>
      </c>
      <c r="AP49" s="35" t="s">
        <v>349</v>
      </c>
    </row>
    <row r="50" spans="1:42" s="26" customFormat="1" ht="16" hidden="1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1424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1424</v>
      </c>
      <c r="AN50" s="26" t="s">
        <v>1424</v>
      </c>
      <c r="AP50" s="35" t="s">
        <v>361</v>
      </c>
    </row>
    <row r="51" spans="1:42" s="26" customFormat="1" ht="16" hidden="1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1424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1424</v>
      </c>
      <c r="AN51" s="26" t="s">
        <v>1424</v>
      </c>
      <c r="AP51" s="35" t="s">
        <v>361</v>
      </c>
    </row>
    <row r="52" spans="1:42" s="26" customFormat="1" ht="16" hidden="1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1424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1424</v>
      </c>
      <c r="AN52" s="26" t="s">
        <v>1424</v>
      </c>
      <c r="AP52" s="35" t="s">
        <v>361</v>
      </c>
    </row>
    <row r="53" spans="1:42" s="26" customFormat="1" ht="16" hidden="1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1424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1424</v>
      </c>
      <c r="AN53" s="26" t="s">
        <v>1424</v>
      </c>
      <c r="AP53" s="35" t="s">
        <v>377</v>
      </c>
    </row>
    <row r="54" spans="1:42" s="26" customFormat="1" ht="16" hidden="1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1424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1424</v>
      </c>
      <c r="AN54" s="26" t="s">
        <v>1424</v>
      </c>
      <c r="AP54" s="35" t="s">
        <v>377</v>
      </c>
    </row>
    <row r="55" spans="1:42" s="26" customFormat="1" ht="16" hidden="1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1424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1424</v>
      </c>
      <c r="AN55" s="26" t="s">
        <v>1424</v>
      </c>
      <c r="AP55" s="35" t="s">
        <v>377</v>
      </c>
    </row>
    <row r="56" spans="1:42" s="26" customFormat="1" ht="16" hidden="1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1425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1425</v>
      </c>
      <c r="AN56" s="26" t="s">
        <v>1424</v>
      </c>
      <c r="AO56" s="26" t="s">
        <v>348</v>
      </c>
      <c r="AP56" s="35" t="s">
        <v>431</v>
      </c>
    </row>
    <row r="57" spans="1:42" s="26" customFormat="1" ht="16" hidden="1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1425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1425</v>
      </c>
      <c r="AN57" s="26" t="s">
        <v>1424</v>
      </c>
      <c r="AO57" s="26" t="s">
        <v>435</v>
      </c>
      <c r="AP57" s="35" t="s">
        <v>436</v>
      </c>
    </row>
    <row r="58" spans="1:42" s="26" customFormat="1" ht="16" hidden="1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1425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1425</v>
      </c>
      <c r="AN58" s="26" t="s">
        <v>1424</v>
      </c>
      <c r="AO58" s="26" t="s">
        <v>439</v>
      </c>
      <c r="AP58" s="35" t="s">
        <v>436</v>
      </c>
    </row>
    <row r="59" spans="1:42" s="26" customFormat="1" ht="16" hidden="1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1424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1424</v>
      </c>
      <c r="AN59" s="26" t="s">
        <v>1424</v>
      </c>
      <c r="AO59" s="26" t="s">
        <v>443</v>
      </c>
      <c r="AP59" s="35" t="s">
        <v>444</v>
      </c>
    </row>
    <row r="60" spans="1:42" s="26" customFormat="1" ht="16" hidden="1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1424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1424</v>
      </c>
      <c r="AN60" s="26" t="s">
        <v>1424</v>
      </c>
      <c r="AO60" s="26" t="s">
        <v>447</v>
      </c>
      <c r="AP60" s="35" t="s">
        <v>444</v>
      </c>
    </row>
    <row r="61" spans="1:42" s="26" customFormat="1" ht="16" hidden="1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1425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1425</v>
      </c>
      <c r="AN61" s="26" t="s">
        <v>1424</v>
      </c>
      <c r="AO61" s="26" t="s">
        <v>355</v>
      </c>
      <c r="AP61" s="35" t="s">
        <v>451</v>
      </c>
    </row>
    <row r="62" spans="1:42" s="26" customFormat="1" ht="16" hidden="1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1425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1425</v>
      </c>
      <c r="AN62" s="26" t="s">
        <v>1424</v>
      </c>
      <c r="AO62" s="26" t="s">
        <v>457</v>
      </c>
      <c r="AP62" s="35" t="s">
        <v>458</v>
      </c>
    </row>
    <row r="63" spans="1:42" s="26" customFormat="1" ht="16" hidden="1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1425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1425</v>
      </c>
      <c r="AN63" s="26" t="s">
        <v>1424</v>
      </c>
      <c r="AO63" s="26" t="s">
        <v>461</v>
      </c>
      <c r="AP63" s="35" t="s">
        <v>458</v>
      </c>
    </row>
    <row r="64" spans="1:42" s="26" customFormat="1" ht="16" hidden="1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1425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1425</v>
      </c>
      <c r="AN64" s="26" t="s">
        <v>1424</v>
      </c>
      <c r="AO64" s="26" t="s">
        <v>464</v>
      </c>
      <c r="AP64" s="35" t="s">
        <v>458</v>
      </c>
    </row>
    <row r="65" spans="1:42" s="26" customFormat="1" ht="16" hidden="1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1425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1425</v>
      </c>
      <c r="AN65" s="26" t="s">
        <v>1424</v>
      </c>
      <c r="AO65" s="26" t="s">
        <v>360</v>
      </c>
      <c r="AP65" s="35" t="s">
        <v>470</v>
      </c>
    </row>
    <row r="66" spans="1:42" s="26" customFormat="1" ht="16" hidden="1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1425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1425</v>
      </c>
      <c r="AN66" s="26" t="s">
        <v>1424</v>
      </c>
      <c r="AO66" s="26" t="s">
        <v>366</v>
      </c>
      <c r="AP66" s="35" t="s">
        <v>470</v>
      </c>
    </row>
    <row r="67" spans="1:42" s="26" customFormat="1" ht="16" hidden="1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1424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1425</v>
      </c>
      <c r="AN67" s="26" t="s">
        <v>1424</v>
      </c>
      <c r="AO67" s="26" t="s">
        <v>478</v>
      </c>
      <c r="AP67" s="35" t="s">
        <v>479</v>
      </c>
    </row>
    <row r="68" spans="1:42" s="26" customFormat="1" ht="16" hidden="1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1425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1425</v>
      </c>
      <c r="AN68" s="26" t="s">
        <v>1424</v>
      </c>
      <c r="AO68" s="26" t="s">
        <v>482</v>
      </c>
      <c r="AP68" s="35" t="s">
        <v>436</v>
      </c>
    </row>
    <row r="69" spans="1:42" s="26" customFormat="1" ht="16" hidden="1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1425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1425</v>
      </c>
      <c r="AN69" s="26" t="s">
        <v>1424</v>
      </c>
      <c r="AO69" s="26" t="s">
        <v>485</v>
      </c>
      <c r="AP69" s="35" t="s">
        <v>436</v>
      </c>
    </row>
    <row r="70" spans="1:42" s="26" customFormat="1" ht="16" hidden="1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1424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1424</v>
      </c>
      <c r="AN70" s="26" t="s">
        <v>1424</v>
      </c>
      <c r="AO70" s="26" t="s">
        <v>488</v>
      </c>
      <c r="AP70" s="35" t="s">
        <v>489</v>
      </c>
    </row>
    <row r="71" spans="1:42" s="26" customFormat="1" ht="16" hidden="1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1424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1424</v>
      </c>
      <c r="AN71" s="26" t="s">
        <v>1424</v>
      </c>
      <c r="AO71" s="26" t="s">
        <v>492</v>
      </c>
      <c r="AP71" s="35" t="s">
        <v>489</v>
      </c>
    </row>
    <row r="72" spans="1:42" s="26" customFormat="1" ht="16" hidden="1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1424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1424</v>
      </c>
      <c r="AN72" s="26" t="s">
        <v>1424</v>
      </c>
      <c r="AO72" s="26" t="s">
        <v>495</v>
      </c>
      <c r="AP72" s="35" t="s">
        <v>489</v>
      </c>
    </row>
    <row r="73" spans="1:42" s="26" customFormat="1" ht="16" hidden="1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1424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1424</v>
      </c>
      <c r="AN73" s="26" t="s">
        <v>1424</v>
      </c>
      <c r="AO73" s="26" t="s">
        <v>498</v>
      </c>
      <c r="AP73" s="35" t="s">
        <v>489</v>
      </c>
    </row>
    <row r="74" spans="1:42" s="26" customFormat="1" ht="16" hidden="1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1425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1425</v>
      </c>
      <c r="AN74" s="26" t="s">
        <v>1424</v>
      </c>
      <c r="AO74" s="26" t="s">
        <v>502</v>
      </c>
      <c r="AP74" s="35" t="s">
        <v>503</v>
      </c>
    </row>
    <row r="75" spans="1:42" s="26" customFormat="1" ht="16" hidden="1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1425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1425</v>
      </c>
      <c r="AN75" s="26" t="s">
        <v>1424</v>
      </c>
      <c r="AO75" s="26" t="s">
        <v>506</v>
      </c>
      <c r="AP75" s="35" t="s">
        <v>507</v>
      </c>
    </row>
    <row r="76" spans="1:42" s="26" customFormat="1" ht="16" hidden="1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1425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1425</v>
      </c>
      <c r="AN76" s="26" t="s">
        <v>1424</v>
      </c>
      <c r="AO76" s="26" t="s">
        <v>510</v>
      </c>
      <c r="AP76" s="35" t="s">
        <v>511</v>
      </c>
    </row>
    <row r="77" spans="1:42" s="26" customFormat="1" ht="16" hidden="1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1425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1425</v>
      </c>
      <c r="AN77" s="26" t="s">
        <v>1424</v>
      </c>
      <c r="AO77" s="26" t="s">
        <v>514</v>
      </c>
      <c r="AP77" s="35" t="s">
        <v>511</v>
      </c>
    </row>
    <row r="78" spans="1:42" s="26" customFormat="1" ht="16" hidden="1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1425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1425</v>
      </c>
      <c r="AN78" s="26" t="s">
        <v>1424</v>
      </c>
      <c r="AO78" s="26" t="s">
        <v>517</v>
      </c>
      <c r="AP78" s="35" t="s">
        <v>511</v>
      </c>
    </row>
    <row r="79" spans="1:42" s="26" customFormat="1" ht="16" hidden="1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1425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1425</v>
      </c>
      <c r="AN79" s="26" t="s">
        <v>1424</v>
      </c>
      <c r="AO79" s="26" t="s">
        <v>371</v>
      </c>
      <c r="AP79" s="35" t="s">
        <v>525</v>
      </c>
    </row>
    <row r="80" spans="1:42" s="26" customFormat="1" ht="16" hidden="1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1425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1425</v>
      </c>
      <c r="AN80" s="26" t="s">
        <v>1424</v>
      </c>
      <c r="AO80" s="26" t="s">
        <v>376</v>
      </c>
      <c r="AP80" s="35" t="s">
        <v>525</v>
      </c>
    </row>
    <row r="81" spans="1:42" s="26" customFormat="1" ht="12" hidden="1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1424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1425</v>
      </c>
      <c r="AN81" s="38" t="s">
        <v>1424</v>
      </c>
      <c r="AO81" s="38" t="s">
        <v>532</v>
      </c>
      <c r="AP81" s="47" t="s">
        <v>533</v>
      </c>
    </row>
    <row r="82" spans="1:42" s="26" customFormat="1" ht="12" hidden="1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1424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1425</v>
      </c>
      <c r="AN82" s="38" t="s">
        <v>1424</v>
      </c>
      <c r="AO82" s="38" t="s">
        <v>536</v>
      </c>
      <c r="AP82" s="47" t="s">
        <v>533</v>
      </c>
    </row>
    <row r="83" spans="1:42" s="26" customFormat="1" ht="16" hidden="1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1425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1425</v>
      </c>
      <c r="AN83" s="26" t="s">
        <v>1424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1425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1425</v>
      </c>
      <c r="AN84" s="26" t="s">
        <v>1424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1425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1425</v>
      </c>
      <c r="AN85" s="26" t="s">
        <v>1424</v>
      </c>
      <c r="AO85" s="26" t="s">
        <v>548</v>
      </c>
      <c r="AP85" s="35" t="s">
        <v>545</v>
      </c>
    </row>
    <row r="86" spans="1:42" s="26" customFormat="1" ht="16" hidden="1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1425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1425</v>
      </c>
      <c r="AN86" s="26" t="s">
        <v>1424</v>
      </c>
      <c r="AO86" s="26" t="s">
        <v>552</v>
      </c>
      <c r="AP86" s="35" t="s">
        <v>550</v>
      </c>
    </row>
    <row r="87" spans="1:42" s="26" customFormat="1" ht="16" hidden="1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1425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1424</v>
      </c>
      <c r="AN87" s="26" t="s">
        <v>1424</v>
      </c>
      <c r="AO87" s="26" t="s">
        <v>555</v>
      </c>
      <c r="AP87" s="35" t="s">
        <v>556</v>
      </c>
    </row>
    <row r="88" spans="1:42" s="26" customFormat="1" ht="16" hidden="1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1425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1424</v>
      </c>
      <c r="AN88" s="26" t="s">
        <v>1424</v>
      </c>
      <c r="AO88" s="26" t="s">
        <v>559</v>
      </c>
      <c r="AP88" s="35" t="s">
        <v>556</v>
      </c>
    </row>
    <row r="89" spans="1:42" s="26" customFormat="1" ht="16" hidden="1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1425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1425</v>
      </c>
      <c r="AN89" s="26" t="s">
        <v>1424</v>
      </c>
      <c r="AO89" s="26" t="s">
        <v>562</v>
      </c>
      <c r="AP89" s="35" t="s">
        <v>563</v>
      </c>
    </row>
    <row r="90" spans="1:42" s="26" customFormat="1" ht="16" hidden="1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1425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1425</v>
      </c>
      <c r="AN90" s="26" t="s">
        <v>1424</v>
      </c>
      <c r="AO90" s="26" t="s">
        <v>567</v>
      </c>
      <c r="AP90" s="35">
        <v>0</v>
      </c>
    </row>
    <row r="91" spans="1:42" s="26" customFormat="1" ht="16" hidden="1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1425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1425</v>
      </c>
      <c r="AN91" s="26" t="s">
        <v>1424</v>
      </c>
      <c r="AO91" s="26" t="s">
        <v>570</v>
      </c>
      <c r="AP91" s="35">
        <v>0</v>
      </c>
    </row>
    <row r="92" spans="1:42" s="26" customFormat="1" ht="16" hidden="1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1425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1425</v>
      </c>
      <c r="AN92" s="26" t="s">
        <v>1424</v>
      </c>
      <c r="AO92" s="26" t="s">
        <v>573</v>
      </c>
      <c r="AP92" s="35">
        <v>0</v>
      </c>
    </row>
    <row r="93" spans="1:42" s="26" customFormat="1" ht="16" hidden="1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1425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1425</v>
      </c>
      <c r="AN93" s="26" t="s">
        <v>1424</v>
      </c>
      <c r="AO93" s="26" t="s">
        <v>576</v>
      </c>
      <c r="AP93" s="35">
        <v>0</v>
      </c>
    </row>
    <row r="94" spans="1:42" s="26" customFormat="1" ht="16" hidden="1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1425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1425</v>
      </c>
      <c r="AN94" s="26" t="s">
        <v>1424</v>
      </c>
      <c r="AO94" s="26" t="s">
        <v>580</v>
      </c>
      <c r="AP94" s="35">
        <v>0</v>
      </c>
    </row>
    <row r="95" spans="1:42" s="26" customFormat="1" ht="16" hidden="1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1425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1425</v>
      </c>
      <c r="AN95" s="26" t="s">
        <v>1424</v>
      </c>
      <c r="AO95" s="26" t="s">
        <v>583</v>
      </c>
      <c r="AP95" s="35">
        <v>0</v>
      </c>
    </row>
    <row r="96" spans="1:42" s="26" customFormat="1" ht="16" hidden="1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1425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1425</v>
      </c>
      <c r="AN96" s="26" t="s">
        <v>1424</v>
      </c>
      <c r="AO96" s="26" t="s">
        <v>587</v>
      </c>
      <c r="AP96" s="35">
        <v>0</v>
      </c>
    </row>
    <row r="97" spans="1:42" s="26" customFormat="1" ht="16" hidden="1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1425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1425</v>
      </c>
      <c r="AN97" s="26" t="s">
        <v>1424</v>
      </c>
      <c r="AO97" s="26" t="s">
        <v>590</v>
      </c>
      <c r="AP97" s="35">
        <v>0</v>
      </c>
    </row>
    <row r="98" spans="1:42" s="26" customFormat="1" ht="16" hidden="1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1425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1425</v>
      </c>
      <c r="AN98" s="26" t="s">
        <v>1424</v>
      </c>
      <c r="AO98" s="26" t="s">
        <v>593</v>
      </c>
      <c r="AP98" s="35">
        <v>0</v>
      </c>
    </row>
    <row r="99" spans="1:42" s="26" customFormat="1" ht="16" hidden="1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1425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1425</v>
      </c>
      <c r="AN99" s="26" t="s">
        <v>1424</v>
      </c>
      <c r="AO99" s="26" t="s">
        <v>596</v>
      </c>
      <c r="AP99" s="35">
        <v>0</v>
      </c>
    </row>
    <row r="100" spans="1:42" s="26" customFormat="1" ht="16" hidden="1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1425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1425</v>
      </c>
      <c r="AN100" s="26" t="s">
        <v>1424</v>
      </c>
      <c r="AO100" s="26" t="s">
        <v>599</v>
      </c>
      <c r="AP100" s="35">
        <v>0</v>
      </c>
    </row>
    <row r="101" spans="1:42" s="26" customFormat="1" ht="16" hidden="1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1425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1425</v>
      </c>
      <c r="AN101" s="26" t="s">
        <v>1424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1425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1425</v>
      </c>
      <c r="AN102" s="26" t="s">
        <v>1424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1425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1425</v>
      </c>
      <c r="AN103" s="26" t="s">
        <v>1424</v>
      </c>
      <c r="AO103" s="26" t="s">
        <v>609</v>
      </c>
      <c r="AP103" s="35" t="s">
        <v>545</v>
      </c>
    </row>
    <row r="104" spans="1:42" s="26" customFormat="1" ht="16" hidden="1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1425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1425</v>
      </c>
      <c r="AN104" s="26" t="s">
        <v>1424</v>
      </c>
      <c r="AO104" s="26" t="s">
        <v>614</v>
      </c>
      <c r="AP104" s="35" t="s">
        <v>615</v>
      </c>
    </row>
    <row r="105" spans="1:42" s="26" customFormat="1" ht="16" hidden="1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1425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1425</v>
      </c>
      <c r="AN105" s="26" t="s">
        <v>1424</v>
      </c>
      <c r="AO105" s="26" t="s">
        <v>618</v>
      </c>
      <c r="AP105" s="35">
        <v>0</v>
      </c>
    </row>
    <row r="106" spans="1:42" s="26" customFormat="1" ht="16" hidden="1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1425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1425</v>
      </c>
      <c r="AN106" s="26" t="s">
        <v>1424</v>
      </c>
      <c r="AO106" s="26" t="s">
        <v>623</v>
      </c>
      <c r="AP106" s="35">
        <v>0</v>
      </c>
    </row>
    <row r="107" spans="1:42" s="26" customFormat="1" ht="16" hidden="1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1425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1425</v>
      </c>
      <c r="AN107" s="26" t="s">
        <v>1424</v>
      </c>
      <c r="AO107" s="26" t="s">
        <v>626</v>
      </c>
      <c r="AP107" s="35">
        <v>0</v>
      </c>
    </row>
    <row r="108" spans="1:42" s="26" customFormat="1" ht="16" hidden="1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1425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1425</v>
      </c>
      <c r="AN108" s="26" t="s">
        <v>1424</v>
      </c>
      <c r="AO108" s="26" t="s">
        <v>629</v>
      </c>
      <c r="AP108" s="35">
        <v>0</v>
      </c>
    </row>
    <row r="109" spans="1:42" s="26" customFormat="1" ht="16" hidden="1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1425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1425</v>
      </c>
      <c r="AN109" s="26" t="s">
        <v>1424</v>
      </c>
      <c r="AO109" s="26" t="s">
        <v>634</v>
      </c>
      <c r="AP109" s="35">
        <v>0</v>
      </c>
    </row>
    <row r="110" spans="1:42" s="26" customFormat="1" ht="16" hidden="1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1425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1424</v>
      </c>
      <c r="AN110" s="26" t="s">
        <v>1424</v>
      </c>
      <c r="AO110" s="26" t="s">
        <v>640</v>
      </c>
      <c r="AP110" s="35" t="s">
        <v>641</v>
      </c>
    </row>
    <row r="111" spans="1:42" s="26" customFormat="1" ht="16" hidden="1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1425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1425</v>
      </c>
      <c r="AN111" s="26" t="s">
        <v>1424</v>
      </c>
      <c r="AO111" s="26" t="s">
        <v>646</v>
      </c>
      <c r="AP111" s="35" t="s">
        <v>647</v>
      </c>
    </row>
    <row r="112" spans="1:42" s="26" customFormat="1" ht="16" hidden="1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1424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1425</v>
      </c>
      <c r="AN112" s="26" t="s">
        <v>1424</v>
      </c>
      <c r="AO112" s="26" t="s">
        <v>650</v>
      </c>
      <c r="AP112" s="35" t="s">
        <v>647</v>
      </c>
    </row>
    <row r="113" spans="1:42" s="26" customFormat="1" ht="16" hidden="1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1425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1424</v>
      </c>
      <c r="AN113" s="26" t="s">
        <v>1424</v>
      </c>
      <c r="AO113" s="26" t="s">
        <v>654</v>
      </c>
      <c r="AP113" s="35" t="s">
        <v>655</v>
      </c>
    </row>
    <row r="114" spans="1:42" s="26" customFormat="1" ht="16" hidden="1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1425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1425</v>
      </c>
      <c r="AN114" s="26" t="s">
        <v>1424</v>
      </c>
      <c r="AO114" s="26" t="s">
        <v>658</v>
      </c>
      <c r="AP114" s="35">
        <v>0</v>
      </c>
    </row>
    <row r="115" spans="1:42" s="26" customFormat="1" ht="16" hidden="1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1425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1425</v>
      </c>
      <c r="AN115" s="26" t="s">
        <v>1424</v>
      </c>
      <c r="AO115" s="26" t="s">
        <v>661</v>
      </c>
      <c r="AP115" s="35">
        <v>0</v>
      </c>
    </row>
    <row r="116" spans="1:42" s="26" customFormat="1" ht="16" hidden="1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1425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1424</v>
      </c>
      <c r="AN116" s="26" t="s">
        <v>1424</v>
      </c>
      <c r="AO116" s="26" t="s">
        <v>664</v>
      </c>
      <c r="AP116" s="35" t="s">
        <v>641</v>
      </c>
    </row>
    <row r="117" spans="1:42" s="26" customFormat="1" ht="16" hidden="1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1425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1425</v>
      </c>
      <c r="AN117" s="26" t="s">
        <v>1424</v>
      </c>
      <c r="AO117" s="26" t="s">
        <v>667</v>
      </c>
      <c r="AP117" s="35" t="s">
        <v>563</v>
      </c>
    </row>
    <row r="118" spans="1:42" s="26" customFormat="1" ht="16" hidden="1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1425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1425</v>
      </c>
      <c r="AN118" s="26" t="s">
        <v>1424</v>
      </c>
      <c r="AO118" s="26" t="s">
        <v>670</v>
      </c>
      <c r="AP118" s="35">
        <v>0</v>
      </c>
    </row>
    <row r="119" spans="1:42" s="26" customFormat="1" ht="16" hidden="1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1425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1424</v>
      </c>
      <c r="AN119" s="26" t="s">
        <v>1424</v>
      </c>
      <c r="AO119" s="26" t="s">
        <v>672</v>
      </c>
      <c r="AP119" s="35" t="s">
        <v>673</v>
      </c>
    </row>
    <row r="120" spans="1:42" s="26" customFormat="1" ht="16" hidden="1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1425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1425</v>
      </c>
      <c r="AN120" s="26" t="s">
        <v>1424</v>
      </c>
      <c r="AO120" s="26" t="s">
        <v>676</v>
      </c>
      <c r="AP120" s="35" t="s">
        <v>677</v>
      </c>
    </row>
    <row r="121" spans="1:42" s="26" customFormat="1" ht="16" hidden="1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1425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1425</v>
      </c>
      <c r="AN121" s="26" t="s">
        <v>1424</v>
      </c>
      <c r="AO121" s="26" t="s">
        <v>679</v>
      </c>
      <c r="AP121" s="35" t="s">
        <v>677</v>
      </c>
    </row>
    <row r="122" spans="1:42" s="26" customFormat="1" ht="16" hidden="1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1425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1425</v>
      </c>
      <c r="AN122" s="26" t="s">
        <v>1424</v>
      </c>
      <c r="AO122" s="26" t="s">
        <v>681</v>
      </c>
      <c r="AP122" s="35" t="s">
        <v>682</v>
      </c>
    </row>
    <row r="123" spans="1:42" s="26" customFormat="1" ht="16" hidden="1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1425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1425</v>
      </c>
      <c r="AN123" s="26" t="s">
        <v>1424</v>
      </c>
      <c r="AO123" s="26" t="s">
        <v>684</v>
      </c>
      <c r="AP123" s="35" t="s">
        <v>682</v>
      </c>
    </row>
    <row r="124" spans="1:42" s="26" customFormat="1" ht="16" hidden="1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1425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1425</v>
      </c>
      <c r="AN124" s="26" t="s">
        <v>1424</v>
      </c>
      <c r="AO124" s="26" t="s">
        <v>686</v>
      </c>
      <c r="AP124" s="35" t="s">
        <v>682</v>
      </c>
    </row>
    <row r="125" spans="1:42" s="26" customFormat="1" ht="16" hidden="1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1425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1425</v>
      </c>
      <c r="AN125" s="26" t="s">
        <v>1424</v>
      </c>
      <c r="AO125" s="26" t="s">
        <v>689</v>
      </c>
      <c r="AP125" s="35" t="s">
        <v>690</v>
      </c>
    </row>
    <row r="126" spans="1:42" s="26" customFormat="1" ht="16" hidden="1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1425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1425</v>
      </c>
      <c r="AN126" s="26" t="s">
        <v>1424</v>
      </c>
      <c r="AO126" s="26" t="s">
        <v>692</v>
      </c>
      <c r="AP126" s="35" t="s">
        <v>690</v>
      </c>
    </row>
    <row r="127" spans="1:42" s="26" customFormat="1" ht="16" hidden="1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1425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1425</v>
      </c>
      <c r="AN127" s="26" t="s">
        <v>1424</v>
      </c>
      <c r="AO127" s="26" t="s">
        <v>695</v>
      </c>
      <c r="AP127" s="35" t="s">
        <v>690</v>
      </c>
    </row>
    <row r="128" spans="1:42" s="26" customFormat="1" ht="16" hidden="1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1425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1425</v>
      </c>
      <c r="AN128" s="26" t="s">
        <v>1424</v>
      </c>
      <c r="AO128" s="26" t="s">
        <v>697</v>
      </c>
      <c r="AP128" s="35" t="s">
        <v>690</v>
      </c>
    </row>
    <row r="129" spans="1:42" s="26" customFormat="1" ht="16" hidden="1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1425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1425</v>
      </c>
      <c r="AN129" s="26" t="s">
        <v>1424</v>
      </c>
      <c r="AO129" s="26" t="s">
        <v>700</v>
      </c>
      <c r="AP129" s="35">
        <v>0</v>
      </c>
    </row>
    <row r="130" spans="1:42" s="26" customFormat="1" ht="16" hidden="1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1425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1425</v>
      </c>
      <c r="AN130" s="26" t="s">
        <v>1424</v>
      </c>
      <c r="AO130" s="26" t="s">
        <v>702</v>
      </c>
      <c r="AP130" s="35" t="s">
        <v>703</v>
      </c>
    </row>
    <row r="131" spans="1:42" s="26" customFormat="1" ht="16" hidden="1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1425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1425</v>
      </c>
      <c r="AN131" s="26" t="s">
        <v>1424</v>
      </c>
      <c r="AO131" s="26" t="s">
        <v>705</v>
      </c>
      <c r="AP131" s="35" t="s">
        <v>703</v>
      </c>
    </row>
    <row r="132" spans="1:42" s="26" customFormat="1" ht="16" hidden="1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1425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1424</v>
      </c>
      <c r="AN132" s="26" t="s">
        <v>1424</v>
      </c>
      <c r="AO132" s="26" t="s">
        <v>708</v>
      </c>
      <c r="AP132" s="35" t="s">
        <v>709</v>
      </c>
    </row>
    <row r="133" spans="1:42" s="26" customFormat="1" ht="16" hidden="1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1425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1424</v>
      </c>
      <c r="AN133" s="26" t="s">
        <v>1424</v>
      </c>
      <c r="AO133" s="26" t="s">
        <v>711</v>
      </c>
      <c r="AP133" s="35" t="s">
        <v>709</v>
      </c>
    </row>
    <row r="134" spans="1:42" s="26" customFormat="1" ht="16" hidden="1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1425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1424</v>
      </c>
      <c r="AN134" s="26" t="s">
        <v>1424</v>
      </c>
      <c r="AO134" s="26" t="s">
        <v>713</v>
      </c>
      <c r="AP134" s="35" t="s">
        <v>709</v>
      </c>
    </row>
    <row r="135" spans="1:42" s="26" customFormat="1" ht="16" hidden="1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1425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1425</v>
      </c>
      <c r="AN135" s="26" t="s">
        <v>1424</v>
      </c>
      <c r="AO135" s="26" t="s">
        <v>715</v>
      </c>
      <c r="AP135" s="35" t="s">
        <v>709</v>
      </c>
    </row>
    <row r="136" spans="1:42" s="26" customFormat="1" ht="16" hidden="1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1425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1425</v>
      </c>
      <c r="AN136" s="26" t="s">
        <v>1424</v>
      </c>
      <c r="AO136" s="26" t="s">
        <v>718</v>
      </c>
      <c r="AP136" s="35" t="s">
        <v>709</v>
      </c>
    </row>
    <row r="137" spans="1:42" s="26" customFormat="1" ht="16" hidden="1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1425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1425</v>
      </c>
      <c r="AN137" s="26" t="s">
        <v>1424</v>
      </c>
      <c r="AO137" s="26" t="s">
        <v>720</v>
      </c>
      <c r="AP137" s="35" t="s">
        <v>709</v>
      </c>
    </row>
    <row r="138" spans="1:42" s="26" customFormat="1" ht="16" hidden="1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1425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1425</v>
      </c>
      <c r="AN138" s="26" t="s">
        <v>1424</v>
      </c>
      <c r="AO138" s="26" t="s">
        <v>722</v>
      </c>
      <c r="AP138" s="35" t="s">
        <v>709</v>
      </c>
    </row>
    <row r="139" spans="1:42" s="26" customFormat="1" ht="16" hidden="1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1425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1425</v>
      </c>
      <c r="AN139" s="26" t="s">
        <v>1424</v>
      </c>
      <c r="AO139" s="26" t="s">
        <v>724</v>
      </c>
      <c r="AP139" s="35" t="s">
        <v>709</v>
      </c>
    </row>
    <row r="140" spans="1:42" s="26" customFormat="1" ht="16" hidden="1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1425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1425</v>
      </c>
      <c r="AN140" s="26" t="s">
        <v>1424</v>
      </c>
      <c r="AO140" s="26" t="s">
        <v>727</v>
      </c>
      <c r="AP140" s="35" t="s">
        <v>728</v>
      </c>
    </row>
    <row r="141" spans="1:42" s="26" customFormat="1" ht="16" hidden="1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1425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1425</v>
      </c>
      <c r="AN141" s="26" t="s">
        <v>1424</v>
      </c>
      <c r="AO141" s="26" t="s">
        <v>730</v>
      </c>
      <c r="AP141" s="35" t="s">
        <v>728</v>
      </c>
    </row>
    <row r="142" spans="1:42" s="26" customFormat="1" ht="16" hidden="1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1425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1425</v>
      </c>
      <c r="AN142" s="26" t="s">
        <v>1424</v>
      </c>
      <c r="AO142" s="26" t="s">
        <v>732</v>
      </c>
      <c r="AP142" s="35" t="s">
        <v>728</v>
      </c>
    </row>
    <row r="143" spans="1:42" s="26" customFormat="1" ht="16" hidden="1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1425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1425</v>
      </c>
      <c r="AN143" s="26" t="s">
        <v>1424</v>
      </c>
      <c r="AO143" s="26" t="s">
        <v>735</v>
      </c>
      <c r="AP143" s="35" t="s">
        <v>728</v>
      </c>
    </row>
    <row r="144" spans="1:42" s="26" customFormat="1" ht="16" hidden="1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1425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1425</v>
      </c>
      <c r="AN144" s="26" t="s">
        <v>1424</v>
      </c>
      <c r="AO144" s="26" t="s">
        <v>737</v>
      </c>
      <c r="AP144" s="35" t="s">
        <v>728</v>
      </c>
    </row>
    <row r="145" spans="1:42" s="26" customFormat="1" ht="16" hidden="1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1425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1425</v>
      </c>
      <c r="AN145" s="26" t="s">
        <v>1424</v>
      </c>
      <c r="AO145" s="26" t="s">
        <v>739</v>
      </c>
      <c r="AP145" s="35" t="s">
        <v>728</v>
      </c>
    </row>
    <row r="146" spans="1:42" s="26" customFormat="1" ht="16" hidden="1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1425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1425</v>
      </c>
      <c r="AN146" s="26" t="s">
        <v>1424</v>
      </c>
      <c r="AO146" s="26" t="s">
        <v>741</v>
      </c>
      <c r="AP146" s="35" t="s">
        <v>728</v>
      </c>
    </row>
    <row r="147" spans="1:42" s="26" customFormat="1" ht="16" hidden="1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1425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1425</v>
      </c>
      <c r="AN147" s="26" t="s">
        <v>1424</v>
      </c>
      <c r="AO147" s="26" t="s">
        <v>743</v>
      </c>
      <c r="AP147" s="35" t="s">
        <v>728</v>
      </c>
    </row>
    <row r="148" spans="1:42" s="26" customFormat="1" ht="16" hidden="1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1425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1424</v>
      </c>
      <c r="AN148" s="26" t="s">
        <v>1424</v>
      </c>
      <c r="AO148" s="26" t="s">
        <v>745</v>
      </c>
      <c r="AP148" s="35" t="s">
        <v>728</v>
      </c>
    </row>
    <row r="149" spans="1:42" s="26" customFormat="1" ht="16" hidden="1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1425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1424</v>
      </c>
      <c r="AN149" s="26" t="s">
        <v>1424</v>
      </c>
      <c r="AO149" s="26" t="s">
        <v>747</v>
      </c>
      <c r="AP149" s="35" t="s">
        <v>728</v>
      </c>
    </row>
    <row r="150" spans="1:42" s="26" customFormat="1" ht="16" hidden="1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1425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1424</v>
      </c>
      <c r="AN150" s="26" t="s">
        <v>1424</v>
      </c>
      <c r="AO150" s="26" t="s">
        <v>750</v>
      </c>
      <c r="AP150" s="35" t="s">
        <v>728</v>
      </c>
    </row>
    <row r="151" spans="1:42" s="26" customFormat="1" ht="16" hidden="1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1425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1425</v>
      </c>
      <c r="AN151" s="26" t="s">
        <v>1424</v>
      </c>
      <c r="AO151" s="26" t="s">
        <v>752</v>
      </c>
      <c r="AP151" s="35" t="s">
        <v>728</v>
      </c>
    </row>
    <row r="152" spans="1:42" s="26" customFormat="1" ht="16" hidden="1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1425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1425</v>
      </c>
      <c r="AN152" s="26" t="s">
        <v>1424</v>
      </c>
      <c r="AO152" s="26" t="s">
        <v>754</v>
      </c>
      <c r="AP152" s="35" t="s">
        <v>728</v>
      </c>
    </row>
    <row r="153" spans="1:42" s="26" customFormat="1" ht="16" hidden="1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1425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1425</v>
      </c>
      <c r="AN153" s="26" t="s">
        <v>1424</v>
      </c>
      <c r="AO153" s="26" t="s">
        <v>756</v>
      </c>
      <c r="AP153" s="35" t="s">
        <v>728</v>
      </c>
    </row>
    <row r="154" spans="1:42" s="26" customFormat="1" ht="16" hidden="1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1425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1425</v>
      </c>
      <c r="AN154" s="26" t="s">
        <v>1424</v>
      </c>
      <c r="AO154" s="26" t="s">
        <v>758</v>
      </c>
      <c r="AP154" s="35" t="s">
        <v>728</v>
      </c>
    </row>
    <row r="155" spans="1:42" s="26" customFormat="1" ht="16" hidden="1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1425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1425</v>
      </c>
      <c r="AN155" s="26" t="s">
        <v>1424</v>
      </c>
      <c r="AO155" s="26" t="s">
        <v>760</v>
      </c>
      <c r="AP155" s="35" t="s">
        <v>728</v>
      </c>
    </row>
    <row r="156" spans="1:42" s="26" customFormat="1" ht="16" hidden="1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1425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1424</v>
      </c>
      <c r="AN156" s="26" t="s">
        <v>1424</v>
      </c>
      <c r="AO156" s="26" t="s">
        <v>762</v>
      </c>
      <c r="AP156" s="35" t="s">
        <v>728</v>
      </c>
    </row>
    <row r="157" spans="1:42" s="26" customFormat="1" ht="16" hidden="1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1425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1424</v>
      </c>
      <c r="AN157" s="26" t="s">
        <v>1424</v>
      </c>
      <c r="AO157" s="26" t="s">
        <v>764</v>
      </c>
      <c r="AP157" s="35" t="s">
        <v>728</v>
      </c>
    </row>
    <row r="158" spans="1:42" s="26" customFormat="1" ht="16" hidden="1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1425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1424</v>
      </c>
      <c r="AN158" s="26" t="s">
        <v>1424</v>
      </c>
      <c r="AO158" s="26" t="s">
        <v>766</v>
      </c>
      <c r="AP158" s="35" t="s">
        <v>728</v>
      </c>
    </row>
    <row r="159" spans="1:42" s="26" customFormat="1" ht="16" hidden="1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1425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1425</v>
      </c>
      <c r="AN159" s="26" t="s">
        <v>1424</v>
      </c>
      <c r="AO159" s="26" t="s">
        <v>768</v>
      </c>
      <c r="AP159" s="35" t="s">
        <v>728</v>
      </c>
    </row>
    <row r="160" spans="1:42" s="26" customFormat="1" ht="16" hidden="1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1425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1425</v>
      </c>
      <c r="AN160" s="26" t="s">
        <v>1424</v>
      </c>
      <c r="AO160" s="26" t="s">
        <v>770</v>
      </c>
      <c r="AP160" s="35" t="s">
        <v>728</v>
      </c>
    </row>
    <row r="161" spans="1:42" s="26" customFormat="1" ht="16" hidden="1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1425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1425</v>
      </c>
      <c r="AN161" s="26" t="s">
        <v>1424</v>
      </c>
      <c r="AO161" s="26" t="s">
        <v>772</v>
      </c>
      <c r="AP161" s="35" t="s">
        <v>728</v>
      </c>
    </row>
    <row r="162" spans="1:42" s="26" customFormat="1" ht="16" hidden="1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1425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1425</v>
      </c>
      <c r="AN162" s="26" t="s">
        <v>1424</v>
      </c>
      <c r="AO162" s="26" t="s">
        <v>774</v>
      </c>
      <c r="AP162" s="35" t="s">
        <v>728</v>
      </c>
    </row>
    <row r="163" spans="1:42" s="26" customFormat="1" ht="16" hidden="1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1425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1425</v>
      </c>
      <c r="AN163" s="26" t="s">
        <v>1424</v>
      </c>
      <c r="AO163" s="26" t="s">
        <v>777</v>
      </c>
      <c r="AP163" s="35" t="s">
        <v>728</v>
      </c>
    </row>
    <row r="164" spans="1:42" s="26" customFormat="1" ht="16" hidden="1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1425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1425</v>
      </c>
      <c r="AN164" s="26" t="s">
        <v>1424</v>
      </c>
      <c r="AO164" s="26" t="s">
        <v>779</v>
      </c>
      <c r="AP164" s="35" t="s">
        <v>780</v>
      </c>
    </row>
    <row r="165" spans="1:42" s="26" customFormat="1" ht="16" hidden="1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1425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1425</v>
      </c>
      <c r="AN165" s="26" t="s">
        <v>1424</v>
      </c>
      <c r="AO165" s="26" t="s">
        <v>782</v>
      </c>
      <c r="AP165" s="35" t="s">
        <v>780</v>
      </c>
    </row>
    <row r="166" spans="1:42" s="26" customFormat="1" ht="16" hidden="1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1425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1425</v>
      </c>
      <c r="AN166" s="26" t="s">
        <v>1424</v>
      </c>
      <c r="AO166" s="26" t="s">
        <v>784</v>
      </c>
      <c r="AP166" s="35" t="s">
        <v>780</v>
      </c>
    </row>
    <row r="167" spans="1:42" s="26" customFormat="1" ht="16" hidden="1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1425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1425</v>
      </c>
      <c r="AN167" s="26" t="s">
        <v>1424</v>
      </c>
      <c r="AO167" s="26" t="s">
        <v>786</v>
      </c>
      <c r="AP167" s="35" t="s">
        <v>780</v>
      </c>
    </row>
    <row r="168" spans="1:42" s="26" customFormat="1" ht="16" hidden="1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1425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1425</v>
      </c>
      <c r="AN168" s="26" t="s">
        <v>1424</v>
      </c>
      <c r="AO168" s="26" t="s">
        <v>788</v>
      </c>
      <c r="AP168" s="35" t="s">
        <v>780</v>
      </c>
    </row>
    <row r="169" spans="1:42" s="26" customFormat="1" ht="16" hidden="1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1425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1425</v>
      </c>
      <c r="AN169" s="26" t="s">
        <v>1424</v>
      </c>
      <c r="AO169" s="26" t="s">
        <v>790</v>
      </c>
      <c r="AP169" s="35" t="s">
        <v>780</v>
      </c>
    </row>
    <row r="170" spans="1:42" s="26" customFormat="1" ht="16" hidden="1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1425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1425</v>
      </c>
      <c r="AN170" s="26" t="s">
        <v>1424</v>
      </c>
      <c r="AO170" s="26" t="s">
        <v>792</v>
      </c>
      <c r="AP170" s="35" t="s">
        <v>780</v>
      </c>
    </row>
    <row r="171" spans="1:42" s="26" customFormat="1" ht="16" hidden="1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1425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1425</v>
      </c>
      <c r="AN171" s="26" t="s">
        <v>1424</v>
      </c>
      <c r="AO171" s="26" t="s">
        <v>794</v>
      </c>
      <c r="AP171" s="35" t="s">
        <v>780</v>
      </c>
    </row>
    <row r="172" spans="1:42" s="26" customFormat="1" ht="16" hidden="1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1425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1425</v>
      </c>
      <c r="AN172" s="26" t="s">
        <v>1424</v>
      </c>
      <c r="AO172" s="26" t="s">
        <v>796</v>
      </c>
      <c r="AP172" s="35" t="s">
        <v>780</v>
      </c>
    </row>
    <row r="173" spans="1:42" s="26" customFormat="1" ht="16" hidden="1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1425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1425</v>
      </c>
      <c r="AN173" s="26" t="s">
        <v>1424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1425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1425</v>
      </c>
      <c r="AN174" s="26" t="s">
        <v>1424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1425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1425</v>
      </c>
      <c r="AN175" s="26" t="s">
        <v>1424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1425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1425</v>
      </c>
      <c r="AN176" s="26" t="s">
        <v>1424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1425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1425</v>
      </c>
      <c r="AN177" s="26" t="s">
        <v>1424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1425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1425</v>
      </c>
      <c r="AN178" s="26" t="s">
        <v>1424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1425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1425</v>
      </c>
      <c r="AN179" s="26" t="s">
        <v>1424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28" t="s">
        <v>542</v>
      </c>
      <c r="U180" s="31">
        <v>72417</v>
      </c>
      <c r="V180" s="31">
        <v>2</v>
      </c>
      <c r="W180" s="31">
        <v>6</v>
      </c>
      <c r="X180" s="32" t="s">
        <v>1425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1425</v>
      </c>
      <c r="AN180" s="26" t="s">
        <v>1424</v>
      </c>
      <c r="AO180" s="26" t="s">
        <v>385</v>
      </c>
      <c r="AP180" s="35" t="s">
        <v>814</v>
      </c>
    </row>
    <row r="181" spans="1:42" s="26" customFormat="1" ht="16" hidden="1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1425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1425</v>
      </c>
      <c r="AN181" s="26" t="s">
        <v>1424</v>
      </c>
      <c r="AO181" s="26" t="s">
        <v>389</v>
      </c>
      <c r="AP181" s="35" t="s">
        <v>824</v>
      </c>
    </row>
    <row r="182" spans="1:42" s="26" customFormat="1" ht="16" hidden="1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1425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1425</v>
      </c>
      <c r="AN182" s="26" t="s">
        <v>1424</v>
      </c>
      <c r="AO182" s="26" t="s">
        <v>395</v>
      </c>
      <c r="AP182" s="35">
        <v>0</v>
      </c>
    </row>
    <row r="183" spans="1:42" s="26" customFormat="1" ht="16" hidden="1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1425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1425</v>
      </c>
      <c r="AN183" s="26" t="s">
        <v>1424</v>
      </c>
      <c r="AO183" s="26" t="s">
        <v>400</v>
      </c>
      <c r="AP183" s="35">
        <v>0</v>
      </c>
    </row>
    <row r="184" spans="1:42" s="26" customFormat="1" ht="16" hidden="1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1425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1425</v>
      </c>
      <c r="AN184" s="26" t="s">
        <v>1424</v>
      </c>
      <c r="AO184" s="26" t="s">
        <v>405</v>
      </c>
      <c r="AP184" s="35">
        <v>0</v>
      </c>
    </row>
    <row r="185" spans="1:42" s="26" customFormat="1" ht="16" hidden="1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1425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1425</v>
      </c>
      <c r="AN185" s="26" t="s">
        <v>1424</v>
      </c>
      <c r="AO185" s="26" t="s">
        <v>409</v>
      </c>
      <c r="AP185" s="35">
        <v>0</v>
      </c>
    </row>
    <row r="186" spans="1:42" s="26" customFormat="1" ht="16" hidden="1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1425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1425</v>
      </c>
      <c r="AN186" s="26" t="s">
        <v>1424</v>
      </c>
      <c r="AO186" s="26" t="s">
        <v>413</v>
      </c>
      <c r="AP186" s="35">
        <v>0</v>
      </c>
    </row>
    <row r="187" spans="1:42" s="26" customFormat="1" ht="16" hidden="1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1425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1425</v>
      </c>
      <c r="AN187" s="26" t="s">
        <v>1424</v>
      </c>
      <c r="AO187" s="26" t="s">
        <v>418</v>
      </c>
      <c r="AP187" s="35">
        <v>0</v>
      </c>
    </row>
    <row r="188" spans="1:42" s="26" customFormat="1" ht="16" hidden="1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1425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1425</v>
      </c>
      <c r="AN188" s="26" t="s">
        <v>1424</v>
      </c>
      <c r="AO188" s="26" t="s">
        <v>422</v>
      </c>
      <c r="AP188" s="35">
        <v>0</v>
      </c>
    </row>
    <row r="189" spans="1:42" s="26" customFormat="1" ht="16" hidden="1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1425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1425</v>
      </c>
      <c r="AN189" s="26" t="s">
        <v>1424</v>
      </c>
      <c r="AO189" s="26" t="s">
        <v>426</v>
      </c>
      <c r="AP189" s="35">
        <v>0</v>
      </c>
    </row>
    <row r="190" spans="1:42" s="26" customFormat="1" ht="16" hidden="1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1425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1425</v>
      </c>
      <c r="AN190" s="26" t="s">
        <v>1424</v>
      </c>
      <c r="AO190" s="26" t="s">
        <v>430</v>
      </c>
      <c r="AP190" s="35" t="s">
        <v>855</v>
      </c>
    </row>
    <row r="191" spans="1:42" s="26" customFormat="1" ht="16" hidden="1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1425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1425</v>
      </c>
      <c r="AN191" s="26" t="s">
        <v>1424</v>
      </c>
      <c r="AO191" s="26" t="s">
        <v>438</v>
      </c>
      <c r="AP191" s="35" t="s">
        <v>855</v>
      </c>
    </row>
    <row r="192" spans="1:42" s="26" customFormat="1" ht="16" hidden="1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1425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1425</v>
      </c>
      <c r="AN192" s="26" t="s">
        <v>1424</v>
      </c>
      <c r="AO192" s="26" t="s">
        <v>446</v>
      </c>
      <c r="AP192" s="35" t="s">
        <v>855</v>
      </c>
    </row>
    <row r="193" spans="1:42" s="26" customFormat="1" ht="16" hidden="1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1425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1425</v>
      </c>
      <c r="AN193" s="26" t="s">
        <v>1424</v>
      </c>
      <c r="AO193" s="26" t="s">
        <v>456</v>
      </c>
      <c r="AP193" s="35" t="s">
        <v>867</v>
      </c>
    </row>
    <row r="194" spans="1:42" s="26" customFormat="1" ht="16" hidden="1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1425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1425</v>
      </c>
      <c r="AN194" s="26" t="s">
        <v>1424</v>
      </c>
      <c r="AO194" s="26" t="s">
        <v>460</v>
      </c>
      <c r="AP194" s="35" t="s">
        <v>867</v>
      </c>
    </row>
    <row r="195" spans="1:42" s="26" customFormat="1" ht="16" hidden="1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1425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1425</v>
      </c>
      <c r="AN195" s="26" t="s">
        <v>1424</v>
      </c>
      <c r="AO195" s="26" t="s">
        <v>463</v>
      </c>
      <c r="AP195" s="35" t="s">
        <v>867</v>
      </c>
    </row>
    <row r="196" spans="1:42" s="26" customFormat="1" ht="16" hidden="1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1425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1425</v>
      </c>
      <c r="AN196" s="26" t="s">
        <v>1424</v>
      </c>
      <c r="AO196" s="26" t="s">
        <v>469</v>
      </c>
      <c r="AP196" s="35">
        <v>0</v>
      </c>
    </row>
    <row r="197" spans="1:42" s="26" customFormat="1" ht="16" hidden="1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1425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1425</v>
      </c>
      <c r="AN197" s="26" t="s">
        <v>1425</v>
      </c>
      <c r="AO197" s="26" t="s">
        <v>474</v>
      </c>
      <c r="AP197" s="35">
        <v>0</v>
      </c>
    </row>
    <row r="198" spans="1:42" s="26" customFormat="1" ht="16" hidden="1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1425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1425</v>
      </c>
      <c r="AN198" s="26" t="s">
        <v>1424</v>
      </c>
      <c r="AO198" s="26" t="s">
        <v>477</v>
      </c>
      <c r="AP198" s="35">
        <v>0</v>
      </c>
    </row>
    <row r="199" spans="1:42" s="26" customFormat="1" ht="16" hidden="1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1425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1425</v>
      </c>
      <c r="AN199" s="26" t="s">
        <v>1424</v>
      </c>
      <c r="AO199" s="26" t="s">
        <v>481</v>
      </c>
      <c r="AP199" s="35">
        <v>0</v>
      </c>
    </row>
    <row r="200" spans="1:42" s="26" customFormat="1" ht="16" hidden="1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1425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1425</v>
      </c>
      <c r="AN200" s="26" t="s">
        <v>1424</v>
      </c>
      <c r="AO200" s="26" t="s">
        <v>484</v>
      </c>
      <c r="AP200" s="35">
        <v>0</v>
      </c>
    </row>
    <row r="201" spans="1:42" s="26" customFormat="1" ht="16" hidden="1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1425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1425</v>
      </c>
      <c r="AN201" s="26" t="s">
        <v>1425</v>
      </c>
      <c r="AO201" s="26" t="s">
        <v>487</v>
      </c>
      <c r="AP201" s="35">
        <v>0</v>
      </c>
    </row>
    <row r="202" spans="1:42" s="26" customFormat="1" ht="16" hidden="1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1425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1425</v>
      </c>
      <c r="AN202" s="26" t="s">
        <v>1424</v>
      </c>
      <c r="AO202" s="26" t="s">
        <v>491</v>
      </c>
      <c r="AP202" s="35">
        <v>0</v>
      </c>
    </row>
    <row r="203" spans="1:42" s="26" customFormat="1" ht="16" hidden="1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1424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1425</v>
      </c>
      <c r="AN203" s="26" t="s">
        <v>1424</v>
      </c>
      <c r="AO203" s="26" t="s">
        <v>494</v>
      </c>
      <c r="AP203" s="35" t="s">
        <v>902</v>
      </c>
    </row>
    <row r="204" spans="1:42" s="26" customFormat="1" ht="16" hidden="1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1425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1425</v>
      </c>
      <c r="AN204" s="26" t="s">
        <v>1425</v>
      </c>
      <c r="AO204" s="26" t="s">
        <v>497</v>
      </c>
      <c r="AP204" s="35">
        <v>0</v>
      </c>
    </row>
    <row r="205" spans="1:42" s="26" customFormat="1" ht="16" hidden="1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1424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1424</v>
      </c>
      <c r="AN205" s="26" t="s">
        <v>1424</v>
      </c>
      <c r="AO205" s="26" t="s">
        <v>501</v>
      </c>
      <c r="AP205" s="35" t="s">
        <v>902</v>
      </c>
    </row>
    <row r="206" spans="1:42" s="26" customFormat="1" ht="16" hidden="1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1425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1425</v>
      </c>
      <c r="AN206" s="26" t="s">
        <v>1424</v>
      </c>
      <c r="AO206" s="26" t="s">
        <v>505</v>
      </c>
      <c r="AP206" s="35">
        <v>0</v>
      </c>
    </row>
    <row r="207" spans="1:42" s="26" customFormat="1" ht="16" hidden="1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1425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1425</v>
      </c>
      <c r="AN207" s="26" t="s">
        <v>1424</v>
      </c>
      <c r="AO207" s="26" t="s">
        <v>509</v>
      </c>
      <c r="AP207" s="35">
        <v>0</v>
      </c>
    </row>
    <row r="208" spans="1:42" s="26" customFormat="1" ht="16" hidden="1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1424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1424</v>
      </c>
      <c r="AN208" s="26" t="s">
        <v>1424</v>
      </c>
      <c r="AO208" s="26" t="s">
        <v>513</v>
      </c>
      <c r="AP208" s="35" t="s">
        <v>924</v>
      </c>
    </row>
    <row r="209" spans="1:42" s="26" customFormat="1" ht="16" hidden="1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1424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1424</v>
      </c>
      <c r="AN209" s="26" t="s">
        <v>1424</v>
      </c>
      <c r="AO209" s="26" t="s">
        <v>516</v>
      </c>
      <c r="AP209" s="35" t="s">
        <v>924</v>
      </c>
    </row>
    <row r="210" spans="1:42" s="26" customFormat="1" ht="16" hidden="1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1425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1425</v>
      </c>
      <c r="AN210" s="26" t="s">
        <v>1424</v>
      </c>
      <c r="AO210" s="26" t="s">
        <v>524</v>
      </c>
      <c r="AP210" s="35" t="s">
        <v>935</v>
      </c>
    </row>
    <row r="211" spans="1:42" s="26" customFormat="1" ht="16" hidden="1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1425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1425</v>
      </c>
      <c r="AN211" s="26" t="s">
        <v>1424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1425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1425</v>
      </c>
      <c r="AN212" s="26" t="s">
        <v>1424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1425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1425</v>
      </c>
      <c r="AN213" s="26" t="s">
        <v>1424</v>
      </c>
      <c r="AO213" s="26" t="s">
        <v>535</v>
      </c>
      <c r="AP213" s="35" t="s">
        <v>814</v>
      </c>
    </row>
    <row r="214" spans="1:42" s="26" customFormat="1" ht="16" hidden="1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1424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1424</v>
      </c>
      <c r="AN214" s="26" t="s">
        <v>1424</v>
      </c>
      <c r="AO214" s="26" t="s">
        <v>538</v>
      </c>
      <c r="AP214" s="35" t="s">
        <v>949</v>
      </c>
    </row>
    <row r="215" spans="1:42" s="26" customFormat="1" ht="16" hidden="1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1424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1424</v>
      </c>
      <c r="AN215" s="26" t="s">
        <v>1424</v>
      </c>
      <c r="AO215" s="26" t="s">
        <v>543</v>
      </c>
      <c r="AP215" s="35" t="s">
        <v>949</v>
      </c>
    </row>
    <row r="216" spans="1:42" s="26" customFormat="1" ht="16" hidden="1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1425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1425</v>
      </c>
      <c r="AN216" s="26" t="s">
        <v>1425</v>
      </c>
      <c r="AO216" s="26" t="s">
        <v>547</v>
      </c>
      <c r="AP216" s="35">
        <v>0</v>
      </c>
    </row>
    <row r="217" spans="1:42" s="26" customFormat="1" ht="16" hidden="1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1425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1425</v>
      </c>
      <c r="AN217" s="26" t="s">
        <v>1425</v>
      </c>
      <c r="AO217" s="26" t="s">
        <v>551</v>
      </c>
      <c r="AP217" s="35">
        <v>0</v>
      </c>
    </row>
    <row r="218" spans="1:42" s="26" customFormat="1" ht="16" hidden="1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1425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1425</v>
      </c>
      <c r="AN218" s="26" t="s">
        <v>1425</v>
      </c>
      <c r="AO218" s="26" t="s">
        <v>554</v>
      </c>
      <c r="AP218" s="35">
        <v>0</v>
      </c>
    </row>
    <row r="219" spans="1:42" s="26" customFormat="1" ht="16" hidden="1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1425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1425</v>
      </c>
      <c r="AN219" s="26" t="s">
        <v>1424</v>
      </c>
      <c r="AO219" s="26" t="s">
        <v>558</v>
      </c>
      <c r="AP219" s="35">
        <v>0</v>
      </c>
    </row>
    <row r="220" spans="1:42" s="26" customFormat="1" ht="16" hidden="1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1425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1425</v>
      </c>
      <c r="AN220" s="26" t="s">
        <v>1424</v>
      </c>
      <c r="AO220" s="26" t="s">
        <v>561</v>
      </c>
      <c r="AP220" s="35">
        <v>0</v>
      </c>
    </row>
    <row r="221" spans="1:42" s="26" customFormat="1" ht="16" hidden="1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1425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1425</v>
      </c>
      <c r="AN221" s="26" t="s">
        <v>1425</v>
      </c>
      <c r="AO221" s="26" t="s">
        <v>566</v>
      </c>
      <c r="AP221" s="35">
        <v>0</v>
      </c>
    </row>
    <row r="222" spans="1:42" s="26" customFormat="1" ht="16" hidden="1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1425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1425</v>
      </c>
      <c r="AN222" s="26" t="s">
        <v>1425</v>
      </c>
      <c r="AO222" s="26" t="s">
        <v>569</v>
      </c>
      <c r="AP222" s="35">
        <v>0</v>
      </c>
    </row>
    <row r="223" spans="1:42" s="26" customFormat="1" ht="16" hidden="1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1424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1424</v>
      </c>
      <c r="AN223" s="26" t="s">
        <v>1424</v>
      </c>
      <c r="AO223" s="26" t="s">
        <v>572</v>
      </c>
      <c r="AP223" s="35" t="s">
        <v>981</v>
      </c>
    </row>
    <row r="224" spans="1:42" s="26" customFormat="1" ht="16" hidden="1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1424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1424</v>
      </c>
      <c r="AN224" s="26" t="s">
        <v>1424</v>
      </c>
      <c r="AO224" s="26" t="s">
        <v>575</v>
      </c>
      <c r="AP224" s="35" t="s">
        <v>981</v>
      </c>
    </row>
    <row r="225" spans="1:42" s="26" customFormat="1" ht="16" hidden="1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1425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1425</v>
      </c>
      <c r="AN225" s="26" t="s">
        <v>1424</v>
      </c>
      <c r="AO225" s="26" t="s">
        <v>579</v>
      </c>
      <c r="AP225" s="35">
        <v>0</v>
      </c>
    </row>
    <row r="226" spans="1:42" s="26" customFormat="1" ht="16" hidden="1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1425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1425</v>
      </c>
      <c r="AN226" s="26" t="s">
        <v>1424</v>
      </c>
      <c r="AO226" s="26" t="s">
        <v>582</v>
      </c>
      <c r="AP226" s="35">
        <v>0</v>
      </c>
    </row>
    <row r="227" spans="1:42" s="26" customFormat="1" ht="16" hidden="1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1425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1425</v>
      </c>
      <c r="AN227" s="26" t="s">
        <v>1424</v>
      </c>
      <c r="AO227" s="26" t="s">
        <v>586</v>
      </c>
      <c r="AP227" s="35">
        <v>0</v>
      </c>
    </row>
    <row r="228" spans="1:42" s="26" customFormat="1" ht="16" hidden="1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1425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1425</v>
      </c>
      <c r="AN228" s="26" t="s">
        <v>1425</v>
      </c>
      <c r="AO228" s="26" t="s">
        <v>589</v>
      </c>
      <c r="AP228" s="35">
        <v>0</v>
      </c>
    </row>
    <row r="229" spans="1:42" s="26" customFormat="1" ht="16" hidden="1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1425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1425</v>
      </c>
      <c r="AN229" s="26" t="s">
        <v>1424</v>
      </c>
      <c r="AO229" s="26" t="s">
        <v>592</v>
      </c>
      <c r="AP229" s="35">
        <v>0</v>
      </c>
    </row>
    <row r="230" spans="1:42" s="26" customFormat="1" ht="16" hidden="1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1425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1425</v>
      </c>
      <c r="AN230" s="26" t="s">
        <v>1424</v>
      </c>
      <c r="AO230" s="26" t="s">
        <v>595</v>
      </c>
      <c r="AP230" s="35" t="s">
        <v>182</v>
      </c>
    </row>
    <row r="231" spans="1:42" s="26" customFormat="1" ht="16" hidden="1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1425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1425</v>
      </c>
      <c r="AN231" s="26" t="s">
        <v>1424</v>
      </c>
      <c r="AO231" s="26" t="s">
        <v>598</v>
      </c>
      <c r="AP231" s="35" t="s">
        <v>182</v>
      </c>
    </row>
    <row r="232" spans="1:42" s="26" customFormat="1" ht="16" hidden="1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1425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1425</v>
      </c>
      <c r="AN232" s="26" t="s">
        <v>1424</v>
      </c>
      <c r="AO232" s="26" t="s">
        <v>602</v>
      </c>
      <c r="AP232" s="35">
        <v>0</v>
      </c>
    </row>
    <row r="233" spans="1:42" s="26" customFormat="1" ht="16" hidden="1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1425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1425</v>
      </c>
      <c r="AN233" s="26" t="s">
        <v>1424</v>
      </c>
      <c r="AO233" s="26" t="s">
        <v>605</v>
      </c>
      <c r="AP233" s="35">
        <v>0</v>
      </c>
    </row>
    <row r="234" spans="1:42" s="26" customFormat="1" ht="16" hidden="1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1425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1425</v>
      </c>
      <c r="AN234" s="26" t="s">
        <v>1424</v>
      </c>
      <c r="AO234" s="26" t="s">
        <v>608</v>
      </c>
      <c r="AP234" s="35">
        <v>0</v>
      </c>
    </row>
    <row r="235" spans="1:42" s="26" customFormat="1" ht="16" hidden="1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1425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1425</v>
      </c>
      <c r="AN235" s="26" t="s">
        <v>1424</v>
      </c>
      <c r="AO235" s="26" t="s">
        <v>613</v>
      </c>
      <c r="AP235" s="35">
        <v>0</v>
      </c>
    </row>
    <row r="236" spans="1:42" s="26" customFormat="1" ht="16" hidden="1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1425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1425</v>
      </c>
      <c r="AN236" s="26" t="s">
        <v>1424</v>
      </c>
      <c r="AO236" s="26" t="s">
        <v>617</v>
      </c>
      <c r="AP236" s="35">
        <v>0</v>
      </c>
    </row>
    <row r="237" spans="1:42" s="26" customFormat="1" ht="16" hidden="1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1425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1425</v>
      </c>
      <c r="AN237" s="26" t="s">
        <v>1424</v>
      </c>
      <c r="AO237" s="26" t="s">
        <v>622</v>
      </c>
      <c r="AP237" s="35">
        <v>0</v>
      </c>
    </row>
    <row r="238" spans="1:42" s="26" customFormat="1" ht="16" hidden="1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1425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1425</v>
      </c>
      <c r="AN238" s="26" t="s">
        <v>1424</v>
      </c>
      <c r="AO238" s="26" t="s">
        <v>625</v>
      </c>
      <c r="AP238" s="35" t="s">
        <v>1027</v>
      </c>
    </row>
    <row r="239" spans="1:42" s="26" customFormat="1" ht="16" hidden="1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1425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1425</v>
      </c>
      <c r="AN239" s="26" t="s">
        <v>1424</v>
      </c>
      <c r="AO239" s="26" t="s">
        <v>628</v>
      </c>
      <c r="AP239" s="35" t="s">
        <v>1027</v>
      </c>
    </row>
    <row r="240" spans="1:42" s="26" customFormat="1" ht="16" hidden="1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1425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1425</v>
      </c>
      <c r="AN240" s="26" t="s">
        <v>1424</v>
      </c>
      <c r="AO240" s="26" t="s">
        <v>633</v>
      </c>
      <c r="AP240" s="35" t="s">
        <v>1027</v>
      </c>
    </row>
    <row r="241" spans="1:42" s="26" customFormat="1" ht="16" hidden="1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1425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1424</v>
      </c>
      <c r="AN241" s="26" t="s">
        <v>1424</v>
      </c>
      <c r="AO241" s="26" t="s">
        <v>182</v>
      </c>
      <c r="AP241" s="35" t="s">
        <v>325</v>
      </c>
    </row>
    <row r="242" spans="1:42" s="26" customFormat="1" ht="16" hidden="1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1424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1425</v>
      </c>
      <c r="AN242" s="26" t="s">
        <v>1424</v>
      </c>
      <c r="AO242" s="26" t="s">
        <v>1033</v>
      </c>
      <c r="AP242" s="35" t="s">
        <v>1034</v>
      </c>
    </row>
    <row r="243" spans="1:42" s="26" customFormat="1" ht="16" hidden="1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1424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1425</v>
      </c>
      <c r="AN243" s="26" t="s">
        <v>1424</v>
      </c>
      <c r="AO243" s="26" t="s">
        <v>1036</v>
      </c>
      <c r="AP243" s="35" t="s">
        <v>1034</v>
      </c>
    </row>
    <row r="244" spans="1:42" s="26" customFormat="1" ht="16" hidden="1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1424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1425</v>
      </c>
      <c r="AN244" s="26" t="s">
        <v>1424</v>
      </c>
      <c r="AO244" s="26" t="s">
        <v>1038</v>
      </c>
      <c r="AP244" s="35" t="s">
        <v>1034</v>
      </c>
    </row>
    <row r="245" spans="1:42" s="26" customFormat="1" ht="16" hidden="1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1425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1425</v>
      </c>
      <c r="AN245" s="26" t="s">
        <v>1424</v>
      </c>
      <c r="AO245" s="26" t="s">
        <v>1041</v>
      </c>
      <c r="AP245" s="35" t="s">
        <v>1042</v>
      </c>
    </row>
    <row r="246" spans="1:42" s="26" customFormat="1" ht="16" hidden="1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1425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1425</v>
      </c>
      <c r="AN246" s="26" t="s">
        <v>1424</v>
      </c>
      <c r="AO246" s="26" t="s">
        <v>1044</v>
      </c>
      <c r="AP246" s="35" t="s">
        <v>1042</v>
      </c>
    </row>
    <row r="247" spans="1:42" s="26" customFormat="1" ht="16" hidden="1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1425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1425</v>
      </c>
      <c r="AN247" s="26" t="s">
        <v>1424</v>
      </c>
      <c r="AO247" s="26" t="s">
        <v>1046</v>
      </c>
      <c r="AP247" s="35" t="s">
        <v>1042</v>
      </c>
    </row>
    <row r="248" spans="1:42" s="26" customFormat="1" ht="16" hidden="1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1425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1425</v>
      </c>
      <c r="AN248" s="26" t="s">
        <v>1424</v>
      </c>
      <c r="AO248" s="26" t="s">
        <v>1048</v>
      </c>
      <c r="AP248" s="35" t="s">
        <v>1042</v>
      </c>
    </row>
    <row r="249" spans="1:42" s="26" customFormat="1" ht="16" hidden="1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1425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1425</v>
      </c>
      <c r="AN249" s="26" t="s">
        <v>1424</v>
      </c>
      <c r="AO249" s="26" t="s">
        <v>1050</v>
      </c>
      <c r="AP249" s="35" t="s">
        <v>1042</v>
      </c>
    </row>
    <row r="250" spans="1:42" s="26" customFormat="1" ht="16" hidden="1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1425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1425</v>
      </c>
      <c r="AN250" s="26" t="s">
        <v>1424</v>
      </c>
      <c r="AO250" s="26" t="s">
        <v>1052</v>
      </c>
      <c r="AP250" s="35" t="s">
        <v>1042</v>
      </c>
    </row>
    <row r="251" spans="1:42" s="26" customFormat="1" ht="16" hidden="1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1425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1425</v>
      </c>
      <c r="AN251" s="26" t="s">
        <v>1424</v>
      </c>
      <c r="AO251" s="26" t="s">
        <v>1054</v>
      </c>
      <c r="AP251" s="35" t="s">
        <v>1042</v>
      </c>
    </row>
    <row r="252" spans="1:42" s="26" customFormat="1" ht="16" hidden="1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1425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1425</v>
      </c>
      <c r="AN252" s="26" t="s">
        <v>1424</v>
      </c>
      <c r="AO252" s="26" t="s">
        <v>1056</v>
      </c>
      <c r="AP252" s="35" t="s">
        <v>1042</v>
      </c>
    </row>
    <row r="253" spans="1:42" s="26" customFormat="1" ht="16" hidden="1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1425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1425</v>
      </c>
      <c r="AN253" s="26" t="s">
        <v>1424</v>
      </c>
      <c r="AO253" s="26" t="s">
        <v>1058</v>
      </c>
      <c r="AP253" s="35" t="s">
        <v>1042</v>
      </c>
    </row>
    <row r="254" spans="1:42" s="26" customFormat="1" ht="16" hidden="1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1425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1425</v>
      </c>
      <c r="AN254" s="26" t="s">
        <v>1424</v>
      </c>
      <c r="AO254" s="26" t="s">
        <v>1060</v>
      </c>
      <c r="AP254" s="35" t="s">
        <v>1042</v>
      </c>
    </row>
    <row r="255" spans="1:42" s="26" customFormat="1" ht="16" hidden="1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1425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1425</v>
      </c>
      <c r="AN255" s="26" t="s">
        <v>1424</v>
      </c>
      <c r="AO255" s="26" t="s">
        <v>1062</v>
      </c>
      <c r="AP255" s="35" t="s">
        <v>1063</v>
      </c>
    </row>
    <row r="256" spans="1:42" s="26" customFormat="1" ht="16" hidden="1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1425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1425</v>
      </c>
      <c r="AN256" s="26" t="s">
        <v>1425</v>
      </c>
      <c r="AO256" s="26" t="s">
        <v>1066</v>
      </c>
      <c r="AP256" s="35" t="s">
        <v>1067</v>
      </c>
    </row>
    <row r="257" spans="1:42" s="26" customFormat="1" ht="16" hidden="1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1425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1425</v>
      </c>
      <c r="AN257" s="26" t="s">
        <v>1424</v>
      </c>
      <c r="AO257" s="26" t="s">
        <v>1069</v>
      </c>
      <c r="AP257" s="35" t="s">
        <v>1070</v>
      </c>
    </row>
    <row r="258" spans="1:42" s="26" customFormat="1" ht="16" hidden="1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1425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1425</v>
      </c>
      <c r="AN258" s="26" t="s">
        <v>1424</v>
      </c>
      <c r="AO258" s="26" t="s">
        <v>639</v>
      </c>
      <c r="AP258" s="35" t="s">
        <v>1070</v>
      </c>
    </row>
    <row r="259" spans="1:42" s="26" customFormat="1" ht="16" hidden="1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1425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1425</v>
      </c>
      <c r="AN259" s="26" t="s">
        <v>1424</v>
      </c>
      <c r="AO259" s="26" t="s">
        <v>1076</v>
      </c>
      <c r="AP259" s="35" t="s">
        <v>1077</v>
      </c>
    </row>
    <row r="260" spans="1:42" s="26" customFormat="1" ht="16" hidden="1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1425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1425</v>
      </c>
      <c r="AN260" s="26" t="s">
        <v>1424</v>
      </c>
      <c r="AO260" s="26" t="s">
        <v>1079</v>
      </c>
      <c r="AP260" s="35" t="s">
        <v>1080</v>
      </c>
    </row>
    <row r="261" spans="1:42" s="26" customFormat="1" ht="16" hidden="1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1425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1424</v>
      </c>
      <c r="AN261" s="26" t="s">
        <v>1424</v>
      </c>
      <c r="AO261" s="26" t="s">
        <v>182</v>
      </c>
      <c r="AP261" s="35" t="s">
        <v>1083</v>
      </c>
    </row>
    <row r="262" spans="1:42" s="26" customFormat="1" ht="16" hidden="1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1425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1424</v>
      </c>
      <c r="AN262" s="26" t="s">
        <v>1424</v>
      </c>
      <c r="AO262" s="26" t="s">
        <v>182</v>
      </c>
      <c r="AP262" s="35" t="s">
        <v>325</v>
      </c>
    </row>
    <row r="263" spans="1:42" s="26" customFormat="1" ht="16" hidden="1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1425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1425</v>
      </c>
      <c r="AN263" s="26" t="s">
        <v>1424</v>
      </c>
      <c r="AO263" s="26" t="s">
        <v>1086</v>
      </c>
      <c r="AP263" s="35" t="s">
        <v>1042</v>
      </c>
    </row>
    <row r="264" spans="1:42" s="26" customFormat="1" ht="16" hidden="1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1425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1425</v>
      </c>
      <c r="AN264" s="26" t="s">
        <v>1424</v>
      </c>
      <c r="AO264" s="26" t="s">
        <v>1088</v>
      </c>
      <c r="AP264" s="35" t="s">
        <v>1042</v>
      </c>
    </row>
    <row r="265" spans="1:42" s="26" customFormat="1" ht="16" hidden="1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1425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1425</v>
      </c>
      <c r="AN265" s="26" t="s">
        <v>1424</v>
      </c>
      <c r="AO265" s="26" t="s">
        <v>1089</v>
      </c>
      <c r="AP265" s="35" t="s">
        <v>1042</v>
      </c>
    </row>
    <row r="266" spans="1:42" s="26" customFormat="1" ht="16" hidden="1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1425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1425</v>
      </c>
      <c r="AN266" s="26" t="s">
        <v>1424</v>
      </c>
      <c r="AO266" s="26" t="s">
        <v>1091</v>
      </c>
      <c r="AP266" s="35" t="s">
        <v>1042</v>
      </c>
    </row>
    <row r="267" spans="1:42" s="26" customFormat="1" ht="16" hidden="1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1425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1425</v>
      </c>
      <c r="AN267" s="26" t="s">
        <v>1424</v>
      </c>
      <c r="AO267" s="26" t="s">
        <v>1094</v>
      </c>
      <c r="AP267" s="35" t="s">
        <v>1042</v>
      </c>
    </row>
    <row r="268" spans="1:42" s="26" customFormat="1" ht="16" hidden="1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1425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1425</v>
      </c>
      <c r="AN268" s="26" t="s">
        <v>1425</v>
      </c>
      <c r="AO268" s="26" t="s">
        <v>1097</v>
      </c>
      <c r="AP268" s="35" t="s">
        <v>1067</v>
      </c>
    </row>
    <row r="269" spans="1:42" s="26" customFormat="1" ht="16" hidden="1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1425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1425</v>
      </c>
      <c r="AN269" s="26" t="s">
        <v>1425</v>
      </c>
      <c r="AO269" s="26" t="s">
        <v>1100</v>
      </c>
      <c r="AP269" s="35" t="s">
        <v>1067</v>
      </c>
    </row>
    <row r="270" spans="1:42" s="26" customFormat="1" ht="16" hidden="1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1425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1425</v>
      </c>
      <c r="AN270" s="26" t="s">
        <v>1424</v>
      </c>
      <c r="AO270" s="26" t="s">
        <v>1102</v>
      </c>
      <c r="AP270" s="35" t="s">
        <v>1103</v>
      </c>
    </row>
    <row r="271" spans="1:42" s="26" customFormat="1" ht="16" hidden="1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1425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1425</v>
      </c>
      <c r="AN271" s="26" t="s">
        <v>1424</v>
      </c>
      <c r="AO271" s="26" t="s">
        <v>645</v>
      </c>
      <c r="AP271" s="35" t="s">
        <v>1103</v>
      </c>
    </row>
    <row r="272" spans="1:42" s="26" customFormat="1" ht="16" hidden="1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1425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1425</v>
      </c>
      <c r="AN272" s="26" t="s">
        <v>1424</v>
      </c>
      <c r="AO272" s="26" t="s">
        <v>1111</v>
      </c>
      <c r="AP272" s="35" t="s">
        <v>1112</v>
      </c>
    </row>
    <row r="273" spans="1:42" s="26" customFormat="1" ht="16" hidden="1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1425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1425</v>
      </c>
      <c r="AN273" s="26" t="s">
        <v>1424</v>
      </c>
      <c r="AO273" s="26" t="s">
        <v>1115</v>
      </c>
      <c r="AP273" s="35" t="s">
        <v>1077</v>
      </c>
    </row>
    <row r="274" spans="1:42" s="26" customFormat="1" ht="16" hidden="1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1425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1425</v>
      </c>
      <c r="AN274" s="26" t="s">
        <v>1424</v>
      </c>
      <c r="AO274" s="26" t="s">
        <v>1117</v>
      </c>
      <c r="AP274" s="35" t="s">
        <v>1042</v>
      </c>
    </row>
    <row r="275" spans="1:42" s="26" customFormat="1" ht="16" hidden="1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1425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1425</v>
      </c>
      <c r="AN275" s="26" t="s">
        <v>1424</v>
      </c>
      <c r="AO275" s="26" t="s">
        <v>1119</v>
      </c>
      <c r="AP275" s="35" t="s">
        <v>1120</v>
      </c>
    </row>
    <row r="276" spans="1:42" s="26" customFormat="1" ht="16" hidden="1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1425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1425</v>
      </c>
      <c r="AN276" s="26" t="s">
        <v>1424</v>
      </c>
      <c r="AO276" s="26" t="s">
        <v>1123</v>
      </c>
      <c r="AP276" s="35" t="s">
        <v>1120</v>
      </c>
    </row>
    <row r="277" spans="1:42" s="26" customFormat="1" ht="16" hidden="1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1425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1425</v>
      </c>
      <c r="AN277" s="26" t="s">
        <v>1424</v>
      </c>
      <c r="AO277" s="26" t="s">
        <v>1125</v>
      </c>
      <c r="AP277" s="35" t="s">
        <v>1120</v>
      </c>
    </row>
    <row r="278" spans="1:42" s="26" customFormat="1" ht="16" hidden="1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1425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1425</v>
      </c>
      <c r="AN278" s="26" t="s">
        <v>1424</v>
      </c>
      <c r="AO278" s="26" t="s">
        <v>1128</v>
      </c>
      <c r="AP278" s="35" t="s">
        <v>1120</v>
      </c>
    </row>
    <row r="279" spans="1:42" s="26" customFormat="1" ht="16" hidden="1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1425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1425</v>
      </c>
      <c r="AN279" s="26" t="s">
        <v>1424</v>
      </c>
      <c r="AO279" s="26" t="s">
        <v>1130</v>
      </c>
      <c r="AP279" s="35" t="s">
        <v>1131</v>
      </c>
    </row>
    <row r="280" spans="1:42" s="26" customFormat="1" ht="16" hidden="1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1425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1425</v>
      </c>
      <c r="AN280" s="26" t="s">
        <v>1424</v>
      </c>
      <c r="AO280" s="26" t="s">
        <v>1134</v>
      </c>
      <c r="AP280" s="35" t="s">
        <v>1135</v>
      </c>
    </row>
    <row r="281" spans="1:42" s="26" customFormat="1" ht="16" hidden="1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1425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1425</v>
      </c>
      <c r="AN281" s="26" t="s">
        <v>1424</v>
      </c>
      <c r="AO281" s="26" t="s">
        <v>1137</v>
      </c>
      <c r="AP281" s="35">
        <v>0</v>
      </c>
    </row>
    <row r="282" spans="1:42" s="26" customFormat="1" ht="16" hidden="1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1425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1425</v>
      </c>
      <c r="AN282" s="26" t="s">
        <v>1424</v>
      </c>
      <c r="AO282" s="26" t="s">
        <v>1139</v>
      </c>
      <c r="AP282" s="35" t="s">
        <v>1135</v>
      </c>
    </row>
    <row r="283" spans="1:42" s="26" customFormat="1" ht="16" hidden="1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1425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1425</v>
      </c>
      <c r="AN283" s="26" t="s">
        <v>1424</v>
      </c>
      <c r="AO283" s="26" t="s">
        <v>1142</v>
      </c>
      <c r="AP283" s="35" t="s">
        <v>1143</v>
      </c>
    </row>
    <row r="284" spans="1:42" s="26" customFormat="1" ht="16" hidden="1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1425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1424</v>
      </c>
      <c r="AN284" s="26" t="s">
        <v>1424</v>
      </c>
      <c r="AO284" s="26" t="s">
        <v>1145</v>
      </c>
      <c r="AP284" s="35">
        <v>0</v>
      </c>
    </row>
    <row r="285" spans="1:42" s="26" customFormat="1" ht="16" hidden="1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1425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1425</v>
      </c>
      <c r="AN285" s="26" t="s">
        <v>1424</v>
      </c>
      <c r="AO285" s="26" t="s">
        <v>1146</v>
      </c>
      <c r="AP285" s="35" t="s">
        <v>1120</v>
      </c>
    </row>
    <row r="286" spans="1:42" s="26" customFormat="1" ht="16" hidden="1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1425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1425</v>
      </c>
      <c r="AN286" s="26" t="s">
        <v>1424</v>
      </c>
      <c r="AO286" s="26" t="s">
        <v>1147</v>
      </c>
      <c r="AP286" s="35" t="s">
        <v>1120</v>
      </c>
    </row>
    <row r="287" spans="1:42" s="26" customFormat="1" ht="16" hidden="1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1425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1425</v>
      </c>
      <c r="AN287" s="26" t="s">
        <v>1424</v>
      </c>
      <c r="AO287" s="26" t="s">
        <v>1148</v>
      </c>
      <c r="AP287" s="35" t="s">
        <v>1120</v>
      </c>
    </row>
    <row r="288" spans="1:42" s="26" customFormat="1" ht="16" hidden="1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1425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1424</v>
      </c>
      <c r="AN288" s="26" t="s">
        <v>1424</v>
      </c>
      <c r="AO288" s="26" t="s">
        <v>1151</v>
      </c>
      <c r="AP288" s="35" t="s">
        <v>1152</v>
      </c>
    </row>
    <row r="289" spans="1:42" s="26" customFormat="1" ht="16" hidden="1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1425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1425</v>
      </c>
      <c r="AN289" s="26" t="s">
        <v>1424</v>
      </c>
      <c r="AO289" s="26" t="s">
        <v>1155</v>
      </c>
      <c r="AP289" s="35">
        <v>0</v>
      </c>
    </row>
    <row r="290" spans="1:42" s="26" customFormat="1" ht="16" hidden="1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1425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1425</v>
      </c>
      <c r="AN290" s="26" t="s">
        <v>1424</v>
      </c>
      <c r="AO290" s="26" t="s">
        <v>1157</v>
      </c>
      <c r="AP290" s="35">
        <v>0</v>
      </c>
    </row>
    <row r="291" spans="1:42" s="26" customFormat="1" ht="16" hidden="1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1425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1425</v>
      </c>
      <c r="AN291" s="26" t="s">
        <v>1424</v>
      </c>
      <c r="AO291" s="26" t="s">
        <v>1159</v>
      </c>
      <c r="AP291" s="35" t="s">
        <v>1160</v>
      </c>
    </row>
    <row r="292" spans="1:42" s="26" customFormat="1" ht="16" hidden="1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1425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1424</v>
      </c>
      <c r="AN292" s="26" t="s">
        <v>1424</v>
      </c>
      <c r="AO292" s="26">
        <v>0</v>
      </c>
      <c r="AP292" s="35" t="s">
        <v>1163</v>
      </c>
    </row>
    <row r="293" spans="1:42" s="26" customFormat="1" ht="16" hidden="1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1424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1425</v>
      </c>
      <c r="AN293" s="26" t="s">
        <v>1424</v>
      </c>
      <c r="AO293" s="26" t="s">
        <v>1166</v>
      </c>
      <c r="AP293" s="35" t="s">
        <v>1167</v>
      </c>
    </row>
    <row r="294" spans="1:42" s="26" customFormat="1" ht="16" hidden="1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1425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1425</v>
      </c>
      <c r="AN294" s="26" t="s">
        <v>1425</v>
      </c>
      <c r="AO294" s="26" t="s">
        <v>1170</v>
      </c>
      <c r="AP294" s="35" t="s">
        <v>1171</v>
      </c>
    </row>
    <row r="295" spans="1:42" s="26" customFormat="1" ht="16" hidden="1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1425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1424</v>
      </c>
      <c r="AN295" s="26" t="s">
        <v>1424</v>
      </c>
      <c r="AO295" s="26" t="s">
        <v>1173</v>
      </c>
      <c r="AP295" s="35" t="s">
        <v>1171</v>
      </c>
    </row>
    <row r="296" spans="1:42" s="26" customFormat="1" ht="16" hidden="1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1425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1425</v>
      </c>
      <c r="AN296" s="26" t="s">
        <v>1424</v>
      </c>
      <c r="AO296" s="26" t="s">
        <v>1175</v>
      </c>
      <c r="AP296" s="35" t="s">
        <v>1171</v>
      </c>
    </row>
    <row r="297" spans="1:42" s="26" customFormat="1" ht="16" hidden="1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1425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1425</v>
      </c>
      <c r="AN297" s="26" t="s">
        <v>1424</v>
      </c>
      <c r="AO297" s="26" t="s">
        <v>1177</v>
      </c>
      <c r="AP297" s="35" t="s">
        <v>1171</v>
      </c>
    </row>
    <row r="298" spans="1:42" s="26" customFormat="1" ht="16" hidden="1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1425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1425</v>
      </c>
      <c r="AN298" s="26" t="s">
        <v>1424</v>
      </c>
      <c r="AO298" s="26" t="s">
        <v>1179</v>
      </c>
      <c r="AP298" s="35" t="s">
        <v>1171</v>
      </c>
    </row>
    <row r="299" spans="1:42" s="26" customFormat="1" ht="16" hidden="1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1425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1425</v>
      </c>
      <c r="AN299" s="26" t="s">
        <v>1424</v>
      </c>
      <c r="AO299" s="26" t="s">
        <v>1181</v>
      </c>
      <c r="AP299" s="35" t="s">
        <v>1182</v>
      </c>
    </row>
    <row r="300" spans="1:42" s="26" customFormat="1" ht="16" hidden="1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1425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1425</v>
      </c>
      <c r="AN300" s="26" t="s">
        <v>1424</v>
      </c>
      <c r="AO300" s="26" t="s">
        <v>1185</v>
      </c>
      <c r="AP300" s="35" t="s">
        <v>1171</v>
      </c>
    </row>
    <row r="301" spans="1:42" s="26" customFormat="1" ht="16" hidden="1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1425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1425</v>
      </c>
      <c r="AN301" s="26" t="s">
        <v>1424</v>
      </c>
      <c r="AO301" s="26" t="s">
        <v>1187</v>
      </c>
      <c r="AP301" s="35" t="s">
        <v>1171</v>
      </c>
    </row>
    <row r="302" spans="1:42" s="26" customFormat="1" ht="16" hidden="1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1425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1425</v>
      </c>
      <c r="AN302" s="26" t="s">
        <v>1424</v>
      </c>
      <c r="AO302" s="26" t="s">
        <v>1189</v>
      </c>
      <c r="AP302" s="35" t="s">
        <v>1167</v>
      </c>
    </row>
    <row r="303" spans="1:42" s="26" customFormat="1" ht="16" hidden="1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1425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1424</v>
      </c>
      <c r="AN303" s="26" t="s">
        <v>1424</v>
      </c>
      <c r="AO303" s="26" t="s">
        <v>1191</v>
      </c>
      <c r="AP303" s="35" t="s">
        <v>1192</v>
      </c>
    </row>
    <row r="304" spans="1:42" s="26" customFormat="1" ht="16" hidden="1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1425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1424</v>
      </c>
      <c r="AN304" s="26" t="s">
        <v>1424</v>
      </c>
      <c r="AO304" s="26" t="s">
        <v>1194</v>
      </c>
      <c r="AP304" s="35" t="s">
        <v>1192</v>
      </c>
    </row>
    <row r="305" spans="1:43" s="26" customFormat="1" ht="16" hidden="1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1425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1425</v>
      </c>
      <c r="AN305" s="26" t="s">
        <v>1424</v>
      </c>
      <c r="AO305" s="26" t="s">
        <v>649</v>
      </c>
      <c r="AP305" s="35" t="s">
        <v>182</v>
      </c>
    </row>
    <row r="306" spans="1:43" s="26" customFormat="1" ht="16" hidden="1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1425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1425</v>
      </c>
      <c r="AN306" s="26" t="s">
        <v>1424</v>
      </c>
      <c r="AO306" s="26" t="s">
        <v>653</v>
      </c>
      <c r="AP306" s="35" t="s">
        <v>182</v>
      </c>
    </row>
    <row r="307" spans="1:43" s="26" customFormat="1" ht="16" hidden="1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1425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1425</v>
      </c>
      <c r="AN307" s="26" t="s">
        <v>1424</v>
      </c>
      <c r="AO307" s="26" t="s">
        <v>657</v>
      </c>
      <c r="AP307" s="35" t="s">
        <v>182</v>
      </c>
    </row>
    <row r="308" spans="1:43" s="26" customFormat="1" ht="16" hidden="1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1425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1425</v>
      </c>
      <c r="AN308" s="26" t="s">
        <v>1424</v>
      </c>
      <c r="AO308" s="26" t="s">
        <v>660</v>
      </c>
      <c r="AP308" s="35" t="s">
        <v>182</v>
      </c>
    </row>
    <row r="309" spans="1:43" s="26" customFormat="1" ht="16" hidden="1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1424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1424</v>
      </c>
      <c r="AN309" s="26" t="s">
        <v>1424</v>
      </c>
      <c r="AO309" s="26">
        <v>0</v>
      </c>
      <c r="AP309" s="35" t="s">
        <v>192</v>
      </c>
    </row>
    <row r="310" spans="1:43" s="26" customFormat="1" ht="16" hidden="1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1424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1424</v>
      </c>
      <c r="AN310" s="26" t="s">
        <v>1424</v>
      </c>
      <c r="AO310" s="26">
        <v>0</v>
      </c>
      <c r="AP310" s="35" t="s">
        <v>192</v>
      </c>
    </row>
    <row r="311" spans="1:43" s="26" customFormat="1" ht="16" hidden="1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1424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1424</v>
      </c>
      <c r="AN311" s="26" t="s">
        <v>1424</v>
      </c>
      <c r="AO311" s="26">
        <v>0</v>
      </c>
      <c r="AP311" s="35" t="s">
        <v>208</v>
      </c>
    </row>
    <row r="312" spans="1:43" s="26" customFormat="1" ht="16" hidden="1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1424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1424</v>
      </c>
      <c r="AN312" s="26" t="s">
        <v>1424</v>
      </c>
      <c r="AO312" s="26">
        <v>0</v>
      </c>
      <c r="AP312" s="35" t="s">
        <v>208</v>
      </c>
    </row>
    <row r="313" spans="1:43" s="26" customFormat="1" ht="16" hidden="1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VLOOKUP(H313,Servers!B:R,12,0)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1425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1425</v>
      </c>
      <c r="AN313" s="26" t="s">
        <v>1424</v>
      </c>
      <c r="AO313" s="26" t="s">
        <v>1215</v>
      </c>
      <c r="AP313" s="35" t="s">
        <v>253</v>
      </c>
    </row>
    <row r="314" spans="1:43" s="26" customFormat="1" ht="16" hidden="1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1425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1425</v>
      </c>
      <c r="AN314" s="26" t="s">
        <v>1425</v>
      </c>
      <c r="AO314" s="26" t="s">
        <v>663</v>
      </c>
      <c r="AP314" s="35" t="s">
        <v>269</v>
      </c>
    </row>
    <row r="315" spans="1:43" s="26" customFormat="1" ht="16" hidden="1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1425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1425</v>
      </c>
      <c r="AN315" s="26" t="s">
        <v>1424</v>
      </c>
      <c r="AO315" s="26" t="s">
        <v>666</v>
      </c>
      <c r="AP315" s="35" t="s">
        <v>269</v>
      </c>
    </row>
    <row r="316" spans="1:43" s="26" customFormat="1" ht="16" hidden="1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1425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1425</v>
      </c>
      <c r="AN316" s="26" t="s">
        <v>1424</v>
      </c>
      <c r="AO316" s="26" t="s">
        <v>669</v>
      </c>
      <c r="AP316" s="35" t="s">
        <v>289</v>
      </c>
    </row>
    <row r="317" spans="1:43" s="26" customFormat="1" ht="16" hidden="1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1425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1425</v>
      </c>
      <c r="AN317" s="26" t="s">
        <v>1424</v>
      </c>
      <c r="AO317" s="26" t="s">
        <v>1225</v>
      </c>
      <c r="AP317" s="35" t="s">
        <v>289</v>
      </c>
    </row>
    <row r="318" spans="1:43" s="26" customFormat="1" ht="16" hidden="1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1425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1425</v>
      </c>
      <c r="AN318" s="26" t="s">
        <v>1424</v>
      </c>
      <c r="AO318" s="26" t="s">
        <v>1227</v>
      </c>
      <c r="AP318" s="35" t="s">
        <v>289</v>
      </c>
    </row>
    <row r="319" spans="1:43" s="28" customFormat="1" ht="12" hidden="1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1424</v>
      </c>
      <c r="AN319" s="26" t="s">
        <v>1424</v>
      </c>
      <c r="AO319" s="26" t="s">
        <v>1230</v>
      </c>
      <c r="AP319" s="35" t="s">
        <v>1231</v>
      </c>
      <c r="AQ319" s="26"/>
    </row>
    <row r="320" spans="1:43" s="28" customFormat="1" ht="12" hidden="1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1424</v>
      </c>
      <c r="AN320" s="26" t="s">
        <v>1424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autoFilter ref="A1:AP320">
    <filterColumn colId="8">
      <filters>
        <filter val="TIBCO NON GF"/>
      </filters>
    </filterColumn>
  </autoFilter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5" t="s">
        <v>1252</v>
      </c>
      <c r="B1" s="76"/>
      <c r="C1" s="75" t="s">
        <v>26</v>
      </c>
      <c r="D1" s="76"/>
      <c r="E1" s="75" t="s">
        <v>1253</v>
      </c>
      <c r="F1" s="77"/>
      <c r="G1" s="77"/>
      <c r="H1" s="77"/>
      <c r="I1" s="76"/>
    </row>
    <row r="2" spans="1:9" ht="17" thickBot="1">
      <c r="A2" s="66" t="s">
        <v>58</v>
      </c>
      <c r="B2" s="67" t="s">
        <v>169</v>
      </c>
      <c r="C2" s="67" t="s">
        <v>81</v>
      </c>
      <c r="D2" s="67" t="s">
        <v>1254</v>
      </c>
      <c r="E2" s="67" t="s">
        <v>81</v>
      </c>
      <c r="F2" s="67" t="s">
        <v>1254</v>
      </c>
      <c r="G2" s="67" t="s">
        <v>1249</v>
      </c>
      <c r="H2" s="67" t="s">
        <v>1255</v>
      </c>
      <c r="I2" s="67" t="s">
        <v>1256</v>
      </c>
    </row>
    <row r="3" spans="1:9" ht="17" thickBot="1">
      <c r="A3" s="72" t="s">
        <v>1257</v>
      </c>
      <c r="B3" s="72"/>
      <c r="C3" s="72"/>
      <c r="D3" s="68" t="s">
        <v>1258</v>
      </c>
      <c r="E3" s="72" t="s">
        <v>108</v>
      </c>
      <c r="F3" s="72" t="s">
        <v>355</v>
      </c>
      <c r="G3" s="72" t="s">
        <v>1259</v>
      </c>
      <c r="H3" s="72" t="s">
        <v>1260</v>
      </c>
      <c r="I3" s="72" t="s">
        <v>1261</v>
      </c>
    </row>
    <row r="4" spans="1:9" ht="17" thickBot="1">
      <c r="A4" s="73"/>
      <c r="B4" s="73"/>
      <c r="C4" s="73"/>
      <c r="D4" s="68" t="s">
        <v>1262</v>
      </c>
      <c r="E4" s="73"/>
      <c r="F4" s="73"/>
      <c r="G4" s="73"/>
      <c r="H4" s="73"/>
      <c r="I4" s="73"/>
    </row>
    <row r="5" spans="1:9" ht="17" thickBot="1">
      <c r="A5" s="73"/>
      <c r="B5" s="73"/>
      <c r="C5" s="73"/>
      <c r="D5" s="68" t="s">
        <v>1263</v>
      </c>
      <c r="E5" s="73"/>
      <c r="F5" s="73"/>
      <c r="G5" s="73"/>
      <c r="H5" s="73"/>
      <c r="I5" s="73"/>
    </row>
    <row r="6" spans="1:9" ht="17" thickBot="1">
      <c r="A6" s="74"/>
      <c r="B6" s="74"/>
      <c r="C6" s="74"/>
      <c r="D6" s="68" t="s">
        <v>1264</v>
      </c>
      <c r="E6" s="74"/>
      <c r="F6" s="74"/>
      <c r="G6" s="74"/>
      <c r="H6" s="74"/>
      <c r="I6" s="74"/>
    </row>
    <row r="7" spans="1:9" ht="17" thickBot="1">
      <c r="A7" s="69" t="s">
        <v>632</v>
      </c>
      <c r="B7" s="68" t="s">
        <v>189</v>
      </c>
      <c r="C7" s="68" t="s">
        <v>108</v>
      </c>
      <c r="D7" s="68" t="s">
        <v>355</v>
      </c>
      <c r="E7" s="68" t="s">
        <v>631</v>
      </c>
      <c r="F7" s="68" t="s">
        <v>634</v>
      </c>
      <c r="G7" s="68" t="s">
        <v>1259</v>
      </c>
      <c r="H7" s="68">
        <v>21</v>
      </c>
      <c r="I7" s="68" t="s">
        <v>43</v>
      </c>
    </row>
    <row r="8" spans="1:9" ht="17" thickBot="1">
      <c r="A8" s="69" t="s">
        <v>1265</v>
      </c>
      <c r="B8" s="68" t="s">
        <v>189</v>
      </c>
      <c r="C8" s="68" t="s">
        <v>108</v>
      </c>
      <c r="D8" s="68" t="s">
        <v>355</v>
      </c>
      <c r="E8" s="68" t="s">
        <v>1266</v>
      </c>
      <c r="F8" s="68" t="s">
        <v>1267</v>
      </c>
      <c r="G8" s="68" t="s">
        <v>1268</v>
      </c>
      <c r="H8" s="68" t="s">
        <v>1269</v>
      </c>
      <c r="I8" s="68" t="s">
        <v>620</v>
      </c>
    </row>
    <row r="9" spans="1:9" ht="17" thickBot="1">
      <c r="A9" s="69"/>
      <c r="B9" s="68"/>
      <c r="C9" s="68" t="s">
        <v>108</v>
      </c>
      <c r="D9" s="68" t="s">
        <v>355</v>
      </c>
      <c r="E9" s="68" t="s">
        <v>1270</v>
      </c>
      <c r="F9" s="68" t="s">
        <v>1267</v>
      </c>
      <c r="G9" s="68" t="s">
        <v>1268</v>
      </c>
      <c r="H9" s="68" t="s">
        <v>1269</v>
      </c>
      <c r="I9" s="68" t="s">
        <v>620</v>
      </c>
    </row>
    <row r="10" spans="1:9" ht="25" thickBot="1">
      <c r="A10" s="69" t="s">
        <v>1271</v>
      </c>
      <c r="B10" s="68"/>
      <c r="C10" s="68"/>
      <c r="D10" s="68"/>
      <c r="E10" s="68"/>
      <c r="F10" s="68"/>
      <c r="G10" s="68"/>
      <c r="H10" s="68"/>
      <c r="I10" s="68"/>
    </row>
    <row r="11" spans="1:9" ht="17" thickBot="1">
      <c r="A11" s="69" t="s">
        <v>1272</v>
      </c>
      <c r="B11" s="68" t="s">
        <v>189</v>
      </c>
      <c r="C11" s="68" t="s">
        <v>108</v>
      </c>
      <c r="D11" s="68" t="s">
        <v>355</v>
      </c>
      <c r="E11" s="68" t="s">
        <v>86</v>
      </c>
      <c r="F11" s="68" t="s">
        <v>1273</v>
      </c>
      <c r="G11" s="68" t="s">
        <v>1259</v>
      </c>
      <c r="H11" s="68">
        <v>1521</v>
      </c>
      <c r="I11" s="68" t="s">
        <v>138</v>
      </c>
    </row>
    <row r="12" spans="1:9" ht="17" thickBot="1">
      <c r="A12" s="69"/>
      <c r="B12" s="68"/>
      <c r="C12" s="68" t="s">
        <v>108</v>
      </c>
      <c r="D12" s="68" t="s">
        <v>355</v>
      </c>
      <c r="E12" s="68" t="s">
        <v>87</v>
      </c>
      <c r="F12" s="68" t="s">
        <v>1274</v>
      </c>
      <c r="G12" s="68" t="s">
        <v>1259</v>
      </c>
      <c r="H12" s="68">
        <v>1521</v>
      </c>
      <c r="I12" s="68" t="s">
        <v>138</v>
      </c>
    </row>
    <row r="13" spans="1:9" ht="17" thickBot="1">
      <c r="A13" s="69" t="s">
        <v>34</v>
      </c>
      <c r="B13" s="68" t="s">
        <v>201</v>
      </c>
      <c r="C13" s="68" t="s">
        <v>108</v>
      </c>
      <c r="D13" s="68" t="s">
        <v>355</v>
      </c>
      <c r="E13" s="68"/>
      <c r="F13" s="68"/>
      <c r="G13" s="68"/>
      <c r="H13" s="68"/>
      <c r="I13" s="68"/>
    </row>
    <row r="14" spans="1:9" ht="17" thickBot="1">
      <c r="A14" s="69" t="s">
        <v>32</v>
      </c>
      <c r="B14" s="68" t="s">
        <v>201</v>
      </c>
      <c r="C14" s="68" t="s">
        <v>108</v>
      </c>
      <c r="D14" s="68" t="s">
        <v>355</v>
      </c>
      <c r="E14" s="68"/>
      <c r="F14" s="68"/>
      <c r="G14" s="68"/>
      <c r="H14" s="68"/>
      <c r="I14" s="68"/>
    </row>
    <row r="15" spans="1:9" ht="17" thickBot="1">
      <c r="A15" s="69" t="s">
        <v>24</v>
      </c>
      <c r="B15" s="68" t="s">
        <v>189</v>
      </c>
      <c r="C15" s="68" t="s">
        <v>864</v>
      </c>
      <c r="D15" s="70" t="s">
        <v>456</v>
      </c>
      <c r="E15" s="68" t="s">
        <v>108</v>
      </c>
      <c r="F15" s="68" t="s">
        <v>355</v>
      </c>
      <c r="G15" s="68" t="s">
        <v>1259</v>
      </c>
      <c r="H15" s="68" t="s">
        <v>1269</v>
      </c>
      <c r="I15" s="68" t="s">
        <v>1275</v>
      </c>
    </row>
    <row r="16" spans="1:9" ht="17" thickBot="1">
      <c r="A16" s="69"/>
      <c r="B16" s="68"/>
      <c r="C16" s="68"/>
      <c r="D16" s="70" t="s">
        <v>1276</v>
      </c>
      <c r="E16" s="68" t="s">
        <v>108</v>
      </c>
      <c r="F16" s="68" t="s">
        <v>355</v>
      </c>
      <c r="G16" s="68" t="s">
        <v>1259</v>
      </c>
      <c r="H16" s="68" t="s">
        <v>1269</v>
      </c>
      <c r="I16" s="68" t="s">
        <v>1275</v>
      </c>
    </row>
    <row r="17" spans="1:9" ht="17" thickBot="1">
      <c r="A17" s="69"/>
      <c r="B17" s="68"/>
      <c r="C17" s="68" t="s">
        <v>870</v>
      </c>
      <c r="D17" s="70" t="s">
        <v>460</v>
      </c>
      <c r="E17" s="68" t="s">
        <v>108</v>
      </c>
      <c r="F17" s="68" t="s">
        <v>355</v>
      </c>
      <c r="G17" s="68" t="s">
        <v>1259</v>
      </c>
      <c r="H17" s="68" t="s">
        <v>1269</v>
      </c>
      <c r="I17" s="68" t="s">
        <v>1275</v>
      </c>
    </row>
    <row r="18" spans="1:9" ht="17" thickBot="1">
      <c r="A18" s="69"/>
      <c r="B18" s="68"/>
      <c r="C18" s="68"/>
      <c r="D18" s="70" t="s">
        <v>1277</v>
      </c>
      <c r="E18" s="68" t="s">
        <v>108</v>
      </c>
      <c r="F18" s="68" t="s">
        <v>355</v>
      </c>
      <c r="G18" s="68" t="s">
        <v>1259</v>
      </c>
      <c r="H18" s="68" t="s">
        <v>1269</v>
      </c>
      <c r="I18" s="68" t="s">
        <v>1275</v>
      </c>
    </row>
    <row r="19" spans="1:9" ht="17" thickBot="1">
      <c r="A19" s="69"/>
      <c r="B19" s="68"/>
      <c r="C19" s="68" t="s">
        <v>873</v>
      </c>
      <c r="D19" s="70" t="s">
        <v>463</v>
      </c>
      <c r="E19" s="68" t="s">
        <v>108</v>
      </c>
      <c r="F19" s="68" t="s">
        <v>355</v>
      </c>
      <c r="G19" s="68" t="s">
        <v>1259</v>
      </c>
      <c r="H19" s="68" t="s">
        <v>1269</v>
      </c>
      <c r="I19" s="68" t="s">
        <v>1275</v>
      </c>
    </row>
    <row r="20" spans="1:9" ht="17" thickBot="1">
      <c r="A20" s="69"/>
      <c r="B20" s="68"/>
      <c r="C20" s="70"/>
      <c r="D20" s="70" t="s">
        <v>1278</v>
      </c>
      <c r="E20" s="68" t="s">
        <v>108</v>
      </c>
      <c r="F20" s="68" t="s">
        <v>355</v>
      </c>
      <c r="G20" s="68" t="s">
        <v>1259</v>
      </c>
      <c r="H20" s="68" t="s">
        <v>1269</v>
      </c>
      <c r="I20" s="68" t="s">
        <v>1275</v>
      </c>
    </row>
    <row r="21" spans="1:9" ht="17" thickBot="1">
      <c r="A21" s="69"/>
      <c r="B21" s="68"/>
      <c r="C21" s="70" t="s">
        <v>958</v>
      </c>
      <c r="D21" s="70" t="s">
        <v>551</v>
      </c>
      <c r="E21" s="68" t="s">
        <v>108</v>
      </c>
      <c r="F21" s="68" t="s">
        <v>355</v>
      </c>
      <c r="G21" s="68" t="s">
        <v>1259</v>
      </c>
      <c r="H21" s="68" t="s">
        <v>1269</v>
      </c>
      <c r="I21" s="68" t="s">
        <v>1275</v>
      </c>
    </row>
    <row r="22" spans="1:9" ht="17" thickBot="1">
      <c r="A22" s="69"/>
      <c r="B22" s="68"/>
      <c r="C22" s="70"/>
      <c r="D22" s="70" t="s">
        <v>1279</v>
      </c>
      <c r="E22" s="68" t="s">
        <v>108</v>
      </c>
      <c r="F22" s="68" t="s">
        <v>355</v>
      </c>
      <c r="G22" s="68" t="s">
        <v>1259</v>
      </c>
      <c r="H22" s="68" t="s">
        <v>1269</v>
      </c>
      <c r="I22" s="68" t="s">
        <v>1275</v>
      </c>
    </row>
    <row r="23" spans="1:9" ht="17" thickBot="1">
      <c r="A23" s="69"/>
      <c r="B23" s="68"/>
      <c r="C23" s="70" t="s">
        <v>962</v>
      </c>
      <c r="D23" s="70" t="s">
        <v>554</v>
      </c>
      <c r="E23" s="68" t="s">
        <v>108</v>
      </c>
      <c r="F23" s="68" t="s">
        <v>355</v>
      </c>
      <c r="G23" s="68" t="s">
        <v>1259</v>
      </c>
      <c r="H23" s="68" t="s">
        <v>1269</v>
      </c>
      <c r="I23" s="68" t="s">
        <v>1275</v>
      </c>
    </row>
    <row r="24" spans="1:9" ht="17" thickBot="1">
      <c r="A24" s="69"/>
      <c r="B24" s="68"/>
      <c r="C24" s="70"/>
      <c r="D24" s="70" t="s">
        <v>1280</v>
      </c>
      <c r="E24" s="68" t="s">
        <v>108</v>
      </c>
      <c r="F24" s="68" t="s">
        <v>355</v>
      </c>
      <c r="G24" s="68" t="s">
        <v>1259</v>
      </c>
      <c r="H24" s="68" t="s">
        <v>1269</v>
      </c>
      <c r="I24" s="68" t="s">
        <v>1275</v>
      </c>
    </row>
    <row r="25" spans="1:9" ht="17" thickBot="1">
      <c r="A25" s="69"/>
      <c r="B25" s="68"/>
      <c r="C25" s="70" t="s">
        <v>966</v>
      </c>
      <c r="D25" s="70" t="s">
        <v>558</v>
      </c>
      <c r="E25" s="68" t="s">
        <v>108</v>
      </c>
      <c r="F25" s="68" t="s">
        <v>355</v>
      </c>
      <c r="G25" s="68" t="s">
        <v>1259</v>
      </c>
      <c r="H25" s="68" t="s">
        <v>1269</v>
      </c>
      <c r="I25" s="68" t="s">
        <v>1275</v>
      </c>
    </row>
    <row r="26" spans="1:9" ht="17" thickBot="1">
      <c r="A26" s="69"/>
      <c r="B26" s="68"/>
      <c r="C26" s="70"/>
      <c r="D26" s="70" t="s">
        <v>1281</v>
      </c>
      <c r="E26" s="68" t="s">
        <v>108</v>
      </c>
      <c r="F26" s="68" t="s">
        <v>355</v>
      </c>
      <c r="G26" s="68" t="s">
        <v>1259</v>
      </c>
      <c r="H26" s="68" t="s">
        <v>1269</v>
      </c>
      <c r="I26" s="68" t="s">
        <v>1275</v>
      </c>
    </row>
    <row r="27" spans="1:9" ht="17" thickBot="1">
      <c r="A27" s="69" t="s">
        <v>23</v>
      </c>
      <c r="B27" s="68" t="s">
        <v>189</v>
      </c>
      <c r="C27" s="68" t="s">
        <v>969</v>
      </c>
      <c r="D27" s="68" t="s">
        <v>561</v>
      </c>
      <c r="E27" s="68" t="s">
        <v>108</v>
      </c>
      <c r="F27" s="68" t="s">
        <v>355</v>
      </c>
      <c r="G27" s="68" t="s">
        <v>1259</v>
      </c>
      <c r="H27" s="68" t="s">
        <v>1269</v>
      </c>
      <c r="I27" s="68" t="s">
        <v>1275</v>
      </c>
    </row>
    <row r="28" spans="1:9" ht="17" thickBot="1">
      <c r="A28" s="69"/>
      <c r="B28" s="68"/>
      <c r="C28" s="68"/>
      <c r="D28" s="68" t="s">
        <v>1282</v>
      </c>
      <c r="E28" s="68" t="s">
        <v>108</v>
      </c>
      <c r="F28" s="68" t="s">
        <v>355</v>
      </c>
      <c r="G28" s="68" t="s">
        <v>1259</v>
      </c>
      <c r="H28" s="68" t="s">
        <v>1269</v>
      </c>
      <c r="I28" s="68" t="s">
        <v>1275</v>
      </c>
    </row>
    <row r="29" spans="1:9" ht="17" thickBot="1">
      <c r="A29" s="69"/>
      <c r="B29" s="68"/>
      <c r="C29" s="68" t="s">
        <v>973</v>
      </c>
      <c r="D29" s="68" t="s">
        <v>566</v>
      </c>
      <c r="E29" s="68" t="s">
        <v>108</v>
      </c>
      <c r="F29" s="68" t="s">
        <v>355</v>
      </c>
      <c r="G29" s="68" t="s">
        <v>1259</v>
      </c>
      <c r="H29" s="68" t="s">
        <v>1269</v>
      </c>
      <c r="I29" s="68" t="s">
        <v>1275</v>
      </c>
    </row>
    <row r="30" spans="1:9" ht="17" thickBot="1">
      <c r="A30" s="69"/>
      <c r="B30" s="68"/>
      <c r="C30" s="68"/>
      <c r="D30" s="68" t="s">
        <v>1283</v>
      </c>
      <c r="E30" s="68" t="s">
        <v>108</v>
      </c>
      <c r="F30" s="68" t="s">
        <v>355</v>
      </c>
      <c r="G30" s="68" t="s">
        <v>1259</v>
      </c>
      <c r="H30" s="68" t="s">
        <v>1269</v>
      </c>
      <c r="I30" s="68" t="s">
        <v>1275</v>
      </c>
    </row>
    <row r="31" spans="1:9" ht="17" thickBot="1">
      <c r="A31" s="69"/>
      <c r="B31" s="68"/>
      <c r="C31" s="68" t="s">
        <v>977</v>
      </c>
      <c r="D31" s="68" t="s">
        <v>569</v>
      </c>
      <c r="E31" s="68" t="s">
        <v>108</v>
      </c>
      <c r="F31" s="68" t="s">
        <v>355</v>
      </c>
      <c r="G31" s="68" t="s">
        <v>1259</v>
      </c>
      <c r="H31" s="68" t="s">
        <v>1269</v>
      </c>
      <c r="I31" s="68" t="s">
        <v>1275</v>
      </c>
    </row>
    <row r="32" spans="1:9" ht="17" thickBot="1">
      <c r="A32" s="69"/>
      <c r="B32" s="68"/>
      <c r="C32" s="68"/>
      <c r="D32" s="68" t="s">
        <v>1284</v>
      </c>
      <c r="E32" s="68" t="s">
        <v>108</v>
      </c>
      <c r="F32" s="68" t="s">
        <v>355</v>
      </c>
      <c r="G32" s="68" t="s">
        <v>1259</v>
      </c>
      <c r="H32" s="68" t="s">
        <v>1269</v>
      </c>
      <c r="I32" s="68" t="s">
        <v>1275</v>
      </c>
    </row>
    <row r="33" spans="1:9" ht="17" thickBot="1">
      <c r="A33" s="69"/>
      <c r="B33" s="68"/>
      <c r="C33" s="68" t="s">
        <v>1003</v>
      </c>
      <c r="D33" s="68" t="s">
        <v>595</v>
      </c>
      <c r="E33" s="68" t="s">
        <v>108</v>
      </c>
      <c r="F33" s="68" t="s">
        <v>355</v>
      </c>
      <c r="G33" s="68" t="s">
        <v>1259</v>
      </c>
      <c r="H33" s="68" t="s">
        <v>1269</v>
      </c>
      <c r="I33" s="68" t="s">
        <v>1275</v>
      </c>
    </row>
    <row r="34" spans="1:9" ht="17" thickBot="1">
      <c r="A34" s="69"/>
      <c r="B34" s="68"/>
      <c r="C34" s="68"/>
      <c r="D34" s="68" t="s">
        <v>1285</v>
      </c>
      <c r="E34" s="68" t="s">
        <v>108</v>
      </c>
      <c r="F34" s="68" t="s">
        <v>355</v>
      </c>
      <c r="G34" s="68" t="s">
        <v>1259</v>
      </c>
      <c r="H34" s="68" t="s">
        <v>1269</v>
      </c>
      <c r="I34" s="68" t="s">
        <v>1275</v>
      </c>
    </row>
    <row r="35" spans="1:9" ht="17" thickBot="1">
      <c r="A35" s="69"/>
      <c r="B35" s="68"/>
      <c r="C35" s="68" t="s">
        <v>1006</v>
      </c>
      <c r="D35" s="68" t="s">
        <v>598</v>
      </c>
      <c r="E35" s="68" t="s">
        <v>108</v>
      </c>
      <c r="F35" s="68" t="s">
        <v>355</v>
      </c>
      <c r="G35" s="68" t="s">
        <v>1259</v>
      </c>
      <c r="H35" s="68" t="s">
        <v>1269</v>
      </c>
      <c r="I35" s="68" t="s">
        <v>1275</v>
      </c>
    </row>
    <row r="36" spans="1:9" ht="17" thickBot="1">
      <c r="A36" s="69"/>
      <c r="B36" s="68"/>
      <c r="C36" s="68"/>
      <c r="D36" s="68" t="s">
        <v>1286</v>
      </c>
      <c r="E36" s="68" t="s">
        <v>108</v>
      </c>
      <c r="F36" s="68" t="s">
        <v>355</v>
      </c>
      <c r="G36" s="68" t="s">
        <v>1259</v>
      </c>
      <c r="H36" s="68" t="s">
        <v>1269</v>
      </c>
      <c r="I36" s="68" t="s">
        <v>1275</v>
      </c>
    </row>
    <row r="37" spans="1:9" ht="25" thickBot="1">
      <c r="A37" s="69" t="s">
        <v>1287</v>
      </c>
      <c r="B37" s="68" t="s">
        <v>1288</v>
      </c>
      <c r="C37" s="68" t="s">
        <v>1289</v>
      </c>
      <c r="D37" s="68" t="s">
        <v>1290</v>
      </c>
      <c r="E37" s="68" t="s">
        <v>108</v>
      </c>
      <c r="F37" s="68" t="s">
        <v>355</v>
      </c>
      <c r="G37" s="68" t="s">
        <v>1259</v>
      </c>
      <c r="H37" s="68" t="s">
        <v>1269</v>
      </c>
      <c r="I37" s="68" t="s">
        <v>1275</v>
      </c>
    </row>
    <row r="38" spans="1:9" ht="25" thickBot="1">
      <c r="A38" s="69" t="s">
        <v>1291</v>
      </c>
      <c r="B38" s="68" t="s">
        <v>1288</v>
      </c>
      <c r="C38" s="68" t="s">
        <v>1292</v>
      </c>
      <c r="D38" s="68" t="s">
        <v>1293</v>
      </c>
      <c r="E38" s="68" t="s">
        <v>108</v>
      </c>
      <c r="F38" s="68" t="s">
        <v>355</v>
      </c>
      <c r="G38" s="68" t="s">
        <v>1259</v>
      </c>
      <c r="H38" s="68" t="s">
        <v>1269</v>
      </c>
      <c r="I38" s="68" t="s">
        <v>1275</v>
      </c>
    </row>
    <row r="39" spans="1:9" ht="25" thickBot="1">
      <c r="A39" s="69" t="s">
        <v>1294</v>
      </c>
      <c r="B39" s="68" t="s">
        <v>1288</v>
      </c>
      <c r="C39" s="68" t="s">
        <v>1295</v>
      </c>
      <c r="D39" s="68" t="s">
        <v>1296</v>
      </c>
      <c r="E39" s="68" t="s">
        <v>108</v>
      </c>
      <c r="F39" s="68" t="s">
        <v>355</v>
      </c>
      <c r="G39" s="68" t="s">
        <v>1259</v>
      </c>
      <c r="H39" s="68" t="s">
        <v>1269</v>
      </c>
      <c r="I39" s="68" t="s">
        <v>1275</v>
      </c>
    </row>
    <row r="40" spans="1:9" ht="17" thickBot="1">
      <c r="A40" s="69" t="s">
        <v>1297</v>
      </c>
      <c r="B40" s="68" t="s">
        <v>1288</v>
      </c>
      <c r="C40" s="68"/>
      <c r="D40" s="68"/>
      <c r="E40" s="68"/>
      <c r="F40" s="68"/>
      <c r="G40" s="68"/>
      <c r="H40" s="68"/>
      <c r="I40" s="68"/>
    </row>
    <row r="41" spans="1:9" ht="17" thickBot="1">
      <c r="A41" s="69" t="s">
        <v>1298</v>
      </c>
      <c r="B41" s="68" t="s">
        <v>1288</v>
      </c>
      <c r="C41" s="68"/>
      <c r="D41" s="68"/>
      <c r="E41" s="68"/>
      <c r="F41" s="68"/>
      <c r="G41" s="68"/>
      <c r="H41" s="68"/>
      <c r="I41" s="68"/>
    </row>
    <row r="42" spans="1:9" ht="17" thickBot="1">
      <c r="A42" s="69" t="s">
        <v>1299</v>
      </c>
      <c r="B42" s="68" t="s">
        <v>1300</v>
      </c>
      <c r="C42" s="68"/>
      <c r="D42" s="68"/>
      <c r="E42" s="68"/>
      <c r="F42" s="68"/>
      <c r="G42" s="68"/>
      <c r="H42" s="68"/>
      <c r="I42" s="68"/>
    </row>
    <row r="43" spans="1:9" ht="17" thickBot="1">
      <c r="A43" s="69" t="s">
        <v>1301</v>
      </c>
      <c r="B43" s="68" t="s">
        <v>1302</v>
      </c>
      <c r="C43" s="68"/>
      <c r="D43" s="68"/>
      <c r="E43" s="68"/>
      <c r="F43" s="68"/>
      <c r="G43" s="68"/>
      <c r="H43" s="68"/>
      <c r="I43" s="68" t="s">
        <v>1303</v>
      </c>
    </row>
    <row r="44" spans="1:9" ht="17" thickBot="1">
      <c r="A44" s="69" t="s">
        <v>1304</v>
      </c>
      <c r="B44" s="68" t="s">
        <v>1305</v>
      </c>
      <c r="C44" s="68"/>
      <c r="D44" s="68"/>
      <c r="E44" s="68"/>
      <c r="F44" s="68"/>
      <c r="G44" s="68"/>
      <c r="H44" s="68"/>
      <c r="I44" s="68"/>
    </row>
    <row r="45" spans="1:9" ht="17" thickBot="1">
      <c r="A45" s="69" t="s">
        <v>31</v>
      </c>
      <c r="B45" s="68" t="s">
        <v>201</v>
      </c>
      <c r="C45" s="68" t="s">
        <v>108</v>
      </c>
      <c r="D45" s="68" t="s">
        <v>355</v>
      </c>
      <c r="E45" s="68" t="s">
        <v>109</v>
      </c>
      <c r="F45" s="68" t="s">
        <v>348</v>
      </c>
      <c r="G45" s="68"/>
      <c r="H45" s="68"/>
      <c r="I45" s="68"/>
    </row>
    <row r="46" spans="1:9" ht="17" thickBot="1">
      <c r="A46" s="69" t="s">
        <v>37</v>
      </c>
      <c r="B46" s="68" t="s">
        <v>201</v>
      </c>
      <c r="C46" s="68"/>
      <c r="D46" s="68"/>
      <c r="E46" s="68"/>
      <c r="F46" s="68"/>
      <c r="G46" s="68"/>
      <c r="H46" s="68"/>
      <c r="I46" s="68"/>
    </row>
    <row r="47" spans="1:9" ht="17" thickBot="1">
      <c r="A47" s="69" t="s">
        <v>245</v>
      </c>
      <c r="B47" s="68" t="s">
        <v>201</v>
      </c>
      <c r="C47" s="68"/>
      <c r="D47" s="68"/>
      <c r="E47" s="68"/>
      <c r="F47" s="68"/>
      <c r="G47" s="68"/>
      <c r="H47" s="68"/>
      <c r="I47" s="68"/>
    </row>
    <row r="48" spans="1:9" ht="17" thickBot="1">
      <c r="A48" s="69" t="s">
        <v>18</v>
      </c>
      <c r="B48" s="68" t="s">
        <v>189</v>
      </c>
      <c r="C48" s="68" t="s">
        <v>108</v>
      </c>
      <c r="D48" s="68" t="s">
        <v>355</v>
      </c>
      <c r="E48" s="68" t="s">
        <v>1306</v>
      </c>
      <c r="F48" s="68" t="s">
        <v>497</v>
      </c>
      <c r="G48" s="68" t="s">
        <v>1259</v>
      </c>
      <c r="H48" s="68">
        <v>51523</v>
      </c>
      <c r="I48" s="68" t="s">
        <v>138</v>
      </c>
    </row>
    <row r="49" spans="1:9" ht="17" thickBot="1">
      <c r="A49" s="69" t="s">
        <v>16</v>
      </c>
      <c r="B49" s="68" t="s">
        <v>189</v>
      </c>
      <c r="C49" s="68" t="s">
        <v>97</v>
      </c>
      <c r="D49" s="68" t="s">
        <v>211</v>
      </c>
      <c r="E49" s="68" t="s">
        <v>108</v>
      </c>
      <c r="F49" s="68" t="s">
        <v>355</v>
      </c>
      <c r="G49" s="68" t="s">
        <v>1259</v>
      </c>
      <c r="H49" s="68">
        <v>1521</v>
      </c>
      <c r="I49" s="68" t="s">
        <v>138</v>
      </c>
    </row>
    <row r="50" spans="1:9" ht="17" thickBot="1">
      <c r="A50" s="69" t="s">
        <v>1307</v>
      </c>
      <c r="B50" s="68" t="s">
        <v>189</v>
      </c>
      <c r="C50" s="68"/>
      <c r="D50" s="68"/>
      <c r="E50" s="68"/>
      <c r="F50" s="68"/>
      <c r="G50" s="68"/>
      <c r="H50" s="68"/>
      <c r="I50" s="68"/>
    </row>
    <row r="51" spans="1:9" ht="17" thickBot="1">
      <c r="A51" s="69" t="s">
        <v>1308</v>
      </c>
      <c r="B51" s="68" t="s">
        <v>1288</v>
      </c>
      <c r="C51" s="68"/>
      <c r="D51" s="68"/>
      <c r="E51" s="68"/>
      <c r="F51" s="68"/>
      <c r="G51" s="68"/>
      <c r="H51" s="68"/>
      <c r="I51" s="68"/>
    </row>
    <row r="52" spans="1:9" ht="17" thickBot="1">
      <c r="A52" s="69" t="s">
        <v>1309</v>
      </c>
      <c r="B52" s="68" t="s">
        <v>201</v>
      </c>
      <c r="C52" s="68"/>
      <c r="D52" s="68"/>
      <c r="E52" s="68"/>
      <c r="F52" s="68"/>
      <c r="G52" s="68"/>
      <c r="H52" s="68"/>
      <c r="I52" s="68"/>
    </row>
    <row r="53" spans="1:9" ht="17" thickBot="1">
      <c r="A53" s="69" t="s">
        <v>20</v>
      </c>
      <c r="B53" s="68" t="s">
        <v>1288</v>
      </c>
      <c r="C53" s="68"/>
      <c r="D53" s="68"/>
      <c r="E53" s="68"/>
      <c r="F53" s="68"/>
      <c r="G53" s="68"/>
      <c r="H53" s="68"/>
      <c r="I53" s="68"/>
    </row>
    <row r="54" spans="1:9" ht="17" thickBot="1">
      <c r="A54" s="69" t="s">
        <v>36</v>
      </c>
      <c r="B54" s="68" t="s">
        <v>1305</v>
      </c>
      <c r="C54" s="68"/>
      <c r="D54" s="68"/>
      <c r="E54" s="68"/>
      <c r="F54" s="68"/>
      <c r="G54" s="68"/>
      <c r="H54" s="68"/>
      <c r="I54" s="68"/>
    </row>
    <row r="55" spans="1:9" ht="17" thickBot="1">
      <c r="A55" s="69" t="s">
        <v>1310</v>
      </c>
      <c r="B55" s="68" t="s">
        <v>201</v>
      </c>
      <c r="C55" s="68"/>
      <c r="D55" s="68"/>
      <c r="E55" s="68"/>
      <c r="F55" s="68"/>
      <c r="G55" s="68"/>
      <c r="H55" s="68"/>
      <c r="I55" s="68"/>
    </row>
    <row r="56" spans="1:9" ht="17" thickBot="1">
      <c r="A56" s="69" t="s">
        <v>258</v>
      </c>
      <c r="B56" s="68" t="s">
        <v>201</v>
      </c>
      <c r="C56" s="68"/>
      <c r="D56" s="68"/>
      <c r="E56" s="68"/>
      <c r="F56" s="68"/>
      <c r="G56" s="68"/>
      <c r="H56" s="68"/>
      <c r="I56" s="68"/>
    </row>
    <row r="57" spans="1:9" ht="17" thickBot="1">
      <c r="A57" s="69" t="s">
        <v>1311</v>
      </c>
      <c r="B57" s="68"/>
      <c r="C57" s="68" t="s">
        <v>108</v>
      </c>
      <c r="D57" s="68" t="s">
        <v>355</v>
      </c>
      <c r="E57" s="68" t="s">
        <v>1312</v>
      </c>
      <c r="F57" s="68" t="s">
        <v>1313</v>
      </c>
      <c r="G57" s="68" t="s">
        <v>1259</v>
      </c>
      <c r="H57" s="68">
        <v>25</v>
      </c>
      <c r="I57" s="68"/>
    </row>
    <row r="58" spans="1:9" ht="17" thickBot="1">
      <c r="A58" s="69"/>
      <c r="B58" s="68"/>
      <c r="C58" s="68"/>
      <c r="D58" s="68"/>
      <c r="E58" s="68"/>
      <c r="F58" s="68" t="s">
        <v>1314</v>
      </c>
      <c r="G58" s="68" t="s">
        <v>1259</v>
      </c>
      <c r="H58" s="68">
        <v>25</v>
      </c>
      <c r="I58" s="68"/>
    </row>
    <row r="59" spans="1:9" ht="17" thickBot="1">
      <c r="A59" s="69" t="s">
        <v>1315</v>
      </c>
      <c r="B59" s="68"/>
      <c r="C59" s="68" t="s">
        <v>108</v>
      </c>
      <c r="D59" s="68" t="s">
        <v>355</v>
      </c>
      <c r="E59" s="68" t="s">
        <v>665</v>
      </c>
      <c r="F59" s="68" t="s">
        <v>667</v>
      </c>
      <c r="G59" s="68" t="s">
        <v>1259</v>
      </c>
      <c r="H59" s="68" t="s">
        <v>1260</v>
      </c>
      <c r="I59" s="68" t="s">
        <v>1316</v>
      </c>
    </row>
    <row r="60" spans="1:9" ht="17" thickBot="1">
      <c r="A60" s="69" t="s">
        <v>1317</v>
      </c>
      <c r="B60" s="68" t="s">
        <v>189</v>
      </c>
      <c r="C60" s="68" t="s">
        <v>560</v>
      </c>
      <c r="D60" s="68" t="s">
        <v>562</v>
      </c>
      <c r="E60" s="68" t="s">
        <v>1318</v>
      </c>
      <c r="F60" s="68" t="s">
        <v>430</v>
      </c>
      <c r="G60" s="68" t="s">
        <v>1259</v>
      </c>
      <c r="H60" s="68">
        <v>1521</v>
      </c>
      <c r="I60" s="68" t="s">
        <v>138</v>
      </c>
    </row>
    <row r="61" spans="1:9" ht="25" thickBot="1">
      <c r="A61" s="69" t="s">
        <v>1319</v>
      </c>
      <c r="B61" s="68" t="s">
        <v>189</v>
      </c>
      <c r="C61" s="68" t="s">
        <v>665</v>
      </c>
      <c r="D61" s="68" t="s">
        <v>667</v>
      </c>
      <c r="E61" s="68" t="s">
        <v>1318</v>
      </c>
      <c r="F61" s="68" t="s">
        <v>430</v>
      </c>
      <c r="G61" s="68" t="s">
        <v>1259</v>
      </c>
      <c r="H61" s="68">
        <v>1521</v>
      </c>
      <c r="I61" s="68" t="s">
        <v>138</v>
      </c>
    </row>
    <row r="62" spans="1:9" ht="25" thickBot="1">
      <c r="A62" s="69" t="s">
        <v>1320</v>
      </c>
      <c r="B62" s="68" t="s">
        <v>189</v>
      </c>
      <c r="C62" s="68" t="s">
        <v>108</v>
      </c>
      <c r="D62" s="68" t="s">
        <v>355</v>
      </c>
      <c r="E62" s="68" t="s">
        <v>1321</v>
      </c>
      <c r="F62" s="68" t="s">
        <v>625</v>
      </c>
      <c r="G62" s="68" t="s">
        <v>1259</v>
      </c>
      <c r="H62" s="68">
        <v>1521</v>
      </c>
      <c r="I62" s="68" t="s">
        <v>138</v>
      </c>
    </row>
    <row r="63" spans="1:9" ht="17" thickBot="1">
      <c r="A63" s="69" t="s">
        <v>1322</v>
      </c>
      <c r="B63" s="68" t="s">
        <v>189</v>
      </c>
      <c r="C63" s="68" t="s">
        <v>108</v>
      </c>
      <c r="D63" s="68" t="s">
        <v>355</v>
      </c>
      <c r="E63" s="68" t="s">
        <v>821</v>
      </c>
      <c r="F63" s="68" t="s">
        <v>389</v>
      </c>
      <c r="G63" s="68" t="s">
        <v>1259</v>
      </c>
      <c r="H63" s="68">
        <v>1521</v>
      </c>
      <c r="I63" s="68" t="s">
        <v>138</v>
      </c>
    </row>
    <row r="64" spans="1:9" ht="17" thickBot="1">
      <c r="A64" s="69" t="s">
        <v>138</v>
      </c>
      <c r="B64" s="68" t="s">
        <v>201</v>
      </c>
      <c r="C64" s="68" t="s">
        <v>108</v>
      </c>
      <c r="D64" s="68" t="s">
        <v>355</v>
      </c>
      <c r="E64" s="68" t="s">
        <v>1323</v>
      </c>
      <c r="F64" s="68" t="s">
        <v>360</v>
      </c>
      <c r="G64" s="68" t="s">
        <v>1259</v>
      </c>
      <c r="H64" s="68">
        <v>1521</v>
      </c>
      <c r="I64" s="68" t="s">
        <v>138</v>
      </c>
    </row>
    <row r="65" spans="1:9" ht="17" thickBot="1">
      <c r="A65" s="69" t="s">
        <v>138</v>
      </c>
      <c r="B65" s="68" t="s">
        <v>201</v>
      </c>
      <c r="C65" s="68" t="s">
        <v>108</v>
      </c>
      <c r="D65" s="68" t="s">
        <v>355</v>
      </c>
      <c r="E65" s="68" t="s">
        <v>1324</v>
      </c>
      <c r="F65" s="68" t="s">
        <v>366</v>
      </c>
      <c r="G65" s="68" t="s">
        <v>1259</v>
      </c>
      <c r="H65" s="68">
        <v>1521</v>
      </c>
      <c r="I65" s="68" t="s">
        <v>138</v>
      </c>
    </row>
    <row r="66" spans="1:9" ht="25" thickBot="1">
      <c r="A66" s="69" t="s">
        <v>138</v>
      </c>
      <c r="B66" s="68" t="s">
        <v>201</v>
      </c>
      <c r="C66" s="68" t="s">
        <v>108</v>
      </c>
      <c r="D66" s="68" t="s">
        <v>355</v>
      </c>
      <c r="E66" s="68" t="s">
        <v>1325</v>
      </c>
      <c r="F66" s="68" t="s">
        <v>1326</v>
      </c>
      <c r="G66" s="68" t="s">
        <v>1259</v>
      </c>
      <c r="H66" s="68">
        <v>1521</v>
      </c>
      <c r="I66" s="68" t="s">
        <v>138</v>
      </c>
    </row>
    <row r="67" spans="1:9" ht="25" thickBot="1">
      <c r="A67" s="69" t="s">
        <v>138</v>
      </c>
      <c r="B67" s="68" t="s">
        <v>201</v>
      </c>
      <c r="C67" s="68" t="s">
        <v>108</v>
      </c>
      <c r="D67" s="68" t="s">
        <v>355</v>
      </c>
      <c r="E67" s="68" t="s">
        <v>1327</v>
      </c>
      <c r="F67" s="68" t="s">
        <v>1328</v>
      </c>
      <c r="G67" s="68" t="s">
        <v>1259</v>
      </c>
      <c r="H67" s="68">
        <v>1521</v>
      </c>
      <c r="I67" s="68" t="s">
        <v>138</v>
      </c>
    </row>
    <row r="68" spans="1:9" ht="17" thickBot="1">
      <c r="A68" s="69" t="s">
        <v>138</v>
      </c>
      <c r="B68" s="68" t="s">
        <v>201</v>
      </c>
      <c r="C68" s="68" t="s">
        <v>108</v>
      </c>
      <c r="D68" s="68" t="s">
        <v>355</v>
      </c>
      <c r="E68" s="68" t="s">
        <v>1329</v>
      </c>
      <c r="F68" s="68" t="s">
        <v>1330</v>
      </c>
      <c r="G68" s="68" t="s">
        <v>1259</v>
      </c>
      <c r="H68" s="68">
        <v>1521</v>
      </c>
      <c r="I68" s="68" t="s">
        <v>138</v>
      </c>
    </row>
    <row r="69" spans="1:9" ht="17" thickBot="1">
      <c r="A69" s="69" t="s">
        <v>138</v>
      </c>
      <c r="B69" s="68" t="s">
        <v>201</v>
      </c>
      <c r="C69" s="68" t="s">
        <v>108</v>
      </c>
      <c r="D69" s="68" t="s">
        <v>355</v>
      </c>
      <c r="E69" s="68" t="s">
        <v>1329</v>
      </c>
      <c r="F69" s="68" t="s">
        <v>1331</v>
      </c>
      <c r="G69" s="68" t="s">
        <v>1259</v>
      </c>
      <c r="H69" s="68">
        <v>1521</v>
      </c>
      <c r="I69" s="68" t="s">
        <v>138</v>
      </c>
    </row>
    <row r="70" spans="1:9" ht="17" thickBot="1">
      <c r="A70" s="69" t="s">
        <v>138</v>
      </c>
      <c r="B70" s="68" t="s">
        <v>201</v>
      </c>
      <c r="C70" s="68" t="s">
        <v>108</v>
      </c>
      <c r="D70" s="68" t="s">
        <v>355</v>
      </c>
      <c r="E70" s="68" t="s">
        <v>1329</v>
      </c>
      <c r="F70" s="68" t="s">
        <v>1332</v>
      </c>
      <c r="G70" s="68" t="s">
        <v>1259</v>
      </c>
      <c r="H70" s="68">
        <v>1521</v>
      </c>
      <c r="I70" s="68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G25" sqref="G25:G27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1431</v>
      </c>
      <c r="B1" t="s">
        <v>1432</v>
      </c>
      <c r="C1" t="s">
        <v>1433</v>
      </c>
      <c r="D1" t="s">
        <v>1434</v>
      </c>
      <c r="E1" t="s">
        <v>1435</v>
      </c>
      <c r="F1" t="s">
        <v>1436</v>
      </c>
      <c r="G1" t="s">
        <v>1437</v>
      </c>
      <c r="H1" t="s">
        <v>1438</v>
      </c>
      <c r="I1" t="s">
        <v>1439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1461</v>
      </c>
      <c r="AF1" t="s">
        <v>1462</v>
      </c>
      <c r="AG1" t="s">
        <v>1463</v>
      </c>
      <c r="AH1" t="s">
        <v>1464</v>
      </c>
      <c r="AI1" t="s">
        <v>1465</v>
      </c>
      <c r="AJ1" t="s">
        <v>1466</v>
      </c>
      <c r="AK1" t="s">
        <v>1467</v>
      </c>
      <c r="AL1" t="s">
        <v>1468</v>
      </c>
      <c r="AM1" t="s">
        <v>1469</v>
      </c>
      <c r="AN1" t="s">
        <v>1470</v>
      </c>
      <c r="AO1" t="s">
        <v>1471</v>
      </c>
      <c r="AP1" t="s">
        <v>1472</v>
      </c>
      <c r="AQ1" t="s">
        <v>1473</v>
      </c>
      <c r="AR1" t="s">
        <v>1474</v>
      </c>
    </row>
    <row r="2" spans="1:44">
      <c r="A2" t="s">
        <v>1475</v>
      </c>
      <c r="B2" t="s">
        <v>1475</v>
      </c>
      <c r="C2" t="s">
        <v>123</v>
      </c>
      <c r="D2" t="s">
        <v>1476</v>
      </c>
      <c r="E2" t="s">
        <v>1477</v>
      </c>
      <c r="F2" t="s">
        <v>1477</v>
      </c>
      <c r="G2" t="s">
        <v>1428</v>
      </c>
      <c r="H2" t="s">
        <v>1428</v>
      </c>
      <c r="I2" t="s">
        <v>1478</v>
      </c>
      <c r="J2" t="s">
        <v>1478</v>
      </c>
      <c r="K2" t="s">
        <v>1479</v>
      </c>
      <c r="L2" t="s">
        <v>1479</v>
      </c>
      <c r="M2" t="s">
        <v>1480</v>
      </c>
      <c r="N2" t="s">
        <v>1480</v>
      </c>
      <c r="O2" t="s">
        <v>1479</v>
      </c>
      <c r="P2" t="s">
        <v>1479</v>
      </c>
      <c r="Q2" t="s">
        <v>1481</v>
      </c>
      <c r="R2" t="s">
        <v>1482</v>
      </c>
      <c r="S2" t="s">
        <v>58</v>
      </c>
      <c r="T2" t="s">
        <v>58</v>
      </c>
      <c r="U2" t="s">
        <v>1483</v>
      </c>
      <c r="V2" t="s">
        <v>1484</v>
      </c>
      <c r="W2" t="s">
        <v>1485</v>
      </c>
      <c r="X2" t="s">
        <v>1485</v>
      </c>
      <c r="AA2" t="s">
        <v>1486</v>
      </c>
      <c r="AB2" t="s">
        <v>1487</v>
      </c>
      <c r="AC2" t="s">
        <v>1488</v>
      </c>
      <c r="AD2" t="s">
        <v>1488</v>
      </c>
      <c r="AE2" t="s">
        <v>1487</v>
      </c>
      <c r="AF2" t="s">
        <v>1489</v>
      </c>
      <c r="AG2" t="s">
        <v>10</v>
      </c>
      <c r="AH2" t="s">
        <v>1490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1475</v>
      </c>
      <c r="B3" t="s">
        <v>1475</v>
      </c>
      <c r="C3" t="s">
        <v>1158</v>
      </c>
      <c r="D3" t="s">
        <v>1476</v>
      </c>
      <c r="E3" t="s">
        <v>1491</v>
      </c>
      <c r="F3" t="s">
        <v>1491</v>
      </c>
      <c r="G3" t="s">
        <v>1428</v>
      </c>
      <c r="H3" t="s">
        <v>1428</v>
      </c>
      <c r="I3" t="s">
        <v>1478</v>
      </c>
      <c r="J3" t="s">
        <v>1478</v>
      </c>
      <c r="K3" t="s">
        <v>1479</v>
      </c>
      <c r="L3" t="s">
        <v>1479</v>
      </c>
      <c r="M3" t="s">
        <v>1480</v>
      </c>
      <c r="N3" t="s">
        <v>1480</v>
      </c>
      <c r="O3" t="s">
        <v>1479</v>
      </c>
      <c r="P3" t="s">
        <v>1479</v>
      </c>
      <c r="Q3" t="s">
        <v>1481</v>
      </c>
      <c r="R3" t="s">
        <v>1482</v>
      </c>
      <c r="S3" t="s">
        <v>58</v>
      </c>
      <c r="T3" t="s">
        <v>58</v>
      </c>
      <c r="U3" t="s">
        <v>1483</v>
      </c>
      <c r="V3" t="s">
        <v>1484</v>
      </c>
      <c r="W3" t="s">
        <v>1485</v>
      </c>
      <c r="X3" t="s">
        <v>1485</v>
      </c>
      <c r="AA3" t="s">
        <v>1486</v>
      </c>
      <c r="AB3" t="s">
        <v>1487</v>
      </c>
      <c r="AC3" t="s">
        <v>1492</v>
      </c>
      <c r="AD3" t="s">
        <v>1492</v>
      </c>
      <c r="AE3" t="s">
        <v>1487</v>
      </c>
      <c r="AF3" t="s">
        <v>1489</v>
      </c>
      <c r="AG3" t="s">
        <v>10</v>
      </c>
      <c r="AH3" t="s">
        <v>1490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1493</v>
      </c>
      <c r="D4" t="s">
        <v>1476</v>
      </c>
      <c r="F4" t="s">
        <v>1493</v>
      </c>
      <c r="H4" t="s">
        <v>1493</v>
      </c>
      <c r="J4" t="s">
        <v>1493</v>
      </c>
      <c r="L4" t="s">
        <v>1493</v>
      </c>
      <c r="N4" t="s">
        <v>1493</v>
      </c>
      <c r="O4" t="s">
        <v>1493</v>
      </c>
      <c r="P4" t="s">
        <v>1493</v>
      </c>
      <c r="S4" t="s">
        <v>58</v>
      </c>
      <c r="T4" t="s">
        <v>58</v>
      </c>
      <c r="U4" t="s">
        <v>1493</v>
      </c>
      <c r="V4" t="s">
        <v>1494</v>
      </c>
      <c r="W4" t="s">
        <v>1485</v>
      </c>
      <c r="X4" t="s">
        <v>1485</v>
      </c>
    </row>
    <row r="5" spans="1:44">
      <c r="A5" t="s">
        <v>1495</v>
      </c>
      <c r="B5" t="s">
        <v>1495</v>
      </c>
      <c r="C5" t="s">
        <v>78</v>
      </c>
      <c r="D5" t="s">
        <v>1476</v>
      </c>
      <c r="E5" t="s">
        <v>1477</v>
      </c>
      <c r="F5" t="s">
        <v>1477</v>
      </c>
      <c r="G5" t="s">
        <v>1428</v>
      </c>
      <c r="H5" t="s">
        <v>1428</v>
      </c>
      <c r="I5" t="s">
        <v>1496</v>
      </c>
      <c r="J5" t="s">
        <v>1496</v>
      </c>
      <c r="K5" t="s">
        <v>1479</v>
      </c>
      <c r="L5" t="s">
        <v>1479</v>
      </c>
      <c r="M5" t="s">
        <v>1480</v>
      </c>
      <c r="N5" t="s">
        <v>1480</v>
      </c>
      <c r="O5" t="s">
        <v>1479</v>
      </c>
      <c r="P5" t="s">
        <v>1479</v>
      </c>
      <c r="Q5" t="s">
        <v>1497</v>
      </c>
      <c r="R5" t="s">
        <v>1482</v>
      </c>
      <c r="S5" t="s">
        <v>58</v>
      </c>
      <c r="T5" t="s">
        <v>58</v>
      </c>
      <c r="U5" t="s">
        <v>1498</v>
      </c>
      <c r="V5" t="s">
        <v>1499</v>
      </c>
      <c r="W5" t="s">
        <v>1485</v>
      </c>
      <c r="X5" t="s">
        <v>1485</v>
      </c>
      <c r="AA5" t="s">
        <v>1500</v>
      </c>
      <c r="AB5" t="s">
        <v>1500</v>
      </c>
      <c r="AC5" t="s">
        <v>1488</v>
      </c>
      <c r="AD5" t="s">
        <v>1488</v>
      </c>
      <c r="AE5" t="s">
        <v>1501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1495</v>
      </c>
      <c r="B6" t="s">
        <v>1495</v>
      </c>
      <c r="C6" t="s">
        <v>79</v>
      </c>
      <c r="D6" t="s">
        <v>1476</v>
      </c>
      <c r="E6" t="s">
        <v>1477</v>
      </c>
      <c r="F6" t="s">
        <v>1477</v>
      </c>
      <c r="G6" t="s">
        <v>1428</v>
      </c>
      <c r="H6" t="s">
        <v>1428</v>
      </c>
      <c r="I6" t="s">
        <v>1496</v>
      </c>
      <c r="J6" t="s">
        <v>1496</v>
      </c>
      <c r="K6" t="s">
        <v>1479</v>
      </c>
      <c r="L6" t="s">
        <v>1479</v>
      </c>
      <c r="M6" t="s">
        <v>1480</v>
      </c>
      <c r="N6" t="s">
        <v>1480</v>
      </c>
      <c r="O6" t="s">
        <v>1479</v>
      </c>
      <c r="P6" t="s">
        <v>1479</v>
      </c>
      <c r="Q6" t="s">
        <v>1497</v>
      </c>
      <c r="R6" t="s">
        <v>1482</v>
      </c>
      <c r="S6" t="s">
        <v>58</v>
      </c>
      <c r="T6" t="s">
        <v>58</v>
      </c>
      <c r="U6" t="s">
        <v>1498</v>
      </c>
      <c r="V6" t="s">
        <v>1499</v>
      </c>
      <c r="W6" t="s">
        <v>1485</v>
      </c>
      <c r="X6" t="s">
        <v>1485</v>
      </c>
      <c r="AA6" t="s">
        <v>1500</v>
      </c>
      <c r="AB6" t="s">
        <v>1500</v>
      </c>
      <c r="AC6" t="s">
        <v>1488</v>
      </c>
      <c r="AD6" t="s">
        <v>1488</v>
      </c>
      <c r="AE6" t="s">
        <v>1501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1495</v>
      </c>
      <c r="B7" t="s">
        <v>1495</v>
      </c>
      <c r="C7" t="s">
        <v>80</v>
      </c>
      <c r="D7" t="s">
        <v>1476</v>
      </c>
      <c r="E7" t="s">
        <v>1477</v>
      </c>
      <c r="F7" t="s">
        <v>1477</v>
      </c>
      <c r="G7" t="s">
        <v>1428</v>
      </c>
      <c r="H7" t="s">
        <v>1428</v>
      </c>
      <c r="I7" t="s">
        <v>1496</v>
      </c>
      <c r="J7" t="s">
        <v>1496</v>
      </c>
      <c r="K7" t="s">
        <v>1479</v>
      </c>
      <c r="L7" t="s">
        <v>1479</v>
      </c>
      <c r="M7" t="s">
        <v>1480</v>
      </c>
      <c r="N7" t="s">
        <v>1480</v>
      </c>
      <c r="O7" t="s">
        <v>1479</v>
      </c>
      <c r="P7" t="s">
        <v>1479</v>
      </c>
      <c r="Q7" t="s">
        <v>1497</v>
      </c>
      <c r="R7" t="s">
        <v>1482</v>
      </c>
      <c r="S7" t="s">
        <v>58</v>
      </c>
      <c r="T7" t="s">
        <v>58</v>
      </c>
      <c r="U7" t="s">
        <v>1502</v>
      </c>
      <c r="V7" t="s">
        <v>1503</v>
      </c>
      <c r="W7" t="s">
        <v>1485</v>
      </c>
      <c r="X7" t="s">
        <v>1485</v>
      </c>
      <c r="AA7" t="s">
        <v>1500</v>
      </c>
      <c r="AB7" t="s">
        <v>1500</v>
      </c>
      <c r="AC7" t="s">
        <v>1488</v>
      </c>
      <c r="AD7" t="s">
        <v>1488</v>
      </c>
      <c r="AE7" t="s">
        <v>1501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1495</v>
      </c>
      <c r="B8" t="s">
        <v>1495</v>
      </c>
      <c r="C8" t="s">
        <v>1118</v>
      </c>
      <c r="D8" t="s">
        <v>1476</v>
      </c>
      <c r="E8" t="s">
        <v>1491</v>
      </c>
      <c r="F8" t="s">
        <v>1491</v>
      </c>
      <c r="G8" t="s">
        <v>1428</v>
      </c>
      <c r="H8" t="s">
        <v>1428</v>
      </c>
      <c r="I8" t="s">
        <v>1496</v>
      </c>
      <c r="J8" t="s">
        <v>1496</v>
      </c>
      <c r="K8" t="s">
        <v>1479</v>
      </c>
      <c r="L8" t="s">
        <v>1479</v>
      </c>
      <c r="M8" t="s">
        <v>1480</v>
      </c>
      <c r="N8" t="s">
        <v>1480</v>
      </c>
      <c r="O8" t="s">
        <v>1479</v>
      </c>
      <c r="P8" t="s">
        <v>1479</v>
      </c>
      <c r="Q8" t="s">
        <v>1497</v>
      </c>
      <c r="R8" t="s">
        <v>1482</v>
      </c>
      <c r="S8" t="s">
        <v>58</v>
      </c>
      <c r="T8" t="s">
        <v>58</v>
      </c>
      <c r="U8" t="s">
        <v>1498</v>
      </c>
      <c r="V8" t="s">
        <v>1499</v>
      </c>
      <c r="W8" t="s">
        <v>1485</v>
      </c>
      <c r="X8" t="s">
        <v>1485</v>
      </c>
      <c r="AA8" t="s">
        <v>1500</v>
      </c>
      <c r="AB8" t="s">
        <v>1500</v>
      </c>
      <c r="AC8" t="s">
        <v>1504</v>
      </c>
      <c r="AD8" t="s">
        <v>1504</v>
      </c>
      <c r="AE8" t="s">
        <v>1501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1495</v>
      </c>
      <c r="B9" t="s">
        <v>1495</v>
      </c>
      <c r="C9" t="s">
        <v>1121</v>
      </c>
      <c r="D9" t="s">
        <v>1476</v>
      </c>
      <c r="E9" t="s">
        <v>1491</v>
      </c>
      <c r="F9" t="s">
        <v>1491</v>
      </c>
      <c r="G9" t="s">
        <v>1428</v>
      </c>
      <c r="H9" t="s">
        <v>1428</v>
      </c>
      <c r="I9" t="s">
        <v>1496</v>
      </c>
      <c r="J9" t="s">
        <v>1496</v>
      </c>
      <c r="K9" t="s">
        <v>1479</v>
      </c>
      <c r="L9" t="s">
        <v>1479</v>
      </c>
      <c r="M9" t="s">
        <v>1480</v>
      </c>
      <c r="N9" t="s">
        <v>1480</v>
      </c>
      <c r="O9" t="s">
        <v>1479</v>
      </c>
      <c r="P9" t="s">
        <v>1479</v>
      </c>
      <c r="Q9" t="s">
        <v>1497</v>
      </c>
      <c r="R9" t="s">
        <v>1482</v>
      </c>
      <c r="S9" t="s">
        <v>58</v>
      </c>
      <c r="T9" t="s">
        <v>58</v>
      </c>
      <c r="U9" t="s">
        <v>1498</v>
      </c>
      <c r="V9" t="s">
        <v>1499</v>
      </c>
      <c r="W9" t="s">
        <v>1485</v>
      </c>
      <c r="X9" t="s">
        <v>1485</v>
      </c>
      <c r="AA9" t="s">
        <v>1500</v>
      </c>
      <c r="AB9" t="s">
        <v>1500</v>
      </c>
      <c r="AC9" t="s">
        <v>1504</v>
      </c>
      <c r="AD9" t="s">
        <v>1504</v>
      </c>
      <c r="AE9" t="s">
        <v>1501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1495</v>
      </c>
      <c r="B10" t="s">
        <v>1495</v>
      </c>
      <c r="C10" t="s">
        <v>1124</v>
      </c>
      <c r="D10" t="s">
        <v>1476</v>
      </c>
      <c r="E10" t="s">
        <v>1491</v>
      </c>
      <c r="F10" t="s">
        <v>1491</v>
      </c>
      <c r="G10" t="s">
        <v>1428</v>
      </c>
      <c r="H10" t="s">
        <v>1428</v>
      </c>
      <c r="I10" t="s">
        <v>1496</v>
      </c>
      <c r="J10" t="s">
        <v>1496</v>
      </c>
      <c r="K10" t="s">
        <v>1479</v>
      </c>
      <c r="L10" t="s">
        <v>1479</v>
      </c>
      <c r="M10" t="s">
        <v>1480</v>
      </c>
      <c r="N10" t="s">
        <v>1480</v>
      </c>
      <c r="O10" t="s">
        <v>1479</v>
      </c>
      <c r="P10" t="s">
        <v>1479</v>
      </c>
      <c r="Q10" t="s">
        <v>1497</v>
      </c>
      <c r="R10" t="s">
        <v>1482</v>
      </c>
      <c r="S10" t="s">
        <v>58</v>
      </c>
      <c r="T10" t="s">
        <v>58</v>
      </c>
      <c r="U10" t="s">
        <v>1502</v>
      </c>
      <c r="V10" t="s">
        <v>1503</v>
      </c>
      <c r="W10" t="s">
        <v>1485</v>
      </c>
      <c r="X10" t="s">
        <v>1485</v>
      </c>
      <c r="AA10" t="s">
        <v>1500</v>
      </c>
      <c r="AB10" t="s">
        <v>1500</v>
      </c>
      <c r="AC10" t="s">
        <v>1504</v>
      </c>
      <c r="AD10" t="s">
        <v>1504</v>
      </c>
      <c r="AE10" t="s">
        <v>1501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1495</v>
      </c>
      <c r="B11" t="s">
        <v>1495</v>
      </c>
      <c r="C11" t="s">
        <v>1126</v>
      </c>
      <c r="D11" t="s">
        <v>1476</v>
      </c>
      <c r="E11" t="s">
        <v>1505</v>
      </c>
      <c r="F11" t="s">
        <v>1505</v>
      </c>
      <c r="G11" t="s">
        <v>1428</v>
      </c>
      <c r="H11" t="s">
        <v>1428</v>
      </c>
      <c r="I11" t="s">
        <v>1496</v>
      </c>
      <c r="J11" t="s">
        <v>1496</v>
      </c>
      <c r="K11" t="s">
        <v>1479</v>
      </c>
      <c r="L11" t="s">
        <v>1479</v>
      </c>
      <c r="M11" t="s">
        <v>1480</v>
      </c>
      <c r="N11" t="s">
        <v>1480</v>
      </c>
      <c r="O11" t="s">
        <v>1479</v>
      </c>
      <c r="P11" t="s">
        <v>1479</v>
      </c>
      <c r="Q11" t="s">
        <v>1497</v>
      </c>
      <c r="R11" t="s">
        <v>1482</v>
      </c>
      <c r="S11" t="s">
        <v>58</v>
      </c>
      <c r="T11" t="s">
        <v>58</v>
      </c>
      <c r="U11" t="s">
        <v>1498</v>
      </c>
      <c r="V11" t="s">
        <v>1499</v>
      </c>
      <c r="W11" t="s">
        <v>1485</v>
      </c>
      <c r="X11" t="s">
        <v>1485</v>
      </c>
      <c r="AA11" t="s">
        <v>1500</v>
      </c>
      <c r="AB11" t="s">
        <v>1500</v>
      </c>
      <c r="AC11" t="s">
        <v>1504</v>
      </c>
      <c r="AD11" t="s">
        <v>1504</v>
      </c>
      <c r="AE11" t="s">
        <v>1501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1506</v>
      </c>
      <c r="B12" t="s">
        <v>1507</v>
      </c>
      <c r="C12" t="s">
        <v>117</v>
      </c>
      <c r="D12" t="s">
        <v>1476</v>
      </c>
      <c r="E12" t="s">
        <v>1508</v>
      </c>
      <c r="F12" t="s">
        <v>1508</v>
      </c>
      <c r="G12" t="s">
        <v>1428</v>
      </c>
      <c r="H12" t="s">
        <v>1428</v>
      </c>
      <c r="I12" t="s">
        <v>1496</v>
      </c>
      <c r="J12" t="s">
        <v>1496</v>
      </c>
      <c r="K12" t="s">
        <v>1479</v>
      </c>
      <c r="L12" t="s">
        <v>1479</v>
      </c>
      <c r="M12" t="s">
        <v>1480</v>
      </c>
      <c r="N12" t="s">
        <v>1480</v>
      </c>
      <c r="O12" t="s">
        <v>1479</v>
      </c>
      <c r="P12" t="s">
        <v>1479</v>
      </c>
      <c r="Q12" t="s">
        <v>246</v>
      </c>
      <c r="R12" t="s">
        <v>1509</v>
      </c>
      <c r="S12" t="s">
        <v>58</v>
      </c>
      <c r="T12" t="s">
        <v>58</v>
      </c>
      <c r="U12" t="s">
        <v>1510</v>
      </c>
      <c r="V12" t="s">
        <v>1511</v>
      </c>
      <c r="W12" t="s">
        <v>1512</v>
      </c>
      <c r="X12" t="s">
        <v>1512</v>
      </c>
      <c r="Y12" t="s">
        <v>1513</v>
      </c>
      <c r="Z12" t="s">
        <v>1514</v>
      </c>
      <c r="AA12" t="s">
        <v>1515</v>
      </c>
      <c r="AB12" t="s">
        <v>1515</v>
      </c>
      <c r="AC12" t="s">
        <v>1516</v>
      </c>
      <c r="AD12" t="s">
        <v>1516</v>
      </c>
      <c r="AE12" t="s">
        <v>1517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1493</v>
      </c>
      <c r="D13" t="s">
        <v>1476</v>
      </c>
      <c r="F13" t="s">
        <v>1493</v>
      </c>
      <c r="H13" t="s">
        <v>1493</v>
      </c>
      <c r="J13" t="s">
        <v>1493</v>
      </c>
      <c r="L13" t="s">
        <v>1493</v>
      </c>
      <c r="N13" t="s">
        <v>1493</v>
      </c>
      <c r="O13" t="s">
        <v>1493</v>
      </c>
      <c r="P13" t="s">
        <v>1493</v>
      </c>
      <c r="S13" t="s">
        <v>58</v>
      </c>
      <c r="T13" t="s">
        <v>58</v>
      </c>
      <c r="U13" t="s">
        <v>1493</v>
      </c>
      <c r="V13" t="s">
        <v>1494</v>
      </c>
      <c r="W13" t="s">
        <v>1485</v>
      </c>
      <c r="X13" t="s">
        <v>1485</v>
      </c>
    </row>
    <row r="14" spans="1:44">
      <c r="B14" t="s">
        <v>1493</v>
      </c>
      <c r="D14" t="s">
        <v>1476</v>
      </c>
      <c r="F14" t="s">
        <v>1493</v>
      </c>
      <c r="H14" t="s">
        <v>1493</v>
      </c>
      <c r="J14" t="s">
        <v>1493</v>
      </c>
      <c r="L14" t="s">
        <v>1493</v>
      </c>
      <c r="N14" t="s">
        <v>1493</v>
      </c>
      <c r="O14" t="s">
        <v>1493</v>
      </c>
      <c r="P14" t="s">
        <v>1493</v>
      </c>
      <c r="S14" t="s">
        <v>58</v>
      </c>
      <c r="T14" t="s">
        <v>58</v>
      </c>
      <c r="U14" t="s">
        <v>1493</v>
      </c>
      <c r="V14" t="s">
        <v>1494</v>
      </c>
      <c r="W14" t="s">
        <v>1485</v>
      </c>
      <c r="X14" t="s">
        <v>1485</v>
      </c>
    </row>
    <row r="15" spans="1:44">
      <c r="A15" t="s">
        <v>1518</v>
      </c>
      <c r="B15" t="s">
        <v>1518</v>
      </c>
      <c r="C15" t="s">
        <v>103</v>
      </c>
      <c r="D15" t="s">
        <v>1476</v>
      </c>
      <c r="E15" t="s">
        <v>1477</v>
      </c>
      <c r="F15" t="s">
        <v>1477</v>
      </c>
      <c r="G15" t="s">
        <v>1428</v>
      </c>
      <c r="H15" t="s">
        <v>1428</v>
      </c>
      <c r="I15" t="s">
        <v>1496</v>
      </c>
      <c r="J15" t="s">
        <v>1496</v>
      </c>
      <c r="K15" t="s">
        <v>1479</v>
      </c>
      <c r="L15" t="s">
        <v>1479</v>
      </c>
      <c r="M15" t="s">
        <v>1480</v>
      </c>
      <c r="N15" t="s">
        <v>1480</v>
      </c>
      <c r="O15" t="s">
        <v>1479</v>
      </c>
      <c r="P15" t="s">
        <v>1479</v>
      </c>
      <c r="Q15" t="s">
        <v>1519</v>
      </c>
      <c r="R15" t="s">
        <v>1482</v>
      </c>
      <c r="S15" t="s">
        <v>58</v>
      </c>
      <c r="T15" t="s">
        <v>58</v>
      </c>
      <c r="U15" t="s">
        <v>1493</v>
      </c>
      <c r="V15" t="s">
        <v>1520</v>
      </c>
      <c r="W15" t="s">
        <v>1485</v>
      </c>
      <c r="X15" t="s">
        <v>1485</v>
      </c>
      <c r="AA15" t="s">
        <v>1521</v>
      </c>
      <c r="AB15" t="s">
        <v>1522</v>
      </c>
      <c r="AC15" t="s">
        <v>1523</v>
      </c>
      <c r="AD15" t="s">
        <v>1523</v>
      </c>
      <c r="AE15" t="s">
        <v>1524</v>
      </c>
      <c r="AF15" t="s">
        <v>9</v>
      </c>
      <c r="AG15" t="s">
        <v>10</v>
      </c>
      <c r="AH15" t="s">
        <v>1525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1518</v>
      </c>
      <c r="B16" t="s">
        <v>1518</v>
      </c>
      <c r="C16" t="s">
        <v>102</v>
      </c>
      <c r="D16" t="s">
        <v>1476</v>
      </c>
      <c r="E16" t="s">
        <v>1477</v>
      </c>
      <c r="F16" t="s">
        <v>1477</v>
      </c>
      <c r="G16" t="s">
        <v>1526</v>
      </c>
      <c r="H16" t="s">
        <v>1428</v>
      </c>
      <c r="I16" t="s">
        <v>1494</v>
      </c>
      <c r="J16" t="s">
        <v>1494</v>
      </c>
      <c r="K16" t="s">
        <v>1496</v>
      </c>
      <c r="L16" t="s">
        <v>1496</v>
      </c>
      <c r="M16" t="s">
        <v>1479</v>
      </c>
      <c r="N16" t="s">
        <v>1479</v>
      </c>
      <c r="O16" t="s">
        <v>1478</v>
      </c>
      <c r="P16" t="s">
        <v>1478</v>
      </c>
      <c r="Q16" t="s">
        <v>1527</v>
      </c>
      <c r="R16" t="s">
        <v>1482</v>
      </c>
      <c r="S16" t="s">
        <v>1528</v>
      </c>
      <c r="T16" t="s">
        <v>1528</v>
      </c>
      <c r="U16" t="s">
        <v>1529</v>
      </c>
      <c r="V16" t="s">
        <v>1530</v>
      </c>
      <c r="W16" t="s">
        <v>1531</v>
      </c>
      <c r="X16" t="s">
        <v>1512</v>
      </c>
      <c r="Y16" t="s">
        <v>1532</v>
      </c>
      <c r="Z16" t="s">
        <v>1533</v>
      </c>
      <c r="AA16" t="s">
        <v>1521</v>
      </c>
      <c r="AB16" t="s">
        <v>1522</v>
      </c>
      <c r="AC16" t="s">
        <v>1523</v>
      </c>
      <c r="AD16" t="s">
        <v>1523</v>
      </c>
      <c r="AE16" t="s">
        <v>1524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1534</v>
      </c>
      <c r="AP16" t="s">
        <v>9</v>
      </c>
      <c r="AQ16" t="s">
        <v>9</v>
      </c>
      <c r="AR16" t="s">
        <v>10</v>
      </c>
    </row>
    <row r="17" spans="1:44">
      <c r="A17" t="s">
        <v>1518</v>
      </c>
      <c r="B17" t="s">
        <v>1518</v>
      </c>
      <c r="C17" t="s">
        <v>1101</v>
      </c>
      <c r="D17" t="s">
        <v>1476</v>
      </c>
      <c r="E17" t="s">
        <v>1491</v>
      </c>
      <c r="F17" t="s">
        <v>1491</v>
      </c>
      <c r="G17" t="s">
        <v>1428</v>
      </c>
      <c r="H17" t="s">
        <v>1428</v>
      </c>
      <c r="I17" t="s">
        <v>1496</v>
      </c>
      <c r="J17" t="s">
        <v>1496</v>
      </c>
      <c r="K17" t="s">
        <v>1479</v>
      </c>
      <c r="L17" t="s">
        <v>1479</v>
      </c>
      <c r="M17" t="s">
        <v>1480</v>
      </c>
      <c r="N17" t="s">
        <v>1480</v>
      </c>
      <c r="O17" t="s">
        <v>1479</v>
      </c>
      <c r="P17" t="s">
        <v>1479</v>
      </c>
      <c r="Q17" t="s">
        <v>1519</v>
      </c>
      <c r="R17" t="s">
        <v>1482</v>
      </c>
      <c r="S17" t="s">
        <v>58</v>
      </c>
      <c r="T17" t="s">
        <v>58</v>
      </c>
      <c r="U17" t="s">
        <v>1535</v>
      </c>
      <c r="V17" t="s">
        <v>1520</v>
      </c>
      <c r="W17" t="s">
        <v>1485</v>
      </c>
      <c r="X17" t="s">
        <v>1485</v>
      </c>
      <c r="AA17" t="s">
        <v>1521</v>
      </c>
      <c r="AB17" t="s">
        <v>1522</v>
      </c>
      <c r="AC17" t="s">
        <v>1492</v>
      </c>
      <c r="AD17" t="s">
        <v>1492</v>
      </c>
      <c r="AE17" t="s">
        <v>1524</v>
      </c>
      <c r="AF17" t="s">
        <v>9</v>
      </c>
      <c r="AG17" t="s">
        <v>10</v>
      </c>
      <c r="AH17" t="s">
        <v>1525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1518</v>
      </c>
      <c r="B18" t="s">
        <v>1518</v>
      </c>
      <c r="C18" t="s">
        <v>1106</v>
      </c>
      <c r="D18" t="s">
        <v>1476</v>
      </c>
      <c r="E18" t="s">
        <v>1491</v>
      </c>
      <c r="F18" t="s">
        <v>1491</v>
      </c>
      <c r="G18" t="s">
        <v>1526</v>
      </c>
      <c r="H18" t="s">
        <v>1428</v>
      </c>
      <c r="I18" t="s">
        <v>1494</v>
      </c>
      <c r="J18" t="s">
        <v>1494</v>
      </c>
      <c r="K18" t="s">
        <v>1479</v>
      </c>
      <c r="L18" t="s">
        <v>1479</v>
      </c>
      <c r="M18" t="s">
        <v>1479</v>
      </c>
      <c r="N18" t="s">
        <v>1479</v>
      </c>
      <c r="O18" t="s">
        <v>1496</v>
      </c>
      <c r="P18" t="s">
        <v>1496</v>
      </c>
      <c r="Q18" t="s">
        <v>1527</v>
      </c>
      <c r="R18" t="s">
        <v>1482</v>
      </c>
      <c r="S18" t="s">
        <v>1528</v>
      </c>
      <c r="T18" t="s">
        <v>1528</v>
      </c>
      <c r="U18" t="s">
        <v>1536</v>
      </c>
      <c r="V18" t="s">
        <v>1537</v>
      </c>
      <c r="W18" t="s">
        <v>1531</v>
      </c>
      <c r="X18" t="s">
        <v>1512</v>
      </c>
      <c r="Y18" t="s">
        <v>1532</v>
      </c>
      <c r="Z18" t="s">
        <v>1533</v>
      </c>
      <c r="AA18" t="s">
        <v>1521</v>
      </c>
      <c r="AB18" t="s">
        <v>1522</v>
      </c>
      <c r="AC18" t="s">
        <v>1492</v>
      </c>
      <c r="AD18" t="s">
        <v>1492</v>
      </c>
      <c r="AE18" t="s">
        <v>1524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1534</v>
      </c>
      <c r="AP18" t="s">
        <v>9</v>
      </c>
      <c r="AQ18" t="s">
        <v>9</v>
      </c>
      <c r="AR18" t="s">
        <v>10</v>
      </c>
    </row>
    <row r="19" spans="1:44">
      <c r="B19" t="s">
        <v>1493</v>
      </c>
      <c r="D19" t="s">
        <v>1476</v>
      </c>
      <c r="F19" t="s">
        <v>1493</v>
      </c>
      <c r="H19" t="s">
        <v>1493</v>
      </c>
      <c r="J19" t="s">
        <v>1493</v>
      </c>
      <c r="L19" t="s">
        <v>1493</v>
      </c>
      <c r="N19" t="s">
        <v>1493</v>
      </c>
      <c r="O19" t="s">
        <v>1493</v>
      </c>
      <c r="P19" t="s">
        <v>1493</v>
      </c>
      <c r="S19" t="s">
        <v>58</v>
      </c>
      <c r="T19" t="s">
        <v>58</v>
      </c>
      <c r="U19" t="s">
        <v>1493</v>
      </c>
      <c r="V19" t="s">
        <v>1494</v>
      </c>
      <c r="W19" t="s">
        <v>1485</v>
      </c>
      <c r="X19" t="s">
        <v>1485</v>
      </c>
    </row>
    <row r="20" spans="1:44">
      <c r="A20" t="s">
        <v>1538</v>
      </c>
      <c r="B20" t="s">
        <v>1538</v>
      </c>
      <c r="C20" t="s">
        <v>108</v>
      </c>
      <c r="D20" t="s">
        <v>1476</v>
      </c>
      <c r="E20" t="s">
        <v>1477</v>
      </c>
      <c r="F20" t="s">
        <v>1477</v>
      </c>
      <c r="G20" t="s">
        <v>1539</v>
      </c>
      <c r="H20" t="s">
        <v>1428</v>
      </c>
      <c r="I20" t="s">
        <v>1540</v>
      </c>
      <c r="J20" t="s">
        <v>1540</v>
      </c>
      <c r="K20" t="s">
        <v>1541</v>
      </c>
      <c r="L20" t="s">
        <v>1541</v>
      </c>
      <c r="M20" t="s">
        <v>1480</v>
      </c>
      <c r="N20" t="s">
        <v>1480</v>
      </c>
      <c r="O20" t="s">
        <v>1541</v>
      </c>
      <c r="P20" t="s">
        <v>1541</v>
      </c>
      <c r="Q20" t="s">
        <v>1542</v>
      </c>
      <c r="R20" t="s">
        <v>1543</v>
      </c>
      <c r="S20" t="s">
        <v>58</v>
      </c>
      <c r="T20" t="s">
        <v>58</v>
      </c>
      <c r="U20" t="s">
        <v>1544</v>
      </c>
      <c r="V20" t="s">
        <v>1544</v>
      </c>
      <c r="W20" t="s">
        <v>1485</v>
      </c>
      <c r="X20" t="s">
        <v>1485</v>
      </c>
      <c r="AA20" t="s">
        <v>1545</v>
      </c>
      <c r="AB20" t="s">
        <v>1545</v>
      </c>
      <c r="AC20" t="s">
        <v>1516</v>
      </c>
      <c r="AD20" t="s">
        <v>1516</v>
      </c>
      <c r="AE20" t="s">
        <v>1546</v>
      </c>
      <c r="AF20" t="s">
        <v>10</v>
      </c>
      <c r="AG20" t="s">
        <v>10</v>
      </c>
      <c r="AH20" t="s">
        <v>10</v>
      </c>
      <c r="AI20" t="s">
        <v>1547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1534</v>
      </c>
      <c r="AP20" t="s">
        <v>10</v>
      </c>
      <c r="AQ20" t="s">
        <v>10</v>
      </c>
      <c r="AR20" t="s">
        <v>10</v>
      </c>
    </row>
    <row r="21" spans="1:44">
      <c r="A21" t="s">
        <v>1548</v>
      </c>
      <c r="B21" t="s">
        <v>1548</v>
      </c>
      <c r="D21" t="s">
        <v>1476</v>
      </c>
      <c r="F21" t="s">
        <v>1508</v>
      </c>
      <c r="H21" t="s">
        <v>1428</v>
      </c>
      <c r="J21" t="s">
        <v>1549</v>
      </c>
      <c r="L21" t="s">
        <v>1496</v>
      </c>
      <c r="N21" t="s">
        <v>1480</v>
      </c>
      <c r="O21" t="s">
        <v>1493</v>
      </c>
      <c r="P21" t="s">
        <v>1496</v>
      </c>
      <c r="R21" t="s">
        <v>1543</v>
      </c>
      <c r="S21" t="s">
        <v>58</v>
      </c>
      <c r="T21" t="s">
        <v>58</v>
      </c>
      <c r="U21" t="s">
        <v>1493</v>
      </c>
      <c r="V21" t="s">
        <v>1544</v>
      </c>
      <c r="W21" t="s">
        <v>1485</v>
      </c>
      <c r="X21" t="s">
        <v>1485</v>
      </c>
      <c r="AA21" t="s">
        <v>1545</v>
      </c>
      <c r="AB21" t="s">
        <v>1545</v>
      </c>
      <c r="AC21" t="s">
        <v>1516</v>
      </c>
      <c r="AD21" t="s">
        <v>1516</v>
      </c>
      <c r="AE21" t="s">
        <v>1546</v>
      </c>
      <c r="AF21" t="s">
        <v>10</v>
      </c>
      <c r="AG21" t="s">
        <v>10</v>
      </c>
      <c r="AH21" t="s">
        <v>10</v>
      </c>
      <c r="AI21" t="s">
        <v>1547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1534</v>
      </c>
      <c r="AP21" t="s">
        <v>10</v>
      </c>
      <c r="AQ21" t="s">
        <v>10</v>
      </c>
      <c r="AR21" t="s">
        <v>10</v>
      </c>
    </row>
    <row r="22" spans="1:44">
      <c r="A22" t="s">
        <v>1538</v>
      </c>
      <c r="B22" t="s">
        <v>1538</v>
      </c>
      <c r="C22" t="s">
        <v>665</v>
      </c>
      <c r="D22" t="s">
        <v>1476</v>
      </c>
      <c r="E22" t="s">
        <v>1491</v>
      </c>
      <c r="F22" t="s">
        <v>1491</v>
      </c>
      <c r="G22" t="s">
        <v>1428</v>
      </c>
      <c r="H22" t="s">
        <v>1428</v>
      </c>
      <c r="I22" t="s">
        <v>1478</v>
      </c>
      <c r="J22" t="s">
        <v>1549</v>
      </c>
      <c r="K22" t="s">
        <v>1496</v>
      </c>
      <c r="L22" t="s">
        <v>1541</v>
      </c>
      <c r="M22" t="s">
        <v>1480</v>
      </c>
      <c r="N22" t="s">
        <v>1480</v>
      </c>
      <c r="O22" t="s">
        <v>1496</v>
      </c>
      <c r="P22" t="s">
        <v>1541</v>
      </c>
      <c r="Q22" t="s">
        <v>1542</v>
      </c>
      <c r="R22" t="s">
        <v>1543</v>
      </c>
      <c r="S22" t="s">
        <v>58</v>
      </c>
      <c r="T22" t="s">
        <v>58</v>
      </c>
      <c r="U22" t="s">
        <v>1550</v>
      </c>
      <c r="V22" t="s">
        <v>1550</v>
      </c>
      <c r="W22" t="s">
        <v>1485</v>
      </c>
      <c r="X22" t="s">
        <v>1485</v>
      </c>
      <c r="AA22" t="s">
        <v>1545</v>
      </c>
      <c r="AB22" t="s">
        <v>1545</v>
      </c>
      <c r="AC22" t="s">
        <v>1516</v>
      </c>
      <c r="AD22" t="s">
        <v>1516</v>
      </c>
      <c r="AE22" t="s">
        <v>1546</v>
      </c>
      <c r="AF22" t="s">
        <v>10</v>
      </c>
      <c r="AG22" t="s">
        <v>10</v>
      </c>
      <c r="AH22" t="s">
        <v>10</v>
      </c>
      <c r="AI22" t="s">
        <v>1547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1534</v>
      </c>
      <c r="AP22" t="s">
        <v>10</v>
      </c>
      <c r="AQ22" t="s">
        <v>10</v>
      </c>
      <c r="AR22" t="s">
        <v>10</v>
      </c>
    </row>
    <row r="23" spans="1:44">
      <c r="A23" t="s">
        <v>1548</v>
      </c>
      <c r="B23" t="s">
        <v>1548</v>
      </c>
      <c r="D23" t="s">
        <v>1476</v>
      </c>
      <c r="F23" t="s">
        <v>1551</v>
      </c>
      <c r="H23" t="s">
        <v>1428</v>
      </c>
      <c r="J23" t="s">
        <v>1549</v>
      </c>
      <c r="L23" t="s">
        <v>1496</v>
      </c>
      <c r="N23" t="s">
        <v>1480</v>
      </c>
      <c r="O23" t="s">
        <v>1493</v>
      </c>
      <c r="P23" t="s">
        <v>1496</v>
      </c>
      <c r="R23" t="s">
        <v>1543</v>
      </c>
      <c r="S23" t="s">
        <v>58</v>
      </c>
      <c r="T23" t="s">
        <v>58</v>
      </c>
      <c r="U23" t="s">
        <v>1493</v>
      </c>
      <c r="V23" t="s">
        <v>1544</v>
      </c>
      <c r="W23" t="s">
        <v>1485</v>
      </c>
      <c r="X23" t="s">
        <v>1485</v>
      </c>
      <c r="AA23" t="s">
        <v>1545</v>
      </c>
      <c r="AB23" t="s">
        <v>1545</v>
      </c>
      <c r="AC23" t="s">
        <v>1516</v>
      </c>
      <c r="AD23" t="s">
        <v>1516</v>
      </c>
      <c r="AE23" t="s">
        <v>1546</v>
      </c>
      <c r="AF23" t="s">
        <v>10</v>
      </c>
      <c r="AG23" t="s">
        <v>10</v>
      </c>
      <c r="AH23" t="s">
        <v>10</v>
      </c>
      <c r="AI23" t="s">
        <v>1547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1534</v>
      </c>
      <c r="AP23" t="s">
        <v>10</v>
      </c>
      <c r="AQ23" t="s">
        <v>10</v>
      </c>
      <c r="AR23" t="s">
        <v>10</v>
      </c>
    </row>
    <row r="24" spans="1:44">
      <c r="A24" t="s">
        <v>1538</v>
      </c>
      <c r="B24" t="s">
        <v>1538</v>
      </c>
      <c r="C24" t="s">
        <v>560</v>
      </c>
      <c r="D24" t="s">
        <v>1476</v>
      </c>
      <c r="E24" t="s">
        <v>1505</v>
      </c>
      <c r="F24" t="s">
        <v>1505</v>
      </c>
      <c r="G24" t="s">
        <v>1428</v>
      </c>
      <c r="H24" t="s">
        <v>1428</v>
      </c>
      <c r="I24" t="s">
        <v>1478</v>
      </c>
      <c r="J24" t="s">
        <v>1478</v>
      </c>
      <c r="K24" t="s">
        <v>1496</v>
      </c>
      <c r="L24" t="s">
        <v>1496</v>
      </c>
      <c r="M24" t="s">
        <v>1480</v>
      </c>
      <c r="N24" t="s">
        <v>1480</v>
      </c>
      <c r="O24" t="s">
        <v>1496</v>
      </c>
      <c r="P24" t="s">
        <v>1496</v>
      </c>
      <c r="Q24" t="s">
        <v>1542</v>
      </c>
      <c r="R24" t="s">
        <v>1543</v>
      </c>
      <c r="S24" t="s">
        <v>58</v>
      </c>
      <c r="T24" t="s">
        <v>58</v>
      </c>
      <c r="U24" t="s">
        <v>1552</v>
      </c>
      <c r="V24" t="s">
        <v>1553</v>
      </c>
      <c r="W24" t="s">
        <v>1485</v>
      </c>
      <c r="X24" t="s">
        <v>1485</v>
      </c>
      <c r="AA24" t="s">
        <v>1554</v>
      </c>
      <c r="AB24" t="s">
        <v>1545</v>
      </c>
      <c r="AC24" t="s">
        <v>1492</v>
      </c>
      <c r="AD24" t="s">
        <v>1492</v>
      </c>
      <c r="AE24" t="s">
        <v>1554</v>
      </c>
      <c r="AF24" t="s">
        <v>10</v>
      </c>
      <c r="AG24" t="s">
        <v>10</v>
      </c>
      <c r="AH24" t="s">
        <v>10</v>
      </c>
      <c r="AI24" t="s">
        <v>1547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1534</v>
      </c>
      <c r="AP24" t="s">
        <v>10</v>
      </c>
      <c r="AQ24" t="s">
        <v>10</v>
      </c>
      <c r="AR24" t="s">
        <v>10</v>
      </c>
    </row>
    <row r="25" spans="1:44">
      <c r="A25" t="s">
        <v>1555</v>
      </c>
      <c r="B25" t="s">
        <v>1555</v>
      </c>
      <c r="C25" t="s">
        <v>112</v>
      </c>
      <c r="D25" t="s">
        <v>1476</v>
      </c>
      <c r="E25" t="s">
        <v>1477</v>
      </c>
      <c r="F25" t="s">
        <v>1477</v>
      </c>
      <c r="G25" t="s">
        <v>1526</v>
      </c>
      <c r="H25" t="s">
        <v>1428</v>
      </c>
      <c r="I25" t="s">
        <v>1556</v>
      </c>
      <c r="J25" t="s">
        <v>1556</v>
      </c>
      <c r="K25" t="s">
        <v>1479</v>
      </c>
      <c r="L25" t="s">
        <v>1479</v>
      </c>
      <c r="M25" t="s">
        <v>1496</v>
      </c>
      <c r="N25" t="s">
        <v>1496</v>
      </c>
      <c r="O25" t="s">
        <v>1478</v>
      </c>
      <c r="P25" t="s">
        <v>1478</v>
      </c>
      <c r="Q25" t="s">
        <v>1557</v>
      </c>
      <c r="R25" t="s">
        <v>1482</v>
      </c>
      <c r="S25" t="s">
        <v>58</v>
      </c>
      <c r="T25" t="s">
        <v>58</v>
      </c>
      <c r="U25" t="s">
        <v>1558</v>
      </c>
      <c r="V25" t="s">
        <v>1559</v>
      </c>
      <c r="W25" t="s">
        <v>1485</v>
      </c>
      <c r="X25" t="s">
        <v>1485</v>
      </c>
      <c r="AA25" t="s">
        <v>1560</v>
      </c>
      <c r="AB25" t="s">
        <v>1560</v>
      </c>
      <c r="AC25" t="s">
        <v>1523</v>
      </c>
      <c r="AD25" t="s">
        <v>1523</v>
      </c>
      <c r="AE25" t="s">
        <v>1560</v>
      </c>
      <c r="AF25" t="s">
        <v>10</v>
      </c>
      <c r="AG25" t="s">
        <v>10</v>
      </c>
      <c r="AH25" t="s">
        <v>1561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1562</v>
      </c>
      <c r="AP25" t="s">
        <v>10</v>
      </c>
      <c r="AQ25" t="s">
        <v>9</v>
      </c>
      <c r="AR25" t="s">
        <v>10</v>
      </c>
    </row>
    <row r="26" spans="1:44">
      <c r="A26" t="s">
        <v>1555</v>
      </c>
      <c r="B26" t="s">
        <v>1555</v>
      </c>
      <c r="C26" t="s">
        <v>114</v>
      </c>
      <c r="D26" t="s">
        <v>1476</v>
      </c>
      <c r="E26" t="s">
        <v>1477</v>
      </c>
      <c r="F26" t="s">
        <v>1477</v>
      </c>
      <c r="G26" t="s">
        <v>1526</v>
      </c>
      <c r="H26" t="s">
        <v>1428</v>
      </c>
      <c r="I26" t="s">
        <v>1563</v>
      </c>
      <c r="J26" t="s">
        <v>1563</v>
      </c>
      <c r="K26" t="s">
        <v>1479</v>
      </c>
      <c r="L26" t="s">
        <v>1479</v>
      </c>
      <c r="M26" t="s">
        <v>1541</v>
      </c>
      <c r="N26" t="s">
        <v>1541</v>
      </c>
      <c r="O26" t="s">
        <v>1564</v>
      </c>
      <c r="P26" t="s">
        <v>1564</v>
      </c>
      <c r="Q26" t="s">
        <v>1497</v>
      </c>
      <c r="R26" t="s">
        <v>1482</v>
      </c>
      <c r="S26" t="s">
        <v>1528</v>
      </c>
      <c r="T26" t="s">
        <v>1528</v>
      </c>
      <c r="U26" t="s">
        <v>1565</v>
      </c>
      <c r="V26" t="s">
        <v>1566</v>
      </c>
      <c r="W26" t="s">
        <v>1512</v>
      </c>
      <c r="X26" t="s">
        <v>1512</v>
      </c>
      <c r="Y26" t="s">
        <v>1567</v>
      </c>
      <c r="Z26" t="s">
        <v>1567</v>
      </c>
      <c r="AA26" t="s">
        <v>1560</v>
      </c>
      <c r="AB26" t="s">
        <v>1560</v>
      </c>
      <c r="AC26" t="s">
        <v>1523</v>
      </c>
      <c r="AD26" t="s">
        <v>1523</v>
      </c>
      <c r="AE26" t="s">
        <v>1560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1555</v>
      </c>
      <c r="B27" t="s">
        <v>1555</v>
      </c>
      <c r="C27" t="s">
        <v>115</v>
      </c>
      <c r="D27" t="s">
        <v>1476</v>
      </c>
      <c r="E27" t="s">
        <v>1477</v>
      </c>
      <c r="F27" t="s">
        <v>1477</v>
      </c>
      <c r="G27" t="s">
        <v>1428</v>
      </c>
      <c r="H27" t="s">
        <v>1428</v>
      </c>
      <c r="I27" t="s">
        <v>1568</v>
      </c>
      <c r="J27" t="s">
        <v>1568</v>
      </c>
      <c r="K27" t="s">
        <v>1479</v>
      </c>
      <c r="L27" t="s">
        <v>1479</v>
      </c>
      <c r="M27" t="s">
        <v>1480</v>
      </c>
      <c r="N27" t="s">
        <v>1480</v>
      </c>
      <c r="O27" t="s">
        <v>1479</v>
      </c>
      <c r="P27" t="s">
        <v>1479</v>
      </c>
      <c r="Q27" t="s">
        <v>1557</v>
      </c>
      <c r="R27" t="s">
        <v>1482</v>
      </c>
      <c r="S27" t="s">
        <v>58</v>
      </c>
      <c r="T27" t="s">
        <v>58</v>
      </c>
      <c r="U27" t="s">
        <v>1569</v>
      </c>
      <c r="V27" t="s">
        <v>1570</v>
      </c>
      <c r="W27" t="s">
        <v>1485</v>
      </c>
      <c r="X27" t="s">
        <v>1485</v>
      </c>
      <c r="AA27" t="s">
        <v>1560</v>
      </c>
      <c r="AB27" t="s">
        <v>1560</v>
      </c>
      <c r="AC27" t="s">
        <v>1523</v>
      </c>
      <c r="AD27" t="s">
        <v>1523</v>
      </c>
      <c r="AE27" t="s">
        <v>1560</v>
      </c>
      <c r="AF27" t="s">
        <v>9</v>
      </c>
      <c r="AG27" t="s">
        <v>10</v>
      </c>
      <c r="AH27" t="s">
        <v>1525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1562</v>
      </c>
      <c r="AP27" t="s">
        <v>1571</v>
      </c>
      <c r="AQ27" t="s">
        <v>9</v>
      </c>
      <c r="AR27" t="s">
        <v>10</v>
      </c>
    </row>
    <row r="28" spans="1:44">
      <c r="A28" t="s">
        <v>1555</v>
      </c>
      <c r="B28" t="s">
        <v>1555</v>
      </c>
      <c r="C28" t="s">
        <v>1220</v>
      </c>
      <c r="D28" t="s">
        <v>1476</v>
      </c>
      <c r="E28" t="s">
        <v>1551</v>
      </c>
      <c r="F28" t="s">
        <v>1551</v>
      </c>
      <c r="G28" t="s">
        <v>1428</v>
      </c>
      <c r="H28" t="s">
        <v>1428</v>
      </c>
      <c r="I28" t="s">
        <v>1572</v>
      </c>
      <c r="J28" t="s">
        <v>1572</v>
      </c>
      <c r="K28" t="s">
        <v>1479</v>
      </c>
      <c r="L28" t="s">
        <v>1479</v>
      </c>
      <c r="M28" t="s">
        <v>1480</v>
      </c>
      <c r="N28" t="s">
        <v>1480</v>
      </c>
      <c r="O28" t="s">
        <v>1479</v>
      </c>
      <c r="P28" t="s">
        <v>1479</v>
      </c>
      <c r="Q28" t="s">
        <v>1557</v>
      </c>
      <c r="R28" t="s">
        <v>1482</v>
      </c>
      <c r="S28" t="s">
        <v>58</v>
      </c>
      <c r="T28" t="s">
        <v>58</v>
      </c>
      <c r="U28" t="s">
        <v>1573</v>
      </c>
      <c r="V28" t="s">
        <v>1574</v>
      </c>
      <c r="W28" t="s">
        <v>1512</v>
      </c>
      <c r="X28" t="s">
        <v>1512</v>
      </c>
      <c r="Y28" t="s">
        <v>1567</v>
      </c>
      <c r="Z28" t="s">
        <v>1567</v>
      </c>
      <c r="AA28" t="s">
        <v>1560</v>
      </c>
      <c r="AB28" t="s">
        <v>1560</v>
      </c>
      <c r="AC28" t="s">
        <v>1504</v>
      </c>
      <c r="AD28" t="s">
        <v>1504</v>
      </c>
      <c r="AE28" t="s">
        <v>1560</v>
      </c>
      <c r="AF28" t="s">
        <v>10</v>
      </c>
      <c r="AG28" t="s">
        <v>10</v>
      </c>
      <c r="AH28" t="s">
        <v>1561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1562</v>
      </c>
      <c r="AP28" t="s">
        <v>10</v>
      </c>
      <c r="AQ28" t="s">
        <v>10</v>
      </c>
      <c r="AR28" t="s">
        <v>10</v>
      </c>
    </row>
    <row r="29" spans="1:44">
      <c r="A29" t="s">
        <v>1555</v>
      </c>
      <c r="B29" t="s">
        <v>1555</v>
      </c>
      <c r="C29" t="s">
        <v>1214</v>
      </c>
      <c r="D29" t="s">
        <v>1476</v>
      </c>
      <c r="E29" t="s">
        <v>1575</v>
      </c>
      <c r="F29" t="s">
        <v>1575</v>
      </c>
      <c r="G29" t="s">
        <v>1428</v>
      </c>
      <c r="H29" t="s">
        <v>1428</v>
      </c>
      <c r="I29" t="s">
        <v>1479</v>
      </c>
      <c r="J29" t="s">
        <v>1479</v>
      </c>
      <c r="K29" t="s">
        <v>1496</v>
      </c>
      <c r="L29" t="s">
        <v>1496</v>
      </c>
      <c r="M29" t="s">
        <v>1480</v>
      </c>
      <c r="N29" t="s">
        <v>1480</v>
      </c>
      <c r="O29" t="s">
        <v>1496</v>
      </c>
      <c r="P29" t="s">
        <v>1496</v>
      </c>
      <c r="Q29" t="s">
        <v>1557</v>
      </c>
      <c r="R29" t="s">
        <v>1482</v>
      </c>
      <c r="S29" t="s">
        <v>58</v>
      </c>
      <c r="T29" t="s">
        <v>58</v>
      </c>
      <c r="U29" t="s">
        <v>1576</v>
      </c>
      <c r="V29" t="s">
        <v>1577</v>
      </c>
      <c r="W29" t="s">
        <v>1512</v>
      </c>
      <c r="X29" t="s">
        <v>1512</v>
      </c>
      <c r="Y29" t="s">
        <v>1567</v>
      </c>
      <c r="Z29" t="s">
        <v>1567</v>
      </c>
      <c r="AA29" t="s">
        <v>1560</v>
      </c>
      <c r="AB29" t="s">
        <v>1560</v>
      </c>
      <c r="AC29" t="s">
        <v>1504</v>
      </c>
      <c r="AD29" t="s">
        <v>1504</v>
      </c>
      <c r="AE29" t="s">
        <v>1560</v>
      </c>
      <c r="AF29" t="s">
        <v>10</v>
      </c>
      <c r="AG29" t="s">
        <v>10</v>
      </c>
      <c r="AH29" t="s">
        <v>1561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1562</v>
      </c>
      <c r="AP29" t="s">
        <v>9</v>
      </c>
      <c r="AQ29" t="s">
        <v>9</v>
      </c>
      <c r="AR29" t="s">
        <v>10</v>
      </c>
    </row>
    <row r="30" spans="1:44">
      <c r="B30" t="s">
        <v>1493</v>
      </c>
      <c r="D30" t="s">
        <v>1476</v>
      </c>
      <c r="F30" t="s">
        <v>1493</v>
      </c>
      <c r="H30" t="s">
        <v>1493</v>
      </c>
      <c r="J30" t="s">
        <v>1493</v>
      </c>
      <c r="L30" t="s">
        <v>1493</v>
      </c>
      <c r="N30" t="s">
        <v>1493</v>
      </c>
      <c r="O30" t="s">
        <v>1493</v>
      </c>
      <c r="P30" t="s">
        <v>1493</v>
      </c>
      <c r="S30" t="s">
        <v>58</v>
      </c>
      <c r="T30" t="s">
        <v>58</v>
      </c>
      <c r="U30" t="s">
        <v>1493</v>
      </c>
      <c r="V30" t="s">
        <v>1494</v>
      </c>
      <c r="W30" t="s">
        <v>1485</v>
      </c>
      <c r="X30" t="s">
        <v>1485</v>
      </c>
    </row>
    <row r="31" spans="1:44">
      <c r="A31" t="s">
        <v>1578</v>
      </c>
      <c r="B31" t="s">
        <v>1578</v>
      </c>
      <c r="C31" t="s">
        <v>104</v>
      </c>
      <c r="D31" t="s">
        <v>1476</v>
      </c>
      <c r="E31" t="s">
        <v>1477</v>
      </c>
      <c r="F31" t="s">
        <v>1477</v>
      </c>
      <c r="G31" t="s">
        <v>1579</v>
      </c>
      <c r="H31" t="s">
        <v>72</v>
      </c>
      <c r="I31" t="s">
        <v>1580</v>
      </c>
      <c r="J31" t="s">
        <v>1581</v>
      </c>
      <c r="K31" t="s">
        <v>1479</v>
      </c>
      <c r="L31" t="s">
        <v>1479</v>
      </c>
      <c r="M31" t="s">
        <v>1572</v>
      </c>
      <c r="N31" t="s">
        <v>1572</v>
      </c>
      <c r="O31" t="s">
        <v>1494</v>
      </c>
      <c r="P31" t="s">
        <v>1494</v>
      </c>
      <c r="Q31" t="s">
        <v>1582</v>
      </c>
      <c r="R31" t="s">
        <v>1509</v>
      </c>
      <c r="S31" t="s">
        <v>58</v>
      </c>
      <c r="T31" t="s">
        <v>58</v>
      </c>
      <c r="U31" t="s">
        <v>1583</v>
      </c>
      <c r="V31" t="s">
        <v>1584</v>
      </c>
      <c r="W31" t="s">
        <v>1485</v>
      </c>
      <c r="X31" t="s">
        <v>1485</v>
      </c>
      <c r="AA31" t="s">
        <v>1521</v>
      </c>
      <c r="AB31" t="s">
        <v>1521</v>
      </c>
      <c r="AC31" t="s">
        <v>1516</v>
      </c>
      <c r="AD31" t="s">
        <v>1516</v>
      </c>
      <c r="AE31" t="s">
        <v>1521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1585</v>
      </c>
      <c r="AP31" t="s">
        <v>9</v>
      </c>
      <c r="AQ31" t="s">
        <v>10</v>
      </c>
      <c r="AR31" t="s">
        <v>10</v>
      </c>
    </row>
    <row r="32" spans="1:44">
      <c r="A32" t="s">
        <v>1586</v>
      </c>
      <c r="B32" t="s">
        <v>1586</v>
      </c>
      <c r="C32" t="s">
        <v>105</v>
      </c>
      <c r="D32" t="s">
        <v>1476</v>
      </c>
      <c r="E32" t="s">
        <v>1477</v>
      </c>
      <c r="F32" t="s">
        <v>1477</v>
      </c>
      <c r="G32" t="s">
        <v>1587</v>
      </c>
      <c r="H32" t="s">
        <v>1526</v>
      </c>
      <c r="I32" t="s">
        <v>1588</v>
      </c>
      <c r="J32" t="s">
        <v>1589</v>
      </c>
      <c r="K32" t="s">
        <v>1479</v>
      </c>
      <c r="L32" t="s">
        <v>1479</v>
      </c>
      <c r="M32" t="s">
        <v>1572</v>
      </c>
      <c r="N32" t="s">
        <v>1572</v>
      </c>
      <c r="O32" t="s">
        <v>1494</v>
      </c>
      <c r="P32" t="s">
        <v>1494</v>
      </c>
      <c r="Q32" t="s">
        <v>1582</v>
      </c>
      <c r="R32" t="s">
        <v>1509</v>
      </c>
      <c r="S32" t="s">
        <v>58</v>
      </c>
      <c r="T32" t="s">
        <v>58</v>
      </c>
      <c r="U32" t="s">
        <v>1590</v>
      </c>
      <c r="V32" t="s">
        <v>1591</v>
      </c>
      <c r="W32" t="s">
        <v>1485</v>
      </c>
      <c r="X32" t="s">
        <v>1485</v>
      </c>
      <c r="AA32" t="s">
        <v>1521</v>
      </c>
      <c r="AB32" t="s">
        <v>1521</v>
      </c>
      <c r="AC32" t="s">
        <v>1516</v>
      </c>
      <c r="AD32" t="s">
        <v>1516</v>
      </c>
      <c r="AE32" t="s">
        <v>1521</v>
      </c>
      <c r="AF32" t="s">
        <v>9</v>
      </c>
      <c r="AG32" t="s">
        <v>10</v>
      </c>
      <c r="AH32" t="s">
        <v>1525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1585</v>
      </c>
      <c r="AP32" t="s">
        <v>9</v>
      </c>
      <c r="AQ32" t="s">
        <v>10</v>
      </c>
      <c r="AR32" t="s">
        <v>10</v>
      </c>
    </row>
    <row r="33" spans="1:44">
      <c r="A33" t="s">
        <v>1592</v>
      </c>
      <c r="B33" t="s">
        <v>1592</v>
      </c>
      <c r="C33" t="s">
        <v>243</v>
      </c>
      <c r="D33" t="s">
        <v>1476</v>
      </c>
      <c r="E33" t="s">
        <v>1551</v>
      </c>
      <c r="F33" t="s">
        <v>1551</v>
      </c>
      <c r="G33" t="s">
        <v>1593</v>
      </c>
      <c r="H33" t="s">
        <v>72</v>
      </c>
      <c r="I33" t="s">
        <v>1494</v>
      </c>
      <c r="J33" t="s">
        <v>1581</v>
      </c>
      <c r="K33" t="s">
        <v>1496</v>
      </c>
      <c r="L33" t="s">
        <v>1479</v>
      </c>
      <c r="M33" t="s">
        <v>1479</v>
      </c>
      <c r="N33" t="s">
        <v>1572</v>
      </c>
      <c r="O33" t="s">
        <v>1478</v>
      </c>
      <c r="P33" t="s">
        <v>1494</v>
      </c>
      <c r="Q33" t="s">
        <v>1519</v>
      </c>
      <c r="R33" t="s">
        <v>1509</v>
      </c>
      <c r="S33" t="s">
        <v>58</v>
      </c>
      <c r="T33" t="s">
        <v>58</v>
      </c>
      <c r="U33" t="s">
        <v>1594</v>
      </c>
      <c r="V33" t="s">
        <v>1584</v>
      </c>
      <c r="W33" t="s">
        <v>1485</v>
      </c>
      <c r="X33" t="s">
        <v>1485</v>
      </c>
      <c r="AA33" t="s">
        <v>1521</v>
      </c>
      <c r="AB33" t="s">
        <v>1521</v>
      </c>
      <c r="AC33" t="s">
        <v>1504</v>
      </c>
      <c r="AD33" t="s">
        <v>1504</v>
      </c>
      <c r="AE33" t="s">
        <v>1521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1595</v>
      </c>
      <c r="AQ33" t="s">
        <v>10</v>
      </c>
      <c r="AR33" t="s">
        <v>10</v>
      </c>
    </row>
    <row r="34" spans="1:44">
      <c r="A34" t="s">
        <v>1596</v>
      </c>
      <c r="B34" t="s">
        <v>1596</v>
      </c>
      <c r="C34" t="s">
        <v>1597</v>
      </c>
      <c r="D34" t="s">
        <v>1476</v>
      </c>
      <c r="E34" t="s">
        <v>1551</v>
      </c>
      <c r="F34" t="s">
        <v>1551</v>
      </c>
      <c r="G34" t="s">
        <v>1597</v>
      </c>
      <c r="H34" t="s">
        <v>1526</v>
      </c>
      <c r="I34" t="s">
        <v>1588</v>
      </c>
      <c r="J34" t="s">
        <v>1589</v>
      </c>
      <c r="K34" t="s">
        <v>1479</v>
      </c>
      <c r="L34" t="s">
        <v>1479</v>
      </c>
      <c r="M34" t="s">
        <v>1572</v>
      </c>
      <c r="N34" t="s">
        <v>1572</v>
      </c>
      <c r="O34" t="s">
        <v>1494</v>
      </c>
      <c r="P34" t="s">
        <v>1494</v>
      </c>
      <c r="Q34" t="s">
        <v>1582</v>
      </c>
      <c r="R34" t="s">
        <v>1509</v>
      </c>
      <c r="S34" t="s">
        <v>58</v>
      </c>
      <c r="T34" t="s">
        <v>58</v>
      </c>
      <c r="U34" t="s">
        <v>1590</v>
      </c>
      <c r="V34" t="s">
        <v>1591</v>
      </c>
      <c r="W34" t="s">
        <v>1485</v>
      </c>
      <c r="X34" t="s">
        <v>1485</v>
      </c>
      <c r="AA34" t="s">
        <v>1521</v>
      </c>
      <c r="AB34" t="s">
        <v>1521</v>
      </c>
      <c r="AC34" t="s">
        <v>1504</v>
      </c>
      <c r="AD34" t="s">
        <v>1504</v>
      </c>
      <c r="AE34" t="s">
        <v>1521</v>
      </c>
      <c r="AF34" t="s">
        <v>9</v>
      </c>
      <c r="AG34" t="s">
        <v>10</v>
      </c>
      <c r="AH34" t="s">
        <v>1525</v>
      </c>
      <c r="AI34" t="s">
        <v>10</v>
      </c>
      <c r="AJ34" t="s">
        <v>10</v>
      </c>
      <c r="AK34" t="s">
        <v>10</v>
      </c>
      <c r="AL34" t="s">
        <v>10</v>
      </c>
      <c r="AM34" t="s">
        <v>10</v>
      </c>
      <c r="AN34" t="s">
        <v>10</v>
      </c>
      <c r="AO34" t="s">
        <v>10</v>
      </c>
      <c r="AP34" t="s">
        <v>9</v>
      </c>
      <c r="AQ34" t="s">
        <v>10</v>
      </c>
      <c r="AR34" t="s">
        <v>10</v>
      </c>
    </row>
    <row r="35" spans="1:44">
      <c r="B35" t="s">
        <v>1493</v>
      </c>
      <c r="D35" t="s">
        <v>1476</v>
      </c>
      <c r="F35" t="s">
        <v>1493</v>
      </c>
      <c r="H35" t="s">
        <v>1493</v>
      </c>
      <c r="J35" t="s">
        <v>1493</v>
      </c>
      <c r="L35" t="s">
        <v>1493</v>
      </c>
      <c r="N35" t="s">
        <v>1493</v>
      </c>
      <c r="O35" t="s">
        <v>1493</v>
      </c>
      <c r="P35" t="s">
        <v>1493</v>
      </c>
      <c r="S35" t="s">
        <v>58</v>
      </c>
      <c r="T35" t="s">
        <v>58</v>
      </c>
      <c r="U35" t="s">
        <v>1493</v>
      </c>
      <c r="V35" t="s">
        <v>1494</v>
      </c>
      <c r="W35" t="s">
        <v>1485</v>
      </c>
      <c r="X35" t="s">
        <v>1485</v>
      </c>
    </row>
    <row r="36" spans="1:44">
      <c r="A36" t="s">
        <v>1598</v>
      </c>
      <c r="B36" t="s">
        <v>1599</v>
      </c>
      <c r="C36" t="s">
        <v>100</v>
      </c>
      <c r="D36" t="s">
        <v>1476</v>
      </c>
      <c r="E36" t="s">
        <v>1477</v>
      </c>
      <c r="F36" t="s">
        <v>1477</v>
      </c>
      <c r="G36" t="s">
        <v>1428</v>
      </c>
      <c r="H36" t="s">
        <v>1428</v>
      </c>
      <c r="I36" t="s">
        <v>1480</v>
      </c>
      <c r="J36" t="s">
        <v>1479</v>
      </c>
      <c r="K36" t="s">
        <v>1480</v>
      </c>
      <c r="L36" t="s">
        <v>1480</v>
      </c>
      <c r="M36" t="s">
        <v>1480</v>
      </c>
      <c r="N36" t="s">
        <v>1480</v>
      </c>
      <c r="O36" t="s">
        <v>1480</v>
      </c>
      <c r="P36" t="s">
        <v>1480</v>
      </c>
      <c r="Q36" t="s">
        <v>1600</v>
      </c>
      <c r="R36" t="s">
        <v>1482</v>
      </c>
      <c r="S36" t="s">
        <v>58</v>
      </c>
      <c r="T36" t="s">
        <v>58</v>
      </c>
      <c r="U36" t="s">
        <v>1493</v>
      </c>
      <c r="V36" t="s">
        <v>1601</v>
      </c>
      <c r="W36" t="s">
        <v>1485</v>
      </c>
      <c r="X36" t="s">
        <v>1485</v>
      </c>
      <c r="AA36" t="s">
        <v>1500</v>
      </c>
      <c r="AB36" t="s">
        <v>1500</v>
      </c>
      <c r="AC36" t="s">
        <v>1523</v>
      </c>
      <c r="AD36" t="s">
        <v>1523</v>
      </c>
      <c r="AE36" t="s">
        <v>1501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63</v>
      </c>
      <c r="B37" t="s">
        <v>63</v>
      </c>
      <c r="C37" t="s">
        <v>120</v>
      </c>
      <c r="D37" t="s">
        <v>1476</v>
      </c>
      <c r="E37" t="s">
        <v>1508</v>
      </c>
      <c r="F37" t="s">
        <v>1508</v>
      </c>
      <c r="G37" t="s">
        <v>1428</v>
      </c>
      <c r="H37" t="s">
        <v>1428</v>
      </c>
      <c r="I37" t="s">
        <v>1496</v>
      </c>
      <c r="J37" t="s">
        <v>1496</v>
      </c>
      <c r="K37" t="s">
        <v>1479</v>
      </c>
      <c r="L37" t="s">
        <v>1479</v>
      </c>
      <c r="M37" t="s">
        <v>1480</v>
      </c>
      <c r="N37" t="s">
        <v>1480</v>
      </c>
      <c r="O37" t="s">
        <v>1479</v>
      </c>
      <c r="P37" t="s">
        <v>1479</v>
      </c>
      <c r="Q37" t="s">
        <v>1602</v>
      </c>
      <c r="R37" t="s">
        <v>1509</v>
      </c>
      <c r="S37" t="s">
        <v>58</v>
      </c>
      <c r="T37" t="s">
        <v>58</v>
      </c>
      <c r="U37" t="s">
        <v>1483</v>
      </c>
      <c r="V37" t="s">
        <v>1483</v>
      </c>
      <c r="W37" t="s">
        <v>1485</v>
      </c>
      <c r="X37" t="s">
        <v>1485</v>
      </c>
      <c r="AA37" t="s">
        <v>1500</v>
      </c>
      <c r="AB37" t="s">
        <v>1500</v>
      </c>
      <c r="AC37" t="s">
        <v>1523</v>
      </c>
      <c r="AD37" t="s">
        <v>1523</v>
      </c>
      <c r="AE37" t="s">
        <v>1501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1603</v>
      </c>
      <c r="B38" t="s">
        <v>1603</v>
      </c>
      <c r="C38" t="s">
        <v>238</v>
      </c>
      <c r="D38" t="s">
        <v>1476</v>
      </c>
      <c r="E38" t="s">
        <v>1491</v>
      </c>
      <c r="F38" t="s">
        <v>1491</v>
      </c>
      <c r="G38" t="s">
        <v>1428</v>
      </c>
      <c r="H38" t="s">
        <v>1428</v>
      </c>
      <c r="I38" t="s">
        <v>1480</v>
      </c>
      <c r="J38" t="s">
        <v>1479</v>
      </c>
      <c r="K38" t="s">
        <v>1480</v>
      </c>
      <c r="L38" t="s">
        <v>1480</v>
      </c>
      <c r="M38" t="s">
        <v>1480</v>
      </c>
      <c r="N38" t="s">
        <v>1480</v>
      </c>
      <c r="O38" t="s">
        <v>1480</v>
      </c>
      <c r="P38" t="s">
        <v>1480</v>
      </c>
      <c r="Q38" t="s">
        <v>1600</v>
      </c>
      <c r="R38" t="s">
        <v>1482</v>
      </c>
      <c r="S38" t="s">
        <v>58</v>
      </c>
      <c r="T38" t="s">
        <v>58</v>
      </c>
      <c r="U38" t="s">
        <v>1604</v>
      </c>
      <c r="V38" t="s">
        <v>1601</v>
      </c>
      <c r="W38" t="s">
        <v>1485</v>
      </c>
      <c r="X38" t="s">
        <v>1485</v>
      </c>
      <c r="AA38" t="s">
        <v>1500</v>
      </c>
      <c r="AB38" t="s">
        <v>1500</v>
      </c>
      <c r="AC38" t="s">
        <v>1504</v>
      </c>
      <c r="AD38" t="s">
        <v>1504</v>
      </c>
      <c r="AE38" t="s">
        <v>1501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1598</v>
      </c>
      <c r="B39" t="s">
        <v>1605</v>
      </c>
      <c r="C39" t="s">
        <v>1223</v>
      </c>
      <c r="D39" t="s">
        <v>1476</v>
      </c>
      <c r="E39" t="s">
        <v>1575</v>
      </c>
      <c r="F39" t="s">
        <v>1575</v>
      </c>
      <c r="G39" t="s">
        <v>1428</v>
      </c>
      <c r="H39" t="s">
        <v>1428</v>
      </c>
      <c r="I39" t="s">
        <v>1496</v>
      </c>
      <c r="J39" t="s">
        <v>1479</v>
      </c>
      <c r="K39" t="s">
        <v>1496</v>
      </c>
      <c r="L39" t="s">
        <v>1480</v>
      </c>
      <c r="M39" t="s">
        <v>1480</v>
      </c>
      <c r="N39" t="s">
        <v>1480</v>
      </c>
      <c r="O39" t="s">
        <v>1496</v>
      </c>
      <c r="P39" t="s">
        <v>1480</v>
      </c>
      <c r="Q39" t="s">
        <v>1527</v>
      </c>
      <c r="R39" t="s">
        <v>1509</v>
      </c>
      <c r="S39" t="s">
        <v>1528</v>
      </c>
      <c r="T39" t="s">
        <v>58</v>
      </c>
      <c r="U39" t="s">
        <v>1606</v>
      </c>
      <c r="V39" t="s">
        <v>1607</v>
      </c>
      <c r="W39" t="s">
        <v>1608</v>
      </c>
      <c r="X39" t="s">
        <v>1485</v>
      </c>
      <c r="Y39" t="s">
        <v>1609</v>
      </c>
      <c r="AA39" t="s">
        <v>1610</v>
      </c>
      <c r="AB39" t="s">
        <v>1610</v>
      </c>
      <c r="AC39" t="s">
        <v>1504</v>
      </c>
      <c r="AD39" t="s">
        <v>1504</v>
      </c>
      <c r="AE39" t="s">
        <v>1501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A40" t="s">
        <v>35</v>
      </c>
      <c r="B40" t="s">
        <v>35</v>
      </c>
      <c r="C40" t="s">
        <v>116</v>
      </c>
      <c r="D40" t="s">
        <v>1476</v>
      </c>
      <c r="E40" t="s">
        <v>1477</v>
      </c>
      <c r="F40" t="s">
        <v>1477</v>
      </c>
      <c r="G40" t="s">
        <v>1428</v>
      </c>
      <c r="H40" t="s">
        <v>1428</v>
      </c>
      <c r="I40" t="s">
        <v>1478</v>
      </c>
      <c r="J40" t="s">
        <v>1572</v>
      </c>
      <c r="K40" t="s">
        <v>1479</v>
      </c>
      <c r="L40" t="s">
        <v>1496</v>
      </c>
      <c r="M40" t="s">
        <v>1480</v>
      </c>
      <c r="N40" t="s">
        <v>1480</v>
      </c>
      <c r="O40" t="s">
        <v>1479</v>
      </c>
      <c r="P40" t="s">
        <v>1496</v>
      </c>
      <c r="Q40" t="s">
        <v>1497</v>
      </c>
      <c r="R40" t="s">
        <v>1482</v>
      </c>
      <c r="S40" t="s">
        <v>58</v>
      </c>
      <c r="T40" t="s">
        <v>58</v>
      </c>
      <c r="U40" t="s">
        <v>1611</v>
      </c>
      <c r="V40" t="s">
        <v>1612</v>
      </c>
      <c r="W40" t="s">
        <v>1485</v>
      </c>
      <c r="X40" t="s">
        <v>1485</v>
      </c>
      <c r="AA40" t="s">
        <v>1500</v>
      </c>
      <c r="AB40" t="s">
        <v>1500</v>
      </c>
      <c r="AC40" t="s">
        <v>1523</v>
      </c>
      <c r="AD40" t="s">
        <v>1523</v>
      </c>
      <c r="AE40" t="s">
        <v>1501</v>
      </c>
      <c r="AF40" t="s">
        <v>10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 t="s">
        <v>10</v>
      </c>
      <c r="AQ40" t="s">
        <v>10</v>
      </c>
      <c r="AR40" t="s">
        <v>10</v>
      </c>
    </row>
    <row r="41" spans="1:44">
      <c r="B41" t="s">
        <v>1493</v>
      </c>
      <c r="D41" t="s">
        <v>1476</v>
      </c>
      <c r="F41" t="s">
        <v>1493</v>
      </c>
      <c r="H41" t="s">
        <v>1493</v>
      </c>
      <c r="J41" t="s">
        <v>1493</v>
      </c>
      <c r="L41" t="s">
        <v>1493</v>
      </c>
      <c r="N41" t="s">
        <v>1493</v>
      </c>
      <c r="O41" t="s">
        <v>1493</v>
      </c>
      <c r="P41" t="s">
        <v>1493</v>
      </c>
      <c r="S41" t="s">
        <v>58</v>
      </c>
      <c r="T41" t="s">
        <v>58</v>
      </c>
      <c r="U41" t="s">
        <v>1493</v>
      </c>
      <c r="V41" t="s">
        <v>1494</v>
      </c>
      <c r="W41" t="s">
        <v>1485</v>
      </c>
      <c r="X41" t="s">
        <v>1485</v>
      </c>
    </row>
    <row r="42" spans="1:44">
      <c r="B42" t="s">
        <v>1493</v>
      </c>
      <c r="D42" t="s">
        <v>1476</v>
      </c>
      <c r="F42" t="s">
        <v>1493</v>
      </c>
      <c r="H42" t="s">
        <v>1493</v>
      </c>
      <c r="J42" t="s">
        <v>1493</v>
      </c>
      <c r="L42" t="s">
        <v>1493</v>
      </c>
      <c r="N42" t="s">
        <v>1493</v>
      </c>
      <c r="O42" t="s">
        <v>1493</v>
      </c>
      <c r="P42" t="s">
        <v>1493</v>
      </c>
      <c r="S42" t="s">
        <v>58</v>
      </c>
      <c r="T42" t="s">
        <v>58</v>
      </c>
      <c r="U42" t="s">
        <v>1493</v>
      </c>
      <c r="V42" t="s">
        <v>1494</v>
      </c>
      <c r="W42" t="s">
        <v>1485</v>
      </c>
      <c r="X42" t="s">
        <v>1485</v>
      </c>
    </row>
    <row r="43" spans="1:44">
      <c r="A43" t="s">
        <v>1613</v>
      </c>
      <c r="B43" t="s">
        <v>1613</v>
      </c>
      <c r="C43" t="s">
        <v>110</v>
      </c>
      <c r="D43" t="s">
        <v>1476</v>
      </c>
      <c r="E43" t="s">
        <v>1477</v>
      </c>
      <c r="F43" t="s">
        <v>1477</v>
      </c>
      <c r="G43" t="s">
        <v>1428</v>
      </c>
      <c r="H43" t="s">
        <v>1428</v>
      </c>
      <c r="I43" t="s">
        <v>1572</v>
      </c>
      <c r="J43" t="s">
        <v>1572</v>
      </c>
      <c r="K43" t="s">
        <v>1496</v>
      </c>
      <c r="L43" t="s">
        <v>1496</v>
      </c>
      <c r="M43" t="s">
        <v>1480</v>
      </c>
      <c r="N43" t="s">
        <v>1480</v>
      </c>
      <c r="O43" t="s">
        <v>1496</v>
      </c>
      <c r="P43" t="s">
        <v>1496</v>
      </c>
      <c r="Q43" t="s">
        <v>1614</v>
      </c>
      <c r="R43" t="s">
        <v>1482</v>
      </c>
      <c r="S43" t="s">
        <v>58</v>
      </c>
      <c r="T43" t="s">
        <v>58</v>
      </c>
      <c r="U43" t="s">
        <v>1615</v>
      </c>
      <c r="V43" t="s">
        <v>1616</v>
      </c>
      <c r="W43" t="s">
        <v>1485</v>
      </c>
      <c r="X43" t="s">
        <v>1485</v>
      </c>
      <c r="AA43" t="s">
        <v>1617</v>
      </c>
      <c r="AB43" t="s">
        <v>1617</v>
      </c>
      <c r="AC43" t="s">
        <v>1523</v>
      </c>
      <c r="AD43" t="s">
        <v>1523</v>
      </c>
      <c r="AE43" t="s">
        <v>1618</v>
      </c>
      <c r="AG43" t="s">
        <v>9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1613</v>
      </c>
      <c r="B44" t="s">
        <v>1613</v>
      </c>
      <c r="C44" t="s">
        <v>111</v>
      </c>
      <c r="D44" t="s">
        <v>1476</v>
      </c>
      <c r="E44" t="s">
        <v>1477</v>
      </c>
      <c r="F44" t="s">
        <v>1477</v>
      </c>
      <c r="G44" t="s">
        <v>1428</v>
      </c>
      <c r="H44" t="s">
        <v>1428</v>
      </c>
      <c r="I44" t="s">
        <v>1572</v>
      </c>
      <c r="J44" t="s">
        <v>1572</v>
      </c>
      <c r="K44" t="s">
        <v>1496</v>
      </c>
      <c r="L44" t="s">
        <v>1496</v>
      </c>
      <c r="M44" t="s">
        <v>1480</v>
      </c>
      <c r="N44" t="s">
        <v>1480</v>
      </c>
      <c r="O44" t="s">
        <v>1496</v>
      </c>
      <c r="P44" t="s">
        <v>1496</v>
      </c>
      <c r="Q44" t="s">
        <v>1619</v>
      </c>
      <c r="R44" t="s">
        <v>1482</v>
      </c>
      <c r="S44" t="s">
        <v>1528</v>
      </c>
      <c r="T44" t="s">
        <v>1528</v>
      </c>
      <c r="U44" t="s">
        <v>1620</v>
      </c>
      <c r="V44" t="s">
        <v>1621</v>
      </c>
      <c r="W44" t="s">
        <v>1531</v>
      </c>
      <c r="X44" t="s">
        <v>1512</v>
      </c>
      <c r="Y44" t="s">
        <v>1533</v>
      </c>
      <c r="Z44" t="s">
        <v>1533</v>
      </c>
      <c r="AA44" t="s">
        <v>1617</v>
      </c>
      <c r="AB44" t="s">
        <v>1617</v>
      </c>
      <c r="AC44" t="s">
        <v>1523</v>
      </c>
      <c r="AD44" t="s">
        <v>1523</v>
      </c>
      <c r="AE44" t="s">
        <v>1618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1613</v>
      </c>
      <c r="B45" t="s">
        <v>1613</v>
      </c>
      <c r="C45" t="s">
        <v>264</v>
      </c>
      <c r="D45" t="s">
        <v>1476</v>
      </c>
      <c r="E45" t="s">
        <v>1491</v>
      </c>
      <c r="F45" t="s">
        <v>1491</v>
      </c>
      <c r="G45" t="s">
        <v>1526</v>
      </c>
      <c r="H45" t="s">
        <v>1428</v>
      </c>
      <c r="I45" t="s">
        <v>1572</v>
      </c>
      <c r="J45" t="s">
        <v>1572</v>
      </c>
      <c r="K45" t="s">
        <v>1496</v>
      </c>
      <c r="L45" t="s">
        <v>1496</v>
      </c>
      <c r="M45" t="s">
        <v>1480</v>
      </c>
      <c r="N45" t="s">
        <v>1480</v>
      </c>
      <c r="O45" t="s">
        <v>1496</v>
      </c>
      <c r="P45" t="s">
        <v>1496</v>
      </c>
      <c r="Q45" t="s">
        <v>1619</v>
      </c>
      <c r="R45" t="s">
        <v>1482</v>
      </c>
      <c r="S45" t="s">
        <v>1528</v>
      </c>
      <c r="T45" t="s">
        <v>1528</v>
      </c>
      <c r="U45" t="s">
        <v>1622</v>
      </c>
      <c r="V45" t="s">
        <v>1621</v>
      </c>
      <c r="W45" t="s">
        <v>1512</v>
      </c>
      <c r="X45" t="s">
        <v>1485</v>
      </c>
      <c r="Y45" t="s">
        <v>1533</v>
      </c>
      <c r="Z45" t="s">
        <v>1533</v>
      </c>
      <c r="AA45" t="s">
        <v>1617</v>
      </c>
      <c r="AB45" t="s">
        <v>1617</v>
      </c>
      <c r="AC45" t="s">
        <v>1504</v>
      </c>
      <c r="AD45" t="s">
        <v>1504</v>
      </c>
      <c r="AE45" t="s">
        <v>1618</v>
      </c>
      <c r="AF45" t="s">
        <v>10</v>
      </c>
      <c r="AG45" t="s">
        <v>10</v>
      </c>
      <c r="AH45" t="s">
        <v>10</v>
      </c>
      <c r="AI45" t="s">
        <v>10</v>
      </c>
      <c r="AJ45" t="s">
        <v>10</v>
      </c>
      <c r="AK45" t="s">
        <v>10</v>
      </c>
      <c r="AL45" t="s">
        <v>10</v>
      </c>
      <c r="AM45" t="s">
        <v>10</v>
      </c>
      <c r="AN45" t="s">
        <v>10</v>
      </c>
      <c r="AO45" t="s">
        <v>10</v>
      </c>
      <c r="AP45" t="s">
        <v>10</v>
      </c>
      <c r="AQ45" t="s">
        <v>10</v>
      </c>
      <c r="AR45" t="s">
        <v>10</v>
      </c>
    </row>
    <row r="46" spans="1:44">
      <c r="A46" t="s">
        <v>1613</v>
      </c>
      <c r="B46" t="s">
        <v>1613</v>
      </c>
      <c r="C46" t="s">
        <v>264</v>
      </c>
      <c r="D46" t="s">
        <v>1476</v>
      </c>
      <c r="E46" t="s">
        <v>1505</v>
      </c>
      <c r="F46" t="s">
        <v>1505</v>
      </c>
      <c r="G46" t="s">
        <v>1428</v>
      </c>
      <c r="H46" t="s">
        <v>1428</v>
      </c>
      <c r="I46" t="s">
        <v>1572</v>
      </c>
      <c r="J46" t="s">
        <v>1572</v>
      </c>
      <c r="K46" t="s">
        <v>1496</v>
      </c>
      <c r="L46" t="s">
        <v>1496</v>
      </c>
      <c r="N46" t="s">
        <v>1493</v>
      </c>
      <c r="O46" t="s">
        <v>1493</v>
      </c>
      <c r="P46" t="s">
        <v>1493</v>
      </c>
      <c r="Q46" t="s">
        <v>1619</v>
      </c>
      <c r="R46" t="s">
        <v>1482</v>
      </c>
      <c r="S46" t="s">
        <v>58</v>
      </c>
      <c r="T46" t="s">
        <v>58</v>
      </c>
      <c r="U46" t="s">
        <v>1493</v>
      </c>
      <c r="V46" t="s">
        <v>1604</v>
      </c>
      <c r="W46" t="s">
        <v>1485</v>
      </c>
      <c r="X46" t="s">
        <v>1485</v>
      </c>
      <c r="AA46" t="s">
        <v>1618</v>
      </c>
      <c r="AB46" t="s">
        <v>1618</v>
      </c>
      <c r="AC46" t="s">
        <v>1623</v>
      </c>
      <c r="AD46" t="s">
        <v>1623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2013-12-10T15:16:53Z</dcterms:modified>
</cp:coreProperties>
</file>