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VS6\4. Production\ProductionPlan\"/>
    </mc:Choice>
  </mc:AlternateContent>
  <bookViews>
    <workbookView xWindow="0" yWindow="465" windowWidth="28800" windowHeight="16335" tabRatio="500"/>
  </bookViews>
  <sheets>
    <sheet name="St4" sheetId="7" r:id="rId1"/>
    <sheet name="Sheet1" sheetId="8" r:id="rId2"/>
    <sheet name="St5 Input" sheetId="1" r:id="rId3"/>
  </sheets>
  <definedNames>
    <definedName name="_xlnm._FilterDatabase" localSheetId="0" hidden="1">'St4'!$A$16:$BH$267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7" l="1"/>
  <c r="E17" i="7"/>
  <c r="BE17" i="7"/>
  <c r="BE18" i="7"/>
  <c r="BE19" i="7"/>
  <c r="F20" i="7"/>
  <c r="E20" i="7"/>
  <c r="BE20" i="7"/>
  <c r="F21" i="7"/>
  <c r="E21" i="7"/>
  <c r="BE21" i="7"/>
  <c r="BE22" i="7"/>
  <c r="F23" i="7"/>
  <c r="E23" i="7"/>
  <c r="BE23" i="7"/>
  <c r="F24" i="7"/>
  <c r="E24" i="7"/>
  <c r="BE24" i="7"/>
  <c r="F25" i="7"/>
  <c r="E25" i="7"/>
  <c r="BE25" i="7"/>
  <c r="F26" i="7"/>
  <c r="E26" i="7"/>
  <c r="BE26" i="7"/>
  <c r="F27" i="7"/>
  <c r="E27" i="7"/>
  <c r="BE27" i="7"/>
  <c r="F28" i="7"/>
  <c r="E28" i="7"/>
  <c r="BE28" i="7"/>
  <c r="F29" i="7"/>
  <c r="E29" i="7"/>
  <c r="BE29" i="7"/>
  <c r="F30" i="7"/>
  <c r="E30" i="7"/>
  <c r="BE30" i="7"/>
  <c r="F31" i="7"/>
  <c r="E31" i="7"/>
  <c r="BE31" i="7"/>
  <c r="F32" i="7"/>
  <c r="E32" i="7"/>
  <c r="BE32" i="7"/>
  <c r="BE33" i="7"/>
  <c r="BE34" i="7"/>
  <c r="BE35" i="7"/>
  <c r="F36" i="7"/>
  <c r="E36" i="7"/>
  <c r="BE36" i="7"/>
  <c r="BE37" i="7"/>
  <c r="BE38" i="7"/>
  <c r="BE39" i="7"/>
  <c r="BE40" i="7"/>
  <c r="BE41" i="7"/>
  <c r="BE42" i="7"/>
  <c r="BE43" i="7"/>
  <c r="BE44" i="7"/>
  <c r="BE45" i="7"/>
  <c r="BE46" i="7"/>
  <c r="BE47" i="7"/>
  <c r="BE48" i="7"/>
  <c r="BE49" i="7"/>
  <c r="BE50" i="7"/>
  <c r="BE51" i="7"/>
  <c r="BE52" i="7"/>
  <c r="BE53" i="7"/>
  <c r="BE54" i="7"/>
  <c r="BE55" i="7"/>
  <c r="BE56" i="7"/>
  <c r="BE57" i="7"/>
  <c r="BE58" i="7"/>
  <c r="BE59" i="7"/>
  <c r="BE60" i="7"/>
  <c r="BE61" i="7"/>
  <c r="BE62" i="7"/>
  <c r="BE63" i="7"/>
  <c r="BE64" i="7"/>
  <c r="BE65" i="7"/>
  <c r="BE66" i="7"/>
  <c r="BE67" i="7"/>
  <c r="BE68" i="7"/>
  <c r="BE69" i="7"/>
  <c r="BE70" i="7"/>
  <c r="BE71" i="7"/>
  <c r="BE72" i="7"/>
  <c r="BE73" i="7"/>
  <c r="F74" i="7"/>
  <c r="E74" i="7"/>
  <c r="BE74" i="7"/>
  <c r="F75" i="7"/>
  <c r="E75" i="7"/>
  <c r="BE75" i="7"/>
  <c r="F76" i="7"/>
  <c r="E76" i="7"/>
  <c r="BE76" i="7"/>
  <c r="BE77" i="7"/>
  <c r="BE78" i="7"/>
  <c r="BE79" i="7"/>
  <c r="BE80" i="7"/>
  <c r="F81" i="7"/>
  <c r="E81" i="7"/>
  <c r="BE81" i="7"/>
  <c r="F82" i="7"/>
  <c r="E82" i="7"/>
  <c r="BE82" i="7"/>
  <c r="F83" i="7"/>
  <c r="E83" i="7"/>
  <c r="BE83" i="7"/>
  <c r="BE84" i="7"/>
  <c r="BE85" i="7"/>
  <c r="BE86" i="7"/>
  <c r="F87" i="7"/>
  <c r="E87" i="7"/>
  <c r="BE87" i="7"/>
  <c r="BE88" i="7"/>
  <c r="BE89" i="7"/>
  <c r="BE90" i="7"/>
  <c r="BE91" i="7"/>
  <c r="BE92" i="7"/>
  <c r="BE93" i="7"/>
  <c r="BE94" i="7"/>
  <c r="BE95" i="7"/>
  <c r="BE96" i="7"/>
  <c r="F97" i="7"/>
  <c r="E97" i="7"/>
  <c r="BE97" i="7"/>
  <c r="BE98" i="7"/>
  <c r="BE99" i="7"/>
  <c r="BE100" i="7"/>
  <c r="BE101" i="7"/>
  <c r="BE102" i="7"/>
  <c r="BE103" i="7"/>
  <c r="BE104" i="7"/>
  <c r="BE105" i="7"/>
  <c r="BE106" i="7"/>
  <c r="BE107" i="7"/>
  <c r="BE108" i="7"/>
  <c r="BE109" i="7"/>
  <c r="BE110" i="7"/>
  <c r="BE111" i="7"/>
  <c r="BE112" i="7"/>
  <c r="BE113" i="7"/>
  <c r="BE114" i="7"/>
  <c r="BE115" i="7"/>
  <c r="BE116" i="7"/>
  <c r="BE117" i="7"/>
  <c r="BE118" i="7"/>
  <c r="BE119" i="7"/>
  <c r="BE120" i="7"/>
  <c r="BE121" i="7"/>
  <c r="BE122" i="7"/>
  <c r="BE123" i="7"/>
  <c r="BE124" i="7"/>
  <c r="BE125" i="7"/>
  <c r="BE126" i="7"/>
  <c r="BE127" i="7"/>
  <c r="BE128" i="7"/>
  <c r="BE129" i="7"/>
  <c r="BE130" i="7"/>
  <c r="BE131" i="7"/>
  <c r="BE132" i="7"/>
  <c r="BE133" i="7"/>
  <c r="BE134" i="7"/>
  <c r="BE135" i="7"/>
  <c r="BE136" i="7"/>
  <c r="BE137" i="7"/>
  <c r="BE138" i="7"/>
  <c r="BE139" i="7"/>
  <c r="BE140" i="7"/>
  <c r="BE141" i="7"/>
  <c r="BE142" i="7"/>
  <c r="BE143" i="7"/>
  <c r="BE144" i="7"/>
  <c r="BE145" i="7"/>
  <c r="BE146" i="7"/>
  <c r="BE147" i="7"/>
  <c r="BE148" i="7"/>
  <c r="BE149" i="7"/>
  <c r="BE150" i="7"/>
  <c r="BE151" i="7"/>
  <c r="BE152" i="7"/>
  <c r="BE153" i="7"/>
  <c r="BE154" i="7"/>
  <c r="BE155" i="7"/>
  <c r="BE156" i="7"/>
  <c r="BE157" i="7"/>
  <c r="BE158" i="7"/>
  <c r="BE159" i="7"/>
  <c r="BE160" i="7"/>
  <c r="BE161" i="7"/>
  <c r="BE162" i="7"/>
  <c r="BE163" i="7"/>
  <c r="BE164" i="7"/>
  <c r="BE165" i="7"/>
  <c r="BE166" i="7"/>
  <c r="BE167" i="7"/>
  <c r="BE168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42" i="7"/>
  <c r="BF43" i="7"/>
  <c r="BF44" i="7"/>
  <c r="BF45" i="7"/>
  <c r="BF46" i="7"/>
  <c r="BF47" i="7"/>
  <c r="BF48" i="7"/>
  <c r="BF49" i="7"/>
  <c r="BF50" i="7"/>
  <c r="BF51" i="7"/>
  <c r="BF52" i="7"/>
  <c r="BF53" i="7"/>
  <c r="BF54" i="7"/>
  <c r="BF55" i="7"/>
  <c r="BF56" i="7"/>
  <c r="BF57" i="7"/>
  <c r="BF58" i="7"/>
  <c r="BF59" i="7"/>
  <c r="BF60" i="7"/>
  <c r="BF61" i="7"/>
  <c r="BF62" i="7"/>
  <c r="BF63" i="7"/>
  <c r="BF64" i="7"/>
  <c r="BF65" i="7"/>
  <c r="BF66" i="7"/>
  <c r="BF67" i="7"/>
  <c r="BF68" i="7"/>
  <c r="BF69" i="7"/>
  <c r="BF70" i="7"/>
  <c r="BF71" i="7"/>
  <c r="BF72" i="7"/>
  <c r="BF73" i="7"/>
  <c r="BF74" i="7"/>
  <c r="BF75" i="7"/>
  <c r="BF76" i="7"/>
  <c r="BF77" i="7"/>
  <c r="BF78" i="7"/>
  <c r="BF79" i="7"/>
  <c r="BF80" i="7"/>
  <c r="BF81" i="7"/>
  <c r="BF82" i="7"/>
  <c r="BF83" i="7"/>
  <c r="BF84" i="7"/>
  <c r="BF85" i="7"/>
  <c r="BF86" i="7"/>
  <c r="BF87" i="7"/>
  <c r="BF88" i="7"/>
  <c r="BF89" i="7"/>
  <c r="BF90" i="7"/>
  <c r="BF91" i="7"/>
  <c r="BF92" i="7"/>
  <c r="BF93" i="7"/>
  <c r="BF94" i="7"/>
  <c r="BF95" i="7"/>
  <c r="BF96" i="7"/>
  <c r="BF97" i="7"/>
  <c r="BF98" i="7"/>
  <c r="BF99" i="7"/>
  <c r="BF100" i="7"/>
  <c r="BF101" i="7"/>
  <c r="BF102" i="7"/>
  <c r="BF103" i="7"/>
  <c r="BF104" i="7"/>
  <c r="BF105" i="7"/>
  <c r="BF106" i="7"/>
  <c r="BF107" i="7"/>
  <c r="BF108" i="7"/>
  <c r="BF109" i="7"/>
  <c r="BF110" i="7"/>
  <c r="BF111" i="7"/>
  <c r="BF112" i="7"/>
  <c r="BF113" i="7"/>
  <c r="BF114" i="7"/>
  <c r="BF115" i="7"/>
  <c r="BF116" i="7"/>
  <c r="BF117" i="7"/>
  <c r="BF118" i="7"/>
  <c r="BF119" i="7"/>
  <c r="BF120" i="7"/>
  <c r="BF121" i="7"/>
  <c r="BF122" i="7"/>
  <c r="BF123" i="7"/>
  <c r="BF124" i="7"/>
  <c r="BF125" i="7"/>
  <c r="BF126" i="7"/>
  <c r="BF127" i="7"/>
  <c r="BF128" i="7"/>
  <c r="BF129" i="7"/>
  <c r="BF130" i="7"/>
  <c r="BF131" i="7"/>
  <c r="BF132" i="7"/>
  <c r="BF133" i="7"/>
  <c r="BF134" i="7"/>
  <c r="BF135" i="7"/>
  <c r="BF136" i="7"/>
  <c r="BF137" i="7"/>
  <c r="BF138" i="7"/>
  <c r="BF139" i="7"/>
  <c r="BF140" i="7"/>
  <c r="BF141" i="7"/>
  <c r="BF142" i="7"/>
  <c r="BF143" i="7"/>
  <c r="BF144" i="7"/>
  <c r="BF145" i="7"/>
  <c r="BF146" i="7"/>
  <c r="BF147" i="7"/>
  <c r="BF148" i="7"/>
  <c r="BF149" i="7"/>
  <c r="BF150" i="7"/>
  <c r="BF151" i="7"/>
  <c r="BF152" i="7"/>
  <c r="BF153" i="7"/>
  <c r="BF154" i="7"/>
  <c r="BF155" i="7"/>
  <c r="BF156" i="7"/>
  <c r="BF157" i="7"/>
  <c r="BF158" i="7"/>
  <c r="BF159" i="7"/>
  <c r="BF160" i="7"/>
  <c r="BF161" i="7"/>
  <c r="BF162" i="7"/>
  <c r="BF163" i="7"/>
  <c r="BF164" i="7"/>
  <c r="BF165" i="7"/>
  <c r="BF166" i="7"/>
  <c r="BF167" i="7"/>
  <c r="BF168" i="7"/>
  <c r="D12" i="7"/>
  <c r="BG17" i="7"/>
  <c r="BG18" i="7"/>
  <c r="BG19" i="7"/>
  <c r="BG20" i="7"/>
  <c r="BG21" i="7"/>
  <c r="BG22" i="7"/>
  <c r="BG23" i="7"/>
  <c r="BG24" i="7"/>
  <c r="BG25" i="7"/>
  <c r="BG26" i="7"/>
  <c r="BG27" i="7"/>
  <c r="BG28" i="7"/>
  <c r="BG29" i="7"/>
  <c r="BG30" i="7"/>
  <c r="BG31" i="7"/>
  <c r="BG32" i="7"/>
  <c r="BG33" i="7"/>
  <c r="BG34" i="7"/>
  <c r="BG35" i="7"/>
  <c r="BG36" i="7"/>
  <c r="BG37" i="7"/>
  <c r="BG38" i="7"/>
  <c r="BG39" i="7"/>
  <c r="BG40" i="7"/>
  <c r="BG41" i="7"/>
  <c r="BG42" i="7"/>
  <c r="BG43" i="7"/>
  <c r="BG44" i="7"/>
  <c r="BG45" i="7"/>
  <c r="BG46" i="7"/>
  <c r="BG47" i="7"/>
  <c r="BG48" i="7"/>
  <c r="BG49" i="7"/>
  <c r="BG50" i="7"/>
  <c r="BG51" i="7"/>
  <c r="BG52" i="7"/>
  <c r="BG53" i="7"/>
  <c r="BG54" i="7"/>
  <c r="BG55" i="7"/>
  <c r="BG56" i="7"/>
  <c r="BG57" i="7"/>
  <c r="BG58" i="7"/>
  <c r="BG59" i="7"/>
  <c r="BG60" i="7"/>
  <c r="BG61" i="7"/>
  <c r="BG62" i="7"/>
  <c r="BG63" i="7"/>
  <c r="BG64" i="7"/>
  <c r="BG65" i="7"/>
  <c r="BG66" i="7"/>
  <c r="BG67" i="7"/>
  <c r="BG68" i="7"/>
  <c r="BG69" i="7"/>
  <c r="BG70" i="7"/>
  <c r="BG71" i="7"/>
  <c r="BG72" i="7"/>
  <c r="BG73" i="7"/>
  <c r="BG74" i="7"/>
  <c r="BG75" i="7"/>
  <c r="BG76" i="7"/>
  <c r="BG77" i="7"/>
  <c r="BG78" i="7"/>
  <c r="BG79" i="7"/>
  <c r="BG80" i="7"/>
  <c r="BG81" i="7"/>
  <c r="BG82" i="7"/>
  <c r="BG83" i="7"/>
  <c r="BG84" i="7"/>
  <c r="BG85" i="7"/>
  <c r="BG86" i="7"/>
  <c r="BG87" i="7"/>
  <c r="BG88" i="7"/>
  <c r="BG89" i="7"/>
  <c r="BG90" i="7"/>
  <c r="BG91" i="7"/>
  <c r="BG92" i="7"/>
  <c r="BG93" i="7"/>
  <c r="BG94" i="7"/>
  <c r="BG95" i="7"/>
  <c r="BG96" i="7"/>
  <c r="BG97" i="7"/>
  <c r="BG98" i="7"/>
  <c r="BG99" i="7"/>
  <c r="BG100" i="7"/>
  <c r="BG101" i="7"/>
  <c r="BG102" i="7"/>
  <c r="BG103" i="7"/>
  <c r="BG104" i="7"/>
  <c r="BG105" i="7"/>
  <c r="BG106" i="7"/>
  <c r="BG107" i="7"/>
  <c r="BG108" i="7"/>
  <c r="BG109" i="7"/>
  <c r="BG110" i="7"/>
  <c r="BG111" i="7"/>
  <c r="BG112" i="7"/>
  <c r="BG113" i="7"/>
  <c r="BG114" i="7"/>
  <c r="BG115" i="7"/>
  <c r="BG116" i="7"/>
  <c r="BG117" i="7"/>
  <c r="BG118" i="7"/>
  <c r="BG119" i="7"/>
  <c r="BG120" i="7"/>
  <c r="BG121" i="7"/>
  <c r="BG122" i="7"/>
  <c r="BG123" i="7"/>
  <c r="BG124" i="7"/>
  <c r="BG125" i="7"/>
  <c r="BG126" i="7"/>
  <c r="BG127" i="7"/>
  <c r="BG128" i="7"/>
  <c r="BG129" i="7"/>
  <c r="BG130" i="7"/>
  <c r="BG131" i="7"/>
  <c r="BG132" i="7"/>
  <c r="BG133" i="7"/>
  <c r="BG134" i="7"/>
  <c r="BG135" i="7"/>
  <c r="BG136" i="7"/>
  <c r="BG137" i="7"/>
  <c r="BG138" i="7"/>
  <c r="BG139" i="7"/>
  <c r="BG140" i="7"/>
  <c r="BG141" i="7"/>
  <c r="BG142" i="7"/>
  <c r="BG143" i="7"/>
  <c r="BG144" i="7"/>
  <c r="BG145" i="7"/>
  <c r="BG146" i="7"/>
  <c r="BG147" i="7"/>
  <c r="BG148" i="7"/>
  <c r="BG149" i="7"/>
  <c r="BG150" i="7"/>
  <c r="BG151" i="7"/>
  <c r="BG152" i="7"/>
  <c r="BG153" i="7"/>
  <c r="BG154" i="7"/>
  <c r="BG155" i="7"/>
  <c r="BG156" i="7"/>
  <c r="BG157" i="7"/>
  <c r="BG158" i="7"/>
  <c r="BG159" i="7"/>
  <c r="BG160" i="7"/>
  <c r="BG161" i="7"/>
  <c r="BG162" i="7"/>
  <c r="BG163" i="7"/>
  <c r="BG164" i="7"/>
  <c r="BG165" i="7"/>
  <c r="BG166" i="7"/>
  <c r="BG167" i="7"/>
  <c r="BG168" i="7"/>
  <c r="BE169" i="7"/>
  <c r="BF169" i="7"/>
  <c r="BG169" i="7"/>
  <c r="BE170" i="7"/>
  <c r="BF170" i="7"/>
  <c r="BG170" i="7"/>
  <c r="BE171" i="7"/>
  <c r="BF171" i="7"/>
  <c r="BG171" i="7"/>
  <c r="AZ17" i="7"/>
  <c r="F18" i="7"/>
  <c r="E18" i="7"/>
  <c r="AZ18" i="7"/>
  <c r="F19" i="7"/>
  <c r="E19" i="7"/>
  <c r="AZ19" i="7"/>
  <c r="AZ20" i="7"/>
  <c r="AZ21" i="7"/>
  <c r="F22" i="7"/>
  <c r="E22" i="7"/>
  <c r="AZ22" i="7"/>
  <c r="AZ23" i="7"/>
  <c r="AZ24" i="7"/>
  <c r="AZ25" i="7"/>
  <c r="AZ26" i="7"/>
  <c r="AZ27" i="7"/>
  <c r="AZ28" i="7"/>
  <c r="AZ29" i="7"/>
  <c r="AZ30" i="7"/>
  <c r="AZ31" i="7"/>
  <c r="AZ32" i="7"/>
  <c r="F33" i="7"/>
  <c r="E33" i="7"/>
  <c r="AZ33" i="7"/>
  <c r="F34" i="7"/>
  <c r="E34" i="7"/>
  <c r="AZ34" i="7"/>
  <c r="F35" i="7"/>
  <c r="E35" i="7"/>
  <c r="AZ35" i="7"/>
  <c r="AZ36" i="7"/>
  <c r="F37" i="7"/>
  <c r="E37" i="7"/>
  <c r="AZ37" i="7"/>
  <c r="F38" i="7"/>
  <c r="E38" i="7"/>
  <c r="AZ38" i="7"/>
  <c r="F39" i="7"/>
  <c r="E39" i="7"/>
  <c r="AZ39" i="7"/>
  <c r="F40" i="7"/>
  <c r="E40" i="7"/>
  <c r="AZ40" i="7"/>
  <c r="F41" i="7"/>
  <c r="E41" i="7"/>
  <c r="AZ41" i="7"/>
  <c r="F42" i="7"/>
  <c r="E42" i="7"/>
  <c r="AZ42" i="7"/>
  <c r="F43" i="7"/>
  <c r="E43" i="7"/>
  <c r="AZ43" i="7"/>
  <c r="AZ44" i="7"/>
  <c r="F45" i="7"/>
  <c r="E45" i="7"/>
  <c r="AZ45" i="7"/>
  <c r="AZ46" i="7"/>
  <c r="AZ47" i="7"/>
  <c r="AZ48" i="7"/>
  <c r="AZ49" i="7"/>
  <c r="AZ50" i="7"/>
  <c r="AZ51" i="7"/>
  <c r="AZ52" i="7"/>
  <c r="AZ53" i="7"/>
  <c r="AZ54" i="7"/>
  <c r="AZ55" i="7"/>
  <c r="F56" i="7"/>
  <c r="E56" i="7"/>
  <c r="AZ56" i="7"/>
  <c r="F57" i="7"/>
  <c r="E57" i="7"/>
  <c r="AZ57" i="7"/>
  <c r="F58" i="7"/>
  <c r="E58" i="7"/>
  <c r="AZ58" i="7"/>
  <c r="F59" i="7"/>
  <c r="E59" i="7"/>
  <c r="AZ59" i="7"/>
  <c r="F60" i="7"/>
  <c r="E60" i="7"/>
  <c r="AZ60" i="7"/>
  <c r="AZ61" i="7"/>
  <c r="AZ62" i="7"/>
  <c r="AZ63" i="7"/>
  <c r="AZ64" i="7"/>
  <c r="AZ65" i="7"/>
  <c r="AZ66" i="7"/>
  <c r="F67" i="7"/>
  <c r="E67" i="7"/>
  <c r="AZ67" i="7"/>
  <c r="AZ68" i="7"/>
  <c r="AZ69" i="7"/>
  <c r="AZ70" i="7"/>
  <c r="AZ71" i="7"/>
  <c r="AZ72" i="7"/>
  <c r="F73" i="7"/>
  <c r="E73" i="7"/>
  <c r="AZ73" i="7"/>
  <c r="AZ74" i="7"/>
  <c r="AZ75" i="7"/>
  <c r="AZ76" i="7"/>
  <c r="AZ77" i="7"/>
  <c r="AZ78" i="7"/>
  <c r="F79" i="7"/>
  <c r="E79" i="7"/>
  <c r="AZ79" i="7"/>
  <c r="AZ80" i="7"/>
  <c r="AZ81" i="7"/>
  <c r="AZ82" i="7"/>
  <c r="AZ83" i="7"/>
  <c r="AZ84" i="7"/>
  <c r="AZ85" i="7"/>
  <c r="AZ86" i="7"/>
  <c r="AZ87" i="7"/>
  <c r="AZ88" i="7"/>
  <c r="AZ89" i="7"/>
  <c r="AZ90" i="7"/>
  <c r="AZ91" i="7"/>
  <c r="F92" i="7"/>
  <c r="E92" i="7"/>
  <c r="AZ92" i="7"/>
  <c r="F93" i="7"/>
  <c r="E93" i="7"/>
  <c r="AZ93" i="7"/>
  <c r="F94" i="7"/>
  <c r="E94" i="7"/>
  <c r="AZ94" i="7"/>
  <c r="AZ95" i="7"/>
  <c r="AZ96" i="7"/>
  <c r="AZ97" i="7"/>
  <c r="AZ98" i="7"/>
  <c r="AZ99" i="7"/>
  <c r="AZ100" i="7"/>
  <c r="AZ101" i="7"/>
  <c r="AZ102" i="7"/>
  <c r="AZ103" i="7"/>
  <c r="AZ104" i="7"/>
  <c r="AZ105" i="7"/>
  <c r="AZ106" i="7"/>
  <c r="AZ107" i="7"/>
  <c r="AZ108" i="7"/>
  <c r="AZ109" i="7"/>
  <c r="AZ110" i="7"/>
  <c r="AZ111" i="7"/>
  <c r="AZ112" i="7"/>
  <c r="AZ113" i="7"/>
  <c r="AZ114" i="7"/>
  <c r="AZ115" i="7"/>
  <c r="AZ116" i="7"/>
  <c r="AZ117" i="7"/>
  <c r="AZ118" i="7"/>
  <c r="AZ119" i="7"/>
  <c r="AZ120" i="7"/>
  <c r="AZ121" i="7"/>
  <c r="AZ122" i="7"/>
  <c r="AZ123" i="7"/>
  <c r="AZ124" i="7"/>
  <c r="AZ125" i="7"/>
  <c r="AZ126" i="7"/>
  <c r="AZ127" i="7"/>
  <c r="AZ128" i="7"/>
  <c r="AZ129" i="7"/>
  <c r="AZ130" i="7"/>
  <c r="AZ131" i="7"/>
  <c r="AZ132" i="7"/>
  <c r="AZ133" i="7"/>
  <c r="AZ134" i="7"/>
  <c r="AZ135" i="7"/>
  <c r="AZ136" i="7"/>
  <c r="AZ137" i="7"/>
  <c r="AZ138" i="7"/>
  <c r="AZ139" i="7"/>
  <c r="AZ140" i="7"/>
  <c r="AZ141" i="7"/>
  <c r="AZ142" i="7"/>
  <c r="AZ143" i="7"/>
  <c r="AZ144" i="7"/>
  <c r="AZ145" i="7"/>
  <c r="AZ146" i="7"/>
  <c r="AZ147" i="7"/>
  <c r="AZ148" i="7"/>
  <c r="AZ149" i="7"/>
  <c r="AZ150" i="7"/>
  <c r="AZ151" i="7"/>
  <c r="AZ152" i="7"/>
  <c r="AZ153" i="7"/>
  <c r="AZ154" i="7"/>
  <c r="AZ155" i="7"/>
  <c r="AZ156" i="7"/>
  <c r="AZ157" i="7"/>
  <c r="AZ158" i="7"/>
  <c r="AZ159" i="7"/>
  <c r="AZ160" i="7"/>
  <c r="AZ161" i="7"/>
  <c r="AZ162" i="7"/>
  <c r="AZ163" i="7"/>
  <c r="AZ164" i="7"/>
  <c r="AZ165" i="7"/>
  <c r="AZ166" i="7"/>
  <c r="AZ167" i="7"/>
  <c r="AZ168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42" i="7"/>
  <c r="BA43" i="7"/>
  <c r="BA44" i="7"/>
  <c r="BA45" i="7"/>
  <c r="BA46" i="7"/>
  <c r="BA47" i="7"/>
  <c r="BA48" i="7"/>
  <c r="BA49" i="7"/>
  <c r="BA50" i="7"/>
  <c r="BA51" i="7"/>
  <c r="BA52" i="7"/>
  <c r="BA53" i="7"/>
  <c r="BA54" i="7"/>
  <c r="BA55" i="7"/>
  <c r="BA56" i="7"/>
  <c r="BA57" i="7"/>
  <c r="BA58" i="7"/>
  <c r="BA59" i="7"/>
  <c r="BA60" i="7"/>
  <c r="BA61" i="7"/>
  <c r="BA62" i="7"/>
  <c r="BA63" i="7"/>
  <c r="BA64" i="7"/>
  <c r="BA65" i="7"/>
  <c r="BA66" i="7"/>
  <c r="BA67" i="7"/>
  <c r="BA68" i="7"/>
  <c r="BA69" i="7"/>
  <c r="BA70" i="7"/>
  <c r="BA71" i="7"/>
  <c r="BA72" i="7"/>
  <c r="BA73" i="7"/>
  <c r="BA74" i="7"/>
  <c r="BA75" i="7"/>
  <c r="BA76" i="7"/>
  <c r="BA77" i="7"/>
  <c r="BA78" i="7"/>
  <c r="BA79" i="7"/>
  <c r="BA80" i="7"/>
  <c r="BA81" i="7"/>
  <c r="BA82" i="7"/>
  <c r="BA83" i="7"/>
  <c r="BA84" i="7"/>
  <c r="BA85" i="7"/>
  <c r="BA86" i="7"/>
  <c r="BA87" i="7"/>
  <c r="BA88" i="7"/>
  <c r="BA89" i="7"/>
  <c r="BA90" i="7"/>
  <c r="BA91" i="7"/>
  <c r="BA92" i="7"/>
  <c r="BA93" i="7"/>
  <c r="BA94" i="7"/>
  <c r="BA95" i="7"/>
  <c r="BA96" i="7"/>
  <c r="BA97" i="7"/>
  <c r="BA98" i="7"/>
  <c r="BA99" i="7"/>
  <c r="BA100" i="7"/>
  <c r="BA101" i="7"/>
  <c r="BA102" i="7"/>
  <c r="BA103" i="7"/>
  <c r="BA104" i="7"/>
  <c r="BA105" i="7"/>
  <c r="BA106" i="7"/>
  <c r="BA107" i="7"/>
  <c r="BA108" i="7"/>
  <c r="BA109" i="7"/>
  <c r="BA110" i="7"/>
  <c r="BA111" i="7"/>
  <c r="BA112" i="7"/>
  <c r="BA113" i="7"/>
  <c r="BA114" i="7"/>
  <c r="BA115" i="7"/>
  <c r="BA116" i="7"/>
  <c r="BA117" i="7"/>
  <c r="BA118" i="7"/>
  <c r="BA119" i="7"/>
  <c r="BA120" i="7"/>
  <c r="BA121" i="7"/>
  <c r="BA122" i="7"/>
  <c r="BA123" i="7"/>
  <c r="BA124" i="7"/>
  <c r="BA125" i="7"/>
  <c r="BA126" i="7"/>
  <c r="BA127" i="7"/>
  <c r="BA128" i="7"/>
  <c r="BA129" i="7"/>
  <c r="BA130" i="7"/>
  <c r="BA131" i="7"/>
  <c r="BA132" i="7"/>
  <c r="BA133" i="7"/>
  <c r="BA134" i="7"/>
  <c r="BA135" i="7"/>
  <c r="BA136" i="7"/>
  <c r="BA137" i="7"/>
  <c r="BA138" i="7"/>
  <c r="BA139" i="7"/>
  <c r="BA140" i="7"/>
  <c r="BA141" i="7"/>
  <c r="BA142" i="7"/>
  <c r="BA143" i="7"/>
  <c r="BA144" i="7"/>
  <c r="BA145" i="7"/>
  <c r="BA146" i="7"/>
  <c r="BA147" i="7"/>
  <c r="BA148" i="7"/>
  <c r="BA149" i="7"/>
  <c r="BA150" i="7"/>
  <c r="BA151" i="7"/>
  <c r="BA152" i="7"/>
  <c r="BA153" i="7"/>
  <c r="BA154" i="7"/>
  <c r="BA155" i="7"/>
  <c r="BA156" i="7"/>
  <c r="BA157" i="7"/>
  <c r="BA158" i="7"/>
  <c r="BA159" i="7"/>
  <c r="BA160" i="7"/>
  <c r="BA161" i="7"/>
  <c r="BA162" i="7"/>
  <c r="BA163" i="7"/>
  <c r="BA164" i="7"/>
  <c r="BA165" i="7"/>
  <c r="BA166" i="7"/>
  <c r="BA167" i="7"/>
  <c r="BA168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65" i="7"/>
  <c r="BB66" i="7"/>
  <c r="BB67" i="7"/>
  <c r="BB68" i="7"/>
  <c r="BB69" i="7"/>
  <c r="BB70" i="7"/>
  <c r="BB71" i="7"/>
  <c r="BB72" i="7"/>
  <c r="BB73" i="7"/>
  <c r="BB74" i="7"/>
  <c r="BB75" i="7"/>
  <c r="BB76" i="7"/>
  <c r="BB77" i="7"/>
  <c r="BB78" i="7"/>
  <c r="BB79" i="7"/>
  <c r="BB80" i="7"/>
  <c r="BB81" i="7"/>
  <c r="BB82" i="7"/>
  <c r="BB83" i="7"/>
  <c r="BB84" i="7"/>
  <c r="BB85" i="7"/>
  <c r="BB86" i="7"/>
  <c r="BB87" i="7"/>
  <c r="BB88" i="7"/>
  <c r="BB89" i="7"/>
  <c r="BB90" i="7"/>
  <c r="BB91" i="7"/>
  <c r="BB92" i="7"/>
  <c r="BB93" i="7"/>
  <c r="BB94" i="7"/>
  <c r="BB95" i="7"/>
  <c r="BB96" i="7"/>
  <c r="BB97" i="7"/>
  <c r="BB98" i="7"/>
  <c r="BB99" i="7"/>
  <c r="BB100" i="7"/>
  <c r="BB101" i="7"/>
  <c r="BB102" i="7"/>
  <c r="BB103" i="7"/>
  <c r="BB104" i="7"/>
  <c r="BB105" i="7"/>
  <c r="BB106" i="7"/>
  <c r="BB107" i="7"/>
  <c r="BB108" i="7"/>
  <c r="BB109" i="7"/>
  <c r="BB110" i="7"/>
  <c r="BB111" i="7"/>
  <c r="BB112" i="7"/>
  <c r="BB113" i="7"/>
  <c r="BB114" i="7"/>
  <c r="BB115" i="7"/>
  <c r="BB116" i="7"/>
  <c r="BB117" i="7"/>
  <c r="BB118" i="7"/>
  <c r="BB119" i="7"/>
  <c r="BB120" i="7"/>
  <c r="BB121" i="7"/>
  <c r="BB122" i="7"/>
  <c r="BB123" i="7"/>
  <c r="BB124" i="7"/>
  <c r="BB125" i="7"/>
  <c r="BB126" i="7"/>
  <c r="BB127" i="7"/>
  <c r="BB128" i="7"/>
  <c r="BB129" i="7"/>
  <c r="BB130" i="7"/>
  <c r="BB131" i="7"/>
  <c r="BB132" i="7"/>
  <c r="BB133" i="7"/>
  <c r="BB134" i="7"/>
  <c r="BB135" i="7"/>
  <c r="BB136" i="7"/>
  <c r="BB137" i="7"/>
  <c r="BB138" i="7"/>
  <c r="BB139" i="7"/>
  <c r="BB140" i="7"/>
  <c r="BB141" i="7"/>
  <c r="BB142" i="7"/>
  <c r="BB143" i="7"/>
  <c r="BB144" i="7"/>
  <c r="BB145" i="7"/>
  <c r="BB146" i="7"/>
  <c r="BB147" i="7"/>
  <c r="BB148" i="7"/>
  <c r="BB149" i="7"/>
  <c r="BB150" i="7"/>
  <c r="BB151" i="7"/>
  <c r="BB152" i="7"/>
  <c r="BB153" i="7"/>
  <c r="BB154" i="7"/>
  <c r="BB155" i="7"/>
  <c r="BB156" i="7"/>
  <c r="BB157" i="7"/>
  <c r="BB158" i="7"/>
  <c r="BB159" i="7"/>
  <c r="BB160" i="7"/>
  <c r="BB161" i="7"/>
  <c r="BB162" i="7"/>
  <c r="BB163" i="7"/>
  <c r="BB164" i="7"/>
  <c r="BB165" i="7"/>
  <c r="BB166" i="7"/>
  <c r="BB167" i="7"/>
  <c r="BB168" i="7"/>
  <c r="AZ169" i="7"/>
  <c r="BA169" i="7"/>
  <c r="BB169" i="7"/>
  <c r="AZ170" i="7"/>
  <c r="BA170" i="7"/>
  <c r="BB170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F50" i="7"/>
  <c r="E50" i="7"/>
  <c r="AU50" i="7"/>
  <c r="AU51" i="7"/>
  <c r="AU52" i="7"/>
  <c r="AU53" i="7"/>
  <c r="F54" i="7"/>
  <c r="E54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F66" i="7"/>
  <c r="E66" i="7"/>
  <c r="AU66" i="7"/>
  <c r="AU67" i="7"/>
  <c r="F68" i="7"/>
  <c r="E68" i="7"/>
  <c r="AU68" i="7"/>
  <c r="F69" i="7"/>
  <c r="E69" i="7"/>
  <c r="AU69" i="7"/>
  <c r="F70" i="7"/>
  <c r="E70" i="7"/>
  <c r="AU70" i="7"/>
  <c r="F71" i="7"/>
  <c r="E71" i="7"/>
  <c r="AU71" i="7"/>
  <c r="AU72" i="7"/>
  <c r="AU73" i="7"/>
  <c r="AU74" i="7"/>
  <c r="AU75" i="7"/>
  <c r="AU76" i="7"/>
  <c r="AU77" i="7"/>
  <c r="F78" i="7"/>
  <c r="E78" i="7"/>
  <c r="AU78" i="7"/>
  <c r="AU79" i="7"/>
  <c r="AU80" i="7"/>
  <c r="AU81" i="7"/>
  <c r="AU82" i="7"/>
  <c r="AU83" i="7"/>
  <c r="AU84" i="7"/>
  <c r="F85" i="7"/>
  <c r="E85" i="7"/>
  <c r="AU85" i="7"/>
  <c r="AU86" i="7"/>
  <c r="AU87" i="7"/>
  <c r="F88" i="7"/>
  <c r="E88" i="7"/>
  <c r="AU88" i="7"/>
  <c r="F89" i="7"/>
  <c r="E89" i="7"/>
  <c r="AU89" i="7"/>
  <c r="AU90" i="7"/>
  <c r="AU91" i="7"/>
  <c r="AU92" i="7"/>
  <c r="AU93" i="7"/>
  <c r="AU94" i="7"/>
  <c r="F95" i="7"/>
  <c r="E95" i="7"/>
  <c r="AU95" i="7"/>
  <c r="F96" i="7"/>
  <c r="E96" i="7"/>
  <c r="AU96" i="7"/>
  <c r="AU97" i="7"/>
  <c r="F98" i="7"/>
  <c r="E98" i="7"/>
  <c r="AU98" i="7"/>
  <c r="F99" i="7"/>
  <c r="E99" i="7"/>
  <c r="AU99" i="7"/>
  <c r="AU100" i="7"/>
  <c r="AU101" i="7"/>
  <c r="AU102" i="7"/>
  <c r="AU103" i="7"/>
  <c r="AU104" i="7"/>
  <c r="AU105" i="7"/>
  <c r="AU106" i="7"/>
  <c r="AU107" i="7"/>
  <c r="AU108" i="7"/>
  <c r="AU109" i="7"/>
  <c r="AU110" i="7"/>
  <c r="AU111" i="7"/>
  <c r="AU112" i="7"/>
  <c r="AU113" i="7"/>
  <c r="AU114" i="7"/>
  <c r="AU115" i="7"/>
  <c r="AU116" i="7"/>
  <c r="AU117" i="7"/>
  <c r="AU118" i="7"/>
  <c r="AU119" i="7"/>
  <c r="AU120" i="7"/>
  <c r="AU121" i="7"/>
  <c r="AU122" i="7"/>
  <c r="AU123" i="7"/>
  <c r="AU124" i="7"/>
  <c r="AU125" i="7"/>
  <c r="AU126" i="7"/>
  <c r="AU127" i="7"/>
  <c r="AU128" i="7"/>
  <c r="AU129" i="7"/>
  <c r="AU130" i="7"/>
  <c r="AU131" i="7"/>
  <c r="AU132" i="7"/>
  <c r="AU133" i="7"/>
  <c r="AU134" i="7"/>
  <c r="AU135" i="7"/>
  <c r="AU136" i="7"/>
  <c r="AU137" i="7"/>
  <c r="AU138" i="7"/>
  <c r="AU139" i="7"/>
  <c r="AU140" i="7"/>
  <c r="AU141" i="7"/>
  <c r="AU142" i="7"/>
  <c r="AU143" i="7"/>
  <c r="AU144" i="7"/>
  <c r="AU145" i="7"/>
  <c r="AU146" i="7"/>
  <c r="AU147" i="7"/>
  <c r="AU148" i="7"/>
  <c r="AU149" i="7"/>
  <c r="AU150" i="7"/>
  <c r="AU151" i="7"/>
  <c r="AU152" i="7"/>
  <c r="AU153" i="7"/>
  <c r="AU154" i="7"/>
  <c r="AU155" i="7"/>
  <c r="AU156" i="7"/>
  <c r="AU157" i="7"/>
  <c r="AU158" i="7"/>
  <c r="AU159" i="7"/>
  <c r="AU160" i="7"/>
  <c r="AU161" i="7"/>
  <c r="AU162" i="7"/>
  <c r="AU163" i="7"/>
  <c r="AU164" i="7"/>
  <c r="AU165" i="7"/>
  <c r="AU166" i="7"/>
  <c r="AU167" i="7"/>
  <c r="AU168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104" i="7"/>
  <c r="AV105" i="7"/>
  <c r="AV106" i="7"/>
  <c r="AV107" i="7"/>
  <c r="AV108" i="7"/>
  <c r="AV109" i="7"/>
  <c r="AV110" i="7"/>
  <c r="AV111" i="7"/>
  <c r="AV112" i="7"/>
  <c r="AV113" i="7"/>
  <c r="AV114" i="7"/>
  <c r="AV115" i="7"/>
  <c r="AV116" i="7"/>
  <c r="AV117" i="7"/>
  <c r="AV118" i="7"/>
  <c r="AV119" i="7"/>
  <c r="AV120" i="7"/>
  <c r="AV121" i="7"/>
  <c r="AV122" i="7"/>
  <c r="AV123" i="7"/>
  <c r="AV124" i="7"/>
  <c r="AV125" i="7"/>
  <c r="AV126" i="7"/>
  <c r="AV127" i="7"/>
  <c r="AV128" i="7"/>
  <c r="AV129" i="7"/>
  <c r="AV130" i="7"/>
  <c r="AV131" i="7"/>
  <c r="AV132" i="7"/>
  <c r="AV133" i="7"/>
  <c r="AV134" i="7"/>
  <c r="AV135" i="7"/>
  <c r="AV136" i="7"/>
  <c r="AV137" i="7"/>
  <c r="AV138" i="7"/>
  <c r="AV139" i="7"/>
  <c r="AV140" i="7"/>
  <c r="AV141" i="7"/>
  <c r="AV142" i="7"/>
  <c r="AV143" i="7"/>
  <c r="AV144" i="7"/>
  <c r="AV145" i="7"/>
  <c r="AV146" i="7"/>
  <c r="AV147" i="7"/>
  <c r="AV148" i="7"/>
  <c r="AV149" i="7"/>
  <c r="AV150" i="7"/>
  <c r="AV151" i="7"/>
  <c r="AV152" i="7"/>
  <c r="AV153" i="7"/>
  <c r="AV154" i="7"/>
  <c r="AV155" i="7"/>
  <c r="AV156" i="7"/>
  <c r="AV157" i="7"/>
  <c r="AV158" i="7"/>
  <c r="AV159" i="7"/>
  <c r="AV160" i="7"/>
  <c r="AV161" i="7"/>
  <c r="AV162" i="7"/>
  <c r="AV163" i="7"/>
  <c r="AV164" i="7"/>
  <c r="AV165" i="7"/>
  <c r="AV166" i="7"/>
  <c r="AV167" i="7"/>
  <c r="AV168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104" i="7"/>
  <c r="AW105" i="7"/>
  <c r="AW106" i="7"/>
  <c r="AW107" i="7"/>
  <c r="AW108" i="7"/>
  <c r="AW109" i="7"/>
  <c r="AW110" i="7"/>
  <c r="AW111" i="7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46" i="7"/>
  <c r="AW147" i="7"/>
  <c r="AW148" i="7"/>
  <c r="AW149" i="7"/>
  <c r="AW150" i="7"/>
  <c r="AW151" i="7"/>
  <c r="AW152" i="7"/>
  <c r="AW153" i="7"/>
  <c r="AW154" i="7"/>
  <c r="AW155" i="7"/>
  <c r="AW156" i="7"/>
  <c r="AW157" i="7"/>
  <c r="AW158" i="7"/>
  <c r="AW159" i="7"/>
  <c r="AW160" i="7"/>
  <c r="AW161" i="7"/>
  <c r="AW162" i="7"/>
  <c r="AW163" i="7"/>
  <c r="AW164" i="7"/>
  <c r="AW165" i="7"/>
  <c r="AW166" i="7"/>
  <c r="AW167" i="7"/>
  <c r="AW168" i="7"/>
  <c r="AU169" i="7"/>
  <c r="AV169" i="7"/>
  <c r="AW169" i="7"/>
  <c r="AU170" i="7"/>
  <c r="AV170" i="7"/>
  <c r="AW170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F51" i="7"/>
  <c r="E51" i="7"/>
  <c r="AP51" i="7"/>
  <c r="F52" i="7"/>
  <c r="E52" i="7"/>
  <c r="AP52" i="7"/>
  <c r="F53" i="7"/>
  <c r="E53" i="7"/>
  <c r="AP53" i="7"/>
  <c r="AP54" i="7"/>
  <c r="F55" i="7"/>
  <c r="E55" i="7"/>
  <c r="AP55" i="7"/>
  <c r="AP56" i="7"/>
  <c r="AP57" i="7"/>
  <c r="AP58" i="7"/>
  <c r="AP59" i="7"/>
  <c r="AP60" i="7"/>
  <c r="F61" i="7"/>
  <c r="E61" i="7"/>
  <c r="AP61" i="7"/>
  <c r="F62" i="7"/>
  <c r="E62" i="7"/>
  <c r="AP62" i="7"/>
  <c r="F63" i="7"/>
  <c r="E63" i="7"/>
  <c r="AP63" i="7"/>
  <c r="F64" i="7"/>
  <c r="E64" i="7"/>
  <c r="AP64" i="7"/>
  <c r="AP65" i="7"/>
  <c r="AP66" i="7"/>
  <c r="AP67" i="7"/>
  <c r="AP68" i="7"/>
  <c r="AP69" i="7"/>
  <c r="AP70" i="7"/>
  <c r="AP71" i="7"/>
  <c r="F72" i="7"/>
  <c r="E72" i="7"/>
  <c r="AP72" i="7"/>
  <c r="AP73" i="7"/>
  <c r="AP74" i="7"/>
  <c r="AP75" i="7"/>
  <c r="AP76" i="7"/>
  <c r="F77" i="7"/>
  <c r="E77" i="7"/>
  <c r="AP77" i="7"/>
  <c r="AP78" i="7"/>
  <c r="AP79" i="7"/>
  <c r="F80" i="7"/>
  <c r="E80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104" i="7"/>
  <c r="F105" i="7"/>
  <c r="E105" i="7"/>
  <c r="AP105" i="7"/>
  <c r="F106" i="7"/>
  <c r="E106" i="7"/>
  <c r="AP106" i="7"/>
  <c r="F107" i="7"/>
  <c r="E107" i="7"/>
  <c r="AP107" i="7"/>
  <c r="F108" i="7"/>
  <c r="E108" i="7"/>
  <c r="AP108" i="7"/>
  <c r="AP109" i="7"/>
  <c r="AP110" i="7"/>
  <c r="AP111" i="7"/>
  <c r="AP112" i="7"/>
  <c r="AP113" i="7"/>
  <c r="AP114" i="7"/>
  <c r="AP115" i="7"/>
  <c r="AP116" i="7"/>
  <c r="AP117" i="7"/>
  <c r="AP118" i="7"/>
  <c r="AP119" i="7"/>
  <c r="AP120" i="7"/>
  <c r="AP121" i="7"/>
  <c r="AP122" i="7"/>
  <c r="AP123" i="7"/>
  <c r="AP124" i="7"/>
  <c r="AP125" i="7"/>
  <c r="AP126" i="7"/>
  <c r="AP127" i="7"/>
  <c r="AP128" i="7"/>
  <c r="AP129" i="7"/>
  <c r="AP130" i="7"/>
  <c r="AP131" i="7"/>
  <c r="AP132" i="7"/>
  <c r="AP133" i="7"/>
  <c r="AP134" i="7"/>
  <c r="AP135" i="7"/>
  <c r="AP136" i="7"/>
  <c r="AP137" i="7"/>
  <c r="AP138" i="7"/>
  <c r="AP139" i="7"/>
  <c r="AP140" i="7"/>
  <c r="AP141" i="7"/>
  <c r="AP142" i="7"/>
  <c r="AP143" i="7"/>
  <c r="AP144" i="7"/>
  <c r="AP145" i="7"/>
  <c r="AP146" i="7"/>
  <c r="AP147" i="7"/>
  <c r="AP148" i="7"/>
  <c r="AP149" i="7"/>
  <c r="AP150" i="7"/>
  <c r="AP151" i="7"/>
  <c r="AP152" i="7"/>
  <c r="AP153" i="7"/>
  <c r="AP154" i="7"/>
  <c r="AP155" i="7"/>
  <c r="AP156" i="7"/>
  <c r="AP157" i="7"/>
  <c r="AP158" i="7"/>
  <c r="AP159" i="7"/>
  <c r="AP160" i="7"/>
  <c r="AP161" i="7"/>
  <c r="AP162" i="7"/>
  <c r="AP163" i="7"/>
  <c r="AP164" i="7"/>
  <c r="AP165" i="7"/>
  <c r="AP166" i="7"/>
  <c r="AP167" i="7"/>
  <c r="AP168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Q123" i="7"/>
  <c r="AQ124" i="7"/>
  <c r="AQ125" i="7"/>
  <c r="AQ126" i="7"/>
  <c r="AQ127" i="7"/>
  <c r="AQ128" i="7"/>
  <c r="AQ129" i="7"/>
  <c r="AQ130" i="7"/>
  <c r="AQ131" i="7"/>
  <c r="AQ132" i="7"/>
  <c r="AQ133" i="7"/>
  <c r="AQ134" i="7"/>
  <c r="AQ135" i="7"/>
  <c r="AQ136" i="7"/>
  <c r="AQ137" i="7"/>
  <c r="AQ138" i="7"/>
  <c r="AQ139" i="7"/>
  <c r="AQ140" i="7"/>
  <c r="AQ141" i="7"/>
  <c r="AQ142" i="7"/>
  <c r="AQ143" i="7"/>
  <c r="AQ144" i="7"/>
  <c r="AQ145" i="7"/>
  <c r="AQ146" i="7"/>
  <c r="AQ147" i="7"/>
  <c r="AQ148" i="7"/>
  <c r="AQ149" i="7"/>
  <c r="AQ150" i="7"/>
  <c r="AQ151" i="7"/>
  <c r="AQ152" i="7"/>
  <c r="AQ153" i="7"/>
  <c r="AQ154" i="7"/>
  <c r="AQ155" i="7"/>
  <c r="AQ156" i="7"/>
  <c r="AQ157" i="7"/>
  <c r="AQ158" i="7"/>
  <c r="AQ159" i="7"/>
  <c r="AQ160" i="7"/>
  <c r="AQ161" i="7"/>
  <c r="AQ162" i="7"/>
  <c r="AQ163" i="7"/>
  <c r="AQ164" i="7"/>
  <c r="AQ165" i="7"/>
  <c r="AQ166" i="7"/>
  <c r="AQ167" i="7"/>
  <c r="AQ168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AR69" i="7"/>
  <c r="AR70" i="7"/>
  <c r="AR71" i="7"/>
  <c r="AR72" i="7"/>
  <c r="AR73" i="7"/>
  <c r="AR74" i="7"/>
  <c r="AR75" i="7"/>
  <c r="AR76" i="7"/>
  <c r="AR77" i="7"/>
  <c r="AR78" i="7"/>
  <c r="AR79" i="7"/>
  <c r="AR80" i="7"/>
  <c r="AR81" i="7"/>
  <c r="AR82" i="7"/>
  <c r="AR83" i="7"/>
  <c r="AR84" i="7"/>
  <c r="AR85" i="7"/>
  <c r="AR86" i="7"/>
  <c r="AR87" i="7"/>
  <c r="AR88" i="7"/>
  <c r="AR89" i="7"/>
  <c r="AR90" i="7"/>
  <c r="AR91" i="7"/>
  <c r="AR92" i="7"/>
  <c r="AR93" i="7"/>
  <c r="AR94" i="7"/>
  <c r="AR95" i="7"/>
  <c r="AR96" i="7"/>
  <c r="AR97" i="7"/>
  <c r="AR98" i="7"/>
  <c r="AR99" i="7"/>
  <c r="AR100" i="7"/>
  <c r="AR101" i="7"/>
  <c r="AR102" i="7"/>
  <c r="AR103" i="7"/>
  <c r="AR104" i="7"/>
  <c r="AR105" i="7"/>
  <c r="AR106" i="7"/>
  <c r="AR107" i="7"/>
  <c r="AR108" i="7"/>
  <c r="AR109" i="7"/>
  <c r="AR110" i="7"/>
  <c r="AR111" i="7"/>
  <c r="AR112" i="7"/>
  <c r="AR113" i="7"/>
  <c r="AR114" i="7"/>
  <c r="AR115" i="7"/>
  <c r="AR116" i="7"/>
  <c r="AR117" i="7"/>
  <c r="AR118" i="7"/>
  <c r="AR119" i="7"/>
  <c r="AR120" i="7"/>
  <c r="AR121" i="7"/>
  <c r="AR122" i="7"/>
  <c r="AR123" i="7"/>
  <c r="AR124" i="7"/>
  <c r="AR125" i="7"/>
  <c r="AR126" i="7"/>
  <c r="AR127" i="7"/>
  <c r="AR128" i="7"/>
  <c r="AR129" i="7"/>
  <c r="AR130" i="7"/>
  <c r="AR131" i="7"/>
  <c r="AR132" i="7"/>
  <c r="AR133" i="7"/>
  <c r="AR134" i="7"/>
  <c r="AR135" i="7"/>
  <c r="AR136" i="7"/>
  <c r="AR137" i="7"/>
  <c r="AR138" i="7"/>
  <c r="AR139" i="7"/>
  <c r="AR140" i="7"/>
  <c r="AR141" i="7"/>
  <c r="AR142" i="7"/>
  <c r="AR143" i="7"/>
  <c r="AR144" i="7"/>
  <c r="AR145" i="7"/>
  <c r="AR146" i="7"/>
  <c r="AR147" i="7"/>
  <c r="AR148" i="7"/>
  <c r="AR149" i="7"/>
  <c r="AR150" i="7"/>
  <c r="AR151" i="7"/>
  <c r="AR152" i="7"/>
  <c r="AR153" i="7"/>
  <c r="AR154" i="7"/>
  <c r="AR155" i="7"/>
  <c r="AR156" i="7"/>
  <c r="AR157" i="7"/>
  <c r="AR158" i="7"/>
  <c r="AR159" i="7"/>
  <c r="AR160" i="7"/>
  <c r="AR161" i="7"/>
  <c r="AR162" i="7"/>
  <c r="AR163" i="7"/>
  <c r="AR164" i="7"/>
  <c r="AR165" i="7"/>
  <c r="AR166" i="7"/>
  <c r="AR167" i="7"/>
  <c r="AR168" i="7"/>
  <c r="AP169" i="7"/>
  <c r="AQ169" i="7"/>
  <c r="AR169" i="7"/>
  <c r="AP170" i="7"/>
  <c r="AQ170" i="7"/>
  <c r="AR170" i="7"/>
  <c r="F47" i="7"/>
  <c r="E47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F48" i="7"/>
  <c r="E48" i="7"/>
  <c r="AK48" i="7"/>
  <c r="F49" i="7"/>
  <c r="E49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F101" i="7"/>
  <c r="E101" i="7"/>
  <c r="AK101" i="7"/>
  <c r="F102" i="7"/>
  <c r="E102" i="7"/>
  <c r="AK102" i="7"/>
  <c r="F103" i="7"/>
  <c r="E103" i="7"/>
  <c r="AK103" i="7"/>
  <c r="F104" i="7"/>
  <c r="E104" i="7"/>
  <c r="AK104" i="7"/>
  <c r="AK105" i="7"/>
  <c r="AK106" i="7"/>
  <c r="AK107" i="7"/>
  <c r="AK108" i="7"/>
  <c r="F109" i="7"/>
  <c r="E109" i="7"/>
  <c r="AK109" i="7"/>
  <c r="F110" i="7"/>
  <c r="E110" i="7"/>
  <c r="AK110" i="7"/>
  <c r="F111" i="7"/>
  <c r="E111" i="7"/>
  <c r="AK111" i="7"/>
  <c r="F112" i="7"/>
  <c r="E112" i="7"/>
  <c r="AK112" i="7"/>
  <c r="F113" i="7"/>
  <c r="E113" i="7"/>
  <c r="AK113" i="7"/>
  <c r="F114" i="7"/>
  <c r="E114" i="7"/>
  <c r="AK114" i="7"/>
  <c r="F115" i="7"/>
  <c r="E115" i="7"/>
  <c r="AK115" i="7"/>
  <c r="F116" i="7"/>
  <c r="E116" i="7"/>
  <c r="AK116" i="7"/>
  <c r="F117" i="7"/>
  <c r="E117" i="7"/>
  <c r="AK117" i="7"/>
  <c r="F118" i="7"/>
  <c r="E118" i="7"/>
  <c r="AK118" i="7"/>
  <c r="F119" i="7"/>
  <c r="E119" i="7"/>
  <c r="AK119" i="7"/>
  <c r="F120" i="7"/>
  <c r="E120" i="7"/>
  <c r="AK120" i="7"/>
  <c r="F121" i="7"/>
  <c r="E121" i="7"/>
  <c r="AK121" i="7"/>
  <c r="F122" i="7"/>
  <c r="E122" i="7"/>
  <c r="AK122" i="7"/>
  <c r="F123" i="7"/>
  <c r="E123" i="7"/>
  <c r="AK123" i="7"/>
  <c r="F124" i="7"/>
  <c r="E124" i="7"/>
  <c r="AK124" i="7"/>
  <c r="AK125" i="7"/>
  <c r="F126" i="7"/>
  <c r="E126" i="7"/>
  <c r="AK126" i="7"/>
  <c r="F127" i="7"/>
  <c r="E127" i="7"/>
  <c r="AK127" i="7"/>
  <c r="AK128" i="7"/>
  <c r="AK129" i="7"/>
  <c r="AK130" i="7"/>
  <c r="AK131" i="7"/>
  <c r="AK132" i="7"/>
  <c r="AK133" i="7"/>
  <c r="AK134" i="7"/>
  <c r="AK135" i="7"/>
  <c r="AK136" i="7"/>
  <c r="AK137" i="7"/>
  <c r="AK138" i="7"/>
  <c r="AK139" i="7"/>
  <c r="AK140" i="7"/>
  <c r="AK141" i="7"/>
  <c r="AK142" i="7"/>
  <c r="AK143" i="7"/>
  <c r="F144" i="7"/>
  <c r="E144" i="7"/>
  <c r="AK144" i="7"/>
  <c r="F145" i="7"/>
  <c r="E145" i="7"/>
  <c r="AK145" i="7"/>
  <c r="AK146" i="7"/>
  <c r="AK147" i="7"/>
  <c r="AK148" i="7"/>
  <c r="AK149" i="7"/>
  <c r="AK150" i="7"/>
  <c r="AK151" i="7"/>
  <c r="AK152" i="7"/>
  <c r="AK153" i="7"/>
  <c r="AK154" i="7"/>
  <c r="AK155" i="7"/>
  <c r="AK156" i="7"/>
  <c r="AK157" i="7"/>
  <c r="AK158" i="7"/>
  <c r="AK159" i="7"/>
  <c r="AK160" i="7"/>
  <c r="AK161" i="7"/>
  <c r="AK162" i="7"/>
  <c r="F163" i="7"/>
  <c r="E163" i="7"/>
  <c r="AK163" i="7"/>
  <c r="F164" i="7"/>
  <c r="E164" i="7"/>
  <c r="AK164" i="7"/>
  <c r="F165" i="7"/>
  <c r="E165" i="7"/>
  <c r="AK165" i="7"/>
  <c r="AK166" i="7"/>
  <c r="AK167" i="7"/>
  <c r="AK168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106" i="7"/>
  <c r="AL107" i="7"/>
  <c r="AL108" i="7"/>
  <c r="AL109" i="7"/>
  <c r="AL110" i="7"/>
  <c r="AL111" i="7"/>
  <c r="AL112" i="7"/>
  <c r="AL113" i="7"/>
  <c r="AL114" i="7"/>
  <c r="AL115" i="7"/>
  <c r="AL116" i="7"/>
  <c r="AL117" i="7"/>
  <c r="AL118" i="7"/>
  <c r="AL119" i="7"/>
  <c r="AL120" i="7"/>
  <c r="AL121" i="7"/>
  <c r="AL122" i="7"/>
  <c r="AL123" i="7"/>
  <c r="AL124" i="7"/>
  <c r="AL125" i="7"/>
  <c r="AL126" i="7"/>
  <c r="AL127" i="7"/>
  <c r="AL128" i="7"/>
  <c r="AL129" i="7"/>
  <c r="AL130" i="7"/>
  <c r="AL131" i="7"/>
  <c r="AL132" i="7"/>
  <c r="AL133" i="7"/>
  <c r="AL134" i="7"/>
  <c r="AL135" i="7"/>
  <c r="AL136" i="7"/>
  <c r="AL137" i="7"/>
  <c r="AL138" i="7"/>
  <c r="AL139" i="7"/>
  <c r="AL140" i="7"/>
  <c r="AL141" i="7"/>
  <c r="AL142" i="7"/>
  <c r="AL143" i="7"/>
  <c r="AL144" i="7"/>
  <c r="AL145" i="7"/>
  <c r="AL146" i="7"/>
  <c r="AL147" i="7"/>
  <c r="AL148" i="7"/>
  <c r="AL149" i="7"/>
  <c r="AL150" i="7"/>
  <c r="AL151" i="7"/>
  <c r="AL152" i="7"/>
  <c r="AL153" i="7"/>
  <c r="AL154" i="7"/>
  <c r="AL155" i="7"/>
  <c r="AL156" i="7"/>
  <c r="AL157" i="7"/>
  <c r="AL158" i="7"/>
  <c r="AL159" i="7"/>
  <c r="AL160" i="7"/>
  <c r="AL161" i="7"/>
  <c r="AL162" i="7"/>
  <c r="AL163" i="7"/>
  <c r="AL164" i="7"/>
  <c r="AL165" i="7"/>
  <c r="AL166" i="7"/>
  <c r="AL167" i="7"/>
  <c r="AL168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M117" i="7"/>
  <c r="AM118" i="7"/>
  <c r="AM119" i="7"/>
  <c r="AM120" i="7"/>
  <c r="AM121" i="7"/>
  <c r="AM122" i="7"/>
  <c r="AM123" i="7"/>
  <c r="AM124" i="7"/>
  <c r="AM125" i="7"/>
  <c r="AM126" i="7"/>
  <c r="AM127" i="7"/>
  <c r="AM128" i="7"/>
  <c r="AM129" i="7"/>
  <c r="AM130" i="7"/>
  <c r="AM131" i="7"/>
  <c r="AM132" i="7"/>
  <c r="AM133" i="7"/>
  <c r="AM134" i="7"/>
  <c r="AM135" i="7"/>
  <c r="AM136" i="7"/>
  <c r="AM137" i="7"/>
  <c r="AM138" i="7"/>
  <c r="AM139" i="7"/>
  <c r="AM140" i="7"/>
  <c r="AM141" i="7"/>
  <c r="AM142" i="7"/>
  <c r="AM143" i="7"/>
  <c r="AM144" i="7"/>
  <c r="AM145" i="7"/>
  <c r="AM146" i="7"/>
  <c r="AM147" i="7"/>
  <c r="AM148" i="7"/>
  <c r="AM149" i="7"/>
  <c r="AM150" i="7"/>
  <c r="AM151" i="7"/>
  <c r="AM152" i="7"/>
  <c r="AM153" i="7"/>
  <c r="AM154" i="7"/>
  <c r="AM155" i="7"/>
  <c r="AM156" i="7"/>
  <c r="AM157" i="7"/>
  <c r="AM158" i="7"/>
  <c r="AM159" i="7"/>
  <c r="AM160" i="7"/>
  <c r="AM161" i="7"/>
  <c r="AM162" i="7"/>
  <c r="AM163" i="7"/>
  <c r="AM164" i="7"/>
  <c r="AM165" i="7"/>
  <c r="AM166" i="7"/>
  <c r="AM167" i="7"/>
  <c r="AM168" i="7"/>
  <c r="AK169" i="7"/>
  <c r="AL169" i="7"/>
  <c r="AM169" i="7"/>
  <c r="AK170" i="7"/>
  <c r="AL170" i="7"/>
  <c r="AM170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F86" i="7"/>
  <c r="E86" i="7"/>
  <c r="AF86" i="7"/>
  <c r="AF87" i="7"/>
  <c r="AF88" i="7"/>
  <c r="AF89" i="7"/>
  <c r="F90" i="7"/>
  <c r="E90" i="7"/>
  <c r="AF90" i="7"/>
  <c r="F91" i="7"/>
  <c r="E91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F125" i="7"/>
  <c r="E125" i="7"/>
  <c r="AF125" i="7"/>
  <c r="AF126" i="7"/>
  <c r="AF127" i="7"/>
  <c r="AF128" i="7"/>
  <c r="AF129" i="7"/>
  <c r="F130" i="7"/>
  <c r="E130" i="7"/>
  <c r="AF130" i="7"/>
  <c r="F131" i="7"/>
  <c r="E131" i="7"/>
  <c r="AF131" i="7"/>
  <c r="F132" i="7"/>
  <c r="E132" i="7"/>
  <c r="AF132" i="7"/>
  <c r="F133" i="7"/>
  <c r="E133" i="7"/>
  <c r="AF133" i="7"/>
  <c r="F134" i="7"/>
  <c r="E134" i="7"/>
  <c r="AF134" i="7"/>
  <c r="F135" i="7"/>
  <c r="E135" i="7"/>
  <c r="AF135" i="7"/>
  <c r="F136" i="7"/>
  <c r="E136" i="7"/>
  <c r="AF136" i="7"/>
  <c r="F137" i="7"/>
  <c r="E137" i="7"/>
  <c r="AF137" i="7"/>
  <c r="F138" i="7"/>
  <c r="E138" i="7"/>
  <c r="AF138" i="7"/>
  <c r="F139" i="7"/>
  <c r="E139" i="7"/>
  <c r="AF139" i="7"/>
  <c r="F140" i="7"/>
  <c r="E140" i="7"/>
  <c r="AF140" i="7"/>
  <c r="F141" i="7"/>
  <c r="E141" i="7"/>
  <c r="AF141" i="7"/>
  <c r="F142" i="7"/>
  <c r="E142" i="7"/>
  <c r="AF142" i="7"/>
  <c r="F143" i="7"/>
  <c r="E143" i="7"/>
  <c r="AF143" i="7"/>
  <c r="AF144" i="7"/>
  <c r="AF145" i="7"/>
  <c r="F146" i="7"/>
  <c r="E146" i="7"/>
  <c r="AF146" i="7"/>
  <c r="F147" i="7"/>
  <c r="E147" i="7"/>
  <c r="AF147" i="7"/>
  <c r="F148" i="7"/>
  <c r="E148" i="7"/>
  <c r="AF148" i="7"/>
  <c r="F149" i="7"/>
  <c r="E149" i="7"/>
  <c r="AF149" i="7"/>
  <c r="F150" i="7"/>
  <c r="E150" i="7"/>
  <c r="AF150" i="7"/>
  <c r="F151" i="7"/>
  <c r="E151" i="7"/>
  <c r="AF151" i="7"/>
  <c r="F152" i="7"/>
  <c r="E152" i="7"/>
  <c r="AF152" i="7"/>
  <c r="F153" i="7"/>
  <c r="E153" i="7"/>
  <c r="AF153" i="7"/>
  <c r="F154" i="7"/>
  <c r="E154" i="7"/>
  <c r="AF154" i="7"/>
  <c r="F155" i="7"/>
  <c r="E155" i="7"/>
  <c r="AF155" i="7"/>
  <c r="F156" i="7"/>
  <c r="E156" i="7"/>
  <c r="AF156" i="7"/>
  <c r="F157" i="7"/>
  <c r="E157" i="7"/>
  <c r="AF157" i="7"/>
  <c r="F158" i="7"/>
  <c r="E158" i="7"/>
  <c r="AF158" i="7"/>
  <c r="F159" i="7"/>
  <c r="E159" i="7"/>
  <c r="AF159" i="7"/>
  <c r="F160" i="7"/>
  <c r="E160" i="7"/>
  <c r="AF160" i="7"/>
  <c r="F161" i="7"/>
  <c r="E161" i="7"/>
  <c r="AF161" i="7"/>
  <c r="F162" i="7"/>
  <c r="E162" i="7"/>
  <c r="AF162" i="7"/>
  <c r="AF163" i="7"/>
  <c r="AF164" i="7"/>
  <c r="AF165" i="7"/>
  <c r="F166" i="7"/>
  <c r="E166" i="7"/>
  <c r="AF166" i="7"/>
  <c r="F167" i="7"/>
  <c r="E167" i="7"/>
  <c r="AF167" i="7"/>
  <c r="AF168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AG168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F169" i="7"/>
  <c r="R168" i="7"/>
  <c r="AG169" i="7"/>
  <c r="AH169" i="7"/>
  <c r="AF170" i="7"/>
  <c r="R169" i="7"/>
  <c r="AG170" i="7"/>
  <c r="AH170" i="7"/>
  <c r="D86" i="7"/>
  <c r="D1" i="7"/>
  <c r="D4" i="7"/>
  <c r="D90" i="7"/>
  <c r="D91" i="7"/>
  <c r="AG99" i="7"/>
  <c r="D3" i="7"/>
  <c r="D2" i="7"/>
  <c r="AG100" i="7"/>
  <c r="AG101" i="7"/>
  <c r="AG102" i="7"/>
  <c r="AG103" i="7"/>
  <c r="AG10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Q100" i="7"/>
  <c r="S100" i="7"/>
  <c r="Q101" i="7"/>
  <c r="S101" i="7"/>
  <c r="Q102" i="7"/>
  <c r="S102" i="7"/>
  <c r="Q103" i="7"/>
  <c r="S103" i="7"/>
  <c r="Q104" i="7"/>
  <c r="S104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D51" i="7"/>
  <c r="D52" i="7"/>
  <c r="D53" i="7"/>
  <c r="D55" i="7"/>
  <c r="D61" i="7"/>
  <c r="D62" i="7"/>
  <c r="D63" i="7"/>
  <c r="D64" i="7"/>
  <c r="D72" i="7"/>
  <c r="D77" i="7"/>
  <c r="D80" i="7"/>
  <c r="D105" i="7"/>
  <c r="D106" i="7"/>
  <c r="D107" i="7"/>
  <c r="D108" i="7"/>
  <c r="AR171" i="7"/>
  <c r="AR172" i="7"/>
  <c r="AR173" i="7"/>
  <c r="AR174" i="7"/>
  <c r="AR175" i="7"/>
  <c r="AR176" i="7"/>
  <c r="AR177" i="7"/>
  <c r="AR178" i="7"/>
  <c r="AR179" i="7"/>
  <c r="AR180" i="7"/>
  <c r="AR181" i="7"/>
  <c r="AR182" i="7"/>
  <c r="AR183" i="7"/>
  <c r="AR184" i="7"/>
  <c r="AR185" i="7"/>
  <c r="AR186" i="7"/>
  <c r="AR187" i="7"/>
  <c r="AR188" i="7"/>
  <c r="AR189" i="7"/>
  <c r="AR190" i="7"/>
  <c r="AR191" i="7"/>
  <c r="AR192" i="7"/>
  <c r="AR193" i="7"/>
  <c r="AR194" i="7"/>
  <c r="AR195" i="7"/>
  <c r="AR196" i="7"/>
  <c r="AR197" i="7"/>
  <c r="AR198" i="7"/>
  <c r="AR199" i="7"/>
  <c r="AR200" i="7"/>
  <c r="AR201" i="7"/>
  <c r="AR202" i="7"/>
  <c r="AR203" i="7"/>
  <c r="AR204" i="7"/>
  <c r="AR205" i="7"/>
  <c r="AR206" i="7"/>
  <c r="AR207" i="7"/>
  <c r="AR208" i="7"/>
  <c r="AR209" i="7"/>
  <c r="AR210" i="7"/>
  <c r="AR211" i="7"/>
  <c r="AR212" i="7"/>
  <c r="AR213" i="7"/>
  <c r="AR214" i="7"/>
  <c r="AR215" i="7"/>
  <c r="AR216" i="7"/>
  <c r="AR217" i="7"/>
  <c r="AR218" i="7"/>
  <c r="AR219" i="7"/>
  <c r="AR220" i="7"/>
  <c r="AR221" i="7"/>
  <c r="AR222" i="7"/>
  <c r="AR223" i="7"/>
  <c r="AR224" i="7"/>
  <c r="AR225" i="7"/>
  <c r="AR226" i="7"/>
  <c r="AR227" i="7"/>
  <c r="AR228" i="7"/>
  <c r="AR229" i="7"/>
  <c r="AR230" i="7"/>
  <c r="AR231" i="7"/>
  <c r="AR232" i="7"/>
  <c r="AR233" i="7"/>
  <c r="AR234" i="7"/>
  <c r="AR235" i="7"/>
  <c r="AR236" i="7"/>
  <c r="AR237" i="7"/>
  <c r="AR238" i="7"/>
  <c r="AR239" i="7"/>
  <c r="AR240" i="7"/>
  <c r="AR241" i="7"/>
  <c r="AR242" i="7"/>
  <c r="AR243" i="7"/>
  <c r="AR244" i="7"/>
  <c r="AR245" i="7"/>
  <c r="AR246" i="7"/>
  <c r="AR247" i="7"/>
  <c r="AR248" i="7"/>
  <c r="AR249" i="7"/>
  <c r="AR250" i="7"/>
  <c r="AR251" i="7"/>
  <c r="AR252" i="7"/>
  <c r="AR253" i="7"/>
  <c r="AR254" i="7"/>
  <c r="AR255" i="7"/>
  <c r="AR256" i="7"/>
  <c r="AR257" i="7"/>
  <c r="AR258" i="7"/>
  <c r="AR259" i="7"/>
  <c r="AR260" i="7"/>
  <c r="AR261" i="7"/>
  <c r="AR262" i="7"/>
  <c r="AR263" i="7"/>
  <c r="AR264" i="7"/>
  <c r="AR265" i="7"/>
  <c r="AR266" i="7"/>
  <c r="AR267" i="7"/>
  <c r="D116" i="7"/>
  <c r="D125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6" i="7"/>
  <c r="D167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AH234" i="7"/>
  <c r="AH235" i="7"/>
  <c r="AH236" i="7"/>
  <c r="AH237" i="7"/>
  <c r="AH238" i="7"/>
  <c r="AH239" i="7"/>
  <c r="AH240" i="7"/>
  <c r="AH241" i="7"/>
  <c r="AH242" i="7"/>
  <c r="AH243" i="7"/>
  <c r="AH244" i="7"/>
  <c r="AH245" i="7"/>
  <c r="AH246" i="7"/>
  <c r="AH247" i="7"/>
  <c r="AH248" i="7"/>
  <c r="AH249" i="7"/>
  <c r="AH250" i="7"/>
  <c r="AH251" i="7"/>
  <c r="AH252" i="7"/>
  <c r="AH253" i="7"/>
  <c r="AH254" i="7"/>
  <c r="AH255" i="7"/>
  <c r="AH256" i="7"/>
  <c r="AH257" i="7"/>
  <c r="AH258" i="7"/>
  <c r="AH259" i="7"/>
  <c r="AH260" i="7"/>
  <c r="AH261" i="7"/>
  <c r="AH262" i="7"/>
  <c r="AH263" i="7"/>
  <c r="AH264" i="7"/>
  <c r="AH265" i="7"/>
  <c r="AH266" i="7"/>
  <c r="AH267" i="7"/>
  <c r="F191" i="7"/>
  <c r="D191" i="7"/>
  <c r="E191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X164" i="7"/>
  <c r="X165" i="7"/>
  <c r="X166" i="7"/>
  <c r="X167" i="7"/>
  <c r="X168" i="7"/>
  <c r="X169" i="7"/>
  <c r="X170" i="7"/>
  <c r="X171" i="7"/>
  <c r="X172" i="7"/>
  <c r="X173" i="7"/>
  <c r="F174" i="7"/>
  <c r="D174" i="7"/>
  <c r="E174" i="7"/>
  <c r="X174" i="7"/>
  <c r="X175" i="7"/>
  <c r="F176" i="7"/>
  <c r="D176" i="7"/>
  <c r="E176" i="7"/>
  <c r="X176" i="7"/>
  <c r="F177" i="7"/>
  <c r="D177" i="7"/>
  <c r="E177" i="7"/>
  <c r="X177" i="7"/>
  <c r="F178" i="7"/>
  <c r="D178" i="7"/>
  <c r="E178" i="7"/>
  <c r="X178" i="7"/>
  <c r="F179" i="7"/>
  <c r="D179" i="7"/>
  <c r="E179" i="7"/>
  <c r="X179" i="7"/>
  <c r="F180" i="7"/>
  <c r="D180" i="7"/>
  <c r="E180" i="7"/>
  <c r="X180" i="7"/>
  <c r="F181" i="7"/>
  <c r="E181" i="7"/>
  <c r="X181" i="7"/>
  <c r="F182" i="7"/>
  <c r="D182" i="7"/>
  <c r="E182" i="7"/>
  <c r="X182" i="7"/>
  <c r="F183" i="7"/>
  <c r="D183" i="7"/>
  <c r="E183" i="7"/>
  <c r="X183" i="7"/>
  <c r="F184" i="7"/>
  <c r="D184" i="7"/>
  <c r="E184" i="7"/>
  <c r="X184" i="7"/>
  <c r="X185" i="7"/>
  <c r="X186" i="7"/>
  <c r="X187" i="7"/>
  <c r="X188" i="7"/>
  <c r="F189" i="7"/>
  <c r="D189" i="7"/>
  <c r="E189" i="7"/>
  <c r="X189" i="7"/>
  <c r="F190" i="7"/>
  <c r="D190" i="7"/>
  <c r="E190" i="7"/>
  <c r="X190" i="7"/>
  <c r="X191" i="7"/>
  <c r="F192" i="7"/>
  <c r="D192" i="7"/>
  <c r="E192" i="7"/>
  <c r="X192" i="7"/>
  <c r="F193" i="7"/>
  <c r="D193" i="7"/>
  <c r="E193" i="7"/>
  <c r="X193" i="7"/>
  <c r="F194" i="7"/>
  <c r="D194" i="7"/>
  <c r="E194" i="7"/>
  <c r="X194" i="7"/>
  <c r="F195" i="7"/>
  <c r="E195" i="7"/>
  <c r="X195" i="7"/>
  <c r="X196" i="7"/>
  <c r="X197" i="7"/>
  <c r="X198" i="7"/>
  <c r="X199" i="7"/>
  <c r="F200" i="7"/>
  <c r="D200" i="7"/>
  <c r="E200" i="7"/>
  <c r="X200" i="7"/>
  <c r="F201" i="7"/>
  <c r="D201" i="7"/>
  <c r="E201" i="7"/>
  <c r="X201" i="7"/>
  <c r="X202" i="7"/>
  <c r="X203" i="7"/>
  <c r="X204" i="7"/>
  <c r="F205" i="7"/>
  <c r="E205" i="7"/>
  <c r="X205" i="7"/>
  <c r="F206" i="7"/>
  <c r="D206" i="7"/>
  <c r="E206" i="7"/>
  <c r="X206" i="7"/>
  <c r="F207" i="7"/>
  <c r="D207" i="7"/>
  <c r="E207" i="7"/>
  <c r="X207" i="7"/>
  <c r="F208" i="7"/>
  <c r="D208" i="7"/>
  <c r="E208" i="7"/>
  <c r="X208" i="7"/>
  <c r="F209" i="7"/>
  <c r="D209" i="7"/>
  <c r="E209" i="7"/>
  <c r="X209" i="7"/>
  <c r="X210" i="7"/>
  <c r="X211" i="7"/>
  <c r="X212" i="7"/>
  <c r="X213" i="7"/>
  <c r="F214" i="7"/>
  <c r="D214" i="7"/>
  <c r="E214" i="7"/>
  <c r="X214" i="7"/>
  <c r="F215" i="7"/>
  <c r="D215" i="7"/>
  <c r="E215" i="7"/>
  <c r="X215" i="7"/>
  <c r="F216" i="7"/>
  <c r="D216" i="7"/>
  <c r="E216" i="7"/>
  <c r="X216" i="7"/>
  <c r="F217" i="7"/>
  <c r="D217" i="7"/>
  <c r="E217" i="7"/>
  <c r="X217" i="7"/>
  <c r="F218" i="7"/>
  <c r="D218" i="7"/>
  <c r="E218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A101" i="7"/>
  <c r="AB101" i="7"/>
  <c r="AC101" i="7"/>
  <c r="AA102" i="7"/>
  <c r="AB102" i="7"/>
  <c r="AC102" i="7"/>
  <c r="AA103" i="7"/>
  <c r="AB103" i="7"/>
  <c r="AC103" i="7"/>
  <c r="AA104" i="7"/>
  <c r="AB104" i="7"/>
  <c r="AC104" i="7"/>
  <c r="AA105" i="7"/>
  <c r="AB105" i="7"/>
  <c r="AC105" i="7"/>
  <c r="AA106" i="7"/>
  <c r="AB106" i="7"/>
  <c r="AC106" i="7"/>
  <c r="AA107" i="7"/>
  <c r="AB107" i="7"/>
  <c r="AC107" i="7"/>
  <c r="AA108" i="7"/>
  <c r="AB108" i="7"/>
  <c r="AC108" i="7"/>
  <c r="AA109" i="7"/>
  <c r="AB109" i="7"/>
  <c r="AC109" i="7"/>
  <c r="AA110" i="7"/>
  <c r="AB110" i="7"/>
  <c r="AC110" i="7"/>
  <c r="AA111" i="7"/>
  <c r="AB111" i="7"/>
  <c r="AC111" i="7"/>
  <c r="AA112" i="7"/>
  <c r="AB112" i="7"/>
  <c r="AC112" i="7"/>
  <c r="AA113" i="7"/>
  <c r="AB113" i="7"/>
  <c r="AC113" i="7"/>
  <c r="AA114" i="7"/>
  <c r="AB114" i="7"/>
  <c r="AC114" i="7"/>
  <c r="AA115" i="7"/>
  <c r="AB115" i="7"/>
  <c r="AC115" i="7"/>
  <c r="AA116" i="7"/>
  <c r="AB116" i="7"/>
  <c r="AC116" i="7"/>
  <c r="AA117" i="7"/>
  <c r="AB117" i="7"/>
  <c r="AC117" i="7"/>
  <c r="AA118" i="7"/>
  <c r="AB118" i="7"/>
  <c r="AC118" i="7"/>
  <c r="AA119" i="7"/>
  <c r="AB119" i="7"/>
  <c r="AC119" i="7"/>
  <c r="AA120" i="7"/>
  <c r="AB120" i="7"/>
  <c r="AC120" i="7"/>
  <c r="AA121" i="7"/>
  <c r="AB121" i="7"/>
  <c r="AC121" i="7"/>
  <c r="AA122" i="7"/>
  <c r="AB122" i="7"/>
  <c r="AC122" i="7"/>
  <c r="AA123" i="7"/>
  <c r="AB123" i="7"/>
  <c r="AC123" i="7"/>
  <c r="AA124" i="7"/>
  <c r="AB124" i="7"/>
  <c r="AC124" i="7"/>
  <c r="AA125" i="7"/>
  <c r="AB125" i="7"/>
  <c r="AC125" i="7"/>
  <c r="AA126" i="7"/>
  <c r="AB126" i="7"/>
  <c r="AC126" i="7"/>
  <c r="AA127" i="7"/>
  <c r="AB127" i="7"/>
  <c r="AC127" i="7"/>
  <c r="AA128" i="7"/>
  <c r="AB128" i="7"/>
  <c r="AC128" i="7"/>
  <c r="AA129" i="7"/>
  <c r="AB129" i="7"/>
  <c r="AC129" i="7"/>
  <c r="AA130" i="7"/>
  <c r="AB130" i="7"/>
  <c r="AC130" i="7"/>
  <c r="AA131" i="7"/>
  <c r="AB131" i="7"/>
  <c r="AC131" i="7"/>
  <c r="AA132" i="7"/>
  <c r="AB132" i="7"/>
  <c r="AC132" i="7"/>
  <c r="AA133" i="7"/>
  <c r="AB133" i="7"/>
  <c r="AC133" i="7"/>
  <c r="AA134" i="7"/>
  <c r="AB134" i="7"/>
  <c r="AC134" i="7"/>
  <c r="AA135" i="7"/>
  <c r="AB135" i="7"/>
  <c r="AC135" i="7"/>
  <c r="AA136" i="7"/>
  <c r="AB136" i="7"/>
  <c r="AC136" i="7"/>
  <c r="AA137" i="7"/>
  <c r="AB137" i="7"/>
  <c r="AC137" i="7"/>
  <c r="AA138" i="7"/>
  <c r="AB138" i="7"/>
  <c r="AC138" i="7"/>
  <c r="AA139" i="7"/>
  <c r="AB139" i="7"/>
  <c r="AC139" i="7"/>
  <c r="AA140" i="7"/>
  <c r="AB140" i="7"/>
  <c r="AC140" i="7"/>
  <c r="AA141" i="7"/>
  <c r="AB141" i="7"/>
  <c r="AC141" i="7"/>
  <c r="AA142" i="7"/>
  <c r="AB142" i="7"/>
  <c r="AC142" i="7"/>
  <c r="AA143" i="7"/>
  <c r="AB143" i="7"/>
  <c r="AC143" i="7"/>
  <c r="AA144" i="7"/>
  <c r="AB144" i="7"/>
  <c r="AC144" i="7"/>
  <c r="AA145" i="7"/>
  <c r="AB145" i="7"/>
  <c r="AC145" i="7"/>
  <c r="AA146" i="7"/>
  <c r="AB146" i="7"/>
  <c r="AC146" i="7"/>
  <c r="AA147" i="7"/>
  <c r="AB147" i="7"/>
  <c r="AC147" i="7"/>
  <c r="AA148" i="7"/>
  <c r="AB148" i="7"/>
  <c r="AC148" i="7"/>
  <c r="AA149" i="7"/>
  <c r="AB149" i="7"/>
  <c r="AC149" i="7"/>
  <c r="AA150" i="7"/>
  <c r="AB150" i="7"/>
  <c r="AC150" i="7"/>
  <c r="AA151" i="7"/>
  <c r="AB151" i="7"/>
  <c r="AC151" i="7"/>
  <c r="AA152" i="7"/>
  <c r="AB152" i="7"/>
  <c r="AC152" i="7"/>
  <c r="AA153" i="7"/>
  <c r="AB153" i="7"/>
  <c r="AC153" i="7"/>
  <c r="AA154" i="7"/>
  <c r="AB154" i="7"/>
  <c r="AC154" i="7"/>
  <c r="AA155" i="7"/>
  <c r="AB155" i="7"/>
  <c r="AC155" i="7"/>
  <c r="AA156" i="7"/>
  <c r="AB156" i="7"/>
  <c r="AC156" i="7"/>
  <c r="AA157" i="7"/>
  <c r="AB157" i="7"/>
  <c r="AC157" i="7"/>
  <c r="AA158" i="7"/>
  <c r="AB158" i="7"/>
  <c r="AC158" i="7"/>
  <c r="AA159" i="7"/>
  <c r="AB159" i="7"/>
  <c r="AC159" i="7"/>
  <c r="AA160" i="7"/>
  <c r="AB160" i="7"/>
  <c r="AC160" i="7"/>
  <c r="AA161" i="7"/>
  <c r="AB161" i="7"/>
  <c r="AC161" i="7"/>
  <c r="AA162" i="7"/>
  <c r="AB162" i="7"/>
  <c r="AC162" i="7"/>
  <c r="AA163" i="7"/>
  <c r="AB163" i="7"/>
  <c r="AC163" i="7"/>
  <c r="AA164" i="7"/>
  <c r="AB164" i="7"/>
  <c r="AC164" i="7"/>
  <c r="AA165" i="7"/>
  <c r="AB165" i="7"/>
  <c r="AC165" i="7"/>
  <c r="AA166" i="7"/>
  <c r="AB166" i="7"/>
  <c r="AC166" i="7"/>
  <c r="AA167" i="7"/>
  <c r="AB167" i="7"/>
  <c r="AC167" i="7"/>
  <c r="AA168" i="7"/>
  <c r="AB168" i="7"/>
  <c r="AC168" i="7"/>
  <c r="AA169" i="7"/>
  <c r="AB169" i="7"/>
  <c r="AC169" i="7"/>
  <c r="F170" i="7"/>
  <c r="D170" i="7"/>
  <c r="E170" i="7"/>
  <c r="AA170" i="7"/>
  <c r="AB170" i="7"/>
  <c r="AC170" i="7"/>
  <c r="F171" i="7"/>
  <c r="D171" i="7"/>
  <c r="E171" i="7"/>
  <c r="AA171" i="7"/>
  <c r="AB171" i="7"/>
  <c r="AC171" i="7"/>
  <c r="F172" i="7"/>
  <c r="D172" i="7"/>
  <c r="E172" i="7"/>
  <c r="AA172" i="7"/>
  <c r="AB172" i="7"/>
  <c r="AC172" i="7"/>
  <c r="AA173" i="7"/>
  <c r="AB173" i="7"/>
  <c r="AC173" i="7"/>
  <c r="AA174" i="7"/>
  <c r="AB174" i="7"/>
  <c r="AC174" i="7"/>
  <c r="F175" i="7"/>
  <c r="D175" i="7"/>
  <c r="E175" i="7"/>
  <c r="AA175" i="7"/>
  <c r="AB175" i="7"/>
  <c r="AC175" i="7"/>
  <c r="AA176" i="7"/>
  <c r="AB176" i="7"/>
  <c r="AC176" i="7"/>
  <c r="AA177" i="7"/>
  <c r="AB177" i="7"/>
  <c r="AC177" i="7"/>
  <c r="AA178" i="7"/>
  <c r="AB178" i="7"/>
  <c r="AC178" i="7"/>
  <c r="AA179" i="7"/>
  <c r="AB179" i="7"/>
  <c r="AC179" i="7"/>
  <c r="AA180" i="7"/>
  <c r="AB180" i="7"/>
  <c r="AC180" i="7"/>
  <c r="D181" i="7"/>
  <c r="AA181" i="7"/>
  <c r="AB181" i="7"/>
  <c r="AC181" i="7"/>
  <c r="AA182" i="7"/>
  <c r="AB182" i="7"/>
  <c r="AC182" i="7"/>
  <c r="AA183" i="7"/>
  <c r="AB183" i="7"/>
  <c r="AC183" i="7"/>
  <c r="AA184" i="7"/>
  <c r="AB184" i="7"/>
  <c r="AC184" i="7"/>
  <c r="F185" i="7"/>
  <c r="D185" i="7"/>
  <c r="E185" i="7"/>
  <c r="AA185" i="7"/>
  <c r="AB185" i="7"/>
  <c r="AC185" i="7"/>
  <c r="F186" i="7"/>
  <c r="D186" i="7"/>
  <c r="E186" i="7"/>
  <c r="AA186" i="7"/>
  <c r="AB186" i="7"/>
  <c r="AC186" i="7"/>
  <c r="F187" i="7"/>
  <c r="D187" i="7"/>
  <c r="E187" i="7"/>
  <c r="AA187" i="7"/>
  <c r="AB187" i="7"/>
  <c r="AC187" i="7"/>
  <c r="F188" i="7"/>
  <c r="D188" i="7"/>
  <c r="E188" i="7"/>
  <c r="AA188" i="7"/>
  <c r="AB188" i="7"/>
  <c r="AC188" i="7"/>
  <c r="AA189" i="7"/>
  <c r="AB189" i="7"/>
  <c r="AC189" i="7"/>
  <c r="AA190" i="7"/>
  <c r="AB190" i="7"/>
  <c r="AC190" i="7"/>
  <c r="AA191" i="7"/>
  <c r="AB191" i="7"/>
  <c r="AC191" i="7"/>
  <c r="AA192" i="7"/>
  <c r="AB192" i="7"/>
  <c r="AC192" i="7"/>
  <c r="AA193" i="7"/>
  <c r="AB193" i="7"/>
  <c r="AC193" i="7"/>
  <c r="AA194" i="7"/>
  <c r="AB194" i="7"/>
  <c r="AC194" i="7"/>
  <c r="D195" i="7"/>
  <c r="AA195" i="7"/>
  <c r="AB195" i="7"/>
  <c r="AC195" i="7"/>
  <c r="F196" i="7"/>
  <c r="D196" i="7"/>
  <c r="E196" i="7"/>
  <c r="AA196" i="7"/>
  <c r="AB196" i="7"/>
  <c r="AC196" i="7"/>
  <c r="F197" i="7"/>
  <c r="D197" i="7"/>
  <c r="E197" i="7"/>
  <c r="AA197" i="7"/>
  <c r="AB197" i="7"/>
  <c r="AC197" i="7"/>
  <c r="F198" i="7"/>
  <c r="D198" i="7"/>
  <c r="E198" i="7"/>
  <c r="AA198" i="7"/>
  <c r="AB198" i="7"/>
  <c r="AC198" i="7"/>
  <c r="F199" i="7"/>
  <c r="D199" i="7"/>
  <c r="E199" i="7"/>
  <c r="AA199" i="7"/>
  <c r="AB199" i="7"/>
  <c r="AC199" i="7"/>
  <c r="AA200" i="7"/>
  <c r="AB200" i="7"/>
  <c r="AC200" i="7"/>
  <c r="AA201" i="7"/>
  <c r="AB201" i="7"/>
  <c r="AC201" i="7"/>
  <c r="AA202" i="7"/>
  <c r="AB202" i="7"/>
  <c r="AC202" i="7"/>
  <c r="F203" i="7"/>
  <c r="D203" i="7"/>
  <c r="E203" i="7"/>
  <c r="AA203" i="7"/>
  <c r="AB203" i="7"/>
  <c r="AC203" i="7"/>
  <c r="F204" i="7"/>
  <c r="D204" i="7"/>
  <c r="E204" i="7"/>
  <c r="AA204" i="7"/>
  <c r="AB204" i="7"/>
  <c r="AC204" i="7"/>
  <c r="D205" i="7"/>
  <c r="AA205" i="7"/>
  <c r="AB205" i="7"/>
  <c r="AC205" i="7"/>
  <c r="AA206" i="7"/>
  <c r="AB206" i="7"/>
  <c r="AC206" i="7"/>
  <c r="AA207" i="7"/>
  <c r="AB207" i="7"/>
  <c r="AC207" i="7"/>
  <c r="AA208" i="7"/>
  <c r="AB208" i="7"/>
  <c r="AC208" i="7"/>
  <c r="AA209" i="7"/>
  <c r="AB209" i="7"/>
  <c r="AC209" i="7"/>
  <c r="F210" i="7"/>
  <c r="D210" i="7"/>
  <c r="E210" i="7"/>
  <c r="AA210" i="7"/>
  <c r="AB210" i="7"/>
  <c r="AC210" i="7"/>
  <c r="F211" i="7"/>
  <c r="D211" i="7"/>
  <c r="E211" i="7"/>
  <c r="AA211" i="7"/>
  <c r="AB211" i="7"/>
  <c r="AC211" i="7"/>
  <c r="F212" i="7"/>
  <c r="D212" i="7"/>
  <c r="E212" i="7"/>
  <c r="AA212" i="7"/>
  <c r="AB212" i="7"/>
  <c r="AC212" i="7"/>
  <c r="AA213" i="7"/>
  <c r="AB213" i="7"/>
  <c r="AC213" i="7"/>
  <c r="AA214" i="7"/>
  <c r="AB214" i="7"/>
  <c r="AC214" i="7"/>
  <c r="AA215" i="7"/>
  <c r="AB215" i="7"/>
  <c r="AC215" i="7"/>
  <c r="AA216" i="7"/>
  <c r="AB216" i="7"/>
  <c r="AC216" i="7"/>
  <c r="AA217" i="7"/>
  <c r="AB217" i="7"/>
  <c r="AC217" i="7"/>
  <c r="AA218" i="7"/>
  <c r="AB218" i="7"/>
  <c r="AC218" i="7"/>
  <c r="AA219" i="7"/>
  <c r="AB219" i="7"/>
  <c r="AC219" i="7"/>
  <c r="AA220" i="7"/>
  <c r="AB220" i="7"/>
  <c r="AC220" i="7"/>
  <c r="AA221" i="7"/>
  <c r="AB221" i="7"/>
  <c r="AC221" i="7"/>
  <c r="AA222" i="7"/>
  <c r="AB222" i="7"/>
  <c r="AC222" i="7"/>
  <c r="AA223" i="7"/>
  <c r="AB223" i="7"/>
  <c r="AC223" i="7"/>
  <c r="AA224" i="7"/>
  <c r="AB224" i="7"/>
  <c r="AC224" i="7"/>
  <c r="AA225" i="7"/>
  <c r="AB225" i="7"/>
  <c r="AC225" i="7"/>
  <c r="AA226" i="7"/>
  <c r="AB226" i="7"/>
  <c r="AC226" i="7"/>
  <c r="AA227" i="7"/>
  <c r="AB227" i="7"/>
  <c r="AC227" i="7"/>
  <c r="AA228" i="7"/>
  <c r="AB228" i="7"/>
  <c r="AC228" i="7"/>
  <c r="AA229" i="7"/>
  <c r="AB229" i="7"/>
  <c r="AC229" i="7"/>
  <c r="AA230" i="7"/>
  <c r="AB230" i="7"/>
  <c r="AC230" i="7"/>
  <c r="AA231" i="7"/>
  <c r="AB231" i="7"/>
  <c r="AC231" i="7"/>
  <c r="AA232" i="7"/>
  <c r="AB232" i="7"/>
  <c r="AC232" i="7"/>
  <c r="AA233" i="7"/>
  <c r="AB233" i="7"/>
  <c r="AC233" i="7"/>
  <c r="AA234" i="7"/>
  <c r="AB234" i="7"/>
  <c r="AC234" i="7"/>
  <c r="AA235" i="7"/>
  <c r="AB235" i="7"/>
  <c r="AC235" i="7"/>
  <c r="AA236" i="7"/>
  <c r="AB236" i="7"/>
  <c r="AC236" i="7"/>
  <c r="AA237" i="7"/>
  <c r="AB237" i="7"/>
  <c r="AC237" i="7"/>
  <c r="AA238" i="7"/>
  <c r="AB238" i="7"/>
  <c r="AC238" i="7"/>
  <c r="AA239" i="7"/>
  <c r="AB239" i="7"/>
  <c r="AC239" i="7"/>
  <c r="AA240" i="7"/>
  <c r="AB240" i="7"/>
  <c r="AC240" i="7"/>
  <c r="AA241" i="7"/>
  <c r="AB241" i="7"/>
  <c r="AC241" i="7"/>
  <c r="AA242" i="7"/>
  <c r="AB242" i="7"/>
  <c r="AC242" i="7"/>
  <c r="AA243" i="7"/>
  <c r="AB243" i="7"/>
  <c r="AC243" i="7"/>
  <c r="AA244" i="7"/>
  <c r="AB244" i="7"/>
  <c r="AC244" i="7"/>
  <c r="AA245" i="7"/>
  <c r="AB245" i="7"/>
  <c r="AC245" i="7"/>
  <c r="AA246" i="7"/>
  <c r="AB246" i="7"/>
  <c r="AC246" i="7"/>
  <c r="AA247" i="7"/>
  <c r="AB247" i="7"/>
  <c r="AC247" i="7"/>
  <c r="AA248" i="7"/>
  <c r="AB248" i="7"/>
  <c r="AC248" i="7"/>
  <c r="AA249" i="7"/>
  <c r="AB249" i="7"/>
  <c r="AC249" i="7"/>
  <c r="AA250" i="7"/>
  <c r="AB250" i="7"/>
  <c r="AC250" i="7"/>
  <c r="AA251" i="7"/>
  <c r="AB251" i="7"/>
  <c r="AC251" i="7"/>
  <c r="AA252" i="7"/>
  <c r="AB252" i="7"/>
  <c r="AC252" i="7"/>
  <c r="AA253" i="7"/>
  <c r="AB253" i="7"/>
  <c r="AC253" i="7"/>
  <c r="AA254" i="7"/>
  <c r="AB254" i="7"/>
  <c r="AC254" i="7"/>
  <c r="AA255" i="7"/>
  <c r="AB255" i="7"/>
  <c r="AC255" i="7"/>
  <c r="AA256" i="7"/>
  <c r="AB256" i="7"/>
  <c r="AC256" i="7"/>
  <c r="AA257" i="7"/>
  <c r="AB257" i="7"/>
  <c r="AC257" i="7"/>
  <c r="AA258" i="7"/>
  <c r="AB258" i="7"/>
  <c r="AC258" i="7"/>
  <c r="AA259" i="7"/>
  <c r="AB259" i="7"/>
  <c r="AC259" i="7"/>
  <c r="AA260" i="7"/>
  <c r="AB260" i="7"/>
  <c r="AC260" i="7"/>
  <c r="AA261" i="7"/>
  <c r="AB261" i="7"/>
  <c r="AC261" i="7"/>
  <c r="AA262" i="7"/>
  <c r="AB262" i="7"/>
  <c r="AC262" i="7"/>
  <c r="AA263" i="7"/>
  <c r="AB263" i="7"/>
  <c r="AC263" i="7"/>
  <c r="AA264" i="7"/>
  <c r="AB264" i="7"/>
  <c r="AC264" i="7"/>
  <c r="AA265" i="7"/>
  <c r="AB265" i="7"/>
  <c r="AC265" i="7"/>
  <c r="AA266" i="7"/>
  <c r="AB266" i="7"/>
  <c r="AC266" i="7"/>
  <c r="AA267" i="7"/>
  <c r="AB267" i="7"/>
  <c r="AC267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F221" i="7"/>
  <c r="D221" i="7"/>
  <c r="E221" i="7"/>
  <c r="R221" i="7"/>
  <c r="F222" i="7"/>
  <c r="D222" i="7"/>
  <c r="E222" i="7"/>
  <c r="R222" i="7"/>
  <c r="F223" i="7"/>
  <c r="D223" i="7"/>
  <c r="E223" i="7"/>
  <c r="R223" i="7"/>
  <c r="F224" i="7"/>
  <c r="D224" i="7"/>
  <c r="E224" i="7"/>
  <c r="R224" i="7"/>
  <c r="F225" i="7"/>
  <c r="D225" i="7"/>
  <c r="E225" i="7"/>
  <c r="R225" i="7"/>
  <c r="F226" i="7"/>
  <c r="D226" i="7"/>
  <c r="E226" i="7"/>
  <c r="R226" i="7"/>
  <c r="F227" i="7"/>
  <c r="D227" i="7"/>
  <c r="E227" i="7"/>
  <c r="R227" i="7"/>
  <c r="F228" i="7"/>
  <c r="D228" i="7"/>
  <c r="E228" i="7"/>
  <c r="R228" i="7"/>
  <c r="R229" i="7"/>
  <c r="R230" i="7"/>
  <c r="F231" i="7"/>
  <c r="D231" i="7"/>
  <c r="E231" i="7"/>
  <c r="R231" i="7"/>
  <c r="R232" i="7"/>
  <c r="F233" i="7"/>
  <c r="D233" i="7"/>
  <c r="E233" i="7"/>
  <c r="R233" i="7"/>
  <c r="F234" i="7"/>
  <c r="D234" i="7"/>
  <c r="E234" i="7"/>
  <c r="R234" i="7"/>
  <c r="F235" i="7"/>
  <c r="D235" i="7"/>
  <c r="E235" i="7"/>
  <c r="R235" i="7"/>
  <c r="F236" i="7"/>
  <c r="D236" i="7"/>
  <c r="E236" i="7"/>
  <c r="R236" i="7"/>
  <c r="F237" i="7"/>
  <c r="D237" i="7"/>
  <c r="E237" i="7"/>
  <c r="R237" i="7"/>
  <c r="F238" i="7"/>
  <c r="D238" i="7"/>
  <c r="E238" i="7"/>
  <c r="R238" i="7"/>
  <c r="F239" i="7"/>
  <c r="D239" i="7"/>
  <c r="E239" i="7"/>
  <c r="R239" i="7"/>
  <c r="F240" i="7"/>
  <c r="D240" i="7"/>
  <c r="E240" i="7"/>
  <c r="R240" i="7"/>
  <c r="F241" i="7"/>
  <c r="D241" i="7"/>
  <c r="E241" i="7"/>
  <c r="R241" i="7"/>
  <c r="F242" i="7"/>
  <c r="D242" i="7"/>
  <c r="E242" i="7"/>
  <c r="R242" i="7"/>
  <c r="F243" i="7"/>
  <c r="D243" i="7"/>
  <c r="E243" i="7"/>
  <c r="R243" i="7"/>
  <c r="F244" i="7"/>
  <c r="D244" i="7"/>
  <c r="E244" i="7"/>
  <c r="R244" i="7"/>
  <c r="F245" i="7"/>
  <c r="D245" i="7"/>
  <c r="E245" i="7"/>
  <c r="R245" i="7"/>
  <c r="F246" i="7"/>
  <c r="D246" i="7"/>
  <c r="E246" i="7"/>
  <c r="R246" i="7"/>
  <c r="F247" i="7"/>
  <c r="D247" i="7"/>
  <c r="E247" i="7"/>
  <c r="R247" i="7"/>
  <c r="F248" i="7"/>
  <c r="D248" i="7"/>
  <c r="E248" i="7"/>
  <c r="R248" i="7"/>
  <c r="F249" i="7"/>
  <c r="D249" i="7"/>
  <c r="E249" i="7"/>
  <c r="R249" i="7"/>
  <c r="F250" i="7"/>
  <c r="D250" i="7"/>
  <c r="E250" i="7"/>
  <c r="R250" i="7"/>
  <c r="F251" i="7"/>
  <c r="D251" i="7"/>
  <c r="E251" i="7"/>
  <c r="R251" i="7"/>
  <c r="F252" i="7"/>
  <c r="D252" i="7"/>
  <c r="E252" i="7"/>
  <c r="R252" i="7"/>
  <c r="F253" i="7"/>
  <c r="D253" i="7"/>
  <c r="E253" i="7"/>
  <c r="R253" i="7"/>
  <c r="F254" i="7"/>
  <c r="D254" i="7"/>
  <c r="E254" i="7"/>
  <c r="R254" i="7"/>
  <c r="F255" i="7"/>
  <c r="D255" i="7"/>
  <c r="E255" i="7"/>
  <c r="R255" i="7"/>
  <c r="F256" i="7"/>
  <c r="D256" i="7"/>
  <c r="E256" i="7"/>
  <c r="R256" i="7"/>
  <c r="F257" i="7"/>
  <c r="D257" i="7"/>
  <c r="E257" i="7"/>
  <c r="R257" i="7"/>
  <c r="F258" i="7"/>
  <c r="D258" i="7"/>
  <c r="E258" i="7"/>
  <c r="R258" i="7"/>
  <c r="F259" i="7"/>
  <c r="D259" i="7"/>
  <c r="E259" i="7"/>
  <c r="R259" i="7"/>
  <c r="F260" i="7"/>
  <c r="D260" i="7"/>
  <c r="E260" i="7"/>
  <c r="R260" i="7"/>
  <c r="R261" i="7"/>
  <c r="F262" i="7"/>
  <c r="D262" i="7"/>
  <c r="E262" i="7"/>
  <c r="R262" i="7"/>
  <c r="F263" i="7"/>
  <c r="D263" i="7"/>
  <c r="E263" i="7"/>
  <c r="R263" i="7"/>
  <c r="F264" i="7"/>
  <c r="D264" i="7"/>
  <c r="E264" i="7"/>
  <c r="R264" i="7"/>
  <c r="R265" i="7"/>
  <c r="F266" i="7"/>
  <c r="D266" i="7"/>
  <c r="E266" i="7"/>
  <c r="R266" i="7"/>
  <c r="F267" i="7"/>
  <c r="D267" i="7"/>
  <c r="E267" i="7"/>
  <c r="W267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W100" i="7"/>
  <c r="X100" i="7"/>
  <c r="W101" i="7"/>
  <c r="X101" i="7"/>
  <c r="W102" i="7"/>
  <c r="X102" i="7"/>
  <c r="W103" i="7"/>
  <c r="X103" i="7"/>
  <c r="W104" i="7"/>
  <c r="X104" i="7"/>
  <c r="W105" i="7"/>
  <c r="X105" i="7"/>
  <c r="W106" i="7"/>
  <c r="X106" i="7"/>
  <c r="W107" i="7"/>
  <c r="X107" i="7"/>
  <c r="W108" i="7"/>
  <c r="X108" i="7"/>
  <c r="W109" i="7"/>
  <c r="X109" i="7"/>
  <c r="W110" i="7"/>
  <c r="X110" i="7"/>
  <c r="W111" i="7"/>
  <c r="X111" i="7"/>
  <c r="W112" i="7"/>
  <c r="X112" i="7"/>
  <c r="W113" i="7"/>
  <c r="X113" i="7"/>
  <c r="W114" i="7"/>
  <c r="X114" i="7"/>
  <c r="W115" i="7"/>
  <c r="X115" i="7"/>
  <c r="W116" i="7"/>
  <c r="X116" i="7"/>
  <c r="W117" i="7"/>
  <c r="X117" i="7"/>
  <c r="W118" i="7"/>
  <c r="X118" i="7"/>
  <c r="W119" i="7"/>
  <c r="X119" i="7"/>
  <c r="W120" i="7"/>
  <c r="X120" i="7"/>
  <c r="W121" i="7"/>
  <c r="X121" i="7"/>
  <c r="W122" i="7"/>
  <c r="X122" i="7"/>
  <c r="W123" i="7"/>
  <c r="X123" i="7"/>
  <c r="W124" i="7"/>
  <c r="X124" i="7"/>
  <c r="W125" i="7"/>
  <c r="X125" i="7"/>
  <c r="W126" i="7"/>
  <c r="X126" i="7"/>
  <c r="W127" i="7"/>
  <c r="X127" i="7"/>
  <c r="W128" i="7"/>
  <c r="X128" i="7"/>
  <c r="W129" i="7"/>
  <c r="X129" i="7"/>
  <c r="W130" i="7"/>
  <c r="X130" i="7"/>
  <c r="W131" i="7"/>
  <c r="X131" i="7"/>
  <c r="W132" i="7"/>
  <c r="X132" i="7"/>
  <c r="W133" i="7"/>
  <c r="X133" i="7"/>
  <c r="W134" i="7"/>
  <c r="X134" i="7"/>
  <c r="W135" i="7"/>
  <c r="X135" i="7"/>
  <c r="W136" i="7"/>
  <c r="X136" i="7"/>
  <c r="W137" i="7"/>
  <c r="X137" i="7"/>
  <c r="W138" i="7"/>
  <c r="X138" i="7"/>
  <c r="W139" i="7"/>
  <c r="X139" i="7"/>
  <c r="W140" i="7"/>
  <c r="X140" i="7"/>
  <c r="W141" i="7"/>
  <c r="X141" i="7"/>
  <c r="W142" i="7"/>
  <c r="X142" i="7"/>
  <c r="W143" i="7"/>
  <c r="X143" i="7"/>
  <c r="W144" i="7"/>
  <c r="X144" i="7"/>
  <c r="W145" i="7"/>
  <c r="X145" i="7"/>
  <c r="W146" i="7"/>
  <c r="X146" i="7"/>
  <c r="W147" i="7"/>
  <c r="X147" i="7"/>
  <c r="W148" i="7"/>
  <c r="X148" i="7"/>
  <c r="W149" i="7"/>
  <c r="X149" i="7"/>
  <c r="W150" i="7"/>
  <c r="X150" i="7"/>
  <c r="W151" i="7"/>
  <c r="X151" i="7"/>
  <c r="W152" i="7"/>
  <c r="X152" i="7"/>
  <c r="W153" i="7"/>
  <c r="X153" i="7"/>
  <c r="W154" i="7"/>
  <c r="X154" i="7"/>
  <c r="W155" i="7"/>
  <c r="X155" i="7"/>
  <c r="W156" i="7"/>
  <c r="X156" i="7"/>
  <c r="W157" i="7"/>
  <c r="X157" i="7"/>
  <c r="W158" i="7"/>
  <c r="X158" i="7"/>
  <c r="W159" i="7"/>
  <c r="X159" i="7"/>
  <c r="W160" i="7"/>
  <c r="X160" i="7"/>
  <c r="W161" i="7"/>
  <c r="X161" i="7"/>
  <c r="W162" i="7"/>
  <c r="X162" i="7"/>
  <c r="W163" i="7"/>
  <c r="X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D87" i="7"/>
  <c r="D92" i="7"/>
  <c r="D101" i="7"/>
  <c r="D102" i="7"/>
  <c r="D103" i="7"/>
  <c r="D104" i="7"/>
  <c r="AG105" i="7"/>
  <c r="AG106" i="7"/>
  <c r="AG107" i="7"/>
  <c r="AG108" i="7"/>
  <c r="AG109" i="7"/>
  <c r="D109" i="7"/>
  <c r="AG110" i="7"/>
  <c r="D110" i="7"/>
  <c r="AG111" i="7"/>
  <c r="D111" i="7"/>
  <c r="AG112" i="7"/>
  <c r="D112" i="7"/>
  <c r="AG113" i="7"/>
  <c r="D113" i="7"/>
  <c r="AG114" i="7"/>
  <c r="D114" i="7"/>
  <c r="AG115" i="7"/>
  <c r="D115" i="7"/>
  <c r="AG116" i="7"/>
  <c r="D117" i="7"/>
  <c r="AG117" i="7"/>
  <c r="AG118" i="7"/>
  <c r="D118" i="7"/>
  <c r="AG119" i="7"/>
  <c r="D119" i="7"/>
  <c r="AG120" i="7"/>
  <c r="D120" i="7"/>
  <c r="AG121" i="7"/>
  <c r="D121" i="7"/>
  <c r="AG122" i="7"/>
  <c r="D122" i="7"/>
  <c r="AG123" i="7"/>
  <c r="D123" i="7"/>
  <c r="AG124" i="7"/>
  <c r="D124" i="7"/>
  <c r="AG125" i="7"/>
  <c r="D126" i="7"/>
  <c r="AG126" i="7"/>
  <c r="AG127" i="7"/>
  <c r="D127" i="7"/>
  <c r="AG128" i="7"/>
  <c r="AG129" i="7"/>
  <c r="AG130" i="7"/>
  <c r="AG131" i="7"/>
  <c r="AG132" i="7"/>
  <c r="AG133" i="7"/>
  <c r="AG134" i="7"/>
  <c r="AG135" i="7"/>
  <c r="AG136" i="7"/>
  <c r="AG137" i="7"/>
  <c r="AG138" i="7"/>
  <c r="AG139" i="7"/>
  <c r="AG140" i="7"/>
  <c r="AG141" i="7"/>
  <c r="AG142" i="7"/>
  <c r="AG143" i="7"/>
  <c r="D144" i="7"/>
  <c r="AG144" i="7"/>
  <c r="D163" i="7"/>
  <c r="F168" i="7"/>
  <c r="D168" i="7"/>
  <c r="E168" i="7"/>
  <c r="D85" i="7"/>
  <c r="D173" i="7"/>
  <c r="D202" i="7"/>
  <c r="D213" i="7"/>
  <c r="H218" i="7"/>
  <c r="D145" i="7"/>
  <c r="D164" i="7"/>
  <c r="D165" i="7"/>
  <c r="H168" i="7"/>
  <c r="D47" i="7"/>
  <c r="D48" i="7"/>
  <c r="D49" i="7"/>
  <c r="D50" i="7"/>
  <c r="D54" i="7"/>
  <c r="D56" i="7"/>
  <c r="D57" i="7"/>
  <c r="D58" i="7"/>
  <c r="D59" i="7"/>
  <c r="D60" i="7"/>
  <c r="D65" i="7"/>
  <c r="D66" i="7"/>
  <c r="D67" i="7"/>
  <c r="D68" i="7"/>
  <c r="D69" i="7"/>
  <c r="D70" i="7"/>
  <c r="D71" i="7"/>
  <c r="D73" i="7"/>
  <c r="D74" i="7"/>
  <c r="D75" i="7"/>
  <c r="D76" i="7"/>
  <c r="D78" i="7"/>
  <c r="D79" i="7"/>
  <c r="D81" i="7"/>
  <c r="D82" i="7"/>
  <c r="D83" i="7"/>
  <c r="D84" i="7"/>
  <c r="D88" i="7"/>
  <c r="D89" i="7"/>
  <c r="D93" i="7"/>
  <c r="D94" i="7"/>
  <c r="D95" i="7"/>
  <c r="D96" i="7"/>
  <c r="D97" i="7"/>
  <c r="D98" i="7"/>
  <c r="D99" i="7"/>
  <c r="H99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H45" i="7"/>
  <c r="I45" i="7"/>
  <c r="I99" i="7"/>
  <c r="I168" i="7"/>
  <c r="I218" i="7"/>
  <c r="D220" i="7"/>
  <c r="D229" i="7"/>
  <c r="D230" i="7"/>
  <c r="D232" i="7"/>
  <c r="D261" i="7"/>
  <c r="D265" i="7"/>
  <c r="H267" i="7"/>
  <c r="I267" i="7"/>
  <c r="F44" i="7"/>
  <c r="E44" i="7"/>
  <c r="F46" i="7"/>
  <c r="E46" i="7"/>
  <c r="F65" i="7"/>
  <c r="E65" i="7"/>
  <c r="F84" i="7"/>
  <c r="E84" i="7"/>
  <c r="F100" i="7"/>
  <c r="E100" i="7"/>
  <c r="F169" i="7"/>
  <c r="E169" i="7"/>
  <c r="F173" i="7"/>
  <c r="E173" i="7"/>
  <c r="F202" i="7"/>
  <c r="E202" i="7"/>
  <c r="F213" i="7"/>
  <c r="E213" i="7"/>
  <c r="F219" i="7"/>
  <c r="E219" i="7"/>
  <c r="F220" i="7"/>
  <c r="E220" i="7"/>
  <c r="F229" i="7"/>
  <c r="E229" i="7"/>
  <c r="F230" i="7"/>
  <c r="E230" i="7"/>
  <c r="F232" i="7"/>
  <c r="E232" i="7"/>
  <c r="F261" i="7"/>
  <c r="E261" i="7"/>
  <c r="F265" i="7"/>
  <c r="E265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18" i="7"/>
  <c r="G19" i="7"/>
  <c r="G20" i="7"/>
  <c r="G21" i="7"/>
  <c r="G22" i="7"/>
  <c r="G23" i="7"/>
  <c r="G24" i="7"/>
  <c r="G25" i="7"/>
  <c r="G26" i="7"/>
  <c r="G27" i="7"/>
  <c r="G28" i="7"/>
  <c r="G29" i="7"/>
  <c r="G17" i="7"/>
  <c r="C90" i="7"/>
  <c r="C91" i="7"/>
  <c r="C92" i="7"/>
  <c r="D11" i="7"/>
  <c r="D13" i="7"/>
  <c r="D14" i="7"/>
  <c r="W45" i="7"/>
  <c r="X45" i="7"/>
  <c r="AG45" i="7"/>
  <c r="W46" i="7"/>
  <c r="X46" i="7"/>
  <c r="AG46" i="7"/>
  <c r="W47" i="7"/>
  <c r="X47" i="7"/>
  <c r="AG47" i="7"/>
  <c r="W48" i="7"/>
  <c r="X48" i="7"/>
  <c r="AG48" i="7"/>
  <c r="W49" i="7"/>
  <c r="X49" i="7"/>
  <c r="AG49" i="7"/>
  <c r="A167" i="7"/>
  <c r="B167" i="7"/>
  <c r="C167" i="7"/>
  <c r="A168" i="7"/>
  <c r="B168" i="7"/>
  <c r="C168" i="7"/>
  <c r="A169" i="7"/>
  <c r="B169" i="7"/>
  <c r="A170" i="7"/>
  <c r="B170" i="7"/>
  <c r="C170" i="7"/>
  <c r="A171" i="7"/>
  <c r="B171" i="7"/>
  <c r="C171" i="7"/>
  <c r="A172" i="7"/>
  <c r="B172" i="7"/>
  <c r="C172" i="7"/>
  <c r="A173" i="7"/>
  <c r="B173" i="7"/>
  <c r="C173" i="7"/>
  <c r="A174" i="7"/>
  <c r="B174" i="7"/>
  <c r="C174" i="7"/>
  <c r="A175" i="7"/>
  <c r="B175" i="7"/>
  <c r="C175" i="7"/>
  <c r="A98" i="7"/>
  <c r="B98" i="7"/>
  <c r="C98" i="7"/>
  <c r="A201" i="7"/>
  <c r="B201" i="7"/>
  <c r="C201" i="7"/>
  <c r="A202" i="7"/>
  <c r="B202" i="7"/>
  <c r="C202" i="7"/>
  <c r="A226" i="7"/>
  <c r="B226" i="7"/>
  <c r="C226" i="7"/>
  <c r="H226" i="7"/>
  <c r="A227" i="7"/>
  <c r="B227" i="7"/>
  <c r="C227" i="7"/>
  <c r="H227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207" i="7"/>
  <c r="AF208" i="7"/>
  <c r="AF209" i="7"/>
  <c r="AF210" i="7"/>
  <c r="AF211" i="7"/>
  <c r="AF212" i="7"/>
  <c r="AF213" i="7"/>
  <c r="AF214" i="7"/>
  <c r="AF215" i="7"/>
  <c r="AF216" i="7"/>
  <c r="AF217" i="7"/>
  <c r="AF218" i="7"/>
  <c r="AF219" i="7"/>
  <c r="AF220" i="7"/>
  <c r="AF221" i="7"/>
  <c r="AF222" i="7"/>
  <c r="AF223" i="7"/>
  <c r="AF224" i="7"/>
  <c r="AF225" i="7"/>
  <c r="AF226" i="7"/>
  <c r="AF227" i="7"/>
  <c r="AF228" i="7"/>
  <c r="AF229" i="7"/>
  <c r="AF230" i="7"/>
  <c r="AF231" i="7"/>
  <c r="AG231" i="7"/>
  <c r="AK171" i="7"/>
  <c r="AK172" i="7"/>
  <c r="AK173" i="7"/>
  <c r="AK174" i="7"/>
  <c r="AK175" i="7"/>
  <c r="AK176" i="7"/>
  <c r="AK177" i="7"/>
  <c r="AK178" i="7"/>
  <c r="AK179" i="7"/>
  <c r="AK180" i="7"/>
  <c r="AK181" i="7"/>
  <c r="AK182" i="7"/>
  <c r="AK183" i="7"/>
  <c r="AK184" i="7"/>
  <c r="AK185" i="7"/>
  <c r="AK186" i="7"/>
  <c r="AK187" i="7"/>
  <c r="AK188" i="7"/>
  <c r="AK189" i="7"/>
  <c r="AK190" i="7"/>
  <c r="AK191" i="7"/>
  <c r="AK192" i="7"/>
  <c r="AK193" i="7"/>
  <c r="AK194" i="7"/>
  <c r="AK195" i="7"/>
  <c r="AK196" i="7"/>
  <c r="AK197" i="7"/>
  <c r="AK198" i="7"/>
  <c r="AK199" i="7"/>
  <c r="AK200" i="7"/>
  <c r="AK201" i="7"/>
  <c r="AK202" i="7"/>
  <c r="AK203" i="7"/>
  <c r="AK204" i="7"/>
  <c r="AK205" i="7"/>
  <c r="AK206" i="7"/>
  <c r="AK207" i="7"/>
  <c r="AK208" i="7"/>
  <c r="AK209" i="7"/>
  <c r="AK210" i="7"/>
  <c r="AK211" i="7"/>
  <c r="AK212" i="7"/>
  <c r="AK213" i="7"/>
  <c r="AK214" i="7"/>
  <c r="AK215" i="7"/>
  <c r="AK216" i="7"/>
  <c r="AK217" i="7"/>
  <c r="AK218" i="7"/>
  <c r="AK219" i="7"/>
  <c r="AK220" i="7"/>
  <c r="AK221" i="7"/>
  <c r="AK222" i="7"/>
  <c r="AK223" i="7"/>
  <c r="AK224" i="7"/>
  <c r="AK225" i="7"/>
  <c r="AK226" i="7"/>
  <c r="AK227" i="7"/>
  <c r="AK228" i="7"/>
  <c r="AK229" i="7"/>
  <c r="AK230" i="7"/>
  <c r="AK231" i="7"/>
  <c r="AL171" i="7"/>
  <c r="AL172" i="7"/>
  <c r="AL173" i="7"/>
  <c r="AL174" i="7"/>
  <c r="AL175" i="7"/>
  <c r="AL176" i="7"/>
  <c r="AL177" i="7"/>
  <c r="AL178" i="7"/>
  <c r="AL179" i="7"/>
  <c r="AL180" i="7"/>
  <c r="AL181" i="7"/>
  <c r="AL182" i="7"/>
  <c r="AL183" i="7"/>
  <c r="AL184" i="7"/>
  <c r="AL185" i="7"/>
  <c r="AL186" i="7"/>
  <c r="AL187" i="7"/>
  <c r="AL188" i="7"/>
  <c r="AL189" i="7"/>
  <c r="AL190" i="7"/>
  <c r="AL191" i="7"/>
  <c r="AL192" i="7"/>
  <c r="AL193" i="7"/>
  <c r="AL194" i="7"/>
  <c r="AL195" i="7"/>
  <c r="AL196" i="7"/>
  <c r="AL197" i="7"/>
  <c r="AL198" i="7"/>
  <c r="AL199" i="7"/>
  <c r="AL200" i="7"/>
  <c r="AL201" i="7"/>
  <c r="AL202" i="7"/>
  <c r="AL203" i="7"/>
  <c r="AL204" i="7"/>
  <c r="AL205" i="7"/>
  <c r="AL206" i="7"/>
  <c r="AL207" i="7"/>
  <c r="AL208" i="7"/>
  <c r="AL209" i="7"/>
  <c r="AL210" i="7"/>
  <c r="AL211" i="7"/>
  <c r="AL212" i="7"/>
  <c r="AL213" i="7"/>
  <c r="AL214" i="7"/>
  <c r="AL215" i="7"/>
  <c r="AL216" i="7"/>
  <c r="AL217" i="7"/>
  <c r="AL218" i="7"/>
  <c r="AL219" i="7"/>
  <c r="AL220" i="7"/>
  <c r="AL221" i="7"/>
  <c r="AL222" i="7"/>
  <c r="AL223" i="7"/>
  <c r="AL224" i="7"/>
  <c r="AL225" i="7"/>
  <c r="AL226" i="7"/>
  <c r="AL227" i="7"/>
  <c r="AL228" i="7"/>
  <c r="AL229" i="7"/>
  <c r="AL230" i="7"/>
  <c r="AL231" i="7"/>
  <c r="AM171" i="7"/>
  <c r="AM172" i="7"/>
  <c r="AM173" i="7"/>
  <c r="AM174" i="7"/>
  <c r="AM175" i="7"/>
  <c r="AM176" i="7"/>
  <c r="AM177" i="7"/>
  <c r="AM178" i="7"/>
  <c r="AM179" i="7"/>
  <c r="AM180" i="7"/>
  <c r="AM181" i="7"/>
  <c r="AM182" i="7"/>
  <c r="AM183" i="7"/>
  <c r="AM184" i="7"/>
  <c r="AM185" i="7"/>
  <c r="AM186" i="7"/>
  <c r="AM187" i="7"/>
  <c r="AM188" i="7"/>
  <c r="AM189" i="7"/>
  <c r="AM190" i="7"/>
  <c r="AM191" i="7"/>
  <c r="AM192" i="7"/>
  <c r="AM193" i="7"/>
  <c r="AM194" i="7"/>
  <c r="AM195" i="7"/>
  <c r="AM196" i="7"/>
  <c r="AM197" i="7"/>
  <c r="AM198" i="7"/>
  <c r="AM199" i="7"/>
  <c r="AM200" i="7"/>
  <c r="AM201" i="7"/>
  <c r="AM202" i="7"/>
  <c r="AM203" i="7"/>
  <c r="AM204" i="7"/>
  <c r="AM205" i="7"/>
  <c r="AM206" i="7"/>
  <c r="AM207" i="7"/>
  <c r="AM208" i="7"/>
  <c r="AM209" i="7"/>
  <c r="AM210" i="7"/>
  <c r="AM211" i="7"/>
  <c r="AM212" i="7"/>
  <c r="AM213" i="7"/>
  <c r="AM214" i="7"/>
  <c r="AM215" i="7"/>
  <c r="AM216" i="7"/>
  <c r="AM217" i="7"/>
  <c r="AM218" i="7"/>
  <c r="AM219" i="7"/>
  <c r="AM220" i="7"/>
  <c r="AM221" i="7"/>
  <c r="AM222" i="7"/>
  <c r="AM223" i="7"/>
  <c r="AM224" i="7"/>
  <c r="AM225" i="7"/>
  <c r="AM226" i="7"/>
  <c r="AM227" i="7"/>
  <c r="AM228" i="7"/>
  <c r="AM229" i="7"/>
  <c r="AM230" i="7"/>
  <c r="AM231" i="7"/>
  <c r="AP171" i="7"/>
  <c r="AP172" i="7"/>
  <c r="AP173" i="7"/>
  <c r="AP174" i="7"/>
  <c r="AP175" i="7"/>
  <c r="AP176" i="7"/>
  <c r="AP177" i="7"/>
  <c r="AP178" i="7"/>
  <c r="AP179" i="7"/>
  <c r="AP180" i="7"/>
  <c r="AP181" i="7"/>
  <c r="AP182" i="7"/>
  <c r="AP183" i="7"/>
  <c r="AP184" i="7"/>
  <c r="AP185" i="7"/>
  <c r="AP186" i="7"/>
  <c r="AP187" i="7"/>
  <c r="AP188" i="7"/>
  <c r="AP189" i="7"/>
  <c r="AP190" i="7"/>
  <c r="AP191" i="7"/>
  <c r="AP192" i="7"/>
  <c r="AP193" i="7"/>
  <c r="AP194" i="7"/>
  <c r="AP195" i="7"/>
  <c r="AP196" i="7"/>
  <c r="AP197" i="7"/>
  <c r="AP198" i="7"/>
  <c r="AP199" i="7"/>
  <c r="AP200" i="7"/>
  <c r="AP201" i="7"/>
  <c r="AP202" i="7"/>
  <c r="AP203" i="7"/>
  <c r="AP204" i="7"/>
  <c r="AP205" i="7"/>
  <c r="AP206" i="7"/>
  <c r="AP207" i="7"/>
  <c r="AP208" i="7"/>
  <c r="AP209" i="7"/>
  <c r="AP210" i="7"/>
  <c r="AP211" i="7"/>
  <c r="AP212" i="7"/>
  <c r="AP213" i="7"/>
  <c r="AP214" i="7"/>
  <c r="AP215" i="7"/>
  <c r="AP216" i="7"/>
  <c r="AP217" i="7"/>
  <c r="AP218" i="7"/>
  <c r="AP219" i="7"/>
  <c r="AP220" i="7"/>
  <c r="AP221" i="7"/>
  <c r="AP222" i="7"/>
  <c r="AP223" i="7"/>
  <c r="AP224" i="7"/>
  <c r="AP225" i="7"/>
  <c r="AP226" i="7"/>
  <c r="AP227" i="7"/>
  <c r="AP228" i="7"/>
  <c r="AP229" i="7"/>
  <c r="AP230" i="7"/>
  <c r="AP231" i="7"/>
  <c r="AQ171" i="7"/>
  <c r="AQ172" i="7"/>
  <c r="AQ173" i="7"/>
  <c r="AQ174" i="7"/>
  <c r="AQ175" i="7"/>
  <c r="AQ176" i="7"/>
  <c r="AQ177" i="7"/>
  <c r="AQ178" i="7"/>
  <c r="AQ179" i="7"/>
  <c r="AQ180" i="7"/>
  <c r="AQ181" i="7"/>
  <c r="AQ182" i="7"/>
  <c r="AQ183" i="7"/>
  <c r="AQ184" i="7"/>
  <c r="AQ185" i="7"/>
  <c r="AQ186" i="7"/>
  <c r="AQ187" i="7"/>
  <c r="AQ188" i="7"/>
  <c r="AQ189" i="7"/>
  <c r="AQ190" i="7"/>
  <c r="AQ191" i="7"/>
  <c r="AQ192" i="7"/>
  <c r="AQ193" i="7"/>
  <c r="AQ194" i="7"/>
  <c r="AQ195" i="7"/>
  <c r="AQ196" i="7"/>
  <c r="AQ197" i="7"/>
  <c r="AQ198" i="7"/>
  <c r="AQ199" i="7"/>
  <c r="AQ200" i="7"/>
  <c r="AQ201" i="7"/>
  <c r="AQ202" i="7"/>
  <c r="AQ203" i="7"/>
  <c r="AQ204" i="7"/>
  <c r="AQ205" i="7"/>
  <c r="AQ206" i="7"/>
  <c r="AQ207" i="7"/>
  <c r="AQ208" i="7"/>
  <c r="AQ209" i="7"/>
  <c r="AQ210" i="7"/>
  <c r="AQ211" i="7"/>
  <c r="AQ212" i="7"/>
  <c r="AQ213" i="7"/>
  <c r="AQ214" i="7"/>
  <c r="AQ215" i="7"/>
  <c r="AQ216" i="7"/>
  <c r="AQ217" i="7"/>
  <c r="AQ218" i="7"/>
  <c r="AQ219" i="7"/>
  <c r="AQ220" i="7"/>
  <c r="AQ221" i="7"/>
  <c r="AQ222" i="7"/>
  <c r="AQ223" i="7"/>
  <c r="AQ224" i="7"/>
  <c r="AQ225" i="7"/>
  <c r="AQ226" i="7"/>
  <c r="AQ227" i="7"/>
  <c r="AQ228" i="7"/>
  <c r="AQ229" i="7"/>
  <c r="AQ230" i="7"/>
  <c r="AQ231" i="7"/>
  <c r="AU171" i="7"/>
  <c r="AU172" i="7"/>
  <c r="AU173" i="7"/>
  <c r="AU174" i="7"/>
  <c r="AU175" i="7"/>
  <c r="AU176" i="7"/>
  <c r="AU177" i="7"/>
  <c r="AU178" i="7"/>
  <c r="AU179" i="7"/>
  <c r="AU180" i="7"/>
  <c r="AU181" i="7"/>
  <c r="AU182" i="7"/>
  <c r="AU183" i="7"/>
  <c r="AU184" i="7"/>
  <c r="AU185" i="7"/>
  <c r="AU186" i="7"/>
  <c r="AU187" i="7"/>
  <c r="AU188" i="7"/>
  <c r="AU189" i="7"/>
  <c r="AU190" i="7"/>
  <c r="AU191" i="7"/>
  <c r="AU192" i="7"/>
  <c r="AU193" i="7"/>
  <c r="AU194" i="7"/>
  <c r="AU195" i="7"/>
  <c r="AU196" i="7"/>
  <c r="AU197" i="7"/>
  <c r="AU198" i="7"/>
  <c r="AU199" i="7"/>
  <c r="AU200" i="7"/>
  <c r="AU201" i="7"/>
  <c r="AU202" i="7"/>
  <c r="AU203" i="7"/>
  <c r="AU204" i="7"/>
  <c r="AU205" i="7"/>
  <c r="AU206" i="7"/>
  <c r="AU207" i="7"/>
  <c r="AU208" i="7"/>
  <c r="AU209" i="7"/>
  <c r="AU210" i="7"/>
  <c r="AU211" i="7"/>
  <c r="AU212" i="7"/>
  <c r="AU213" i="7"/>
  <c r="AU214" i="7"/>
  <c r="AU215" i="7"/>
  <c r="AU216" i="7"/>
  <c r="AU217" i="7"/>
  <c r="AU218" i="7"/>
  <c r="AU219" i="7"/>
  <c r="AU220" i="7"/>
  <c r="AU221" i="7"/>
  <c r="AU222" i="7"/>
  <c r="AU223" i="7"/>
  <c r="AU224" i="7"/>
  <c r="AU225" i="7"/>
  <c r="AU226" i="7"/>
  <c r="AU227" i="7"/>
  <c r="AU228" i="7"/>
  <c r="AU229" i="7"/>
  <c r="AU230" i="7"/>
  <c r="AU231" i="7"/>
  <c r="AV171" i="7"/>
  <c r="AV172" i="7"/>
  <c r="AV173" i="7"/>
  <c r="AV174" i="7"/>
  <c r="AV175" i="7"/>
  <c r="AV176" i="7"/>
  <c r="AV177" i="7"/>
  <c r="AV178" i="7"/>
  <c r="AV179" i="7"/>
  <c r="AV180" i="7"/>
  <c r="AV181" i="7"/>
  <c r="AV182" i="7"/>
  <c r="AV183" i="7"/>
  <c r="AV184" i="7"/>
  <c r="AV185" i="7"/>
  <c r="AV186" i="7"/>
  <c r="AV187" i="7"/>
  <c r="AV188" i="7"/>
  <c r="AV189" i="7"/>
  <c r="AV190" i="7"/>
  <c r="AV191" i="7"/>
  <c r="AV192" i="7"/>
  <c r="AV193" i="7"/>
  <c r="AV194" i="7"/>
  <c r="AV195" i="7"/>
  <c r="AV196" i="7"/>
  <c r="AV197" i="7"/>
  <c r="AV198" i="7"/>
  <c r="AV199" i="7"/>
  <c r="AV200" i="7"/>
  <c r="AV201" i="7"/>
  <c r="AV202" i="7"/>
  <c r="AV203" i="7"/>
  <c r="AV204" i="7"/>
  <c r="AV205" i="7"/>
  <c r="AV206" i="7"/>
  <c r="AV207" i="7"/>
  <c r="AV208" i="7"/>
  <c r="AV209" i="7"/>
  <c r="AV210" i="7"/>
  <c r="AV211" i="7"/>
  <c r="AV212" i="7"/>
  <c r="AV213" i="7"/>
  <c r="AV214" i="7"/>
  <c r="AV215" i="7"/>
  <c r="AV216" i="7"/>
  <c r="AV217" i="7"/>
  <c r="AV218" i="7"/>
  <c r="AV219" i="7"/>
  <c r="AV220" i="7"/>
  <c r="AV221" i="7"/>
  <c r="AV222" i="7"/>
  <c r="AV223" i="7"/>
  <c r="AV224" i="7"/>
  <c r="AV225" i="7"/>
  <c r="AV226" i="7"/>
  <c r="AV227" i="7"/>
  <c r="AV228" i="7"/>
  <c r="AV229" i="7"/>
  <c r="AV230" i="7"/>
  <c r="AV231" i="7"/>
  <c r="AW171" i="7"/>
  <c r="AW172" i="7"/>
  <c r="AW173" i="7"/>
  <c r="AW174" i="7"/>
  <c r="AW175" i="7"/>
  <c r="AW176" i="7"/>
  <c r="AW177" i="7"/>
  <c r="AW178" i="7"/>
  <c r="AW179" i="7"/>
  <c r="AW180" i="7"/>
  <c r="AW181" i="7"/>
  <c r="AW182" i="7"/>
  <c r="AW183" i="7"/>
  <c r="AW184" i="7"/>
  <c r="AW185" i="7"/>
  <c r="AW186" i="7"/>
  <c r="AW187" i="7"/>
  <c r="AW188" i="7"/>
  <c r="AW189" i="7"/>
  <c r="AW190" i="7"/>
  <c r="AW191" i="7"/>
  <c r="AW192" i="7"/>
  <c r="AW193" i="7"/>
  <c r="AW194" i="7"/>
  <c r="AW195" i="7"/>
  <c r="AW196" i="7"/>
  <c r="AW197" i="7"/>
  <c r="AW198" i="7"/>
  <c r="AW199" i="7"/>
  <c r="AW200" i="7"/>
  <c r="AW201" i="7"/>
  <c r="AW202" i="7"/>
  <c r="AW203" i="7"/>
  <c r="AW204" i="7"/>
  <c r="AW205" i="7"/>
  <c r="AW206" i="7"/>
  <c r="AW207" i="7"/>
  <c r="AW208" i="7"/>
  <c r="AW209" i="7"/>
  <c r="AW210" i="7"/>
  <c r="AW211" i="7"/>
  <c r="AW212" i="7"/>
  <c r="AW213" i="7"/>
  <c r="AW214" i="7"/>
  <c r="AW215" i="7"/>
  <c r="AW216" i="7"/>
  <c r="AW217" i="7"/>
  <c r="AW218" i="7"/>
  <c r="AW219" i="7"/>
  <c r="AW220" i="7"/>
  <c r="AW221" i="7"/>
  <c r="AW222" i="7"/>
  <c r="AW223" i="7"/>
  <c r="AW224" i="7"/>
  <c r="AW225" i="7"/>
  <c r="AW226" i="7"/>
  <c r="AW227" i="7"/>
  <c r="AW228" i="7"/>
  <c r="AW229" i="7"/>
  <c r="AW230" i="7"/>
  <c r="AW231" i="7"/>
  <c r="AZ171" i="7"/>
  <c r="AZ172" i="7"/>
  <c r="AZ173" i="7"/>
  <c r="AZ174" i="7"/>
  <c r="AZ175" i="7"/>
  <c r="AZ176" i="7"/>
  <c r="AZ177" i="7"/>
  <c r="AZ178" i="7"/>
  <c r="AZ179" i="7"/>
  <c r="AZ180" i="7"/>
  <c r="AZ181" i="7"/>
  <c r="AZ182" i="7"/>
  <c r="AZ183" i="7"/>
  <c r="AZ184" i="7"/>
  <c r="AZ185" i="7"/>
  <c r="AZ186" i="7"/>
  <c r="AZ187" i="7"/>
  <c r="AZ188" i="7"/>
  <c r="AZ189" i="7"/>
  <c r="AZ190" i="7"/>
  <c r="AZ191" i="7"/>
  <c r="AZ192" i="7"/>
  <c r="AZ193" i="7"/>
  <c r="AZ194" i="7"/>
  <c r="AZ195" i="7"/>
  <c r="AZ196" i="7"/>
  <c r="AZ197" i="7"/>
  <c r="AZ198" i="7"/>
  <c r="AZ199" i="7"/>
  <c r="AZ200" i="7"/>
  <c r="AZ201" i="7"/>
  <c r="AZ202" i="7"/>
  <c r="AZ203" i="7"/>
  <c r="AZ204" i="7"/>
  <c r="AZ205" i="7"/>
  <c r="AZ206" i="7"/>
  <c r="AZ207" i="7"/>
  <c r="AZ208" i="7"/>
  <c r="AZ209" i="7"/>
  <c r="AZ210" i="7"/>
  <c r="AZ211" i="7"/>
  <c r="AZ212" i="7"/>
  <c r="AZ213" i="7"/>
  <c r="AZ214" i="7"/>
  <c r="AZ215" i="7"/>
  <c r="AZ216" i="7"/>
  <c r="AZ217" i="7"/>
  <c r="AZ218" i="7"/>
  <c r="AZ219" i="7"/>
  <c r="AZ220" i="7"/>
  <c r="AZ221" i="7"/>
  <c r="AZ222" i="7"/>
  <c r="AZ223" i="7"/>
  <c r="AZ224" i="7"/>
  <c r="AZ225" i="7"/>
  <c r="AZ226" i="7"/>
  <c r="AZ227" i="7"/>
  <c r="AZ228" i="7"/>
  <c r="AZ229" i="7"/>
  <c r="AZ230" i="7"/>
  <c r="AZ231" i="7"/>
  <c r="BA171" i="7"/>
  <c r="BA172" i="7"/>
  <c r="BA173" i="7"/>
  <c r="BA174" i="7"/>
  <c r="BA175" i="7"/>
  <c r="BA176" i="7"/>
  <c r="BA177" i="7"/>
  <c r="BA178" i="7"/>
  <c r="BA179" i="7"/>
  <c r="BA180" i="7"/>
  <c r="BA181" i="7"/>
  <c r="BA182" i="7"/>
  <c r="BA183" i="7"/>
  <c r="BA184" i="7"/>
  <c r="BA185" i="7"/>
  <c r="BA186" i="7"/>
  <c r="BA187" i="7"/>
  <c r="BA188" i="7"/>
  <c r="BA189" i="7"/>
  <c r="BA190" i="7"/>
  <c r="BA191" i="7"/>
  <c r="BA192" i="7"/>
  <c r="BA193" i="7"/>
  <c r="BA194" i="7"/>
  <c r="BA195" i="7"/>
  <c r="BA196" i="7"/>
  <c r="BA197" i="7"/>
  <c r="BA198" i="7"/>
  <c r="BA199" i="7"/>
  <c r="BA200" i="7"/>
  <c r="BA201" i="7"/>
  <c r="BA202" i="7"/>
  <c r="BA203" i="7"/>
  <c r="BA204" i="7"/>
  <c r="BA205" i="7"/>
  <c r="BA206" i="7"/>
  <c r="BA207" i="7"/>
  <c r="BA208" i="7"/>
  <c r="BA209" i="7"/>
  <c r="BA210" i="7"/>
  <c r="BA211" i="7"/>
  <c r="BA212" i="7"/>
  <c r="BA213" i="7"/>
  <c r="BA214" i="7"/>
  <c r="BA215" i="7"/>
  <c r="BA216" i="7"/>
  <c r="BA217" i="7"/>
  <c r="BA218" i="7"/>
  <c r="BA219" i="7"/>
  <c r="BA220" i="7"/>
  <c r="BA221" i="7"/>
  <c r="BA222" i="7"/>
  <c r="BA223" i="7"/>
  <c r="BA224" i="7"/>
  <c r="BA225" i="7"/>
  <c r="BA226" i="7"/>
  <c r="BA227" i="7"/>
  <c r="BA228" i="7"/>
  <c r="BA229" i="7"/>
  <c r="BA230" i="7"/>
  <c r="BA231" i="7"/>
  <c r="BB171" i="7"/>
  <c r="BB172" i="7"/>
  <c r="BB173" i="7"/>
  <c r="BB174" i="7"/>
  <c r="BB175" i="7"/>
  <c r="BB176" i="7"/>
  <c r="BB177" i="7"/>
  <c r="BB178" i="7"/>
  <c r="BB179" i="7"/>
  <c r="BB180" i="7"/>
  <c r="BB181" i="7"/>
  <c r="BB182" i="7"/>
  <c r="BB183" i="7"/>
  <c r="BB184" i="7"/>
  <c r="BB185" i="7"/>
  <c r="BB186" i="7"/>
  <c r="BB187" i="7"/>
  <c r="BB188" i="7"/>
  <c r="BB189" i="7"/>
  <c r="BB190" i="7"/>
  <c r="BB191" i="7"/>
  <c r="BB192" i="7"/>
  <c r="BB193" i="7"/>
  <c r="BB194" i="7"/>
  <c r="BB195" i="7"/>
  <c r="BB196" i="7"/>
  <c r="BB197" i="7"/>
  <c r="BB198" i="7"/>
  <c r="BB199" i="7"/>
  <c r="BB200" i="7"/>
  <c r="BB201" i="7"/>
  <c r="BB202" i="7"/>
  <c r="BB203" i="7"/>
  <c r="BB204" i="7"/>
  <c r="BB205" i="7"/>
  <c r="BB206" i="7"/>
  <c r="BB207" i="7"/>
  <c r="BB208" i="7"/>
  <c r="BB209" i="7"/>
  <c r="BB210" i="7"/>
  <c r="BB211" i="7"/>
  <c r="BB212" i="7"/>
  <c r="BB213" i="7"/>
  <c r="BB214" i="7"/>
  <c r="BB215" i="7"/>
  <c r="BB216" i="7"/>
  <c r="BB217" i="7"/>
  <c r="BB218" i="7"/>
  <c r="BB219" i="7"/>
  <c r="BB220" i="7"/>
  <c r="BB221" i="7"/>
  <c r="BB222" i="7"/>
  <c r="BB223" i="7"/>
  <c r="BB224" i="7"/>
  <c r="BB225" i="7"/>
  <c r="BB226" i="7"/>
  <c r="BB227" i="7"/>
  <c r="BB228" i="7"/>
  <c r="BB229" i="7"/>
  <c r="BB230" i="7"/>
  <c r="BB231" i="7"/>
  <c r="BE172" i="7"/>
  <c r="BE173" i="7"/>
  <c r="BE174" i="7"/>
  <c r="BE175" i="7"/>
  <c r="BE176" i="7"/>
  <c r="BE177" i="7"/>
  <c r="BE178" i="7"/>
  <c r="BE179" i="7"/>
  <c r="BE180" i="7"/>
  <c r="BE181" i="7"/>
  <c r="BE182" i="7"/>
  <c r="BE183" i="7"/>
  <c r="BE184" i="7"/>
  <c r="BE185" i="7"/>
  <c r="BE186" i="7"/>
  <c r="BE187" i="7"/>
  <c r="BE188" i="7"/>
  <c r="BE189" i="7"/>
  <c r="BE190" i="7"/>
  <c r="BE191" i="7"/>
  <c r="BE192" i="7"/>
  <c r="BE193" i="7"/>
  <c r="BE194" i="7"/>
  <c r="BE195" i="7"/>
  <c r="BE196" i="7"/>
  <c r="BE197" i="7"/>
  <c r="BE198" i="7"/>
  <c r="BE199" i="7"/>
  <c r="BE200" i="7"/>
  <c r="BE201" i="7"/>
  <c r="BE202" i="7"/>
  <c r="BE203" i="7"/>
  <c r="BE204" i="7"/>
  <c r="BE205" i="7"/>
  <c r="BE206" i="7"/>
  <c r="BE207" i="7"/>
  <c r="BE208" i="7"/>
  <c r="BE209" i="7"/>
  <c r="BE210" i="7"/>
  <c r="BE211" i="7"/>
  <c r="BE212" i="7"/>
  <c r="BE213" i="7"/>
  <c r="BE214" i="7"/>
  <c r="BE215" i="7"/>
  <c r="BE216" i="7"/>
  <c r="BE217" i="7"/>
  <c r="BE218" i="7"/>
  <c r="BE219" i="7"/>
  <c r="BE220" i="7"/>
  <c r="BE221" i="7"/>
  <c r="BE222" i="7"/>
  <c r="BE223" i="7"/>
  <c r="BE224" i="7"/>
  <c r="BE225" i="7"/>
  <c r="BE226" i="7"/>
  <c r="BE227" i="7"/>
  <c r="BE228" i="7"/>
  <c r="BE229" i="7"/>
  <c r="BE230" i="7"/>
  <c r="BE231" i="7"/>
  <c r="BF172" i="7"/>
  <c r="BF173" i="7"/>
  <c r="BF174" i="7"/>
  <c r="BF175" i="7"/>
  <c r="BF176" i="7"/>
  <c r="BF177" i="7"/>
  <c r="BF178" i="7"/>
  <c r="BF179" i="7"/>
  <c r="BF180" i="7"/>
  <c r="BF181" i="7"/>
  <c r="BF182" i="7"/>
  <c r="BF183" i="7"/>
  <c r="BF184" i="7"/>
  <c r="BF185" i="7"/>
  <c r="BF186" i="7"/>
  <c r="BF187" i="7"/>
  <c r="BF188" i="7"/>
  <c r="BF189" i="7"/>
  <c r="BF190" i="7"/>
  <c r="BF191" i="7"/>
  <c r="BF192" i="7"/>
  <c r="BF193" i="7"/>
  <c r="BF194" i="7"/>
  <c r="BF195" i="7"/>
  <c r="BF196" i="7"/>
  <c r="BF197" i="7"/>
  <c r="BF198" i="7"/>
  <c r="BF199" i="7"/>
  <c r="BF200" i="7"/>
  <c r="BF201" i="7"/>
  <c r="BF202" i="7"/>
  <c r="BF203" i="7"/>
  <c r="BF204" i="7"/>
  <c r="BF205" i="7"/>
  <c r="BF206" i="7"/>
  <c r="BF207" i="7"/>
  <c r="BF208" i="7"/>
  <c r="BF209" i="7"/>
  <c r="BF210" i="7"/>
  <c r="BF211" i="7"/>
  <c r="BF212" i="7"/>
  <c r="BF213" i="7"/>
  <c r="BF214" i="7"/>
  <c r="BF215" i="7"/>
  <c r="BF216" i="7"/>
  <c r="BF217" i="7"/>
  <c r="BF218" i="7"/>
  <c r="BF219" i="7"/>
  <c r="BF220" i="7"/>
  <c r="BF221" i="7"/>
  <c r="BF222" i="7"/>
  <c r="BF223" i="7"/>
  <c r="BF224" i="7"/>
  <c r="BF225" i="7"/>
  <c r="BF226" i="7"/>
  <c r="BF227" i="7"/>
  <c r="BF228" i="7"/>
  <c r="BF229" i="7"/>
  <c r="BF230" i="7"/>
  <c r="BF231" i="7"/>
  <c r="BG172" i="7"/>
  <c r="BG173" i="7"/>
  <c r="BG174" i="7"/>
  <c r="BG175" i="7"/>
  <c r="BG176" i="7"/>
  <c r="BG177" i="7"/>
  <c r="BG178" i="7"/>
  <c r="BG179" i="7"/>
  <c r="BG180" i="7"/>
  <c r="BG181" i="7"/>
  <c r="BG182" i="7"/>
  <c r="BG183" i="7"/>
  <c r="BG184" i="7"/>
  <c r="BG185" i="7"/>
  <c r="BG186" i="7"/>
  <c r="BG187" i="7"/>
  <c r="BG188" i="7"/>
  <c r="BG189" i="7"/>
  <c r="BG190" i="7"/>
  <c r="BG191" i="7"/>
  <c r="BG192" i="7"/>
  <c r="BG193" i="7"/>
  <c r="BG194" i="7"/>
  <c r="BG195" i="7"/>
  <c r="BG196" i="7"/>
  <c r="BG197" i="7"/>
  <c r="BG198" i="7"/>
  <c r="BG199" i="7"/>
  <c r="BG200" i="7"/>
  <c r="BG201" i="7"/>
  <c r="BG202" i="7"/>
  <c r="BG203" i="7"/>
  <c r="BG204" i="7"/>
  <c r="BG205" i="7"/>
  <c r="BG206" i="7"/>
  <c r="BG207" i="7"/>
  <c r="BG208" i="7"/>
  <c r="BG209" i="7"/>
  <c r="BG210" i="7"/>
  <c r="BG211" i="7"/>
  <c r="BG212" i="7"/>
  <c r="BG213" i="7"/>
  <c r="BG214" i="7"/>
  <c r="BG215" i="7"/>
  <c r="BG216" i="7"/>
  <c r="BG217" i="7"/>
  <c r="BG218" i="7"/>
  <c r="BG219" i="7"/>
  <c r="BG220" i="7"/>
  <c r="BG221" i="7"/>
  <c r="BG222" i="7"/>
  <c r="BG223" i="7"/>
  <c r="BG224" i="7"/>
  <c r="BG225" i="7"/>
  <c r="BG226" i="7"/>
  <c r="BG227" i="7"/>
  <c r="BG228" i="7"/>
  <c r="BG229" i="7"/>
  <c r="BG230" i="7"/>
  <c r="BG231" i="7"/>
  <c r="L232" i="7"/>
  <c r="M232" i="7"/>
  <c r="N232" i="7"/>
  <c r="Q232" i="7"/>
  <c r="AF232" i="7"/>
  <c r="AG232" i="7"/>
  <c r="AK232" i="7"/>
  <c r="AL232" i="7"/>
  <c r="AM232" i="7"/>
  <c r="AP232" i="7"/>
  <c r="AQ232" i="7"/>
  <c r="AU232" i="7"/>
  <c r="AV232" i="7"/>
  <c r="AW232" i="7"/>
  <c r="AZ232" i="7"/>
  <c r="BA232" i="7"/>
  <c r="BB232" i="7"/>
  <c r="BE232" i="7"/>
  <c r="BF232" i="7"/>
  <c r="BG232" i="7"/>
  <c r="L233" i="7"/>
  <c r="M233" i="7"/>
  <c r="N233" i="7"/>
  <c r="Q233" i="7"/>
  <c r="AF233" i="7"/>
  <c r="AG233" i="7"/>
  <c r="AK233" i="7"/>
  <c r="AL233" i="7"/>
  <c r="AM233" i="7"/>
  <c r="AP233" i="7"/>
  <c r="AQ233" i="7"/>
  <c r="AU233" i="7"/>
  <c r="AV233" i="7"/>
  <c r="AW233" i="7"/>
  <c r="AZ233" i="7"/>
  <c r="BA233" i="7"/>
  <c r="BB233" i="7"/>
  <c r="BE233" i="7"/>
  <c r="BF233" i="7"/>
  <c r="BG233" i="7"/>
  <c r="L234" i="7"/>
  <c r="M234" i="7"/>
  <c r="N234" i="7"/>
  <c r="Q234" i="7"/>
  <c r="AF234" i="7"/>
  <c r="AG234" i="7"/>
  <c r="AK234" i="7"/>
  <c r="AL234" i="7"/>
  <c r="AM234" i="7"/>
  <c r="AP234" i="7"/>
  <c r="AQ234" i="7"/>
  <c r="AU234" i="7"/>
  <c r="AV234" i="7"/>
  <c r="AW234" i="7"/>
  <c r="AZ234" i="7"/>
  <c r="BA234" i="7"/>
  <c r="BB234" i="7"/>
  <c r="BE234" i="7"/>
  <c r="BF234" i="7"/>
  <c r="BG234" i="7"/>
  <c r="L235" i="7"/>
  <c r="M235" i="7"/>
  <c r="N235" i="7"/>
  <c r="Q235" i="7"/>
  <c r="AF235" i="7"/>
  <c r="AG235" i="7"/>
  <c r="AK235" i="7"/>
  <c r="AL235" i="7"/>
  <c r="AM235" i="7"/>
  <c r="AP235" i="7"/>
  <c r="AQ235" i="7"/>
  <c r="AU235" i="7"/>
  <c r="AV235" i="7"/>
  <c r="AW235" i="7"/>
  <c r="AZ235" i="7"/>
  <c r="BA235" i="7"/>
  <c r="BB235" i="7"/>
  <c r="BE235" i="7"/>
  <c r="BF235" i="7"/>
  <c r="BG235" i="7"/>
  <c r="L236" i="7"/>
  <c r="M236" i="7"/>
  <c r="N236" i="7"/>
  <c r="Q236" i="7"/>
  <c r="AF236" i="7"/>
  <c r="AG236" i="7"/>
  <c r="AK236" i="7"/>
  <c r="AL236" i="7"/>
  <c r="AM236" i="7"/>
  <c r="AP236" i="7"/>
  <c r="AQ236" i="7"/>
  <c r="AU236" i="7"/>
  <c r="AV236" i="7"/>
  <c r="AW236" i="7"/>
  <c r="AZ236" i="7"/>
  <c r="BA236" i="7"/>
  <c r="BB236" i="7"/>
  <c r="BE236" i="7"/>
  <c r="BF236" i="7"/>
  <c r="BG236" i="7"/>
  <c r="L237" i="7"/>
  <c r="M237" i="7"/>
  <c r="N237" i="7"/>
  <c r="Q237" i="7"/>
  <c r="AF237" i="7"/>
  <c r="AG237" i="7"/>
  <c r="AK237" i="7"/>
  <c r="AL237" i="7"/>
  <c r="AM237" i="7"/>
  <c r="AP237" i="7"/>
  <c r="AQ237" i="7"/>
  <c r="AU237" i="7"/>
  <c r="AV237" i="7"/>
  <c r="AW237" i="7"/>
  <c r="AZ237" i="7"/>
  <c r="BA237" i="7"/>
  <c r="BB237" i="7"/>
  <c r="BE237" i="7"/>
  <c r="BF237" i="7"/>
  <c r="BG237" i="7"/>
  <c r="L238" i="7"/>
  <c r="M238" i="7"/>
  <c r="N238" i="7"/>
  <c r="Q238" i="7"/>
  <c r="AF238" i="7"/>
  <c r="AG238" i="7"/>
  <c r="AK238" i="7"/>
  <c r="AL238" i="7"/>
  <c r="AM238" i="7"/>
  <c r="AP238" i="7"/>
  <c r="AQ238" i="7"/>
  <c r="AU238" i="7"/>
  <c r="AV238" i="7"/>
  <c r="AW238" i="7"/>
  <c r="AZ238" i="7"/>
  <c r="BA238" i="7"/>
  <c r="BB238" i="7"/>
  <c r="BE238" i="7"/>
  <c r="BF238" i="7"/>
  <c r="BG238" i="7"/>
  <c r="L239" i="7"/>
  <c r="M239" i="7"/>
  <c r="N239" i="7"/>
  <c r="Q239" i="7"/>
  <c r="AF239" i="7"/>
  <c r="AG239" i="7"/>
  <c r="AK239" i="7"/>
  <c r="AL239" i="7"/>
  <c r="AM239" i="7"/>
  <c r="AP239" i="7"/>
  <c r="AQ239" i="7"/>
  <c r="AU239" i="7"/>
  <c r="AV239" i="7"/>
  <c r="AW239" i="7"/>
  <c r="AZ239" i="7"/>
  <c r="BA239" i="7"/>
  <c r="BB239" i="7"/>
  <c r="BE239" i="7"/>
  <c r="BF239" i="7"/>
  <c r="BG239" i="7"/>
  <c r="L240" i="7"/>
  <c r="M240" i="7"/>
  <c r="N240" i="7"/>
  <c r="Q240" i="7"/>
  <c r="AF240" i="7"/>
  <c r="AG240" i="7"/>
  <c r="AK240" i="7"/>
  <c r="AL240" i="7"/>
  <c r="AM240" i="7"/>
  <c r="AP240" i="7"/>
  <c r="AQ240" i="7"/>
  <c r="AU240" i="7"/>
  <c r="AV240" i="7"/>
  <c r="AW240" i="7"/>
  <c r="AZ240" i="7"/>
  <c r="BA240" i="7"/>
  <c r="BB240" i="7"/>
  <c r="BE240" i="7"/>
  <c r="BF240" i="7"/>
  <c r="BG240" i="7"/>
  <c r="L241" i="7"/>
  <c r="M241" i="7"/>
  <c r="N241" i="7"/>
  <c r="Q241" i="7"/>
  <c r="AF241" i="7"/>
  <c r="AG241" i="7"/>
  <c r="AK241" i="7"/>
  <c r="AL241" i="7"/>
  <c r="AM241" i="7"/>
  <c r="AP241" i="7"/>
  <c r="AQ241" i="7"/>
  <c r="AU241" i="7"/>
  <c r="AV241" i="7"/>
  <c r="AW241" i="7"/>
  <c r="AZ241" i="7"/>
  <c r="BA241" i="7"/>
  <c r="BB241" i="7"/>
  <c r="BE241" i="7"/>
  <c r="BF241" i="7"/>
  <c r="BG241" i="7"/>
  <c r="L242" i="7"/>
  <c r="M242" i="7"/>
  <c r="N242" i="7"/>
  <c r="Q242" i="7"/>
  <c r="AF242" i="7"/>
  <c r="AG242" i="7"/>
  <c r="AK242" i="7"/>
  <c r="AL242" i="7"/>
  <c r="AM242" i="7"/>
  <c r="AP242" i="7"/>
  <c r="AQ242" i="7"/>
  <c r="AU242" i="7"/>
  <c r="AV242" i="7"/>
  <c r="AW242" i="7"/>
  <c r="AZ242" i="7"/>
  <c r="BA242" i="7"/>
  <c r="BB242" i="7"/>
  <c r="BE242" i="7"/>
  <c r="BF242" i="7"/>
  <c r="BG242" i="7"/>
  <c r="L243" i="7"/>
  <c r="M243" i="7"/>
  <c r="N243" i="7"/>
  <c r="Q243" i="7"/>
  <c r="AF243" i="7"/>
  <c r="AG243" i="7"/>
  <c r="AK243" i="7"/>
  <c r="AL243" i="7"/>
  <c r="AM243" i="7"/>
  <c r="AP243" i="7"/>
  <c r="AQ243" i="7"/>
  <c r="AU243" i="7"/>
  <c r="AV243" i="7"/>
  <c r="AW243" i="7"/>
  <c r="AZ243" i="7"/>
  <c r="BA243" i="7"/>
  <c r="BB243" i="7"/>
  <c r="BE243" i="7"/>
  <c r="BF243" i="7"/>
  <c r="BG243" i="7"/>
  <c r="L244" i="7"/>
  <c r="M244" i="7"/>
  <c r="N244" i="7"/>
  <c r="Q244" i="7"/>
  <c r="AF244" i="7"/>
  <c r="AG244" i="7"/>
  <c r="AK244" i="7"/>
  <c r="AL244" i="7"/>
  <c r="AM244" i="7"/>
  <c r="AP244" i="7"/>
  <c r="AQ244" i="7"/>
  <c r="AU244" i="7"/>
  <c r="AV244" i="7"/>
  <c r="AW244" i="7"/>
  <c r="AZ244" i="7"/>
  <c r="BA244" i="7"/>
  <c r="BB244" i="7"/>
  <c r="BE244" i="7"/>
  <c r="BF244" i="7"/>
  <c r="BG244" i="7"/>
  <c r="L245" i="7"/>
  <c r="M245" i="7"/>
  <c r="N245" i="7"/>
  <c r="Q245" i="7"/>
  <c r="AF245" i="7"/>
  <c r="AG245" i="7"/>
  <c r="AK245" i="7"/>
  <c r="AL245" i="7"/>
  <c r="AM245" i="7"/>
  <c r="AP245" i="7"/>
  <c r="AQ245" i="7"/>
  <c r="AU245" i="7"/>
  <c r="AV245" i="7"/>
  <c r="AW245" i="7"/>
  <c r="AZ245" i="7"/>
  <c r="BA245" i="7"/>
  <c r="BB245" i="7"/>
  <c r="BE245" i="7"/>
  <c r="BF245" i="7"/>
  <c r="BG245" i="7"/>
  <c r="L246" i="7"/>
  <c r="M246" i="7"/>
  <c r="N246" i="7"/>
  <c r="Q246" i="7"/>
  <c r="AF246" i="7"/>
  <c r="AG246" i="7"/>
  <c r="AK246" i="7"/>
  <c r="AL246" i="7"/>
  <c r="AM246" i="7"/>
  <c r="AP246" i="7"/>
  <c r="AQ246" i="7"/>
  <c r="AU246" i="7"/>
  <c r="AV246" i="7"/>
  <c r="AW246" i="7"/>
  <c r="AZ246" i="7"/>
  <c r="BA246" i="7"/>
  <c r="BB246" i="7"/>
  <c r="BE246" i="7"/>
  <c r="BF246" i="7"/>
  <c r="BG246" i="7"/>
  <c r="L247" i="7"/>
  <c r="M247" i="7"/>
  <c r="N247" i="7"/>
  <c r="Q247" i="7"/>
  <c r="AF247" i="7"/>
  <c r="AG247" i="7"/>
  <c r="AK247" i="7"/>
  <c r="AL247" i="7"/>
  <c r="AM247" i="7"/>
  <c r="AP247" i="7"/>
  <c r="AQ247" i="7"/>
  <c r="AU247" i="7"/>
  <c r="AV247" i="7"/>
  <c r="AW247" i="7"/>
  <c r="AZ247" i="7"/>
  <c r="BA247" i="7"/>
  <c r="BB247" i="7"/>
  <c r="BE247" i="7"/>
  <c r="BF247" i="7"/>
  <c r="BG247" i="7"/>
  <c r="L248" i="7"/>
  <c r="M248" i="7"/>
  <c r="N248" i="7"/>
  <c r="Q248" i="7"/>
  <c r="AF248" i="7"/>
  <c r="AG248" i="7"/>
  <c r="AK248" i="7"/>
  <c r="AL248" i="7"/>
  <c r="AM248" i="7"/>
  <c r="AP248" i="7"/>
  <c r="AQ248" i="7"/>
  <c r="AU248" i="7"/>
  <c r="AV248" i="7"/>
  <c r="AW248" i="7"/>
  <c r="AZ248" i="7"/>
  <c r="BA248" i="7"/>
  <c r="BB248" i="7"/>
  <c r="BE248" i="7"/>
  <c r="BF248" i="7"/>
  <c r="BG248" i="7"/>
  <c r="L249" i="7"/>
  <c r="M249" i="7"/>
  <c r="N249" i="7"/>
  <c r="Q249" i="7"/>
  <c r="AF249" i="7"/>
  <c r="AG249" i="7"/>
  <c r="AK249" i="7"/>
  <c r="AL249" i="7"/>
  <c r="AM249" i="7"/>
  <c r="AP249" i="7"/>
  <c r="AQ249" i="7"/>
  <c r="AU249" i="7"/>
  <c r="AV249" i="7"/>
  <c r="AW249" i="7"/>
  <c r="AZ249" i="7"/>
  <c r="BA249" i="7"/>
  <c r="BB249" i="7"/>
  <c r="BE249" i="7"/>
  <c r="BF249" i="7"/>
  <c r="BG249" i="7"/>
  <c r="L250" i="7"/>
  <c r="M250" i="7"/>
  <c r="N250" i="7"/>
  <c r="Q250" i="7"/>
  <c r="AF250" i="7"/>
  <c r="AG250" i="7"/>
  <c r="AK250" i="7"/>
  <c r="AL250" i="7"/>
  <c r="AM250" i="7"/>
  <c r="AP250" i="7"/>
  <c r="AQ250" i="7"/>
  <c r="AU250" i="7"/>
  <c r="AV250" i="7"/>
  <c r="AW250" i="7"/>
  <c r="AZ250" i="7"/>
  <c r="BA250" i="7"/>
  <c r="BB250" i="7"/>
  <c r="BE250" i="7"/>
  <c r="BF250" i="7"/>
  <c r="BG250" i="7"/>
  <c r="L251" i="7"/>
  <c r="M251" i="7"/>
  <c r="N251" i="7"/>
  <c r="Q251" i="7"/>
  <c r="AF251" i="7"/>
  <c r="AG251" i="7"/>
  <c r="AK251" i="7"/>
  <c r="AL251" i="7"/>
  <c r="AM251" i="7"/>
  <c r="AP251" i="7"/>
  <c r="AQ251" i="7"/>
  <c r="AU251" i="7"/>
  <c r="AV251" i="7"/>
  <c r="AW251" i="7"/>
  <c r="AZ251" i="7"/>
  <c r="BA251" i="7"/>
  <c r="BB251" i="7"/>
  <c r="BE251" i="7"/>
  <c r="BF251" i="7"/>
  <c r="BG251" i="7"/>
  <c r="L252" i="7"/>
  <c r="M252" i="7"/>
  <c r="N252" i="7"/>
  <c r="Q252" i="7"/>
  <c r="AF252" i="7"/>
  <c r="AG252" i="7"/>
  <c r="AK252" i="7"/>
  <c r="AL252" i="7"/>
  <c r="AM252" i="7"/>
  <c r="AP252" i="7"/>
  <c r="AQ252" i="7"/>
  <c r="AU252" i="7"/>
  <c r="AV252" i="7"/>
  <c r="AW252" i="7"/>
  <c r="AZ252" i="7"/>
  <c r="BA252" i="7"/>
  <c r="BB252" i="7"/>
  <c r="BE252" i="7"/>
  <c r="BF252" i="7"/>
  <c r="BG252" i="7"/>
  <c r="L253" i="7"/>
  <c r="M253" i="7"/>
  <c r="N253" i="7"/>
  <c r="Q253" i="7"/>
  <c r="AF253" i="7"/>
  <c r="AG253" i="7"/>
  <c r="AK253" i="7"/>
  <c r="AL253" i="7"/>
  <c r="AM253" i="7"/>
  <c r="AP253" i="7"/>
  <c r="AQ253" i="7"/>
  <c r="AU253" i="7"/>
  <c r="AV253" i="7"/>
  <c r="AW253" i="7"/>
  <c r="AZ253" i="7"/>
  <c r="BA253" i="7"/>
  <c r="BB253" i="7"/>
  <c r="BE253" i="7"/>
  <c r="BF253" i="7"/>
  <c r="BG253" i="7"/>
  <c r="L254" i="7"/>
  <c r="M254" i="7"/>
  <c r="N254" i="7"/>
  <c r="Q254" i="7"/>
  <c r="AF254" i="7"/>
  <c r="AG254" i="7"/>
  <c r="AK254" i="7"/>
  <c r="AL254" i="7"/>
  <c r="AM254" i="7"/>
  <c r="AP254" i="7"/>
  <c r="AQ254" i="7"/>
  <c r="AU254" i="7"/>
  <c r="AV254" i="7"/>
  <c r="AW254" i="7"/>
  <c r="AZ254" i="7"/>
  <c r="BA254" i="7"/>
  <c r="BB254" i="7"/>
  <c r="BE254" i="7"/>
  <c r="BF254" i="7"/>
  <c r="BG254" i="7"/>
  <c r="L255" i="7"/>
  <c r="M255" i="7"/>
  <c r="N255" i="7"/>
  <c r="Q255" i="7"/>
  <c r="AF255" i="7"/>
  <c r="AG255" i="7"/>
  <c r="AK255" i="7"/>
  <c r="AL255" i="7"/>
  <c r="AM255" i="7"/>
  <c r="AP255" i="7"/>
  <c r="AQ255" i="7"/>
  <c r="AU255" i="7"/>
  <c r="AV255" i="7"/>
  <c r="AW255" i="7"/>
  <c r="AZ255" i="7"/>
  <c r="BA255" i="7"/>
  <c r="BB255" i="7"/>
  <c r="BE255" i="7"/>
  <c r="BF255" i="7"/>
  <c r="BG255" i="7"/>
  <c r="L256" i="7"/>
  <c r="M256" i="7"/>
  <c r="N256" i="7"/>
  <c r="Q256" i="7"/>
  <c r="AF256" i="7"/>
  <c r="AG256" i="7"/>
  <c r="AK256" i="7"/>
  <c r="AL256" i="7"/>
  <c r="AM256" i="7"/>
  <c r="AP256" i="7"/>
  <c r="AQ256" i="7"/>
  <c r="AU256" i="7"/>
  <c r="AV256" i="7"/>
  <c r="AW256" i="7"/>
  <c r="AZ256" i="7"/>
  <c r="BA256" i="7"/>
  <c r="BB256" i="7"/>
  <c r="BE256" i="7"/>
  <c r="BF256" i="7"/>
  <c r="BG256" i="7"/>
  <c r="L257" i="7"/>
  <c r="M257" i="7"/>
  <c r="N257" i="7"/>
  <c r="Q257" i="7"/>
  <c r="AF257" i="7"/>
  <c r="AG257" i="7"/>
  <c r="AK257" i="7"/>
  <c r="AL257" i="7"/>
  <c r="AM257" i="7"/>
  <c r="AP257" i="7"/>
  <c r="AQ257" i="7"/>
  <c r="AU257" i="7"/>
  <c r="AV257" i="7"/>
  <c r="AW257" i="7"/>
  <c r="AZ257" i="7"/>
  <c r="BA257" i="7"/>
  <c r="BB257" i="7"/>
  <c r="BE257" i="7"/>
  <c r="BF257" i="7"/>
  <c r="BG257" i="7"/>
  <c r="L258" i="7"/>
  <c r="M258" i="7"/>
  <c r="N258" i="7"/>
  <c r="Q258" i="7"/>
  <c r="AF258" i="7"/>
  <c r="AG258" i="7"/>
  <c r="AK258" i="7"/>
  <c r="AL258" i="7"/>
  <c r="AM258" i="7"/>
  <c r="AP258" i="7"/>
  <c r="AQ258" i="7"/>
  <c r="AU258" i="7"/>
  <c r="AV258" i="7"/>
  <c r="AW258" i="7"/>
  <c r="AZ258" i="7"/>
  <c r="BA258" i="7"/>
  <c r="BB258" i="7"/>
  <c r="BE258" i="7"/>
  <c r="BF258" i="7"/>
  <c r="BG258" i="7"/>
  <c r="L259" i="7"/>
  <c r="M259" i="7"/>
  <c r="N259" i="7"/>
  <c r="Q259" i="7"/>
  <c r="AF259" i="7"/>
  <c r="AG259" i="7"/>
  <c r="AK259" i="7"/>
  <c r="AL259" i="7"/>
  <c r="AM259" i="7"/>
  <c r="AP259" i="7"/>
  <c r="AQ259" i="7"/>
  <c r="AU259" i="7"/>
  <c r="AV259" i="7"/>
  <c r="AW259" i="7"/>
  <c r="AZ259" i="7"/>
  <c r="BA259" i="7"/>
  <c r="BB259" i="7"/>
  <c r="BE259" i="7"/>
  <c r="BF259" i="7"/>
  <c r="BG259" i="7"/>
  <c r="L260" i="7"/>
  <c r="M260" i="7"/>
  <c r="N260" i="7"/>
  <c r="Q260" i="7"/>
  <c r="AF260" i="7"/>
  <c r="AG260" i="7"/>
  <c r="AK260" i="7"/>
  <c r="AL260" i="7"/>
  <c r="AM260" i="7"/>
  <c r="AP260" i="7"/>
  <c r="AQ260" i="7"/>
  <c r="AU260" i="7"/>
  <c r="AV260" i="7"/>
  <c r="AW260" i="7"/>
  <c r="AZ260" i="7"/>
  <c r="BA260" i="7"/>
  <c r="BB260" i="7"/>
  <c r="BE260" i="7"/>
  <c r="BF260" i="7"/>
  <c r="BG260" i="7"/>
  <c r="L261" i="7"/>
  <c r="M261" i="7"/>
  <c r="N261" i="7"/>
  <c r="Q261" i="7"/>
  <c r="AF261" i="7"/>
  <c r="AG261" i="7"/>
  <c r="AK261" i="7"/>
  <c r="AL261" i="7"/>
  <c r="AM261" i="7"/>
  <c r="AP261" i="7"/>
  <c r="AQ261" i="7"/>
  <c r="AU261" i="7"/>
  <c r="AV261" i="7"/>
  <c r="AW261" i="7"/>
  <c r="AZ261" i="7"/>
  <c r="BA261" i="7"/>
  <c r="BB261" i="7"/>
  <c r="BE261" i="7"/>
  <c r="BF261" i="7"/>
  <c r="BG261" i="7"/>
  <c r="L262" i="7"/>
  <c r="M262" i="7"/>
  <c r="N262" i="7"/>
  <c r="Q262" i="7"/>
  <c r="AF262" i="7"/>
  <c r="AG262" i="7"/>
  <c r="AK262" i="7"/>
  <c r="AL262" i="7"/>
  <c r="AM262" i="7"/>
  <c r="AP262" i="7"/>
  <c r="AQ262" i="7"/>
  <c r="AU262" i="7"/>
  <c r="AV262" i="7"/>
  <c r="AW262" i="7"/>
  <c r="AZ262" i="7"/>
  <c r="BA262" i="7"/>
  <c r="BB262" i="7"/>
  <c r="BE262" i="7"/>
  <c r="BF262" i="7"/>
  <c r="BG262" i="7"/>
  <c r="L263" i="7"/>
  <c r="M263" i="7"/>
  <c r="N263" i="7"/>
  <c r="Q263" i="7"/>
  <c r="AF263" i="7"/>
  <c r="AG263" i="7"/>
  <c r="AK263" i="7"/>
  <c r="AL263" i="7"/>
  <c r="AM263" i="7"/>
  <c r="AP263" i="7"/>
  <c r="AQ263" i="7"/>
  <c r="AU263" i="7"/>
  <c r="AV263" i="7"/>
  <c r="AW263" i="7"/>
  <c r="AZ263" i="7"/>
  <c r="BA263" i="7"/>
  <c r="BB263" i="7"/>
  <c r="BE263" i="7"/>
  <c r="BF263" i="7"/>
  <c r="BG263" i="7"/>
  <c r="L264" i="7"/>
  <c r="M264" i="7"/>
  <c r="N264" i="7"/>
  <c r="Q264" i="7"/>
  <c r="AF264" i="7"/>
  <c r="AG264" i="7"/>
  <c r="AK264" i="7"/>
  <c r="AL264" i="7"/>
  <c r="AM264" i="7"/>
  <c r="AP264" i="7"/>
  <c r="AQ264" i="7"/>
  <c r="AU264" i="7"/>
  <c r="AV264" i="7"/>
  <c r="AW264" i="7"/>
  <c r="AZ264" i="7"/>
  <c r="BA264" i="7"/>
  <c r="BB264" i="7"/>
  <c r="BE264" i="7"/>
  <c r="BF264" i="7"/>
  <c r="BG264" i="7"/>
  <c r="L265" i="7"/>
  <c r="M265" i="7"/>
  <c r="N265" i="7"/>
  <c r="Q265" i="7"/>
  <c r="AF265" i="7"/>
  <c r="AG265" i="7"/>
  <c r="AK265" i="7"/>
  <c r="AL265" i="7"/>
  <c r="AM265" i="7"/>
  <c r="AP265" i="7"/>
  <c r="AQ265" i="7"/>
  <c r="AU265" i="7"/>
  <c r="AV265" i="7"/>
  <c r="AW265" i="7"/>
  <c r="AZ265" i="7"/>
  <c r="BA265" i="7"/>
  <c r="BB265" i="7"/>
  <c r="BE265" i="7"/>
  <c r="BF265" i="7"/>
  <c r="BG265" i="7"/>
  <c r="L266" i="7"/>
  <c r="M266" i="7"/>
  <c r="N266" i="7"/>
  <c r="Q266" i="7"/>
  <c r="AF266" i="7"/>
  <c r="AG266" i="7"/>
  <c r="AK266" i="7"/>
  <c r="AL266" i="7"/>
  <c r="AM266" i="7"/>
  <c r="AP266" i="7"/>
  <c r="AQ266" i="7"/>
  <c r="AU266" i="7"/>
  <c r="AV266" i="7"/>
  <c r="AW266" i="7"/>
  <c r="AZ266" i="7"/>
  <c r="BA266" i="7"/>
  <c r="BB266" i="7"/>
  <c r="BE266" i="7"/>
  <c r="BF266" i="7"/>
  <c r="BG266" i="7"/>
  <c r="L267" i="7"/>
  <c r="M267" i="7"/>
  <c r="N267" i="7"/>
  <c r="Q267" i="7"/>
  <c r="R267" i="7"/>
  <c r="S267" i="7"/>
  <c r="AF267" i="7"/>
  <c r="AG267" i="7"/>
  <c r="AK267" i="7"/>
  <c r="AL267" i="7"/>
  <c r="AM267" i="7"/>
  <c r="AP267" i="7"/>
  <c r="AQ267" i="7"/>
  <c r="AU267" i="7"/>
  <c r="AV267" i="7"/>
  <c r="AW267" i="7"/>
  <c r="AZ267" i="7"/>
  <c r="BA267" i="7"/>
  <c r="BB267" i="7"/>
  <c r="BE267" i="7"/>
  <c r="BF267" i="7"/>
  <c r="BG267" i="7"/>
  <c r="W69" i="7"/>
  <c r="X69" i="7"/>
  <c r="AG69" i="7"/>
  <c r="W70" i="7"/>
  <c r="X70" i="7"/>
  <c r="AG70" i="7"/>
  <c r="W71" i="7"/>
  <c r="X71" i="7"/>
  <c r="AG71" i="7"/>
  <c r="W72" i="7"/>
  <c r="X72" i="7"/>
  <c r="AG72" i="7"/>
  <c r="W73" i="7"/>
  <c r="X73" i="7"/>
  <c r="AG73" i="7"/>
  <c r="W74" i="7"/>
  <c r="X74" i="7"/>
  <c r="AG74" i="7"/>
  <c r="W75" i="7"/>
  <c r="X75" i="7"/>
  <c r="AG75" i="7"/>
  <c r="W76" i="7"/>
  <c r="X76" i="7"/>
  <c r="AG76" i="7"/>
  <c r="W77" i="7"/>
  <c r="X77" i="7"/>
  <c r="AG77" i="7"/>
  <c r="W78" i="7"/>
  <c r="X78" i="7"/>
  <c r="AG78" i="7"/>
  <c r="W79" i="7"/>
  <c r="X79" i="7"/>
  <c r="AG79" i="7"/>
  <c r="W80" i="7"/>
  <c r="X80" i="7"/>
  <c r="AG80" i="7"/>
  <c r="W81" i="7"/>
  <c r="X81" i="7"/>
  <c r="AG81" i="7"/>
  <c r="W82" i="7"/>
  <c r="X82" i="7"/>
  <c r="AG82" i="7"/>
  <c r="W83" i="7"/>
  <c r="X83" i="7"/>
  <c r="AG83" i="7"/>
  <c r="W84" i="7"/>
  <c r="X84" i="7"/>
  <c r="AG84" i="7"/>
  <c r="W85" i="7"/>
  <c r="X85" i="7"/>
  <c r="AG85" i="7"/>
  <c r="W86" i="7"/>
  <c r="X86" i="7"/>
  <c r="AG86" i="7"/>
  <c r="W87" i="7"/>
  <c r="X87" i="7"/>
  <c r="AG87" i="7"/>
  <c r="W88" i="7"/>
  <c r="X88" i="7"/>
  <c r="AG88" i="7"/>
  <c r="W89" i="7"/>
  <c r="X89" i="7"/>
  <c r="AG89" i="7"/>
  <c r="W90" i="7"/>
  <c r="X90" i="7"/>
  <c r="AG90" i="7"/>
  <c r="W91" i="7"/>
  <c r="X91" i="7"/>
  <c r="AG91" i="7"/>
  <c r="W92" i="7"/>
  <c r="X92" i="7"/>
  <c r="AG92" i="7"/>
  <c r="W93" i="7"/>
  <c r="X93" i="7"/>
  <c r="AG93" i="7"/>
  <c r="W94" i="7"/>
  <c r="X94" i="7"/>
  <c r="AG94" i="7"/>
  <c r="W95" i="7"/>
  <c r="X95" i="7"/>
  <c r="AG95" i="7"/>
  <c r="W96" i="7"/>
  <c r="X96" i="7"/>
  <c r="AG96" i="7"/>
  <c r="W97" i="7"/>
  <c r="X97" i="7"/>
  <c r="AG97" i="7"/>
  <c r="W98" i="7"/>
  <c r="X98" i="7"/>
  <c r="AG98" i="7"/>
  <c r="W99" i="7"/>
  <c r="X99" i="7"/>
  <c r="AG145" i="7"/>
  <c r="AG146" i="7"/>
  <c r="AG147" i="7"/>
  <c r="AG148" i="7"/>
  <c r="AG149" i="7"/>
  <c r="AG150" i="7"/>
  <c r="AG151" i="7"/>
  <c r="AG152" i="7"/>
  <c r="AG153" i="7"/>
  <c r="AG154" i="7"/>
  <c r="AG155" i="7"/>
  <c r="AG156" i="7"/>
  <c r="AG157" i="7"/>
  <c r="AG158" i="7"/>
  <c r="AG159" i="7"/>
  <c r="AG160" i="7"/>
  <c r="AG161" i="7"/>
  <c r="AG162" i="7"/>
  <c r="AG163" i="7"/>
  <c r="AG164" i="7"/>
  <c r="AG165" i="7"/>
  <c r="AG166" i="7"/>
  <c r="AG167" i="7"/>
  <c r="AG171" i="7"/>
  <c r="AG172" i="7"/>
  <c r="AG173" i="7"/>
  <c r="AG174" i="7"/>
  <c r="AG175" i="7"/>
  <c r="AG176" i="7"/>
  <c r="AG177" i="7"/>
  <c r="AG178" i="7"/>
  <c r="AG179" i="7"/>
  <c r="AG180" i="7"/>
  <c r="AG181" i="7"/>
  <c r="AG182" i="7"/>
  <c r="AG183" i="7"/>
  <c r="AG184" i="7"/>
  <c r="AG185" i="7"/>
  <c r="AG186" i="7"/>
  <c r="AG187" i="7"/>
  <c r="AG188" i="7"/>
  <c r="AG189" i="7"/>
  <c r="AG190" i="7"/>
  <c r="AG191" i="7"/>
  <c r="AG192" i="7"/>
  <c r="AG193" i="7"/>
  <c r="AG194" i="7"/>
  <c r="AG195" i="7"/>
  <c r="AG196" i="7"/>
  <c r="AG197" i="7"/>
  <c r="AG198" i="7"/>
  <c r="AG199" i="7"/>
  <c r="AG200" i="7"/>
  <c r="AG201" i="7"/>
  <c r="AG202" i="7"/>
  <c r="AG203" i="7"/>
  <c r="AG204" i="7"/>
  <c r="AG205" i="7"/>
  <c r="AG206" i="7"/>
  <c r="AG207" i="7"/>
  <c r="AG208" i="7"/>
  <c r="AG209" i="7"/>
  <c r="AG210" i="7"/>
  <c r="AG211" i="7"/>
  <c r="AG212" i="7"/>
  <c r="AG213" i="7"/>
  <c r="AG214" i="7"/>
  <c r="AG215" i="7"/>
  <c r="AG216" i="7"/>
  <c r="AG217" i="7"/>
  <c r="AG218" i="7"/>
  <c r="AG219" i="7"/>
  <c r="AG220" i="7"/>
  <c r="AG221" i="7"/>
  <c r="AG222" i="7"/>
  <c r="AG223" i="7"/>
  <c r="AG224" i="7"/>
  <c r="AG225" i="7"/>
  <c r="AG226" i="7"/>
  <c r="AG227" i="7"/>
  <c r="AG228" i="7"/>
  <c r="AG229" i="7"/>
  <c r="AG230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I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I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I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I219" i="7"/>
  <c r="H220" i="7"/>
  <c r="H221" i="7"/>
  <c r="H222" i="7"/>
  <c r="H223" i="7"/>
  <c r="H224" i="7"/>
  <c r="H225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I16" i="7"/>
  <c r="C43" i="7"/>
  <c r="C44" i="7"/>
  <c r="C45" i="7"/>
  <c r="A41" i="7"/>
  <c r="B41" i="7"/>
  <c r="C41" i="7"/>
  <c r="A42" i="7"/>
  <c r="B42" i="7"/>
  <c r="C42" i="7"/>
  <c r="H12" i="7"/>
  <c r="H219" i="7"/>
  <c r="H100" i="7"/>
  <c r="H169" i="7"/>
  <c r="H46" i="7"/>
  <c r="D9" i="7"/>
  <c r="H13" i="7"/>
  <c r="D10" i="7"/>
  <c r="A255" i="7"/>
  <c r="B255" i="7"/>
  <c r="C255" i="7"/>
  <c r="A256" i="7"/>
  <c r="B256" i="7"/>
  <c r="C256" i="7"/>
  <c r="A257" i="7"/>
  <c r="B257" i="7"/>
  <c r="C257" i="7"/>
  <c r="A258" i="7"/>
  <c r="B258" i="7"/>
  <c r="C258" i="7"/>
  <c r="A259" i="7"/>
  <c r="B259" i="7"/>
  <c r="C259" i="7"/>
  <c r="A260" i="7"/>
  <c r="B260" i="7"/>
  <c r="C260" i="7"/>
  <c r="A261" i="7"/>
  <c r="B261" i="7"/>
  <c r="C261" i="7"/>
  <c r="A262" i="7"/>
  <c r="B262" i="7"/>
  <c r="C262" i="7"/>
  <c r="A263" i="7"/>
  <c r="B263" i="7"/>
  <c r="C263" i="7"/>
  <c r="A264" i="7"/>
  <c r="B264" i="7"/>
  <c r="C264" i="7"/>
  <c r="A265" i="7"/>
  <c r="B265" i="7"/>
  <c r="C265" i="7"/>
  <c r="A266" i="7"/>
  <c r="B266" i="7"/>
  <c r="C266" i="7"/>
  <c r="A267" i="7"/>
  <c r="B267" i="7"/>
  <c r="C267" i="7"/>
  <c r="A237" i="7"/>
  <c r="B237" i="7"/>
  <c r="C237" i="7"/>
  <c r="A238" i="7"/>
  <c r="B238" i="7"/>
  <c r="C238" i="7"/>
  <c r="A239" i="7"/>
  <c r="B239" i="7"/>
  <c r="C239" i="7"/>
  <c r="A240" i="7"/>
  <c r="B240" i="7"/>
  <c r="C240" i="7"/>
  <c r="A241" i="7"/>
  <c r="B241" i="7"/>
  <c r="C241" i="7"/>
  <c r="A242" i="7"/>
  <c r="B242" i="7"/>
  <c r="C242" i="7"/>
  <c r="A243" i="7"/>
  <c r="B243" i="7"/>
  <c r="C243" i="7"/>
  <c r="A244" i="7"/>
  <c r="B244" i="7"/>
  <c r="C244" i="7"/>
  <c r="A245" i="7"/>
  <c r="B245" i="7"/>
  <c r="C245" i="7"/>
  <c r="A246" i="7"/>
  <c r="B246" i="7"/>
  <c r="C246" i="7"/>
  <c r="A247" i="7"/>
  <c r="B247" i="7"/>
  <c r="C247" i="7"/>
  <c r="A248" i="7"/>
  <c r="B248" i="7"/>
  <c r="C248" i="7"/>
  <c r="A249" i="7"/>
  <c r="B249" i="7"/>
  <c r="C249" i="7"/>
  <c r="A250" i="7"/>
  <c r="B250" i="7"/>
  <c r="C250" i="7"/>
  <c r="A251" i="7"/>
  <c r="B251" i="7"/>
  <c r="C251" i="7"/>
  <c r="A252" i="7"/>
  <c r="B252" i="7"/>
  <c r="C252" i="7"/>
  <c r="A253" i="7"/>
  <c r="B253" i="7"/>
  <c r="C253" i="7"/>
  <c r="A254" i="7"/>
  <c r="B254" i="7"/>
  <c r="C254" i="7"/>
  <c r="A204" i="7"/>
  <c r="B204" i="7"/>
  <c r="C204" i="7"/>
  <c r="A205" i="7"/>
  <c r="B205" i="7"/>
  <c r="C205" i="7"/>
  <c r="A206" i="7"/>
  <c r="B206" i="7"/>
  <c r="C206" i="7"/>
  <c r="A207" i="7"/>
  <c r="B207" i="7"/>
  <c r="C207" i="7"/>
  <c r="A208" i="7"/>
  <c r="B208" i="7"/>
  <c r="C208" i="7"/>
  <c r="A209" i="7"/>
  <c r="B209" i="7"/>
  <c r="C209" i="7"/>
  <c r="A210" i="7"/>
  <c r="B210" i="7"/>
  <c r="C210" i="7"/>
  <c r="A211" i="7"/>
  <c r="B211" i="7"/>
  <c r="C211" i="7"/>
  <c r="A212" i="7"/>
  <c r="B212" i="7"/>
  <c r="C212" i="7"/>
  <c r="A213" i="7"/>
  <c r="B213" i="7"/>
  <c r="C213" i="7"/>
  <c r="A214" i="7"/>
  <c r="B214" i="7"/>
  <c r="C214" i="7"/>
  <c r="A215" i="7"/>
  <c r="B215" i="7"/>
  <c r="C215" i="7"/>
  <c r="A216" i="7"/>
  <c r="B216" i="7"/>
  <c r="C216" i="7"/>
  <c r="A217" i="7"/>
  <c r="B217" i="7"/>
  <c r="C217" i="7"/>
  <c r="A218" i="7"/>
  <c r="B218" i="7"/>
  <c r="C218" i="7"/>
  <c r="A219" i="7"/>
  <c r="B219" i="7"/>
  <c r="A220" i="7"/>
  <c r="B220" i="7"/>
  <c r="C220" i="7"/>
  <c r="A221" i="7"/>
  <c r="B221" i="7"/>
  <c r="C221" i="7"/>
  <c r="A222" i="7"/>
  <c r="B222" i="7"/>
  <c r="C222" i="7"/>
  <c r="A223" i="7"/>
  <c r="B223" i="7"/>
  <c r="C223" i="7"/>
  <c r="A224" i="7"/>
  <c r="B224" i="7"/>
  <c r="C224" i="7"/>
  <c r="A225" i="7"/>
  <c r="B225" i="7"/>
  <c r="C225" i="7"/>
  <c r="A228" i="7"/>
  <c r="B228" i="7"/>
  <c r="C228" i="7"/>
  <c r="A229" i="7"/>
  <c r="B229" i="7"/>
  <c r="C229" i="7"/>
  <c r="A230" i="7"/>
  <c r="B230" i="7"/>
  <c r="C230" i="7"/>
  <c r="A231" i="7"/>
  <c r="B231" i="7"/>
  <c r="C231" i="7"/>
  <c r="A232" i="7"/>
  <c r="B232" i="7"/>
  <c r="C232" i="7"/>
  <c r="A233" i="7"/>
  <c r="B233" i="7"/>
  <c r="C233" i="7"/>
  <c r="A234" i="7"/>
  <c r="B234" i="7"/>
  <c r="C234" i="7"/>
  <c r="A235" i="7"/>
  <c r="B235" i="7"/>
  <c r="C235" i="7"/>
  <c r="A236" i="7"/>
  <c r="B236" i="7"/>
  <c r="C236" i="7"/>
  <c r="A184" i="7"/>
  <c r="B184" i="7"/>
  <c r="C184" i="7"/>
  <c r="A185" i="7"/>
  <c r="B185" i="7"/>
  <c r="C185" i="7"/>
  <c r="A186" i="7"/>
  <c r="B186" i="7"/>
  <c r="C186" i="7"/>
  <c r="A187" i="7"/>
  <c r="B187" i="7"/>
  <c r="C187" i="7"/>
  <c r="A188" i="7"/>
  <c r="B188" i="7"/>
  <c r="C188" i="7"/>
  <c r="A189" i="7"/>
  <c r="B189" i="7"/>
  <c r="C189" i="7"/>
  <c r="A190" i="7"/>
  <c r="B190" i="7"/>
  <c r="C190" i="7"/>
  <c r="A191" i="7"/>
  <c r="B191" i="7"/>
  <c r="C191" i="7"/>
  <c r="A192" i="7"/>
  <c r="B192" i="7"/>
  <c r="C192" i="7"/>
  <c r="A193" i="7"/>
  <c r="B193" i="7"/>
  <c r="C193" i="7"/>
  <c r="A194" i="7"/>
  <c r="B194" i="7"/>
  <c r="C194" i="7"/>
  <c r="A195" i="7"/>
  <c r="B195" i="7"/>
  <c r="C195" i="7"/>
  <c r="A196" i="7"/>
  <c r="B196" i="7"/>
  <c r="C196" i="7"/>
  <c r="A197" i="7"/>
  <c r="B197" i="7"/>
  <c r="C197" i="7"/>
  <c r="A198" i="7"/>
  <c r="B198" i="7"/>
  <c r="C198" i="7"/>
  <c r="A199" i="7"/>
  <c r="B199" i="7"/>
  <c r="C199" i="7"/>
  <c r="A200" i="7"/>
  <c r="B200" i="7"/>
  <c r="C200" i="7"/>
  <c r="A203" i="7"/>
  <c r="B203" i="7"/>
  <c r="C203" i="7"/>
  <c r="A92" i="7"/>
  <c r="B92" i="7"/>
  <c r="A93" i="7"/>
  <c r="B93" i="7"/>
  <c r="C93" i="7"/>
  <c r="A94" i="7"/>
  <c r="B94" i="7"/>
  <c r="C94" i="7"/>
  <c r="A95" i="7"/>
  <c r="B95" i="7"/>
  <c r="C95" i="7"/>
  <c r="A96" i="7"/>
  <c r="B96" i="7"/>
  <c r="C96" i="7"/>
  <c r="A97" i="7"/>
  <c r="B97" i="7"/>
  <c r="C97" i="7"/>
  <c r="A99" i="7"/>
  <c r="B99" i="7"/>
  <c r="C99" i="7"/>
  <c r="A100" i="7"/>
  <c r="B100" i="7"/>
  <c r="A101" i="7"/>
  <c r="B101" i="7"/>
  <c r="C101" i="7"/>
  <c r="A102" i="7"/>
  <c r="B102" i="7"/>
  <c r="C102" i="7"/>
  <c r="A103" i="7"/>
  <c r="B103" i="7"/>
  <c r="C103" i="7"/>
  <c r="A104" i="7"/>
  <c r="B104" i="7"/>
  <c r="C104" i="7"/>
  <c r="A105" i="7"/>
  <c r="B105" i="7"/>
  <c r="C105" i="7"/>
  <c r="A106" i="7"/>
  <c r="B106" i="7"/>
  <c r="C106" i="7"/>
  <c r="A107" i="7"/>
  <c r="B107" i="7"/>
  <c r="C107" i="7"/>
  <c r="A108" i="7"/>
  <c r="B108" i="7"/>
  <c r="C108" i="7"/>
  <c r="A109" i="7"/>
  <c r="B109" i="7"/>
  <c r="C109" i="7"/>
  <c r="A110" i="7"/>
  <c r="B110" i="7"/>
  <c r="C110" i="7"/>
  <c r="A111" i="7"/>
  <c r="B111" i="7"/>
  <c r="C111" i="7"/>
  <c r="A112" i="7"/>
  <c r="B112" i="7"/>
  <c r="C112" i="7"/>
  <c r="A113" i="7"/>
  <c r="B113" i="7"/>
  <c r="C113" i="7"/>
  <c r="A114" i="7"/>
  <c r="B114" i="7"/>
  <c r="C114" i="7"/>
  <c r="A115" i="7"/>
  <c r="B115" i="7"/>
  <c r="C115" i="7"/>
  <c r="A116" i="7"/>
  <c r="B116" i="7"/>
  <c r="C116" i="7"/>
  <c r="A117" i="7"/>
  <c r="B117" i="7"/>
  <c r="C117" i="7"/>
  <c r="A118" i="7"/>
  <c r="B118" i="7"/>
  <c r="C118" i="7"/>
  <c r="A119" i="7"/>
  <c r="B119" i="7"/>
  <c r="C119" i="7"/>
  <c r="A120" i="7"/>
  <c r="B120" i="7"/>
  <c r="C120" i="7"/>
  <c r="A121" i="7"/>
  <c r="B121" i="7"/>
  <c r="C121" i="7"/>
  <c r="A122" i="7"/>
  <c r="B122" i="7"/>
  <c r="C122" i="7"/>
  <c r="A123" i="7"/>
  <c r="B123" i="7"/>
  <c r="C123" i="7"/>
  <c r="A124" i="7"/>
  <c r="B124" i="7"/>
  <c r="C124" i="7"/>
  <c r="A125" i="7"/>
  <c r="B125" i="7"/>
  <c r="C125" i="7"/>
  <c r="A126" i="7"/>
  <c r="B126" i="7"/>
  <c r="C126" i="7"/>
  <c r="A127" i="7"/>
  <c r="B127" i="7"/>
  <c r="C127" i="7"/>
  <c r="A128" i="7"/>
  <c r="B128" i="7"/>
  <c r="A129" i="7"/>
  <c r="B129" i="7"/>
  <c r="A130" i="7"/>
  <c r="B130" i="7"/>
  <c r="C130" i="7"/>
  <c r="A131" i="7"/>
  <c r="B131" i="7"/>
  <c r="C131" i="7"/>
  <c r="A132" i="7"/>
  <c r="B132" i="7"/>
  <c r="C132" i="7"/>
  <c r="A133" i="7"/>
  <c r="B133" i="7"/>
  <c r="C133" i="7"/>
  <c r="A134" i="7"/>
  <c r="B134" i="7"/>
  <c r="C134" i="7"/>
  <c r="A135" i="7"/>
  <c r="B135" i="7"/>
  <c r="C135" i="7"/>
  <c r="A136" i="7"/>
  <c r="B136" i="7"/>
  <c r="C136" i="7"/>
  <c r="A137" i="7"/>
  <c r="B137" i="7"/>
  <c r="C137" i="7"/>
  <c r="A138" i="7"/>
  <c r="B138" i="7"/>
  <c r="C138" i="7"/>
  <c r="A139" i="7"/>
  <c r="B139" i="7"/>
  <c r="C139" i="7"/>
  <c r="A140" i="7"/>
  <c r="B140" i="7"/>
  <c r="C140" i="7"/>
  <c r="A141" i="7"/>
  <c r="B141" i="7"/>
  <c r="C141" i="7"/>
  <c r="A142" i="7"/>
  <c r="B142" i="7"/>
  <c r="C142" i="7"/>
  <c r="A143" i="7"/>
  <c r="B143" i="7"/>
  <c r="C143" i="7"/>
  <c r="A144" i="7"/>
  <c r="B144" i="7"/>
  <c r="C144" i="7"/>
  <c r="A145" i="7"/>
  <c r="B145" i="7"/>
  <c r="C145" i="7"/>
  <c r="A146" i="7"/>
  <c r="B146" i="7"/>
  <c r="C146" i="7"/>
  <c r="A147" i="7"/>
  <c r="B147" i="7"/>
  <c r="C147" i="7"/>
  <c r="A148" i="7"/>
  <c r="B148" i="7"/>
  <c r="C148" i="7"/>
  <c r="A149" i="7"/>
  <c r="B149" i="7"/>
  <c r="C149" i="7"/>
  <c r="A150" i="7"/>
  <c r="B150" i="7"/>
  <c r="C150" i="7"/>
  <c r="A151" i="7"/>
  <c r="B151" i="7"/>
  <c r="C151" i="7"/>
  <c r="A152" i="7"/>
  <c r="B152" i="7"/>
  <c r="C152" i="7"/>
  <c r="A153" i="7"/>
  <c r="B153" i="7"/>
  <c r="C153" i="7"/>
  <c r="A154" i="7"/>
  <c r="B154" i="7"/>
  <c r="C154" i="7"/>
  <c r="A155" i="7"/>
  <c r="B155" i="7"/>
  <c r="C155" i="7"/>
  <c r="A156" i="7"/>
  <c r="B156" i="7"/>
  <c r="C156" i="7"/>
  <c r="A157" i="7"/>
  <c r="B157" i="7"/>
  <c r="C157" i="7"/>
  <c r="A158" i="7"/>
  <c r="B158" i="7"/>
  <c r="C158" i="7"/>
  <c r="A159" i="7"/>
  <c r="B159" i="7"/>
  <c r="C159" i="7"/>
  <c r="A160" i="7"/>
  <c r="B160" i="7"/>
  <c r="C160" i="7"/>
  <c r="A161" i="7"/>
  <c r="B161" i="7"/>
  <c r="C161" i="7"/>
  <c r="A162" i="7"/>
  <c r="B162" i="7"/>
  <c r="C162" i="7"/>
  <c r="A163" i="7"/>
  <c r="B163" i="7"/>
  <c r="C163" i="7"/>
  <c r="A164" i="7"/>
  <c r="B164" i="7"/>
  <c r="C164" i="7"/>
  <c r="A165" i="7"/>
  <c r="B165" i="7"/>
  <c r="C165" i="7"/>
  <c r="A166" i="7"/>
  <c r="B166" i="7"/>
  <c r="C166" i="7"/>
  <c r="A176" i="7"/>
  <c r="B176" i="7"/>
  <c r="C176" i="7"/>
  <c r="A177" i="7"/>
  <c r="B177" i="7"/>
  <c r="C177" i="7"/>
  <c r="A178" i="7"/>
  <c r="B178" i="7"/>
  <c r="C178" i="7"/>
  <c r="A179" i="7"/>
  <c r="B179" i="7"/>
  <c r="C179" i="7"/>
  <c r="A180" i="7"/>
  <c r="B180" i="7"/>
  <c r="C180" i="7"/>
  <c r="A181" i="7"/>
  <c r="B181" i="7"/>
  <c r="C181" i="7"/>
  <c r="A182" i="7"/>
  <c r="B182" i="7"/>
  <c r="C182" i="7"/>
  <c r="A183" i="7"/>
  <c r="B183" i="7"/>
  <c r="C183" i="7"/>
  <c r="A81" i="7"/>
  <c r="B81" i="7"/>
  <c r="C81" i="7"/>
  <c r="A82" i="7"/>
  <c r="B82" i="7"/>
  <c r="C82" i="7"/>
  <c r="A83" i="7"/>
  <c r="B83" i="7"/>
  <c r="C83" i="7"/>
  <c r="A84" i="7"/>
  <c r="B84" i="7"/>
  <c r="C84" i="7"/>
  <c r="A85" i="7"/>
  <c r="B85" i="7"/>
  <c r="C85" i="7"/>
  <c r="A86" i="7"/>
  <c r="B86" i="7"/>
  <c r="C86" i="7"/>
  <c r="A87" i="7"/>
  <c r="B87" i="7"/>
  <c r="C87" i="7"/>
  <c r="A88" i="7"/>
  <c r="B88" i="7"/>
  <c r="C88" i="7"/>
  <c r="A89" i="7"/>
  <c r="B89" i="7"/>
  <c r="C89" i="7"/>
  <c r="A90" i="7"/>
  <c r="B90" i="7"/>
  <c r="A91" i="7"/>
  <c r="B91" i="7"/>
  <c r="A17" i="7"/>
  <c r="B17" i="7"/>
  <c r="C17" i="7"/>
  <c r="A18" i="7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A26" i="7"/>
  <c r="B26" i="7"/>
  <c r="C26" i="7"/>
  <c r="A27" i="7"/>
  <c r="B27" i="7"/>
  <c r="C27" i="7"/>
  <c r="A28" i="7"/>
  <c r="B28" i="7"/>
  <c r="C28" i="7"/>
  <c r="A29" i="7"/>
  <c r="B29" i="7"/>
  <c r="C29" i="7"/>
  <c r="A30" i="7"/>
  <c r="B30" i="7"/>
  <c r="C30" i="7"/>
  <c r="A31" i="7"/>
  <c r="B31" i="7"/>
  <c r="C31" i="7"/>
  <c r="A32" i="7"/>
  <c r="B32" i="7"/>
  <c r="C32" i="7"/>
  <c r="A33" i="7"/>
  <c r="B33" i="7"/>
  <c r="C33" i="7"/>
  <c r="A34" i="7"/>
  <c r="B34" i="7"/>
  <c r="C34" i="7"/>
  <c r="A35" i="7"/>
  <c r="B35" i="7"/>
  <c r="C35" i="7"/>
  <c r="A36" i="7"/>
  <c r="B36" i="7"/>
  <c r="C36" i="7"/>
  <c r="A37" i="7"/>
  <c r="B37" i="7"/>
  <c r="C37" i="7"/>
  <c r="A38" i="7"/>
  <c r="B38" i="7"/>
  <c r="C38" i="7"/>
  <c r="A39" i="7"/>
  <c r="B39" i="7"/>
  <c r="C39" i="7"/>
  <c r="A40" i="7"/>
  <c r="B40" i="7"/>
  <c r="C40" i="7"/>
  <c r="A43" i="7"/>
  <c r="B43" i="7"/>
  <c r="A44" i="7"/>
  <c r="B44" i="7"/>
  <c r="A45" i="7"/>
  <c r="B45" i="7"/>
  <c r="A46" i="7"/>
  <c r="B46" i="7"/>
  <c r="A47" i="7"/>
  <c r="B47" i="7"/>
  <c r="C47" i="7"/>
  <c r="A48" i="7"/>
  <c r="B48" i="7"/>
  <c r="C48" i="7"/>
  <c r="A49" i="7"/>
  <c r="B49" i="7"/>
  <c r="C49" i="7"/>
  <c r="A50" i="7"/>
  <c r="B50" i="7"/>
  <c r="C50" i="7"/>
  <c r="A51" i="7"/>
  <c r="B51" i="7"/>
  <c r="C51" i="7"/>
  <c r="A52" i="7"/>
  <c r="B52" i="7"/>
  <c r="C52" i="7"/>
  <c r="A53" i="7"/>
  <c r="B53" i="7"/>
  <c r="C53" i="7"/>
  <c r="A54" i="7"/>
  <c r="B54" i="7"/>
  <c r="C54" i="7"/>
  <c r="A55" i="7"/>
  <c r="B55" i="7"/>
  <c r="C55" i="7"/>
  <c r="A56" i="7"/>
  <c r="B56" i="7"/>
  <c r="C56" i="7"/>
  <c r="A57" i="7"/>
  <c r="B57" i="7"/>
  <c r="C57" i="7"/>
  <c r="A58" i="7"/>
  <c r="B58" i="7"/>
  <c r="C58" i="7"/>
  <c r="A59" i="7"/>
  <c r="B59" i="7"/>
  <c r="C59" i="7"/>
  <c r="A60" i="7"/>
  <c r="B60" i="7"/>
  <c r="C60" i="7"/>
  <c r="A61" i="7"/>
  <c r="B61" i="7"/>
  <c r="C61" i="7"/>
  <c r="A62" i="7"/>
  <c r="B62" i="7"/>
  <c r="C62" i="7"/>
  <c r="A63" i="7"/>
  <c r="B63" i="7"/>
  <c r="C63" i="7"/>
  <c r="A64" i="7"/>
  <c r="B64" i="7"/>
  <c r="C64" i="7"/>
  <c r="A65" i="7"/>
  <c r="B65" i="7"/>
  <c r="C65" i="7"/>
  <c r="A66" i="7"/>
  <c r="B66" i="7"/>
  <c r="C66" i="7"/>
  <c r="A67" i="7"/>
  <c r="B67" i="7"/>
  <c r="C67" i="7"/>
  <c r="A68" i="7"/>
  <c r="B68" i="7"/>
  <c r="C68" i="7"/>
  <c r="A69" i="7"/>
  <c r="B69" i="7"/>
  <c r="C69" i="7"/>
  <c r="A70" i="7"/>
  <c r="B70" i="7"/>
  <c r="C70" i="7"/>
  <c r="A71" i="7"/>
  <c r="B71" i="7"/>
  <c r="C71" i="7"/>
  <c r="A72" i="7"/>
  <c r="B72" i="7"/>
  <c r="C72" i="7"/>
  <c r="A73" i="7"/>
  <c r="B73" i="7"/>
  <c r="C73" i="7"/>
  <c r="A74" i="7"/>
  <c r="B74" i="7"/>
  <c r="C74" i="7"/>
  <c r="A75" i="7"/>
  <c r="B75" i="7"/>
  <c r="C75" i="7"/>
  <c r="A76" i="7"/>
  <c r="B76" i="7"/>
  <c r="C76" i="7"/>
  <c r="A77" i="7"/>
  <c r="B77" i="7"/>
  <c r="C77" i="7"/>
  <c r="A78" i="7"/>
  <c r="B78" i="7"/>
  <c r="C78" i="7"/>
  <c r="A79" i="7"/>
  <c r="B79" i="7"/>
  <c r="C79" i="7"/>
  <c r="A80" i="7"/>
  <c r="B80" i="7"/>
  <c r="C80" i="7"/>
  <c r="B16" i="7"/>
  <c r="C16" i="7"/>
  <c r="H16" i="7"/>
  <c r="A16" i="7"/>
  <c r="X17" i="7"/>
  <c r="W68" i="7"/>
  <c r="X68" i="7"/>
  <c r="W55" i="7"/>
  <c r="X55" i="7"/>
  <c r="W56" i="7"/>
  <c r="X56" i="7"/>
  <c r="W57" i="7"/>
  <c r="X57" i="7"/>
  <c r="W58" i="7"/>
  <c r="X58" i="7"/>
  <c r="W59" i="7"/>
  <c r="X59" i="7"/>
  <c r="W60" i="7"/>
  <c r="X60" i="7"/>
  <c r="W61" i="7"/>
  <c r="X61" i="7"/>
  <c r="W62" i="7"/>
  <c r="X62" i="7"/>
  <c r="W63" i="7"/>
  <c r="X63" i="7"/>
  <c r="W64" i="7"/>
  <c r="X64" i="7"/>
  <c r="W65" i="7"/>
  <c r="X65" i="7"/>
  <c r="W66" i="7"/>
  <c r="X66" i="7"/>
  <c r="W67" i="7"/>
  <c r="X67" i="7"/>
  <c r="W33" i="7"/>
  <c r="X33" i="7"/>
  <c r="W34" i="7"/>
  <c r="X34" i="7"/>
  <c r="W35" i="7"/>
  <c r="X35" i="7"/>
  <c r="W36" i="7"/>
  <c r="X36" i="7"/>
  <c r="W37" i="7"/>
  <c r="X37" i="7"/>
  <c r="W38" i="7"/>
  <c r="X38" i="7"/>
  <c r="W39" i="7"/>
  <c r="X39" i="7"/>
  <c r="W40" i="7"/>
  <c r="X40" i="7"/>
  <c r="W41" i="7"/>
  <c r="X41" i="7"/>
  <c r="W42" i="7"/>
  <c r="X42" i="7"/>
  <c r="W43" i="7"/>
  <c r="X43" i="7"/>
  <c r="W44" i="7"/>
  <c r="X44" i="7"/>
  <c r="W50" i="7"/>
  <c r="X50" i="7"/>
  <c r="W51" i="7"/>
  <c r="X51" i="7"/>
  <c r="W52" i="7"/>
  <c r="X52" i="7"/>
  <c r="W53" i="7"/>
  <c r="X53" i="7"/>
  <c r="W54" i="7"/>
  <c r="X54" i="7"/>
  <c r="W20" i="7"/>
  <c r="X20" i="7"/>
  <c r="W21" i="7"/>
  <c r="X21" i="7"/>
  <c r="W22" i="7"/>
  <c r="X22" i="7"/>
  <c r="W23" i="7"/>
  <c r="X23" i="7"/>
  <c r="W24" i="7"/>
  <c r="X24" i="7"/>
  <c r="W25" i="7"/>
  <c r="X25" i="7"/>
  <c r="W26" i="7"/>
  <c r="X26" i="7"/>
  <c r="W27" i="7"/>
  <c r="X27" i="7"/>
  <c r="W28" i="7"/>
  <c r="X28" i="7"/>
  <c r="W29" i="7"/>
  <c r="X29" i="7"/>
  <c r="W30" i="7"/>
  <c r="X30" i="7"/>
  <c r="W31" i="7"/>
  <c r="X31" i="7"/>
  <c r="W32" i="7"/>
  <c r="X32" i="7"/>
  <c r="X19" i="7"/>
  <c r="W19" i="7"/>
  <c r="X18" i="7"/>
  <c r="W18" i="7"/>
  <c r="W17" i="7"/>
  <c r="AG18" i="7"/>
  <c r="AG17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50" i="7"/>
  <c r="AG51" i="7"/>
  <c r="AG19" i="7"/>
  <c r="AG20" i="7"/>
  <c r="AG21" i="7"/>
  <c r="AG22" i="7"/>
  <c r="AG23" i="7"/>
  <c r="AG24" i="7"/>
  <c r="AG25" i="7"/>
  <c r="AG26" i="7"/>
  <c r="AG27" i="7"/>
  <c r="AG28" i="7"/>
  <c r="AG29" i="7"/>
  <c r="AG30" i="7"/>
</calcChain>
</file>

<file path=xl/sharedStrings.xml><?xml version="1.0" encoding="utf-8"?>
<sst xmlns="http://schemas.openxmlformats.org/spreadsheetml/2006/main" count="1015" uniqueCount="306">
  <si>
    <t>Station</t>
  </si>
  <si>
    <t xml:space="preserve"> Process_#</t>
  </si>
  <si>
    <t xml:space="preserve"> Process_Name</t>
  </si>
  <si>
    <t xml:space="preserve"> People</t>
  </si>
  <si>
    <t xml:space="preserve"> </t>
  </si>
  <si>
    <t xml:space="preserve"> Dinette CS - Front</t>
  </si>
  <si>
    <t xml:space="preserve"> 3 Season Plumbing</t>
  </si>
  <si>
    <t>Start Time</t>
  </si>
  <si>
    <t>Number of People</t>
  </si>
  <si>
    <t>TAKT</t>
  </si>
  <si>
    <t>Shift Start</t>
  </si>
  <si>
    <t>Shift End</t>
  </si>
  <si>
    <t>Available Time</t>
  </si>
  <si>
    <t>End Time</t>
  </si>
  <si>
    <t>Predicted Schedule Time</t>
  </si>
  <si>
    <t>Comments / Issues</t>
  </si>
  <si>
    <t>Break Start Time</t>
  </si>
  <si>
    <t>Break End Time</t>
  </si>
  <si>
    <t>DAYS</t>
  </si>
  <si>
    <t xml:space="preserve"> Ramp Door Install</t>
  </si>
  <si>
    <t xml:space="preserve"> License Plate</t>
  </si>
  <si>
    <t xml:space="preserve"> Grab Handles (Ramp)</t>
  </si>
  <si>
    <t xml:space="preserve"> "Fire Ext.</t>
  </si>
  <si>
    <t xml:space="preserve"> Clean Exterior</t>
  </si>
  <si>
    <t xml:space="preserve"> Exterior Stickers and Logos</t>
  </si>
  <si>
    <t xml:space="preserve"> Caulk Exterior</t>
  </si>
  <si>
    <t xml:space="preserve"> Clean Interior</t>
  </si>
  <si>
    <t xml:space="preserve"> Insulation - floor</t>
  </si>
  <si>
    <t xml:space="preserve"> Interior Stickers</t>
  </si>
  <si>
    <t xml:space="preserve"> Caulk Interior</t>
  </si>
  <si>
    <t xml:space="preserve"> Shower Curtain</t>
  </si>
  <si>
    <t xml:space="preserve"> Grease Caps</t>
  </si>
  <si>
    <t xml:space="preserve"> Tighten Wheel Lugs &amp; check air presure in tires</t>
  </si>
  <si>
    <t xml:space="preserve"> Install Graphics</t>
  </si>
  <si>
    <t xml:space="preserve"> Tie Down Rings</t>
  </si>
  <si>
    <t xml:space="preserve"> Hi-Pot Test</t>
  </si>
  <si>
    <t xml:space="preserve"> Electrical Systems check</t>
  </si>
  <si>
    <t>Minutes per TAKT (Working Time)</t>
  </si>
  <si>
    <t>Minutes per TAKT (7.5 hr day)</t>
  </si>
  <si>
    <t>Steve Rodman</t>
  </si>
  <si>
    <t>Nate Turner</t>
  </si>
  <si>
    <t>Rex Wert</t>
  </si>
  <si>
    <t>Cristy Miller</t>
  </si>
  <si>
    <t>Tony Chupp</t>
  </si>
  <si>
    <t>Gary Schabach</t>
  </si>
  <si>
    <t>Leon Schwartz</t>
  </si>
  <si>
    <t>Leon Hochstetler</t>
  </si>
  <si>
    <t>Heath Hawkins</t>
  </si>
  <si>
    <t>Brian Miller</t>
  </si>
  <si>
    <t>Rob Smith</t>
  </si>
  <si>
    <t>JR Wood</t>
  </si>
  <si>
    <t>Mike Hochstetler</t>
  </si>
  <si>
    <t>Braydon Martin</t>
  </si>
  <si>
    <t xml:space="preserve"> Finish Water Heater</t>
  </si>
  <si>
    <t xml:space="preserve"> Outside Water Fill</t>
  </si>
  <si>
    <t xml:space="preserve"> LP Tray and Tanks</t>
  </si>
  <si>
    <t xml:space="preserve"> install intellipower</t>
  </si>
  <si>
    <t xml:space="preserve"> install battery disconnect &amp; divider panal</t>
  </si>
  <si>
    <t xml:space="preserve"> Interior Hook Up</t>
  </si>
  <si>
    <t xml:space="preserve"> Install LP Lines</t>
  </si>
  <si>
    <t xml:space="preserve"> Main Switch Panel Hook Up      No Stereo 45 </t>
  </si>
  <si>
    <t xml:space="preserve"> Lower Rub Rail</t>
  </si>
  <si>
    <t xml:space="preserve"> Wire Lower Clearance Lights</t>
  </si>
  <si>
    <t xml:space="preserve"> Flow Through Vents</t>
  </si>
  <si>
    <t xml:space="preserve"> Install Motorbase</t>
  </si>
  <si>
    <t xml:space="preserve"> Install Outside Coax</t>
  </si>
  <si>
    <t xml:space="preserve"> Exterior Recept Install</t>
  </si>
  <si>
    <t xml:space="preserve"> Exterior 12V Outlet</t>
  </si>
  <si>
    <t xml:space="preserve"> Install Kitchen Overhead</t>
  </si>
  <si>
    <t xml:space="preserve"> Set Refer</t>
  </si>
  <si>
    <t xml:space="preserve"> Refer Hook Up</t>
  </si>
  <si>
    <t xml:space="preserve"> Outside Refer Vent</t>
  </si>
  <si>
    <t xml:space="preserve"> Outside Water Heater and Furnace Vent</t>
  </si>
  <si>
    <t xml:space="preserve"> Install Outside Water Heater Door</t>
  </si>
  <si>
    <t xml:space="preserve"> wire upper clearance lights</t>
  </si>
  <si>
    <t xml:space="preserve"> Trim Ramp Door Opening</t>
  </si>
  <si>
    <t xml:space="preserve"> Install Windows (All Std)</t>
  </si>
  <si>
    <t xml:space="preserve"> Day and Night Shades</t>
  </si>
  <si>
    <t xml:space="preserve"> ATP Kickplate</t>
  </si>
  <si>
    <t xml:space="preserve"> Hook Up A/C (1st)</t>
  </si>
  <si>
    <t xml:space="preserve"> Cove</t>
  </si>
  <si>
    <t xml:space="preserve"> Trim Interior</t>
  </si>
  <si>
    <t xml:space="preserve"> Vents Garnish - Roof</t>
  </si>
  <si>
    <t xml:space="preserve"> Towel Bar</t>
  </si>
  <si>
    <t xml:space="preserve"> Install Mirror</t>
  </si>
  <si>
    <t xml:space="preserve"> Shower Curtain Rod</t>
  </si>
  <si>
    <t xml:space="preserve"> Install Toilet</t>
  </si>
  <si>
    <t xml:space="preserve"> Install Entrance Door</t>
  </si>
  <si>
    <t xml:space="preserve"> Grab Handle Entrance Door</t>
  </si>
  <si>
    <t xml:space="preserve"> Trim Entrance Door</t>
  </si>
  <si>
    <t xml:space="preserve"> Refer Panels</t>
  </si>
  <si>
    <t xml:space="preserve"> Awning</t>
  </si>
  <si>
    <t xml:space="preserve"> Front Baggage Door</t>
  </si>
  <si>
    <t xml:space="preserve"> Bathdoor</t>
  </si>
  <si>
    <t xml:space="preserve"> Trim Bathroom Door</t>
  </si>
  <si>
    <t xml:space="preserve"> Flood Test</t>
  </si>
  <si>
    <t xml:space="preserve"> install &amp; hook up LP tanks</t>
  </si>
  <si>
    <t xml:space="preserve"> 7.0x20</t>
  </si>
  <si>
    <t xml:space="preserve"> Responsible</t>
  </si>
  <si>
    <t xml:space="preserve"> NT</t>
  </si>
  <si>
    <t xml:space="preserve"> RW</t>
  </si>
  <si>
    <t xml:space="preserve"> Inspection / Walk Through</t>
  </si>
  <si>
    <t xml:space="preserve"> Standard Rework</t>
  </si>
  <si>
    <t xml:space="preserve"> SR</t>
  </si>
  <si>
    <t xml:space="preserve"> TS</t>
  </si>
  <si>
    <t xml:space="preserve"> JR</t>
  </si>
  <si>
    <t xml:space="preserve"> Fenders - 7 Wide</t>
  </si>
  <si>
    <t xml:space="preserve"> Fender Lights - 7.0 Wide</t>
  </si>
  <si>
    <t xml:space="preserve"> JW</t>
  </si>
  <si>
    <t xml:space="preserve"> Prep Bed Door - RS</t>
  </si>
  <si>
    <t xml:space="preserve"> Install Bed Door - RS</t>
  </si>
  <si>
    <t xml:space="preserve"> MH</t>
  </si>
  <si>
    <t xml:space="preserve"> 8.5x24</t>
  </si>
  <si>
    <t xml:space="preserve"> install bathroom upper cab. &amp; countertop</t>
  </si>
  <si>
    <t xml:space="preserve"> J.R.</t>
  </si>
  <si>
    <t xml:space="preserve"> install bath backsplash</t>
  </si>
  <si>
    <t xml:space="preserve"> set linen in bathroom</t>
  </si>
  <si>
    <t xml:space="preserve"> set kitchen broom closet</t>
  </si>
  <si>
    <t xml:space="preserve"> install bargman cord &amp; junction box</t>
  </si>
  <si>
    <t xml:space="preserve"> wire electric jack</t>
  </si>
  <si>
    <t xml:space="preserve"> Install Battery</t>
  </si>
  <si>
    <t xml:space="preserve"> Loom Wires Where Needed</t>
  </si>
  <si>
    <t xml:space="preserve"> Low point drains &amp; water lines.     (std. unit)</t>
  </si>
  <si>
    <t xml:space="preserve"> Install Shower</t>
  </si>
  <si>
    <t xml:space="preserve"> Shower Faucet</t>
  </si>
  <si>
    <t xml:space="preserve"> Set Bath Wall and Drill Holes for Plumbing and Wiring</t>
  </si>
  <si>
    <t xml:space="preserve"> Plumb Drain Vents</t>
  </si>
  <si>
    <t xml:space="preserve"> Panel Interior Bathroom</t>
  </si>
  <si>
    <t xml:space="preserve"> Panel Outside of Bath Wall</t>
  </si>
  <si>
    <t xml:space="preserve"> Install remainder of ceiling panals</t>
  </si>
  <si>
    <t xml:space="preserve"> Panel All Interior Walls</t>
  </si>
  <si>
    <t xml:space="preserve"> Install and Hook Up Front Plumbing Kit</t>
  </si>
  <si>
    <t xml:space="preserve"> Mount pump &amp; hook up electric</t>
  </si>
  <si>
    <t xml:space="preserve"> Set Furnace and Install Furnace Vent</t>
  </si>
  <si>
    <t xml:space="preserve"> Refer Cabinet</t>
  </si>
  <si>
    <t xml:space="preserve"> Trim Refer Cabinet</t>
  </si>
  <si>
    <t xml:space="preserve"> Finish installing shower (rivets) &amp; shower head with accesseries</t>
  </si>
  <si>
    <t xml:space="preserve"> Drill External Speaker Holes</t>
  </si>
  <si>
    <t xml:space="preserve"> Install Water Heater</t>
  </si>
  <si>
    <t xml:space="preserve"> Install Plumbing and Vent Pipes</t>
  </si>
  <si>
    <t xml:space="preserve"> Insulate</t>
  </si>
  <si>
    <t xml:space="preserve"> RS</t>
  </si>
  <si>
    <t xml:space="preserve"> Insulate Front End</t>
  </si>
  <si>
    <t xml:space="preserve"> Hang Rear Corners Stainless Steel</t>
  </si>
  <si>
    <t xml:space="preserve"> Prep for CS Metal</t>
  </si>
  <si>
    <t xml:space="preserve"> Degabond CS</t>
  </si>
  <si>
    <t xml:space="preserve"> Hang CS Metal</t>
  </si>
  <si>
    <t xml:space="preserve"> Route CS Metal</t>
  </si>
  <si>
    <t xml:space="preserve"> Prep for RS Metal</t>
  </si>
  <si>
    <t xml:space="preserve"> Degabond RS</t>
  </si>
  <si>
    <t xml:space="preserve"> Hang RS Metal</t>
  </si>
  <si>
    <t xml:space="preserve"> Route RS Metal</t>
  </si>
  <si>
    <t xml:space="preserve"> Prep Front End Metal</t>
  </si>
  <si>
    <t xml:space="preserve"> Metal Front End</t>
  </si>
  <si>
    <t xml:space="preserve"> Gravel Guard</t>
  </si>
  <si>
    <t xml:space="preserve"> Front Trim Pieces</t>
  </si>
  <si>
    <t xml:space="preserve"> Route Baggage Doors</t>
  </si>
  <si>
    <t xml:space="preserve"> Set Kitchen Base</t>
  </si>
  <si>
    <t xml:space="preserve"> Insulate Roof</t>
  </si>
  <si>
    <t xml:space="preserve"> Metal Roof and Degabond</t>
  </si>
  <si>
    <t xml:space="preserve"> Bend Down Edge of Metal Roof</t>
  </si>
  <si>
    <t xml:space="preserve"> Intall Front Roof Trim Piece</t>
  </si>
  <si>
    <t xml:space="preserve"> Upper Rub Rail</t>
  </si>
  <si>
    <t xml:space="preserve"> Awning Rail</t>
  </si>
  <si>
    <t xml:space="preserve"> Upper Clearance Lights</t>
  </si>
  <si>
    <t xml:space="preserve"> Holes for Plumbing Vents</t>
  </si>
  <si>
    <t xml:space="preserve"> Route Roof Vents</t>
  </si>
  <si>
    <t xml:space="preserve"> Install Vents and Seal MaxAir Brackets</t>
  </si>
  <si>
    <t xml:space="preserve"> Install Plumbing and Vent Covers and Tail Pipes</t>
  </si>
  <si>
    <t xml:space="preserve"> Clean Roof</t>
  </si>
  <si>
    <t xml:space="preserve"> Seal Roof</t>
  </si>
  <si>
    <t xml:space="preserve"> Seal Under Front Radius and Down Front Edge</t>
  </si>
  <si>
    <t xml:space="preserve"> Refer Vent Cap</t>
  </si>
  <si>
    <t xml:space="preserve"> Upper Flow Thru Vent - Scene Light - Speakers</t>
  </si>
  <si>
    <t xml:space="preserve"> Seal Under Rub Rail</t>
  </si>
  <si>
    <t xml:space="preserve"> Kitchen Plumbing</t>
  </si>
  <si>
    <t xml:space="preserve"> Install Kitchen Counter Top</t>
  </si>
  <si>
    <t xml:space="preserve"> install kitchen backsplash</t>
  </si>
  <si>
    <t xml:space="preserve"> Wire Upper Cleanance and Loading Lights (Int. Hook Up)</t>
  </si>
  <si>
    <t xml:space="preserve"> Top weld and axles</t>
  </si>
  <si>
    <t xml:space="preserve"> Tator</t>
  </si>
  <si>
    <t xml:space="preserve"> Install Coupler</t>
  </si>
  <si>
    <t xml:space="preserve"> cut first piece of flooring  (7' wide)</t>
  </si>
  <si>
    <t xml:space="preserve"> Level Frame</t>
  </si>
  <si>
    <t xml:space="preserve"> BM</t>
  </si>
  <si>
    <t xml:space="preserve"> Grind Top Welds</t>
  </si>
  <si>
    <t xml:space="preserve"> Set Wheel wells or Wheel Well Metal</t>
  </si>
  <si>
    <t xml:space="preserve"> Install flooring ( 2 people)</t>
  </si>
  <si>
    <t xml:space="preserve"> LS</t>
  </si>
  <si>
    <t xml:space="preserve"> Drill Plumbing Holes and Toilet Drains</t>
  </si>
  <si>
    <t xml:space="preserve"> Drill Holes for Gas Lines and Low Points</t>
  </si>
  <si>
    <t xml:space="preserve"> mark wall lines on floor/cover floor</t>
  </si>
  <si>
    <t xml:space="preserve"> cover floor</t>
  </si>
  <si>
    <t xml:space="preserve"> Set Walls - Rear Header - Front Walls</t>
  </si>
  <si>
    <t xml:space="preserve"> Set and Weld Roof</t>
  </si>
  <si>
    <t xml:space="preserve"> Final Weld on Sidewalls</t>
  </si>
  <si>
    <t xml:space="preserve"> final weld on front walls</t>
  </si>
  <si>
    <t xml:space="preserve"> Drill Holes for Wiring</t>
  </si>
  <si>
    <t xml:space="preserve"> Grommet All Holes Where Needed</t>
  </si>
  <si>
    <t xml:space="preserve"> Install Ground Wires</t>
  </si>
  <si>
    <t xml:space="preserve"> Rough Wire Unit (Front Bedroom: 4.5 hrs)</t>
  </si>
  <si>
    <t xml:space="preserve"> Happijac - Rear</t>
  </si>
  <si>
    <t xml:space="preserve"> A/C - 1st</t>
  </si>
  <si>
    <t xml:space="preserve"> Grind Sidewalls</t>
  </si>
  <si>
    <t xml:space="preserve"> Square Front and Rear Ends</t>
  </si>
  <si>
    <t xml:space="preserve"> Cut Out Flooring for Doorway </t>
  </si>
  <si>
    <t xml:space="preserve"> Caulk Floor Around Outside Edge</t>
  </si>
  <si>
    <t xml:space="preserve"> Radius Blocks in Window Corners</t>
  </si>
  <si>
    <t xml:space="preserve"> Azdel Front End</t>
  </si>
  <si>
    <t xml:space="preserve"> Set Interior Front Wall and Cage</t>
  </si>
  <si>
    <t xml:space="preserve"> Water Shelf</t>
  </si>
  <si>
    <t xml:space="preserve"> Water Heater Hookup</t>
  </si>
  <si>
    <t xml:space="preserve"> Undercoat Wheel Well</t>
  </si>
  <si>
    <t xml:space="preserve"> Paint at Openings (Windows - etc)</t>
  </si>
  <si>
    <t xml:space="preserve"> VBH on End Tubes and at Wheels</t>
  </si>
  <si>
    <t xml:space="preserve"> install /remove scaffold</t>
  </si>
  <si>
    <t xml:space="preserve"> Azdel Inside Front Wall</t>
  </si>
  <si>
    <t xml:space="preserve"> Install 1st Piece of Azdel On Each Side of Sidewall</t>
  </si>
  <si>
    <t xml:space="preserve"> install rest of azdel</t>
  </si>
  <si>
    <t xml:space="preserve"> RS/BM</t>
  </si>
  <si>
    <t xml:space="preserve"> Route Azdel Openings</t>
  </si>
  <si>
    <t xml:space="preserve"> Fasten Backers for Ducting and Above Cove</t>
  </si>
  <si>
    <t xml:space="preserve"> insulate entire exterior</t>
  </si>
  <si>
    <t xml:space="preserve"> Panel Interior Front Wall Bath</t>
  </si>
  <si>
    <t xml:space="preserve"> caulk  exterior corners of wheelwells</t>
  </si>
  <si>
    <t xml:space="preserve"> cut all holes for switches &amp; recepts</t>
  </si>
  <si>
    <t xml:space="preserve"> add backers for switches &amp; recepts</t>
  </si>
  <si>
    <t xml:space="preserve"> install recepts</t>
  </si>
  <si>
    <t xml:space="preserve"> install switches</t>
  </si>
  <si>
    <t xml:space="preserve"> Weld front radius wall x 2</t>
  </si>
  <si>
    <t xml:space="preserve"> Roof Truss Setup Time</t>
  </si>
  <si>
    <t xml:space="preserve"> Weld roof trusses (2 min ea)</t>
  </si>
  <si>
    <t xml:space="preserve"> Weld roof parts together</t>
  </si>
  <si>
    <t xml:space="preserve"> Table prep for 1 pc roof </t>
  </si>
  <si>
    <t xml:space="preserve"> Roof lay out</t>
  </si>
  <si>
    <t xml:space="preserve"> Tack roof </t>
  </si>
  <si>
    <t xml:space="preserve"> Weld 1 pc roof </t>
  </si>
  <si>
    <t xml:space="preserve"> A/C Ducting - Single</t>
  </si>
  <si>
    <t xml:space="preserve"> Upper front wall</t>
  </si>
  <si>
    <t xml:space="preserve"> Lower front wall</t>
  </si>
  <si>
    <t xml:space="preserve"> Prep Table</t>
  </si>
  <si>
    <t xml:space="preserve"> Rear wall header </t>
  </si>
  <si>
    <t xml:space="preserve"> Lay Out C/S Sidewall</t>
  </si>
  <si>
    <t xml:space="preserve"> tack C/S sidewall </t>
  </si>
  <si>
    <t xml:space="preserve"> weld C/S sidewall</t>
  </si>
  <si>
    <t xml:space="preserve"> Grind; tape; flip; weld; grind C/S sidewall</t>
  </si>
  <si>
    <t xml:space="preserve"> Lay Out R/S Sidewall</t>
  </si>
  <si>
    <t xml:space="preserve"> Sofa - RS - Rear </t>
  </si>
  <si>
    <t xml:space="preserve"> tack R/S sidewall </t>
  </si>
  <si>
    <t xml:space="preserve"> weld R/S sidewall</t>
  </si>
  <si>
    <t xml:space="preserve"> Grind; tape; flip; weld; grind R/S sidewall</t>
  </si>
  <si>
    <t xml:space="preserve"> prep table</t>
  </si>
  <si>
    <t xml:space="preserve"> Lay Out Frame</t>
  </si>
  <si>
    <t xml:space="preserve"> Airline Track</t>
  </si>
  <si>
    <t xml:space="preserve"> Tack Frame</t>
  </si>
  <si>
    <t xml:space="preserve"> Weld frame</t>
  </si>
  <si>
    <t xml:space="preserve"> 4in Addition Ht Sub Frame</t>
  </si>
  <si>
    <t xml:space="preserve"> Drill Weep Holes</t>
  </si>
  <si>
    <t xml:space="preserve"> Fresh tank</t>
  </si>
  <si>
    <t xml:space="preserve"> Waste tanks </t>
  </si>
  <si>
    <t xml:space="preserve"> Tank wiring and plumbing hook up</t>
  </si>
  <si>
    <t xml:space="preserve"> Set Axles </t>
  </si>
  <si>
    <t xml:space="preserve"> Brake wires</t>
  </si>
  <si>
    <t xml:space="preserve"> Stamp VIN on Frame</t>
  </si>
  <si>
    <t xml:space="preserve"> Install wheels</t>
  </si>
  <si>
    <t xml:space="preserve"> Install Jacks; Sewer Hose; Spare Tire Rack; sewage hose holder</t>
  </si>
  <si>
    <t xml:space="preserve"> Fasten Water Line</t>
  </si>
  <si>
    <t xml:space="preserve"> Fresh Water Fill and Vent Hoses</t>
  </si>
  <si>
    <t>min</t>
  </si>
  <si>
    <t>Minutes Per Person Per Takt</t>
  </si>
  <si>
    <t xml:space="preserve"> Clean Interior - Cabinets CS Front</t>
  </si>
  <si>
    <t xml:space="preserve"> Clean Interior - Happijac - Rear</t>
  </si>
  <si>
    <t xml:space="preserve"> Clean Interior - Sofa - CS - Rear</t>
  </si>
  <si>
    <t xml:space="preserve"> Clean Interior - Sofa - RS - Rear</t>
  </si>
  <si>
    <t xml:space="preserve"> Functionallity Test</t>
  </si>
  <si>
    <t xml:space="preserve"> Functionallity Test - Happijac - Rear</t>
  </si>
  <si>
    <t xml:space="preserve"> Functionallity Test - Sofa - CS - Rear</t>
  </si>
  <si>
    <t xml:space="preserve"> Functionallity Test - Sofa - RS - Rear</t>
  </si>
  <si>
    <t xml:space="preserve"> Functionallity Test - Stereo</t>
  </si>
  <si>
    <t xml:space="preserve"> Install Outside Shower</t>
  </si>
  <si>
    <t xml:space="preserve"> Tail Lights - License Plate Light Installed</t>
  </si>
  <si>
    <t xml:space="preserve"> LP Test - Water Test</t>
  </si>
  <si>
    <t xml:space="preserve"> Install Dinette CS - Rear</t>
  </si>
  <si>
    <t xml:space="preserve"> 8.5x28FB</t>
  </si>
  <si>
    <t xml:space="preserve"> Install D-Rings</t>
  </si>
  <si>
    <t xml:space="preserve"> install 3 inch grommmets for holes</t>
  </si>
  <si>
    <t xml:space="preserve"> Dinette RS - Rear</t>
  </si>
  <si>
    <t xml:space="preserve"> Loading Lights</t>
  </si>
  <si>
    <t xml:space="preserve"> Heath</t>
  </si>
  <si>
    <t xml:space="preserve"> Heath;Leon</t>
  </si>
  <si>
    <t xml:space="preserve"> Sofa - CS - Rear </t>
  </si>
  <si>
    <t xml:space="preserve"> Tongue Tray - Generator</t>
  </si>
  <si>
    <t xml:space="preserve"> Fuel Tank</t>
  </si>
  <si>
    <t xml:space="preserve"> Run fuel lines &amp; carb canister for Gen</t>
  </si>
  <si>
    <t xml:space="preserve"> Run Fuel Line for Filling Station</t>
  </si>
  <si>
    <t>Available Production Minutes</t>
  </si>
  <si>
    <t>Task Time</t>
  </si>
  <si>
    <t>Awning cradle</t>
  </si>
  <si>
    <t>Clock Time</t>
  </si>
  <si>
    <t># People</t>
  </si>
  <si>
    <t>Responsible</t>
  </si>
  <si>
    <t>Logic Makes Selections Based on Logic? Balanced Work Load ?</t>
  </si>
  <si>
    <t>Primary, Secondary, Tertiary Personnel Assignment</t>
  </si>
  <si>
    <t>Tanner Swihart</t>
  </si>
  <si>
    <t>Move to 3</t>
  </si>
  <si>
    <t>move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</si>
</sst>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\ h:mm\ AM/PM;@"/>
    <numFmt numFmtId="165" formatCode="[$-409]h:mm\ AM/PM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" fontId="0" fillId="0" borderId="0" xfId="0" applyNumberForma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/>
  </cellXfs>
  <cellStyles count="1">
    <cellStyle name="Normal" xfId="0" builtinId="0"/>
  </cellStyles>
  <dxfs count="1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H267"/>
  <sheetViews>
    <sheetView tabSelected="1" zoomScale="85" zoomScaleNormal="85" zoomScalePageLayoutView="85" workbookViewId="0">
      <pane ySplit="16" topLeftCell="A17" activePane="bottomLeft" state="frozen"/>
      <selection activeCell="C16" sqref="C16"/>
      <selection pane="bottomLeft" activeCell="A225" sqref="A225"/>
    </sheetView>
  </sheetViews>
  <sheetFormatPr defaultColWidth="11" defaultRowHeight="15.75" x14ac:dyDescent="0.25"/>
  <cols>
    <col min="1" max="1" width="6.875" style="1" customWidth="1"/>
    <col min="2" max="2" width="10.5" style="1" customWidth="1"/>
    <col min="3" max="3" width="54.875" style="1" bestFit="1" customWidth="1"/>
    <col min="4" max="4" width="16" style="1" customWidth="1"/>
    <col min="5" max="5" width="9.875" style="1" customWidth="1"/>
    <col min="6" max="6" width="8.125" style="1" customWidth="1"/>
    <col min="7" max="7" width="16" style="1" hidden="1" customWidth="1"/>
    <col min="8" max="8" width="9.125" style="1" bestFit="1" customWidth="1"/>
    <col min="9" max="9" width="16.5" style="1" bestFit="1" customWidth="1"/>
    <col min="10" max="10" width="4.5" style="11" customWidth="1"/>
    <col min="11" max="11" width="3.5" style="9" customWidth="1"/>
    <col min="12" max="12" width="9" style="1" customWidth="1"/>
    <col min="13" max="14" width="4.125" style="9" customWidth="1"/>
    <col min="15" max="15" width="3" style="1" customWidth="1"/>
    <col min="16" max="16" width="3.125" style="9" customWidth="1"/>
    <col min="17" max="17" width="9" style="1" customWidth="1"/>
    <col min="18" max="19" width="4.125" style="9" customWidth="1"/>
    <col min="20" max="20" width="2.875" style="9" customWidth="1"/>
    <col min="21" max="21" width="2" style="9" customWidth="1"/>
    <col min="22" max="22" width="9.125" style="9" customWidth="1"/>
    <col min="23" max="23" width="6.125" style="9" customWidth="1"/>
    <col min="24" max="24" width="4.125" style="9" customWidth="1"/>
    <col min="25" max="25" width="2.625" style="9" customWidth="1"/>
    <col min="26" max="26" width="2" style="9" customWidth="1"/>
    <col min="27" max="27" width="9.125" style="9" customWidth="1"/>
    <col min="28" max="29" width="4.125" style="9" customWidth="1"/>
    <col min="30" max="30" width="3" style="9" customWidth="1"/>
    <col min="31" max="31" width="2" style="9" customWidth="1"/>
    <col min="32" max="32" width="9" style="9" customWidth="1"/>
    <col min="33" max="33" width="6.125" style="9" customWidth="1"/>
    <col min="34" max="34" width="4.125" style="9" customWidth="1"/>
    <col min="35" max="35" width="3.25" style="9" customWidth="1"/>
    <col min="36" max="36" width="2" style="9" customWidth="1"/>
    <col min="37" max="37" width="9.125" style="9" customWidth="1"/>
    <col min="38" max="39" width="4.125" style="9" customWidth="1"/>
    <col min="40" max="40" width="3.125" style="11" customWidth="1"/>
    <col min="41" max="41" width="2" style="1" customWidth="1"/>
    <col min="42" max="42" width="9" style="3" customWidth="1"/>
    <col min="43" max="43" width="4.125" style="1" customWidth="1"/>
    <col min="44" max="44" width="4.125" style="9" customWidth="1"/>
    <col min="45" max="45" width="2.25" style="11" customWidth="1"/>
    <col min="46" max="46" width="2" style="1" customWidth="1"/>
    <col min="47" max="47" width="9.125" style="3" customWidth="1"/>
    <col min="48" max="48" width="4.125" style="1" customWidth="1"/>
    <col min="49" max="49" width="7.125" style="3" customWidth="1"/>
    <col min="50" max="50" width="2" style="13" customWidth="1"/>
    <col min="51" max="51" width="2" style="9" customWidth="1"/>
    <col min="52" max="52" width="9.125" style="1" customWidth="1"/>
    <col min="53" max="53" width="4.125" style="1" customWidth="1"/>
    <col min="54" max="54" width="4.125" style="3" customWidth="1"/>
    <col min="55" max="55" width="2.125" style="3" customWidth="1"/>
    <col min="56" max="56" width="2" style="9" customWidth="1"/>
    <col min="57" max="57" width="9.125" style="3" customWidth="1"/>
    <col min="58" max="59" width="4.125" style="3" customWidth="1"/>
    <col min="60" max="60" width="5.125" style="3" customWidth="1"/>
  </cols>
  <sheetData>
    <row r="1" spans="1:59" hidden="1" x14ac:dyDescent="0.25">
      <c r="C1" s="1" t="s">
        <v>10</v>
      </c>
      <c r="D1" s="5">
        <f>TIME(5,5,0)</f>
        <v>0.21180555555555555</v>
      </c>
      <c r="G1" s="5"/>
      <c r="H1" s="3"/>
      <c r="P1" s="16" t="s">
        <v>42</v>
      </c>
      <c r="AQ1" s="3"/>
      <c r="AV1" s="3"/>
    </row>
    <row r="2" spans="1:59" hidden="1" x14ac:dyDescent="0.25">
      <c r="C2" s="1" t="s">
        <v>16</v>
      </c>
      <c r="D2" s="5">
        <f>TIME(8,50,0)</f>
        <v>0.36805555555555558</v>
      </c>
      <c r="G2" s="5"/>
      <c r="H2" s="3"/>
      <c r="P2" s="16" t="s">
        <v>43</v>
      </c>
      <c r="AQ2" s="3"/>
      <c r="AV2" s="3"/>
    </row>
    <row r="3" spans="1:59" hidden="1" x14ac:dyDescent="0.25">
      <c r="C3" s="1" t="s">
        <v>17</v>
      </c>
      <c r="D3" s="5">
        <f>TIME(9,5,0)</f>
        <v>0.37847222222222227</v>
      </c>
      <c r="G3" s="5"/>
      <c r="H3" s="3"/>
      <c r="P3" s="16" t="s">
        <v>44</v>
      </c>
      <c r="AQ3" s="3"/>
      <c r="AV3" s="3"/>
    </row>
    <row r="4" spans="1:59" hidden="1" x14ac:dyDescent="0.25">
      <c r="C4" s="1" t="s">
        <v>11</v>
      </c>
      <c r="D4" s="5">
        <f>TIME(13,5,0)</f>
        <v>0.54513888888888895</v>
      </c>
      <c r="G4" s="5"/>
      <c r="H4" s="3"/>
      <c r="P4" s="16" t="s">
        <v>45</v>
      </c>
      <c r="AQ4" s="5"/>
      <c r="AV4" s="5"/>
    </row>
    <row r="5" spans="1:59" hidden="1" x14ac:dyDescent="0.25">
      <c r="C5" s="1" t="s">
        <v>7</v>
      </c>
      <c r="D5" s="2">
        <v>42690.354166666664</v>
      </c>
      <c r="G5" s="2"/>
      <c r="H5" s="3"/>
      <c r="P5" s="16" t="s">
        <v>52</v>
      </c>
    </row>
    <row r="6" spans="1:59" hidden="1" x14ac:dyDescent="0.25">
      <c r="C6" s="1" t="s">
        <v>13</v>
      </c>
      <c r="D6" s="2"/>
      <c r="G6" s="2"/>
      <c r="H6" s="3"/>
      <c r="AQ6" s="5"/>
      <c r="AV6" s="5"/>
    </row>
    <row r="7" spans="1:59" hidden="1" x14ac:dyDescent="0.25">
      <c r="C7" s="1" t="s">
        <v>8</v>
      </c>
      <c r="D7" s="1">
        <v>10</v>
      </c>
      <c r="H7" s="3"/>
      <c r="P7" s="16"/>
    </row>
    <row r="8" spans="1:59" hidden="1" x14ac:dyDescent="0.25">
      <c r="C8" s="1" t="s">
        <v>9</v>
      </c>
      <c r="D8" s="1">
        <v>1.55</v>
      </c>
      <c r="H8" s="3" t="s">
        <v>18</v>
      </c>
      <c r="P8" s="16"/>
    </row>
    <row r="9" spans="1:59" hidden="1" x14ac:dyDescent="0.25">
      <c r="C9" s="1" t="s">
        <v>269</v>
      </c>
      <c r="D9" s="1">
        <f>D8*450</f>
        <v>697.5</v>
      </c>
      <c r="H9" s="3" t="s">
        <v>268</v>
      </c>
      <c r="P9" s="16"/>
    </row>
    <row r="10" spans="1:59" hidden="1" x14ac:dyDescent="0.25">
      <c r="C10" s="1" t="s">
        <v>38</v>
      </c>
      <c r="D10" s="1">
        <f>D8*7.5*60*D7</f>
        <v>6975</v>
      </c>
      <c r="H10" s="3" t="s">
        <v>268</v>
      </c>
      <c r="P10" s="16"/>
    </row>
    <row r="11" spans="1:59" hidden="1" x14ac:dyDescent="0.25">
      <c r="C11" s="1" t="s">
        <v>295</v>
      </c>
      <c r="D11" s="9">
        <f>D8*(((D4-D3)+(D2-D1))*24)*60*D7</f>
        <v>7207.5000000000018</v>
      </c>
      <c r="G11" s="9"/>
      <c r="H11" s="3"/>
      <c r="P11" s="16"/>
    </row>
    <row r="12" spans="1:59" hidden="1" x14ac:dyDescent="0.25">
      <c r="C12" s="1" t="s">
        <v>37</v>
      </c>
      <c r="D12" s="9">
        <f>D8*(((D4-D3)+(D2-D1))*24)*60</f>
        <v>720.75000000000023</v>
      </c>
      <c r="G12" s="9"/>
      <c r="H12" s="9">
        <f>D12/D7</f>
        <v>72.075000000000017</v>
      </c>
    </row>
    <row r="13" spans="1:59" hidden="1" x14ac:dyDescent="0.25">
      <c r="C13" s="1" t="s">
        <v>14</v>
      </c>
      <c r="D13" s="9">
        <f>SUM(D17:D356)</f>
        <v>6043.5</v>
      </c>
      <c r="G13" s="9"/>
      <c r="H13" s="9">
        <f>D13/D7</f>
        <v>604.35</v>
      </c>
      <c r="P13" s="16"/>
    </row>
    <row r="14" spans="1:59" hidden="1" x14ac:dyDescent="0.25">
      <c r="C14" s="1" t="s">
        <v>12</v>
      </c>
      <c r="D14" s="9">
        <f>D11-D13</f>
        <v>1164.0000000000018</v>
      </c>
      <c r="G14" s="9"/>
      <c r="H14" s="3"/>
    </row>
    <row r="15" spans="1:59" hidden="1" x14ac:dyDescent="0.25">
      <c r="I15" s="6" t="s">
        <v>15</v>
      </c>
    </row>
    <row r="16" spans="1:59" s="30" customFormat="1" x14ac:dyDescent="0.25">
      <c r="A16" s="29" t="str">
        <f>'St5 Input'!A1</f>
        <v>Station</v>
      </c>
      <c r="B16" s="29" t="str">
        <f>'St5 Input'!B1</f>
        <v xml:space="preserve"> Process_#</v>
      </c>
      <c r="C16" s="29" t="str">
        <f>'St5 Input'!C1</f>
        <v xml:space="preserve"> Process_Name</v>
      </c>
      <c r="D16" s="29" t="s">
        <v>296</v>
      </c>
      <c r="E16" s="29" t="s">
        <v>298</v>
      </c>
      <c r="F16" s="29" t="s">
        <v>299</v>
      </c>
      <c r="G16" s="29" t="s">
        <v>300</v>
      </c>
      <c r="H16" s="29" t="str">
        <f>'St5 Input'!D1</f>
        <v xml:space="preserve"> 8.5x24</v>
      </c>
      <c r="I16" s="29">
        <f>'St5 Input'!G1</f>
        <v>206129</v>
      </c>
      <c r="J16" s="28"/>
      <c r="K16" s="31" t="s">
        <v>47</v>
      </c>
      <c r="L16" s="31"/>
      <c r="M16" s="31"/>
      <c r="N16" s="31"/>
      <c r="O16" s="28"/>
      <c r="P16" s="31" t="s">
        <v>46</v>
      </c>
      <c r="Q16" s="31"/>
      <c r="R16" s="31"/>
      <c r="S16" s="31"/>
      <c r="T16" s="28"/>
      <c r="U16" s="31" t="s">
        <v>48</v>
      </c>
      <c r="V16" s="31"/>
      <c r="W16" s="31"/>
      <c r="X16" s="31"/>
      <c r="Y16" s="28"/>
      <c r="Z16" s="31" t="s">
        <v>49</v>
      </c>
      <c r="AA16" s="31"/>
      <c r="AB16" s="31"/>
      <c r="AC16" s="31"/>
      <c r="AD16" s="28"/>
      <c r="AE16" s="31" t="s">
        <v>51</v>
      </c>
      <c r="AF16" s="31"/>
      <c r="AG16" s="31"/>
      <c r="AH16" s="31"/>
      <c r="AI16" s="28"/>
      <c r="AJ16" s="31" t="s">
        <v>50</v>
      </c>
      <c r="AK16" s="31"/>
      <c r="AL16" s="31"/>
      <c r="AM16" s="31"/>
      <c r="AN16" s="28"/>
      <c r="AO16" s="31" t="s">
        <v>303</v>
      </c>
      <c r="AP16" s="31"/>
      <c r="AQ16" s="31"/>
      <c r="AR16" s="31"/>
      <c r="AS16" s="28"/>
      <c r="AT16" s="31" t="s">
        <v>39</v>
      </c>
      <c r="AU16" s="31"/>
      <c r="AV16" s="31"/>
      <c r="AW16" s="31"/>
      <c r="AX16" s="28"/>
      <c r="AY16" s="31" t="s">
        <v>40</v>
      </c>
      <c r="AZ16" s="31"/>
      <c r="BA16" s="31"/>
      <c r="BB16" s="31"/>
      <c r="BD16" s="31" t="s">
        <v>41</v>
      </c>
      <c r="BE16" s="31"/>
      <c r="BF16" s="31"/>
      <c r="BG16" s="31"/>
    </row>
    <row r="17" spans="1:60" hidden="1" x14ac:dyDescent="0.25">
      <c r="A17" s="6">
        <f>'St5 Input'!A2</f>
        <v>5</v>
      </c>
      <c r="B17" s="6">
        <f>'St5 Input'!B2</f>
        <v>5060</v>
      </c>
      <c r="C17" s="6" t="str">
        <f>'St5 Input'!C2</f>
        <v xml:space="preserve"> Ramp Door Install</v>
      </c>
      <c r="D17" s="20">
        <f>'St5 Input'!D2</f>
        <v>30</v>
      </c>
      <c r="E17" s="6">
        <f t="shared" ref="E17:E42" si="0">IF(F17&gt;0,D17/F17,D17)</f>
        <v>15</v>
      </c>
      <c r="F17" s="10">
        <f>K17+P17+U17+AE17+AJ17+Z17+AO17+AT17+AY17+BD17</f>
        <v>2</v>
      </c>
      <c r="G17" s="20" t="str">
        <f>'St5 Input'!F2</f>
        <v xml:space="preserve"> NT</v>
      </c>
      <c r="H17" s="19" t="str">
        <f>'St5 Input'!G2</f>
        <v xml:space="preserve"> </v>
      </c>
      <c r="I17" s="8"/>
      <c r="K17" s="10"/>
      <c r="L17" s="8">
        <f>IF(IF(K17,1,0),IF(IF(MOD((D$5+TIME(0,E17,0)),1)&gt;D$1,1,0),IF(IF(MOD((D$5+TIME(0,E17,0)),1)&lt;D$4,1,0),D$5+TIME(0,E17,0),(MOD(D$5+TIME(0,E17,0),1)-D$4)+D$1),"Under"),D$5)</f>
        <v>42690.354166666664</v>
      </c>
      <c r="M17" s="10">
        <f>IF(K17,E17,0)</f>
        <v>0</v>
      </c>
      <c r="N17" s="10">
        <f>IF(K17,D12-E17,D12)</f>
        <v>720.75000000000023</v>
      </c>
      <c r="O17" s="12"/>
      <c r="P17" s="10"/>
      <c r="Q17" s="8">
        <f>IF(IF(P17,1,0),IF(IF(MOD((D$5+TIME(0,E17,0)),1)&gt;D$1,1,0),IF(IF(MOD((D$5+TIME(0,E17,0)),1)&lt;D$4,1,0),D$5+TIME(0,E17,0),(MOD(D$5+TIME(0,E17,0),1)-D$4)+D$1),"Under"),D$5)</f>
        <v>42690.354166666664</v>
      </c>
      <c r="R17" s="10">
        <f>IF(P17,E17,0)</f>
        <v>0</v>
      </c>
      <c r="S17" s="10">
        <f>IF(P17,D12-E17,D12)</f>
        <v>720.75000000000023</v>
      </c>
      <c r="T17" s="14"/>
      <c r="U17" s="7"/>
      <c r="V17" s="8">
        <f>IF(IF(U17,1,0),IF(IF(MOD((D$5+TIME(0,E17,0)),1)&gt;D$1,1,0),IF(IF(MOD((D$5+TIME(0,E17,0)),1)&lt;D$4,1,0),D$5+TIME(0,E17,0),(MOD(D$5+TIME(0,E17,0),1)-D$4)+D$1),"Under"),D$5)</f>
        <v>42690.354166666664</v>
      </c>
      <c r="W17" s="7">
        <f>IF(U17,E17,0)</f>
        <v>0</v>
      </c>
      <c r="X17" s="10">
        <f>IF(U17,D12-E17,D12)</f>
        <v>720.75000000000023</v>
      </c>
      <c r="Y17" s="14"/>
      <c r="Z17" s="7"/>
      <c r="AA17" s="8">
        <f>IF(IF(Z17,1,0),IF(IF(MOD((D$5+TIME(0,E17,0)),1)&gt;D$1,1,0),IF(IF(MOD((D$5+TIME(0,E17,0)),1)&lt;D$4,1,0),D$5+TIME(0,E17,0),(MOD(D$5+TIME(0,E17,0),1)-D$4)+D$1),"Under"),D$5)</f>
        <v>42690.354166666664</v>
      </c>
      <c r="AB17" s="10">
        <f>IF(Z17,E17,0)</f>
        <v>0</v>
      </c>
      <c r="AC17" s="10">
        <f>IF(Z17,D12-E17,D12)</f>
        <v>720.75000000000023</v>
      </c>
      <c r="AD17" s="14"/>
      <c r="AE17" s="7"/>
      <c r="AF17" s="8">
        <f>IF(IF(AE17,1,0),IF(IF(MOD((D$5+TIME(0,E17,0)),1)&gt;D$1,1,0),IF(IF(MOD((D$5+TIME(0,E17,0)),1)&lt;D$4,1,0),D$5+TIME(0,E17,0),(MOD(D$5+TIME(0,E17,0),1)-D$4)+D$1),"Under"),D$5)</f>
        <v>42690.354166666664</v>
      </c>
      <c r="AG17" s="7">
        <f>IF(AE17,E17,0)</f>
        <v>0</v>
      </c>
      <c r="AH17" s="10">
        <f>IF(AE17,D12-E17,D12)</f>
        <v>720.75000000000023</v>
      </c>
      <c r="AI17" s="14"/>
      <c r="AJ17" s="7"/>
      <c r="AK17" s="8">
        <f>IF(IF(AJ17,1,0),IF(IF(MOD((D$5+TIME(0,E17,0)),1)&gt;D$1,1,0),IF(IF(MOD((D$5+TIME(0,E17,0)),1)&lt;D$4,1,0),D$5+TIME(0,E17,0),(MOD(D$5+TIME(0,E17,0),1)-D$4)+D$1),"Under"),D$5)</f>
        <v>42690.354166666664</v>
      </c>
      <c r="AL17" s="7">
        <f>IF(AJ17,E17,0)</f>
        <v>0</v>
      </c>
      <c r="AM17" s="10">
        <f>IF(AJ17,D12-E17,D12)</f>
        <v>720.75000000000023</v>
      </c>
      <c r="AN17" s="12"/>
      <c r="AO17" s="7"/>
      <c r="AP17" s="8">
        <f>IF(IF(AO17,1,0),IF(IF(MOD((D$5+TIME(0,E17,0)),1)&gt;D$1,1,0),IF(IF(MOD((D$5+TIME(0,E17,0)),1)&lt;D$4,1,0),D$5+TIME(0,E17,0),(MOD(D$5+TIME(0,E17,0),1)-D$4)+D$1),"Under"),D$5)</f>
        <v>42690.354166666664</v>
      </c>
      <c r="AQ17" s="7">
        <f>IF(AO17,E17,0)</f>
        <v>0</v>
      </c>
      <c r="AR17" s="10">
        <f>IF(AO17,D12-E17,D12)</f>
        <v>720.75000000000023</v>
      </c>
      <c r="AS17" s="12"/>
      <c r="AT17" s="7"/>
      <c r="AU17" s="8">
        <f>IF(IF(AT17,1,0),IF(IF(MOD((D$5+TIME(0,E17,0)),1)&gt;D$1,1,0),IF(IF(MOD((D$5+TIME(0,E17,0)),1)&lt;D$4,1,0),D$5+TIME(0,E17,0),(MOD(D$5+TIME(0,E17,0),1)-D$4)+D$1),"Under"),D$5)</f>
        <v>42690.354166666664</v>
      </c>
      <c r="AV17" s="7">
        <f>IF(AT17,E17,0)</f>
        <v>0</v>
      </c>
      <c r="AW17" s="7">
        <f>IF(AT17,D12-E17,D12)</f>
        <v>720.75000000000023</v>
      </c>
      <c r="AY17" s="10">
        <v>1</v>
      </c>
      <c r="AZ17" s="8">
        <f>IF(IF(AY17,1,0),IF(IF(MOD((D$5+TIME(0,E17,0)),1)&gt;D$1,1,0),IF(IF(MOD((D$5+TIME(0,E17,0)),1)&lt;D$4,1,0),D$5+TIME(0,E17,0),(MOD(D$5+TIME(0,E17,0),1)-D$4)+D$1),"Under"),D$5)</f>
        <v>42690.364583333328</v>
      </c>
      <c r="BA17" s="7">
        <f>IF(AY17,E17,0)</f>
        <v>15</v>
      </c>
      <c r="BB17" s="10">
        <f>IF(AY17,D12-E17,D12)</f>
        <v>705.75000000000023</v>
      </c>
      <c r="BC17"/>
      <c r="BD17" s="10">
        <v>1</v>
      </c>
      <c r="BE17" s="8">
        <f>IF(IF(BD17,1,0),IF(IF(MOD((D$5+TIME(0,E17,0)),1)&gt;D$1,1,0),IF(IF(MOD((D$5+TIME(0,E17,0)),1)&lt;D$4,1,0),D$5+TIME(0,E17,0),(MOD(D$5+TIME(0,E17,0),1)-D$4)+D$1),"Under"),D$5)</f>
        <v>42690.364583333328</v>
      </c>
      <c r="BF17" s="6">
        <f>IF(BD17,E17,0)</f>
        <v>15</v>
      </c>
      <c r="BG17" s="10">
        <f>IF(BD17,D12-E17,D12)</f>
        <v>705.75000000000023</v>
      </c>
      <c r="BH17"/>
    </row>
    <row r="18" spans="1:60" hidden="1" x14ac:dyDescent="0.25">
      <c r="A18" s="6">
        <f>'St5 Input'!A3</f>
        <v>5</v>
      </c>
      <c r="B18" s="6">
        <f>'St5 Input'!B3</f>
        <v>5080</v>
      </c>
      <c r="C18" s="6" t="str">
        <f>'St5 Input'!C3</f>
        <v xml:space="preserve"> License Plate</v>
      </c>
      <c r="D18" s="20">
        <f>'St5 Input'!D3</f>
        <v>2</v>
      </c>
      <c r="E18" s="20">
        <f t="shared" si="0"/>
        <v>2</v>
      </c>
      <c r="F18" s="10">
        <f>K18+P18+U18+AE18+AJ18+Z18+AO18+AT18+AY18+BD18</f>
        <v>1</v>
      </c>
      <c r="G18" s="20" t="str">
        <f>'St5 Input'!F3</f>
        <v xml:space="preserve"> NT</v>
      </c>
      <c r="H18" s="19" t="str">
        <f>'St5 Input'!G3</f>
        <v xml:space="preserve"> </v>
      </c>
      <c r="I18" s="8"/>
      <c r="K18" s="10"/>
      <c r="L18" s="8">
        <f t="shared" ref="L18:L49" si="1">IF(IF(K18,1,0),IF(IF(MOD((L17+TIME(0,E18,0)),1)&gt;D$1,1,0),IF(IF(MOD((L17+TIME(0,E18,0)),1)&lt;D$4,1,0),L17+TIME(0,E18,0),(MOD(L17+TIME(0,E18,0),1)-D$4)+D$1),"Under"),L17)</f>
        <v>42690.354166666664</v>
      </c>
      <c r="M18" s="10">
        <f t="shared" ref="M18:M49" si="2">IF(K18,M17+E18,M17)</f>
        <v>0</v>
      </c>
      <c r="N18" s="10">
        <f t="shared" ref="N18:N49" si="3">IF(K18,N17-E18,N17)</f>
        <v>720.75000000000023</v>
      </c>
      <c r="O18" s="12"/>
      <c r="P18" s="10"/>
      <c r="Q18" s="8">
        <f t="shared" ref="Q18:Q49" si="4">IF(IF(P18,1,0),IF(IF(MOD((Q17+TIME(0,E18,0)),1)&gt;D$1,1,0),IF(IF(MOD((Q17+TIME(0,E18,0)),1)&lt;D$4,1,0),Q17+TIME(0,E18,0),(MOD(Q17+TIME(0,E18,0),1)-D$4)+D$1),"Under"),Q17)</f>
        <v>42690.354166666664</v>
      </c>
      <c r="R18" s="10">
        <f t="shared" ref="R18:R49" si="5">IF(P18,R17+E18,R17)</f>
        <v>0</v>
      </c>
      <c r="S18" s="10">
        <f t="shared" ref="S18:S49" si="6">IF(P18,S17-E18,S17)</f>
        <v>720.75000000000023</v>
      </c>
      <c r="T18" s="14"/>
      <c r="U18" s="7"/>
      <c r="V18" s="8">
        <f t="shared" ref="V18:V49" si="7">IF(IF(U18,1,0),IF(IF(MOD((V17+TIME(0,E18,0)),1)&gt;D$1,1,0),IF(IF(MOD((V17+TIME(0,E18,0)),1)&lt;D$4,1,0),V17+TIME(0,E18,0),(MOD(V17+TIME(0,E18,0),1)-D$4)+D$1),"Under"),V17)</f>
        <v>42690.354166666664</v>
      </c>
      <c r="W18" s="7">
        <f>IF(AE18,R17+E18,R17)</f>
        <v>0</v>
      </c>
      <c r="X18" s="10">
        <f t="shared" ref="X18:X49" si="8">IF(P18,S17-E18,S17)</f>
        <v>720.75000000000023</v>
      </c>
      <c r="Y18" s="14"/>
      <c r="Z18" s="7"/>
      <c r="AA18" s="8">
        <f>IF(IF(Z18,1,0),IF(IF(MOD((AA17+TIME(0,E18,0)),1)&gt;D$1,1,0),IF(IF(MOD((AA17+TIME(0,E18,0)),1)&lt;D$4,1,0),AA17+TIME(0,E18,0),(MOD(AA17+TIME(0,E18,0),1)-D$4)+D$1),"Under"),AA17)</f>
        <v>42690.354166666664</v>
      </c>
      <c r="AB18" s="10">
        <f>IF(Z18,AB17+E18,AB17)</f>
        <v>0</v>
      </c>
      <c r="AC18" s="10">
        <f>IF(Z18,AC17-E18,AC17)</f>
        <v>720.75000000000023</v>
      </c>
      <c r="AD18" s="14"/>
      <c r="AE18" s="7"/>
      <c r="AF18" s="8">
        <f>IF(IF(AE18,1,0),IF(IF(MOD((AF17+TIME(0,E18,0)),1)&gt;D$1,1,0),IF(IF(MOD((AF17+TIME(0,E18,0)),1)&lt;D$4,1,0),AF17+TIME(0,E18,0),(MOD(AF17+TIME(0,E18,0),1)-D$4)+D$1),"Under"),AF17)</f>
        <v>42690.354166666664</v>
      </c>
      <c r="AG18" s="7">
        <f>IF(AJ18,R17+E18,R17)</f>
        <v>0</v>
      </c>
      <c r="AH18" s="10">
        <f>IF(AE18,AH17-E19,AH17)</f>
        <v>720.75000000000023</v>
      </c>
      <c r="AI18" s="14"/>
      <c r="AJ18" s="7"/>
      <c r="AK18" s="8">
        <f>IF(IF(AJ18,1,0),IF(IF(MOD((AK17+TIME(0,E18,0)),1)&gt;D$1,1,0),IF(IF(MOD((AK17+TIME(0,E18,0)),1)&lt;D$4,1,0),AK17+TIME(0,E18,0),(MOD(AK17+TIME(0,E18,0),1)-D$4)+D$1),"Under"),AK17)</f>
        <v>42690.354166666664</v>
      </c>
      <c r="AL18" s="7">
        <f>IF(AJ18,AL17+E18,AL17)</f>
        <v>0</v>
      </c>
      <c r="AM18" s="10">
        <f>IF(AJ18,AM17-E18,AM17)</f>
        <v>720.75000000000023</v>
      </c>
      <c r="AN18" s="12"/>
      <c r="AO18" s="7"/>
      <c r="AP18" s="15">
        <f>IF(IF(AO18,1,0),IF(IF(MOD((AP17+TIME(0,E18,0)),1)&gt;D$1,1,0),IF(IF(MOD((AP17+TIME(0,E18,0)),1)&lt;D$4,1,0),AP17+TIME(0,E18,0),(MOD(AP17+TIME(0,E18,0),1)-D$4)+D$1),"Under"),AP17)</f>
        <v>42690.354166666664</v>
      </c>
      <c r="AQ18" s="7">
        <f>IF(AO18,AQ17+E18,AQ17)</f>
        <v>0</v>
      </c>
      <c r="AR18" s="10">
        <f>IF(AO18,AR17-E18,AR17)</f>
        <v>720.75000000000023</v>
      </c>
      <c r="AS18" s="12"/>
      <c r="AT18" s="7"/>
      <c r="AU18" s="8">
        <f>IF(IF(AT18,1,0),IF(IF(MOD((AU17+TIME(0,E18,0)),1)&gt;D$1,1,0),IF(IF(MOD((AU17+TIME(0,E18,0)),1)&lt;D$4,1,0),AU17+TIME(0,E18,0),(MOD(AU17+TIME(0,E18,0),1)-D$4)+D$1),"Under"),AU17)</f>
        <v>42690.354166666664</v>
      </c>
      <c r="AV18" s="7">
        <f>IF(AT18,AV17+E18,AV17)</f>
        <v>0</v>
      </c>
      <c r="AW18" s="7">
        <f>IF(AT18,AW17-E18,AW17)</f>
        <v>720.75000000000023</v>
      </c>
      <c r="AY18" s="10">
        <v>1</v>
      </c>
      <c r="AZ18" s="8">
        <f>IF(IF(AY18,1,0),IF(IF(MOD((AZ17+TIME(0,E18,0)),1)&gt;D$1,1,0),IF(IF(MOD((AZ17+TIME(0,E18,0)),1)&lt;D$4,1,0),AZ17+TIME(0,E18,0),(MOD(AZ17+TIME(0,E18,0),1)-D$4)+D$1),"Under"),AZ17)</f>
        <v>42690.365972222215</v>
      </c>
      <c r="BA18" s="7">
        <f>IF(AY18,BA17+E18,BA17)</f>
        <v>17</v>
      </c>
      <c r="BB18" s="10">
        <f>IF(AY18,BB17-E18,BB17)</f>
        <v>703.75000000000023</v>
      </c>
      <c r="BC18"/>
      <c r="BD18" s="10"/>
      <c r="BE18" s="8">
        <f>IF(IF(BD18,1,0),IF(IF(MOD((BE17+TIME(0,E18,0)),1)&gt;D$1,1,0),IF(IF(MOD((BE17+TIME(0,E18,0)),1)&lt;D$4,1,0),BE17+TIME(0,E18,0),(MOD(BE17+TIME(0,E18,0),1)-D$4)+D$1),"Under"),BE17)</f>
        <v>42690.364583333328</v>
      </c>
      <c r="BF18" s="6">
        <f>IF(BD18,BF17+E18,BF17)</f>
        <v>15</v>
      </c>
      <c r="BG18" s="10">
        <f>IF(BD18,BG17-E18,BG17)</f>
        <v>705.75000000000023</v>
      </c>
      <c r="BH18"/>
    </row>
    <row r="19" spans="1:60" hidden="1" x14ac:dyDescent="0.25">
      <c r="A19" s="6">
        <f>'St5 Input'!A4</f>
        <v>5</v>
      </c>
      <c r="B19" s="6">
        <f>'St5 Input'!B4</f>
        <v>5090</v>
      </c>
      <c r="C19" s="6" t="str">
        <f>'St5 Input'!C4</f>
        <v xml:space="preserve"> Grab Handles (Ramp)</v>
      </c>
      <c r="D19" s="20">
        <f>'St5 Input'!D4</f>
        <v>10</v>
      </c>
      <c r="E19" s="20">
        <f t="shared" si="0"/>
        <v>10</v>
      </c>
      <c r="F19" s="10">
        <f>K19+P19+U19+AE19+AJ19+Z19+AO19+AT19+AY19+BD19</f>
        <v>1</v>
      </c>
      <c r="G19" s="20" t="str">
        <f>'St5 Input'!F4</f>
        <v xml:space="preserve"> NT</v>
      </c>
      <c r="H19" s="19" t="str">
        <f>'St5 Input'!G4</f>
        <v xml:space="preserve"> </v>
      </c>
      <c r="I19" s="8"/>
      <c r="K19" s="10"/>
      <c r="L19" s="8">
        <f t="shared" si="1"/>
        <v>42690.354166666664</v>
      </c>
      <c r="M19" s="10">
        <f t="shared" si="2"/>
        <v>0</v>
      </c>
      <c r="N19" s="10">
        <f t="shared" si="3"/>
        <v>720.75000000000023</v>
      </c>
      <c r="O19" s="12"/>
      <c r="P19" s="10"/>
      <c r="Q19" s="8">
        <f t="shared" si="4"/>
        <v>42690.354166666664</v>
      </c>
      <c r="R19" s="10">
        <f t="shared" si="5"/>
        <v>0</v>
      </c>
      <c r="S19" s="10">
        <f t="shared" si="6"/>
        <v>720.75000000000023</v>
      </c>
      <c r="T19" s="14"/>
      <c r="U19" s="7"/>
      <c r="V19" s="8">
        <f t="shared" si="7"/>
        <v>42690.354166666664</v>
      </c>
      <c r="W19" s="7">
        <f t="shared" ref="W19:W50" si="9">IF(P19,R18+E19,R18)</f>
        <v>0</v>
      </c>
      <c r="X19" s="10">
        <f t="shared" si="8"/>
        <v>720.75000000000023</v>
      </c>
      <c r="Y19" s="14"/>
      <c r="Z19" s="7"/>
      <c r="AA19" s="8">
        <f>IF(IF(Z19,1,0),IF(IF(MOD((AA18+TIME(0,E19,0)),1)&gt;D$1,1,0),IF(IF(MOD((AA18+TIME(0,E19,0)),1)&lt;D$4,1,0),AA18+TIME(0,E19,0),(MOD(AA18+TIME(0,E19,0),1)-D$4)+D$1),"Under"),AA18)</f>
        <v>42690.354166666664</v>
      </c>
      <c r="AB19" s="10">
        <f>IF(Z19,AB18+E19,AB18)</f>
        <v>0</v>
      </c>
      <c r="AC19" s="10">
        <f>IF(Z19,AC18-E19,AC18)</f>
        <v>720.75000000000023</v>
      </c>
      <c r="AD19" s="14"/>
      <c r="AE19" s="7"/>
      <c r="AF19" s="8">
        <f>IF(IF(AE19,1,0),IF(IF(MOD((AF18+TIME(0,E19,0)),1)&gt;D$1,1,0),IF(IF(MOD((AF18+TIME(0,E19,0)),1)&lt;D$4,1,0),AF18+TIME(0,E19,0),(MOD(AF18+TIME(0,E19,0),1)-D$4)+D$1),"Under"),AF18)</f>
        <v>42690.354166666664</v>
      </c>
      <c r="AG19" s="7">
        <f>IF(P19,R18+E19,R18)</f>
        <v>0</v>
      </c>
      <c r="AH19" s="10">
        <f>IF(AE19,AH18-E20,AH18)</f>
        <v>720.75000000000023</v>
      </c>
      <c r="AI19" s="14"/>
      <c r="AJ19" s="7"/>
      <c r="AK19" s="8">
        <f>IF(IF(AJ19,1,0),IF(IF(MOD((AK18+TIME(0,E19,0)),1)&gt;D$1,1,0),IF(IF(MOD((AK18+TIME(0,E19,0)),1)&lt;D$4,1,0),AK18+TIME(0,E19,0),(MOD(AK18+TIME(0,E19,0),1)-D$4)+D$1),"Under"),AK18)</f>
        <v>42690.354166666664</v>
      </c>
      <c r="AL19" s="7">
        <f>IF(AJ19,AL18+E19,AL18)</f>
        <v>0</v>
      </c>
      <c r="AM19" s="10">
        <f>IF(AJ19,AM18-E19,AM18)</f>
        <v>720.75000000000023</v>
      </c>
      <c r="AN19" s="12"/>
      <c r="AO19" s="7"/>
      <c r="AP19" s="15">
        <f>IF(IF(AO19,1,0),IF(IF(MOD((AP18+TIME(0,E19,0)),1)&gt;D$1,1,0),IF(IF(MOD((AP18+TIME(0,E19,0)),1)&lt;D$4,1,0),AP18+TIME(0,E19,0),(MOD(AP18+TIME(0,E19,0),1)-D$4)+D$1),"Under"),AP18)</f>
        <v>42690.354166666664</v>
      </c>
      <c r="AQ19" s="7">
        <f>IF(AO19,AQ18+E19,AQ18)</f>
        <v>0</v>
      </c>
      <c r="AR19" s="10">
        <f>IF(AO19,AR18-E19,AR18)</f>
        <v>720.75000000000023</v>
      </c>
      <c r="AS19" s="12"/>
      <c r="AT19" s="7"/>
      <c r="AU19" s="8">
        <f>IF(IF(AT19,1,0),IF(IF(MOD((AU18+TIME(0,E19,0)),1)&gt;D$1,1,0),IF(IF(MOD((AU18+TIME(0,E19,0)),1)&lt;D$4,1,0),AU18+TIME(0,E19,0),(MOD(AU18+TIME(0,E19,0),1)-D$4)+D$1),"Under"),AU18)</f>
        <v>42690.354166666664</v>
      </c>
      <c r="AV19" s="7">
        <f>IF(AT19,AV18+E19,AV18)</f>
        <v>0</v>
      </c>
      <c r="AW19" s="7">
        <f>IF(AT19,AW18-E19,AW18)</f>
        <v>720.75000000000023</v>
      </c>
      <c r="AY19" s="10">
        <v>1</v>
      </c>
      <c r="AZ19" s="8">
        <f>IF(IF(AY19,1,0),IF(IF(MOD((AZ18+TIME(0,E19,0)),1)&gt;D$1,1,0),IF(IF(MOD((AZ18+TIME(0,E19,0)),1)&lt;D$4,1,0),AZ18+TIME(0,E19,0),(MOD(AZ18+TIME(0,E19,0),1)-D$4)+D$1),"Under"),AZ18)</f>
        <v>42690.37291666666</v>
      </c>
      <c r="BA19" s="7">
        <f>IF(AY19,BA18+E19,BA18)</f>
        <v>27</v>
      </c>
      <c r="BB19" s="10">
        <f>IF(AY19,BB18-E19,BB18)</f>
        <v>693.75000000000023</v>
      </c>
      <c r="BC19"/>
      <c r="BD19" s="10"/>
      <c r="BE19" s="8">
        <f>IF(IF(BD19,1,0),IF(IF(MOD((BE18+TIME(0,E19,0)),1)&gt;D$1,1,0),IF(IF(MOD((BE18+TIME(0,E19,0)),1)&lt;D$4,1,0),BE18+TIME(0,E19,0),(MOD(BE18+TIME(0,E19,0),1)-D$4)+D$1),"Under"),BE18)</f>
        <v>42690.364583333328</v>
      </c>
      <c r="BF19" s="6">
        <f>IF(BD19,BF18+E19,BF18)</f>
        <v>15</v>
      </c>
      <c r="BG19" s="10">
        <f>IF(BD19,BG18-E19,BG18)</f>
        <v>705.75000000000023</v>
      </c>
      <c r="BH19"/>
    </row>
    <row r="20" spans="1:60" hidden="1" x14ac:dyDescent="0.25">
      <c r="A20" s="6">
        <f>'St5 Input'!A5</f>
        <v>5</v>
      </c>
      <c r="B20" s="6">
        <f>'St5 Input'!B5</f>
        <v>5100</v>
      </c>
      <c r="C20" s="6" t="str">
        <f>'St5 Input'!C5</f>
        <v xml:space="preserve"> "Fire Ext.</v>
      </c>
      <c r="D20" s="20">
        <f>'St5 Input'!D5</f>
        <v>15</v>
      </c>
      <c r="E20" s="20">
        <f t="shared" si="0"/>
        <v>15</v>
      </c>
      <c r="F20" s="10">
        <f>K20+P20+U20+AE20+AJ20+Z20+AO20+AT20+AY20+BD20</f>
        <v>1</v>
      </c>
      <c r="G20" s="20">
        <f>'St5 Input'!F5</f>
        <v>15</v>
      </c>
      <c r="H20" s="19" t="str">
        <f>'St5 Input'!G5</f>
        <v xml:space="preserve"> </v>
      </c>
      <c r="I20" s="8"/>
      <c r="K20" s="10"/>
      <c r="L20" s="8">
        <f t="shared" si="1"/>
        <v>42690.354166666664</v>
      </c>
      <c r="M20" s="10">
        <f t="shared" si="2"/>
        <v>0</v>
      </c>
      <c r="N20" s="10">
        <f t="shared" si="3"/>
        <v>720.75000000000023</v>
      </c>
      <c r="O20" s="12"/>
      <c r="P20" s="10"/>
      <c r="Q20" s="8">
        <f t="shared" si="4"/>
        <v>42690.354166666664</v>
      </c>
      <c r="R20" s="10">
        <f t="shared" si="5"/>
        <v>0</v>
      </c>
      <c r="S20" s="10">
        <f t="shared" si="6"/>
        <v>720.75000000000023</v>
      </c>
      <c r="T20" s="14"/>
      <c r="U20" s="7"/>
      <c r="V20" s="8">
        <f t="shared" si="7"/>
        <v>42690.354166666664</v>
      </c>
      <c r="W20" s="7">
        <f t="shared" si="9"/>
        <v>0</v>
      </c>
      <c r="X20" s="10">
        <f t="shared" si="8"/>
        <v>720.75000000000023</v>
      </c>
      <c r="Y20" s="14"/>
      <c r="Z20" s="7"/>
      <c r="AA20" s="8">
        <f>IF(IF(Z20,1,0),IF(IF(MOD((AA19+TIME(0,E20,0)),1)&gt;D$1,1,0),IF(IF(MOD((AA19+TIME(0,E20,0)),1)&lt;D$4,1,0),AA19+TIME(0,E20,0),(MOD(AA19+TIME(0,E20,0),1)-D$4)+D$1),"Under"),AA19)</f>
        <v>42690.354166666664</v>
      </c>
      <c r="AB20" s="10">
        <f>IF(Z20,AB19+E20,AB19)</f>
        <v>0</v>
      </c>
      <c r="AC20" s="10">
        <f>IF(Z20,AC19-E20,AC19)</f>
        <v>720.75000000000023</v>
      </c>
      <c r="AD20" s="14"/>
      <c r="AE20" s="7"/>
      <c r="AF20" s="8">
        <f>IF(IF(AE20,1,0),IF(IF(MOD((AF19+TIME(0,E20,0)),1)&gt;D$1,1,0),IF(IF(MOD((AF19+TIME(0,E20,0)),1)&lt;D$4,1,0),AF19+TIME(0,E20,0),(MOD(AF19+TIME(0,E20,0),1)-D$4)+D$1),"Under"),AF19)</f>
        <v>42690.354166666664</v>
      </c>
      <c r="AG20" s="7">
        <f>IF(P20,R19+E20,R19)</f>
        <v>0</v>
      </c>
      <c r="AH20" s="10">
        <f>IF(AE20,AH19-E21,AH19)</f>
        <v>720.75000000000023</v>
      </c>
      <c r="AI20" s="14"/>
      <c r="AJ20" s="7"/>
      <c r="AK20" s="8">
        <f>IF(IF(AJ20,1,0),IF(IF(MOD((AK19+TIME(0,E20,0)),1)&gt;D$1,1,0),IF(IF(MOD((AK19+TIME(0,E20,0)),1)&lt;D$4,1,0),AK19+TIME(0,E20,0),(MOD(AK19+TIME(0,E20,0),1)-D$4)+D$1),"Under"),AK19)</f>
        <v>42690.354166666664</v>
      </c>
      <c r="AL20" s="7">
        <f>IF(AJ20,AL19+E20,AL19)</f>
        <v>0</v>
      </c>
      <c r="AM20" s="10">
        <f>IF(AJ20,AM19-E20,AM19)</f>
        <v>720.75000000000023</v>
      </c>
      <c r="AN20" s="12"/>
      <c r="AO20" s="7"/>
      <c r="AP20" s="15">
        <f>IF(IF(AO20,1,0),IF(IF(MOD((AP19+TIME(0,E20,0)),1)&gt;D$1,1,0),IF(IF(MOD((AP19+TIME(0,E20,0)),1)&lt;D$4,1,0),AP19+TIME(0,E20,0),(MOD(AP19+TIME(0,E20,0),1)-D$4)+D$1),"Under"),AP19)</f>
        <v>42690.354166666664</v>
      </c>
      <c r="AQ20" s="7">
        <f>IF(AO20,AQ19+E20,AQ19)</f>
        <v>0</v>
      </c>
      <c r="AR20" s="10">
        <f>IF(AO20,AR19-E20,AR19)</f>
        <v>720.75000000000023</v>
      </c>
      <c r="AS20" s="12"/>
      <c r="AT20" s="7"/>
      <c r="AU20" s="8">
        <f>IF(IF(AT20,1,0),IF(IF(MOD((AU19+TIME(0,E20,0)),1)&gt;D$1,1,0),IF(IF(MOD((AU19+TIME(0,E20,0)),1)&lt;D$4,1,0),AU19+TIME(0,E20,0),(MOD(AU19+TIME(0,E20,0),1)-D$4)+D$1),"Under"),AU19)</f>
        <v>42690.354166666664</v>
      </c>
      <c r="AV20" s="7">
        <f>IF(AT20,AV19+E20,AV19)</f>
        <v>0</v>
      </c>
      <c r="AW20" s="7">
        <f>IF(AT20,AW19-E20,AW19)</f>
        <v>720.75000000000023</v>
      </c>
      <c r="AY20" s="10"/>
      <c r="AZ20" s="8">
        <f>IF(IF(AY20,1,0),IF(IF(MOD((AZ19+TIME(0,E20,0)),1)&gt;D$1,1,0),IF(IF(MOD((AZ19+TIME(0,E20,0)),1)&lt;D$4,1,0),AZ19+TIME(0,E20,0),(MOD(AZ19+TIME(0,E20,0),1)-D$4)+D$1),"Under"),AZ19)</f>
        <v>42690.37291666666</v>
      </c>
      <c r="BA20" s="7">
        <f>IF(AY20,BA19+E20,BA19)</f>
        <v>27</v>
      </c>
      <c r="BB20" s="10">
        <f>IF(AY20,BB19-E20,BB19)</f>
        <v>693.75000000000023</v>
      </c>
      <c r="BC20" s="4"/>
      <c r="BD20" s="10">
        <v>1</v>
      </c>
      <c r="BE20" s="8">
        <f>IF(IF(BD20,1,0),IF(IF(MOD((BE19+TIME(0,E20,0)),1)&gt;D$1,1,0),IF(IF(MOD((BE19+TIME(0,E20,0)),1)&lt;D$4,1,0),BE19+TIME(0,E20,0),(MOD(BE19+TIME(0,E20,0),1)-D$4)+D$1),"Under"),BE19)</f>
        <v>42690.374999999993</v>
      </c>
      <c r="BF20" s="6">
        <f>IF(BD20,BF19+E20,BF19)</f>
        <v>30</v>
      </c>
      <c r="BG20" s="10">
        <f>IF(BD20,BG19-E20,BG19)</f>
        <v>690.75000000000023</v>
      </c>
      <c r="BH20" s="4"/>
    </row>
    <row r="21" spans="1:60" hidden="1" x14ac:dyDescent="0.25">
      <c r="A21" s="6">
        <f>'St5 Input'!A6</f>
        <v>5</v>
      </c>
      <c r="B21" s="6">
        <f>'St5 Input'!B6</f>
        <v>5110</v>
      </c>
      <c r="C21" s="6" t="str">
        <f>'St5 Input'!C6</f>
        <v xml:space="preserve"> Clean Exterior</v>
      </c>
      <c r="D21" s="20">
        <f>'St5 Input'!D6</f>
        <v>35</v>
      </c>
      <c r="E21" s="20">
        <f t="shared" si="0"/>
        <v>35</v>
      </c>
      <c r="F21" s="10">
        <f>K21+P21+U21+AE21+AJ21+Z21+AO21+AT21+AY21+BD21</f>
        <v>1</v>
      </c>
      <c r="G21" s="20" t="str">
        <f>'St5 Input'!F6</f>
        <v xml:space="preserve"> RW</v>
      </c>
      <c r="H21" s="19" t="str">
        <f>'St5 Input'!G6</f>
        <v xml:space="preserve"> </v>
      </c>
      <c r="I21" s="8"/>
      <c r="K21" s="10"/>
      <c r="L21" s="8">
        <f t="shared" si="1"/>
        <v>42690.354166666664</v>
      </c>
      <c r="M21" s="10">
        <f t="shared" si="2"/>
        <v>0</v>
      </c>
      <c r="N21" s="10">
        <f t="shared" si="3"/>
        <v>720.75000000000023</v>
      </c>
      <c r="O21" s="12"/>
      <c r="P21" s="10"/>
      <c r="Q21" s="8">
        <f t="shared" si="4"/>
        <v>42690.354166666664</v>
      </c>
      <c r="R21" s="10">
        <f t="shared" si="5"/>
        <v>0</v>
      </c>
      <c r="S21" s="10">
        <f t="shared" si="6"/>
        <v>720.75000000000023</v>
      </c>
      <c r="T21" s="14"/>
      <c r="U21" s="7"/>
      <c r="V21" s="8">
        <f t="shared" si="7"/>
        <v>42690.354166666664</v>
      </c>
      <c r="W21" s="7">
        <f t="shared" si="9"/>
        <v>0</v>
      </c>
      <c r="X21" s="10">
        <f t="shared" si="8"/>
        <v>720.75000000000023</v>
      </c>
      <c r="Y21" s="14"/>
      <c r="Z21" s="7"/>
      <c r="AA21" s="8">
        <f>IF(IF(Z21,1,0),IF(IF(MOD((AA20+TIME(0,E21,0)),1)&gt;D$1,1,0),IF(IF(MOD((AA20+TIME(0,E21,0)),1)&lt;D$4,1,0),AA20+TIME(0,E21,0),(MOD(AA20+TIME(0,E21,0),1)-D$4)+D$1),"Under"),AA20)</f>
        <v>42690.354166666664</v>
      </c>
      <c r="AB21" s="10">
        <f>IF(Z21,AB20+E21,AB20)</f>
        <v>0</v>
      </c>
      <c r="AC21" s="10">
        <f>IF(Z21,AC20-E21,AC20)</f>
        <v>720.75000000000023</v>
      </c>
      <c r="AD21" s="14"/>
      <c r="AE21" s="7"/>
      <c r="AF21" s="8">
        <f>IF(IF(AE21,1,0),IF(IF(MOD((AF20+TIME(0,E21,0)),1)&gt;D$1,1,0),IF(IF(MOD((AF20+TIME(0,E21,0)),1)&lt;D$4,1,0),AF20+TIME(0,E21,0),(MOD(AF20+TIME(0,E21,0),1)-D$4)+D$1),"Under"),AF20)</f>
        <v>42690.354166666664</v>
      </c>
      <c r="AG21" s="7">
        <f>IF(P21,R20+E21,R20)</f>
        <v>0</v>
      </c>
      <c r="AH21" s="10">
        <f>IF(AE21,AH20-E22,AH20)</f>
        <v>720.75000000000023</v>
      </c>
      <c r="AI21" s="14"/>
      <c r="AJ21" s="7"/>
      <c r="AK21" s="8">
        <f>IF(IF(AJ21,1,0),IF(IF(MOD((AK20+TIME(0,E21,0)),1)&gt;D$1,1,0),IF(IF(MOD((AK20+TIME(0,E21,0)),1)&lt;D$4,1,0),AK20+TIME(0,E21,0),(MOD(AK20+TIME(0,E21,0),1)-D$4)+D$1),"Under"),AK20)</f>
        <v>42690.354166666664</v>
      </c>
      <c r="AL21" s="7">
        <f>IF(AJ21,AL20+E21,AL20)</f>
        <v>0</v>
      </c>
      <c r="AM21" s="10">
        <f>IF(AJ21,AM20-E21,AM20)</f>
        <v>720.75000000000023</v>
      </c>
      <c r="AN21" s="12"/>
      <c r="AO21" s="7"/>
      <c r="AP21" s="15">
        <f>IF(IF(AO21,1,0),IF(IF(MOD((AP20+TIME(0,E21,0)),1)&gt;D$1,1,0),IF(IF(MOD((AP20+TIME(0,E21,0)),1)&lt;D$4,1,0),AP20+TIME(0,E21,0),(MOD(AP20+TIME(0,E21,0),1)-D$4)+D$1),"Under"),AP20)</f>
        <v>42690.354166666664</v>
      </c>
      <c r="AQ21" s="7">
        <f>IF(AO21,AQ20+E21,AQ20)</f>
        <v>0</v>
      </c>
      <c r="AR21" s="10">
        <f>IF(AO21,AR20-E21,AR20)</f>
        <v>720.75000000000023</v>
      </c>
      <c r="AS21" s="12"/>
      <c r="AT21" s="7"/>
      <c r="AU21" s="8">
        <f>IF(IF(AT21,1,0),IF(IF(MOD((AU20+TIME(0,E21,0)),1)&gt;D$1,1,0),IF(IF(MOD((AU20+TIME(0,E21,0)),1)&lt;D$4,1,0),AU20+TIME(0,E21,0),(MOD(AU20+TIME(0,E21,0),1)-D$4)+D$1),"Under"),AU20)</f>
        <v>42690.354166666664</v>
      </c>
      <c r="AV21" s="7">
        <f>IF(AT21,AV20+E21,AV20)</f>
        <v>0</v>
      </c>
      <c r="AW21" s="7">
        <f>IF(AT21,AW20-E21,AW20)</f>
        <v>720.75000000000023</v>
      </c>
      <c r="AY21" s="10"/>
      <c r="AZ21" s="8">
        <f>IF(IF(AY21,1,0),IF(IF(MOD((AZ20+TIME(0,E21,0)),1)&gt;D$1,1,0),IF(IF(MOD((AZ20+TIME(0,E21,0)),1)&lt;D$4,1,0),AZ20+TIME(0,E21,0),(MOD(AZ20+TIME(0,E21,0),1)-D$4)+D$1),"Under"),AZ20)</f>
        <v>42690.37291666666</v>
      </c>
      <c r="BA21" s="7">
        <f>IF(AY21,BA20+E21,BA20)</f>
        <v>27</v>
      </c>
      <c r="BB21" s="10">
        <f>IF(AY21,BB20-E21,BB20)</f>
        <v>693.75000000000023</v>
      </c>
      <c r="BC21"/>
      <c r="BD21" s="10">
        <v>1</v>
      </c>
      <c r="BE21" s="8">
        <f>IF(IF(BD21,1,0),IF(IF(MOD((BE20+TIME(0,E21,0)),1)&gt;D$1,1,0),IF(IF(MOD((BE20+TIME(0,E21,0)),1)&lt;D$4,1,0),BE20+TIME(0,E21,0),(MOD(BE20+TIME(0,E21,0),1)-D$4)+D$1),"Under"),BE20)</f>
        <v>42690.399305555547</v>
      </c>
      <c r="BF21" s="6">
        <f>IF(BD21,BF20+E21,BF20)</f>
        <v>65</v>
      </c>
      <c r="BG21" s="10">
        <f>IF(BD21,BG20-E21,BG20)</f>
        <v>655.75000000000023</v>
      </c>
      <c r="BH21"/>
    </row>
    <row r="22" spans="1:60" hidden="1" x14ac:dyDescent="0.25">
      <c r="A22" s="6">
        <f>'St5 Input'!A7</f>
        <v>5</v>
      </c>
      <c r="B22" s="6">
        <f>'St5 Input'!B7</f>
        <v>5120</v>
      </c>
      <c r="C22" s="6" t="str">
        <f>'St5 Input'!C7</f>
        <v xml:space="preserve"> Exterior Stickers and Logos</v>
      </c>
      <c r="D22" s="20">
        <f>'St5 Input'!D7</f>
        <v>20</v>
      </c>
      <c r="E22" s="20">
        <f t="shared" si="0"/>
        <v>20</v>
      </c>
      <c r="F22" s="10">
        <f>K22+P22+U22+AE22+AJ22+Z22+AO22+AT22+AY22+BD22</f>
        <v>1</v>
      </c>
      <c r="G22" s="20" t="str">
        <f>'St5 Input'!F7</f>
        <v xml:space="preserve"> RW</v>
      </c>
      <c r="H22" s="19" t="str">
        <f>'St5 Input'!G7</f>
        <v xml:space="preserve"> </v>
      </c>
      <c r="I22" s="8"/>
      <c r="K22" s="10"/>
      <c r="L22" s="8">
        <f t="shared" si="1"/>
        <v>42690.354166666664</v>
      </c>
      <c r="M22" s="10">
        <f t="shared" si="2"/>
        <v>0</v>
      </c>
      <c r="N22" s="10">
        <f t="shared" si="3"/>
        <v>720.75000000000023</v>
      </c>
      <c r="O22" s="12"/>
      <c r="P22" s="10"/>
      <c r="Q22" s="8">
        <f t="shared" si="4"/>
        <v>42690.354166666664</v>
      </c>
      <c r="R22" s="10">
        <f t="shared" si="5"/>
        <v>0</v>
      </c>
      <c r="S22" s="10">
        <f t="shared" si="6"/>
        <v>720.75000000000023</v>
      </c>
      <c r="T22" s="14"/>
      <c r="U22" s="7"/>
      <c r="V22" s="8">
        <f t="shared" si="7"/>
        <v>42690.354166666664</v>
      </c>
      <c r="W22" s="7">
        <f t="shared" si="9"/>
        <v>0</v>
      </c>
      <c r="X22" s="10">
        <f t="shared" si="8"/>
        <v>720.75000000000023</v>
      </c>
      <c r="Y22" s="14"/>
      <c r="Z22" s="7"/>
      <c r="AA22" s="8">
        <f>IF(IF(Z22,1,0),IF(IF(MOD((AA21+TIME(0,E22,0)),1)&gt;D$1,1,0),IF(IF(MOD((AA21+TIME(0,E22,0)),1)&lt;D$4,1,0),AA21+TIME(0,E22,0),(MOD(AA21+TIME(0,E22,0),1)-D$4)+D$1),"Under"),AA21)</f>
        <v>42690.354166666664</v>
      </c>
      <c r="AB22" s="10">
        <f>IF(Z22,AB21+E22,AB21)</f>
        <v>0</v>
      </c>
      <c r="AC22" s="10">
        <f>IF(Z22,AC21-E22,AC21)</f>
        <v>720.75000000000023</v>
      </c>
      <c r="AD22" s="14"/>
      <c r="AE22" s="7"/>
      <c r="AF22" s="8">
        <f>IF(IF(AE22,1,0),IF(IF(MOD((AF21+TIME(0,E22,0)),1)&gt;D$1,1,0),IF(IF(MOD((AF21+TIME(0,E22,0)),1)&lt;D$4,1,0),AF21+TIME(0,E22,0),(MOD(AF21+TIME(0,E22,0),1)-D$4)+D$1),"Under"),AF21)</f>
        <v>42690.354166666664</v>
      </c>
      <c r="AG22" s="7">
        <f>IF(P22,R21+E22,R21)</f>
        <v>0</v>
      </c>
      <c r="AH22" s="10">
        <f>IF(AE22,AH21-E22,AH21)</f>
        <v>720.75000000000023</v>
      </c>
      <c r="AI22" s="14"/>
      <c r="AJ22" s="7"/>
      <c r="AK22" s="8">
        <f>IF(IF(AJ22,1,0),IF(IF(MOD((AK21+TIME(0,E22,0)),1)&gt;D$1,1,0),IF(IF(MOD((AK21+TIME(0,E22,0)),1)&lt;D$4,1,0),AK21+TIME(0,E22,0),(MOD(AK21+TIME(0,E22,0),1)-D$4)+D$1),"Under"),AK21)</f>
        <v>42690.354166666664</v>
      </c>
      <c r="AL22" s="7">
        <f>IF(AJ22,AL21+E22,AL21)</f>
        <v>0</v>
      </c>
      <c r="AM22" s="10">
        <f>IF(AJ22,AM21-E22,AM21)</f>
        <v>720.75000000000023</v>
      </c>
      <c r="AN22" s="12"/>
      <c r="AO22" s="7"/>
      <c r="AP22" s="15">
        <f>IF(IF(AO22,1,0),IF(IF(MOD((AP21+TIME(0,E22,0)),1)&gt;D$1,1,0),IF(IF(MOD((AP21+TIME(0,E22,0)),1)&lt;D$4,1,0),AP21+TIME(0,E22,0),(MOD(AP21+TIME(0,E22,0),1)-D$4)+D$1),"Under"),AP21)</f>
        <v>42690.354166666664</v>
      </c>
      <c r="AQ22" s="7">
        <f>IF(AO22,AQ21+E22,AQ21)</f>
        <v>0</v>
      </c>
      <c r="AR22" s="10">
        <f>IF(AO22,AR21-E22,AR21)</f>
        <v>720.75000000000023</v>
      </c>
      <c r="AS22" s="12"/>
      <c r="AT22" s="7"/>
      <c r="AU22" s="8">
        <f>IF(IF(AT22,1,0),IF(IF(MOD((AU21+TIME(0,E22,0)),1)&gt;D$1,1,0),IF(IF(MOD((AU21+TIME(0,E22,0)),1)&lt;D$4,1,0),AU21+TIME(0,E22,0),(MOD(AU21+TIME(0,E22,0),1)-D$4)+D$1),"Under"),AU21)</f>
        <v>42690.354166666664</v>
      </c>
      <c r="AV22" s="7">
        <f>IF(AT22,AV21+E22,AV21)</f>
        <v>0</v>
      </c>
      <c r="AW22" s="7">
        <f>IF(AT22,AW21-E22,AW21)</f>
        <v>720.75000000000023</v>
      </c>
      <c r="AY22" s="10">
        <v>1</v>
      </c>
      <c r="AZ22" s="8">
        <f>IF(IF(AY22,1,0),IF(IF(MOD((AZ21+TIME(0,E22,0)),1)&gt;D$1,1,0),IF(IF(MOD((AZ21+TIME(0,E22,0)),1)&lt;D$4,1,0),AZ21+TIME(0,E22,0),(MOD(AZ21+TIME(0,E22,0),1)-D$4)+D$1),"Under"),AZ21)</f>
        <v>42690.38680555555</v>
      </c>
      <c r="BA22" s="7">
        <f>IF(AY22,BA21+E22,BA21)</f>
        <v>47</v>
      </c>
      <c r="BB22" s="10">
        <f>IF(AY22,BB21-E22,BB21)</f>
        <v>673.75000000000023</v>
      </c>
      <c r="BC22"/>
      <c r="BD22" s="10"/>
      <c r="BE22" s="8">
        <f>IF(IF(BD22,1,0),IF(IF(MOD((BE21+TIME(0,E22,0)),1)&gt;D$1,1,0),IF(IF(MOD((BE21+TIME(0,E22,0)),1)&lt;D$4,1,0),BE21+TIME(0,E22,0),(MOD(BE21+TIME(0,E22,0),1)-D$4)+D$1),"Under"),BE21)</f>
        <v>42690.399305555547</v>
      </c>
      <c r="BF22" s="6">
        <f>IF(BD22,BF21+E22,BF21)</f>
        <v>65</v>
      </c>
      <c r="BG22" s="10">
        <f>IF(BD22,BG21-E22,BG21)</f>
        <v>655.75000000000023</v>
      </c>
      <c r="BH22"/>
    </row>
    <row r="23" spans="1:60" hidden="1" x14ac:dyDescent="0.25">
      <c r="A23" s="6">
        <f>'St5 Input'!A8</f>
        <v>5</v>
      </c>
      <c r="B23" s="6">
        <f>'St5 Input'!B8</f>
        <v>5130</v>
      </c>
      <c r="C23" s="6" t="str">
        <f>'St5 Input'!C8</f>
        <v xml:space="preserve"> Caulk Exterior</v>
      </c>
      <c r="D23" s="20">
        <f>'St5 Input'!D8</f>
        <v>45</v>
      </c>
      <c r="E23" s="20">
        <f t="shared" si="0"/>
        <v>45</v>
      </c>
      <c r="F23" s="10">
        <f>K23+P23+U23+AE23+AJ23+Z23+AO23+AT23+AY23+BD23</f>
        <v>1</v>
      </c>
      <c r="G23" s="20" t="str">
        <f>'St5 Input'!F8</f>
        <v xml:space="preserve"> RW</v>
      </c>
      <c r="H23" s="19" t="str">
        <f>'St5 Input'!G8</f>
        <v xml:space="preserve"> </v>
      </c>
      <c r="I23" s="8"/>
      <c r="K23" s="10"/>
      <c r="L23" s="8">
        <f t="shared" si="1"/>
        <v>42690.354166666664</v>
      </c>
      <c r="M23" s="10">
        <f t="shared" si="2"/>
        <v>0</v>
      </c>
      <c r="N23" s="10">
        <f t="shared" si="3"/>
        <v>720.75000000000023</v>
      </c>
      <c r="O23" s="12"/>
      <c r="P23" s="10"/>
      <c r="Q23" s="8">
        <f t="shared" si="4"/>
        <v>42690.354166666664</v>
      </c>
      <c r="R23" s="10">
        <f t="shared" si="5"/>
        <v>0</v>
      </c>
      <c r="S23" s="10">
        <f t="shared" si="6"/>
        <v>720.75000000000023</v>
      </c>
      <c r="T23" s="14"/>
      <c r="U23" s="7"/>
      <c r="V23" s="8">
        <f t="shared" si="7"/>
        <v>42690.354166666664</v>
      </c>
      <c r="W23" s="7">
        <f t="shared" si="9"/>
        <v>0</v>
      </c>
      <c r="X23" s="10">
        <f t="shared" si="8"/>
        <v>720.75000000000023</v>
      </c>
      <c r="Y23" s="14"/>
      <c r="Z23" s="7"/>
      <c r="AA23" s="8">
        <f>IF(IF(Z23,1,0),IF(IF(MOD((AA22+TIME(0,E23,0)),1)&gt;D$1,1,0),IF(IF(MOD((AA22+TIME(0,E23,0)),1)&lt;D$4,1,0),AA22+TIME(0,E23,0),(MOD(AA22+TIME(0,E23,0),1)-D$4)+D$1),"Under"),AA22)</f>
        <v>42690.354166666664</v>
      </c>
      <c r="AB23" s="10">
        <f>IF(Z23,AB22+E23,AB22)</f>
        <v>0</v>
      </c>
      <c r="AC23" s="10">
        <f>IF(Z23,AC22-E23,AC22)</f>
        <v>720.75000000000023</v>
      </c>
      <c r="AD23" s="14"/>
      <c r="AE23" s="7"/>
      <c r="AF23" s="8">
        <f>IF(IF(AE23,1,0),IF(IF(MOD((AF22+TIME(0,E23,0)),1)&gt;D$1,1,0),IF(IF(MOD((AF22+TIME(0,E23,0)),1)&lt;D$4,1,0),AF22+TIME(0,E23,0),(MOD(AF22+TIME(0,E23,0),1)-D$4)+D$1),"Under"),AF22)</f>
        <v>42690.354166666664</v>
      </c>
      <c r="AG23" s="7">
        <f>IF(P23,R22+E23,R22)</f>
        <v>0</v>
      </c>
      <c r="AH23" s="10">
        <f>IF(AE23,AH22-E23,AH22)</f>
        <v>720.75000000000023</v>
      </c>
      <c r="AI23" s="14"/>
      <c r="AJ23" s="7"/>
      <c r="AK23" s="8">
        <f>IF(IF(AJ23,1,0),IF(IF(MOD((AK22+TIME(0,E23,0)),1)&gt;D$1,1,0),IF(IF(MOD((AK22+TIME(0,E23,0)),1)&lt;D$4,1,0),AK22+TIME(0,E23,0),(MOD(AK22+TIME(0,E23,0),1)-D$4)+D$1),"Under"),AK22)</f>
        <v>42690.354166666664</v>
      </c>
      <c r="AL23" s="7">
        <f>IF(AJ23,AL22+E23,AL22)</f>
        <v>0</v>
      </c>
      <c r="AM23" s="10">
        <f>IF(AJ23,AM22-E23,AM22)</f>
        <v>720.75000000000023</v>
      </c>
      <c r="AN23" s="12"/>
      <c r="AO23" s="7"/>
      <c r="AP23" s="15">
        <f>IF(IF(AO23,1,0),IF(IF(MOD((AP22+TIME(0,E23,0)),1)&gt;D$1,1,0),IF(IF(MOD((AP22+TIME(0,E23,0)),1)&lt;D$4,1,0),AP22+TIME(0,E23,0),(MOD(AP22+TIME(0,E23,0),1)-D$4)+D$1),"Under"),AP22)</f>
        <v>42690.354166666664</v>
      </c>
      <c r="AQ23" s="7">
        <f>IF(AO23,AQ22+E23,AQ22)</f>
        <v>0</v>
      </c>
      <c r="AR23" s="10">
        <f>IF(AO23,AR22-E23,AR22)</f>
        <v>720.75000000000023</v>
      </c>
      <c r="AS23" s="12"/>
      <c r="AT23" s="7"/>
      <c r="AU23" s="8">
        <f>IF(IF(AT23,1,0),IF(IF(MOD((AU22+TIME(0,E23,0)),1)&gt;D$1,1,0),IF(IF(MOD((AU22+TIME(0,E23,0)),1)&lt;D$4,1,0),AU22+TIME(0,E23,0),(MOD(AU22+TIME(0,E23,0),1)-D$4)+D$1),"Under"),AU22)</f>
        <v>42690.354166666664</v>
      </c>
      <c r="AV23" s="7">
        <f>IF(AT23,AV22+E23,AV22)</f>
        <v>0</v>
      </c>
      <c r="AW23" s="7">
        <f>IF(AT23,AW22-E23,AW22)</f>
        <v>720.75000000000023</v>
      </c>
      <c r="AY23" s="10"/>
      <c r="AZ23" s="8">
        <f>IF(IF(AY23,1,0),IF(IF(MOD((AZ22+TIME(0,E23,0)),1)&gt;D$1,1,0),IF(IF(MOD((AZ22+TIME(0,E23,0)),1)&lt;D$4,1,0),AZ22+TIME(0,E23,0),(MOD(AZ22+TIME(0,E23,0),1)-D$4)+D$1),"Under"),AZ22)</f>
        <v>42690.38680555555</v>
      </c>
      <c r="BA23" s="7">
        <f>IF(AY23,BA22+E23,BA22)</f>
        <v>47</v>
      </c>
      <c r="BB23" s="10">
        <f>IF(AY23,BB22-E23,BB22)</f>
        <v>673.75000000000023</v>
      </c>
      <c r="BC23"/>
      <c r="BD23" s="10">
        <v>1</v>
      </c>
      <c r="BE23" s="8">
        <f>IF(IF(BD23,1,0),IF(IF(MOD((BE22+TIME(0,E23,0)),1)&gt;D$1,1,0),IF(IF(MOD((BE22+TIME(0,E23,0)),1)&lt;D$4,1,0),BE22+TIME(0,E23,0),(MOD(BE22+TIME(0,E23,0),1)-D$4)+D$1),"Under"),BE22)</f>
        <v>42690.430555555547</v>
      </c>
      <c r="BF23" s="6">
        <f>IF(BD23,BF22+E23,BF22)</f>
        <v>110</v>
      </c>
      <c r="BG23" s="10">
        <f>IF(BD23,BG22-E23,BG22)</f>
        <v>610.75000000000023</v>
      </c>
      <c r="BH23"/>
    </row>
    <row r="24" spans="1:60" hidden="1" x14ac:dyDescent="0.25">
      <c r="A24" s="6">
        <f>'St5 Input'!A9</f>
        <v>5</v>
      </c>
      <c r="B24" s="6">
        <f>'St5 Input'!B9</f>
        <v>5140</v>
      </c>
      <c r="C24" s="6" t="str">
        <f>'St5 Input'!C9</f>
        <v xml:space="preserve"> Clean Interior</v>
      </c>
      <c r="D24" s="20">
        <f>'St5 Input'!D9</f>
        <v>80</v>
      </c>
      <c r="E24" s="20">
        <f t="shared" si="0"/>
        <v>80</v>
      </c>
      <c r="F24" s="10">
        <f>K24+P24+U24+AE24+AJ24+Z24+AO24+AT24+AY24+BD24</f>
        <v>1</v>
      </c>
      <c r="G24" s="20" t="str">
        <f>'St5 Input'!F9</f>
        <v xml:space="preserve"> RW</v>
      </c>
      <c r="H24" s="19" t="str">
        <f>'St5 Input'!G9</f>
        <v xml:space="preserve"> </v>
      </c>
      <c r="I24" s="8"/>
      <c r="K24" s="10"/>
      <c r="L24" s="8">
        <f t="shared" si="1"/>
        <v>42690.354166666664</v>
      </c>
      <c r="M24" s="10">
        <f t="shared" si="2"/>
        <v>0</v>
      </c>
      <c r="N24" s="10">
        <f t="shared" si="3"/>
        <v>720.75000000000023</v>
      </c>
      <c r="O24" s="12"/>
      <c r="P24" s="10"/>
      <c r="Q24" s="8">
        <f t="shared" si="4"/>
        <v>42690.354166666664</v>
      </c>
      <c r="R24" s="10">
        <f t="shared" si="5"/>
        <v>0</v>
      </c>
      <c r="S24" s="10">
        <f t="shared" si="6"/>
        <v>720.75000000000023</v>
      </c>
      <c r="T24" s="14"/>
      <c r="U24" s="7"/>
      <c r="V24" s="8">
        <f t="shared" si="7"/>
        <v>42690.354166666664</v>
      </c>
      <c r="W24" s="7">
        <f t="shared" si="9"/>
        <v>0</v>
      </c>
      <c r="X24" s="10">
        <f t="shared" si="8"/>
        <v>720.75000000000023</v>
      </c>
      <c r="Y24" s="14"/>
      <c r="Z24" s="7"/>
      <c r="AA24" s="8">
        <f>IF(IF(Z24,1,0),IF(IF(MOD((AA23+TIME(0,E24,0)),1)&gt;D$1,1,0),IF(IF(MOD((AA23+TIME(0,E24,0)),1)&lt;D$4,1,0),AA23+TIME(0,E24,0),(MOD(AA23+TIME(0,E24,0),1)-D$4)+D$1),"Under"),AA23)</f>
        <v>42690.354166666664</v>
      </c>
      <c r="AB24" s="10">
        <f>IF(Z24,AB23+E24,AB23)</f>
        <v>0</v>
      </c>
      <c r="AC24" s="10">
        <f>IF(Z24,AC23-E24,AC23)</f>
        <v>720.75000000000023</v>
      </c>
      <c r="AD24" s="14"/>
      <c r="AE24" s="7"/>
      <c r="AF24" s="8">
        <f>IF(IF(AE24,1,0),IF(IF(MOD((AF23+TIME(0,E24,0)),1)&gt;D$1,1,0),IF(IF(MOD((AF23+TIME(0,E24,0)),1)&lt;D$4,1,0),AF23+TIME(0,E24,0),(MOD(AF23+TIME(0,E24,0),1)-D$4)+D$1),"Under"),AF23)</f>
        <v>42690.354166666664</v>
      </c>
      <c r="AG24" s="7">
        <f>IF(P24,R23+E24,R23)</f>
        <v>0</v>
      </c>
      <c r="AH24" s="10">
        <f>IF(AE24,AH23-E24,AH23)</f>
        <v>720.75000000000023</v>
      </c>
      <c r="AI24" s="14"/>
      <c r="AJ24" s="7"/>
      <c r="AK24" s="8">
        <f>IF(IF(AJ24,1,0),IF(IF(MOD((AK23+TIME(0,E24,0)),1)&gt;D$1,1,0),IF(IF(MOD((AK23+TIME(0,E24,0)),1)&lt;D$4,1,0),AK23+TIME(0,E24,0),(MOD(AK23+TIME(0,E24,0),1)-D$4)+D$1),"Under"),AK23)</f>
        <v>42690.354166666664</v>
      </c>
      <c r="AL24" s="7">
        <f>IF(AJ24,AL23+E24,AL23)</f>
        <v>0</v>
      </c>
      <c r="AM24" s="10">
        <f>IF(AJ24,AM23-E24,AM23)</f>
        <v>720.75000000000023</v>
      </c>
      <c r="AN24" s="12"/>
      <c r="AO24" s="7"/>
      <c r="AP24" s="15">
        <f>IF(IF(AO24,1,0),IF(IF(MOD((AP23+TIME(0,E24,0)),1)&gt;D$1,1,0),IF(IF(MOD((AP23+TIME(0,E24,0)),1)&lt;D$4,1,0),AP23+TIME(0,E24,0),(MOD(AP23+TIME(0,E24,0),1)-D$4)+D$1),"Under"),AP23)</f>
        <v>42690.354166666664</v>
      </c>
      <c r="AQ24" s="7">
        <f>IF(AO24,AQ23+E24,AQ23)</f>
        <v>0</v>
      </c>
      <c r="AR24" s="10">
        <f>IF(AO24,AR23-E24,AR23)</f>
        <v>720.75000000000023</v>
      </c>
      <c r="AS24" s="12"/>
      <c r="AT24" s="7"/>
      <c r="AU24" s="8">
        <f>IF(IF(AT24,1,0),IF(IF(MOD((AU23+TIME(0,E24,0)),1)&gt;D$1,1,0),IF(IF(MOD((AU23+TIME(0,E24,0)),1)&lt;D$4,1,0),AU23+TIME(0,E24,0),(MOD(AU23+TIME(0,E24,0),1)-D$4)+D$1),"Under"),AU23)</f>
        <v>42690.354166666664</v>
      </c>
      <c r="AV24" s="7">
        <f>IF(AT24,AV23+E24,AV23)</f>
        <v>0</v>
      </c>
      <c r="AW24" s="7">
        <f>IF(AT24,AW23-E24,AW23)</f>
        <v>720.75000000000023</v>
      </c>
      <c r="AY24" s="10"/>
      <c r="AZ24" s="8">
        <f>IF(IF(AY24,1,0),IF(IF(MOD((AZ23+TIME(0,E24,0)),1)&gt;D$1,1,0),IF(IF(MOD((AZ23+TIME(0,E24,0)),1)&lt;D$4,1,0),AZ23+TIME(0,E24,0),(MOD(AZ23+TIME(0,E24,0),1)-D$4)+D$1),"Under"),AZ23)</f>
        <v>42690.38680555555</v>
      </c>
      <c r="BA24" s="7">
        <f>IF(AY24,BA23+E24,BA23)</f>
        <v>47</v>
      </c>
      <c r="BB24" s="10">
        <f>IF(AY24,BB23-E24,BB23)</f>
        <v>673.75000000000023</v>
      </c>
      <c r="BC24"/>
      <c r="BD24" s="10">
        <v>1</v>
      </c>
      <c r="BE24" s="8">
        <f>IF(IF(BD24,1,0),IF(IF(MOD((BE23+TIME(0,E24,0)),1)&gt;D$1,1,0),IF(IF(MOD((BE23+TIME(0,E24,0)),1)&lt;D$4,1,0),BE23+TIME(0,E24,0),(MOD(BE23+TIME(0,E24,0),1)-D$4)+D$1),"Under"),BE23)</f>
        <v>42690.486111111102</v>
      </c>
      <c r="BF24" s="6">
        <f>IF(BD24,BF23+E24,BF23)</f>
        <v>190</v>
      </c>
      <c r="BG24" s="10">
        <f>IF(BD24,BG23-E24,BG23)</f>
        <v>530.75000000000023</v>
      </c>
      <c r="BH24"/>
    </row>
    <row r="25" spans="1:60" hidden="1" x14ac:dyDescent="0.25">
      <c r="A25" s="6">
        <f>'St5 Input'!A10</f>
        <v>5</v>
      </c>
      <c r="B25" s="6">
        <f>'St5 Input'!B10</f>
        <v>5150</v>
      </c>
      <c r="C25" s="6" t="str">
        <f>'St5 Input'!C10</f>
        <v xml:space="preserve"> Clean Interior - Cabinets CS Front</v>
      </c>
      <c r="D25" s="20">
        <f>'St5 Input'!D10</f>
        <v>5</v>
      </c>
      <c r="E25" s="20">
        <f t="shared" si="0"/>
        <v>5</v>
      </c>
      <c r="F25" s="10">
        <f>K25+P25+U25+AE25+AJ25+Z25+AO25+AT25+AY25+BD25</f>
        <v>1</v>
      </c>
      <c r="G25" s="20" t="str">
        <f>'St5 Input'!F10</f>
        <v xml:space="preserve"> </v>
      </c>
      <c r="H25" s="19" t="str">
        <f>'St5 Input'!G10</f>
        <v xml:space="preserve"> </v>
      </c>
      <c r="I25" s="8"/>
      <c r="K25" s="10"/>
      <c r="L25" s="8">
        <f t="shared" si="1"/>
        <v>42690.354166666664</v>
      </c>
      <c r="M25" s="10">
        <f t="shared" si="2"/>
        <v>0</v>
      </c>
      <c r="N25" s="10">
        <f t="shared" si="3"/>
        <v>720.75000000000023</v>
      </c>
      <c r="O25" s="12"/>
      <c r="P25" s="10"/>
      <c r="Q25" s="8">
        <f t="shared" si="4"/>
        <v>42690.354166666664</v>
      </c>
      <c r="R25" s="10">
        <f t="shared" si="5"/>
        <v>0</v>
      </c>
      <c r="S25" s="10">
        <f t="shared" si="6"/>
        <v>720.75000000000023</v>
      </c>
      <c r="T25" s="14"/>
      <c r="U25" s="7"/>
      <c r="V25" s="8">
        <f t="shared" si="7"/>
        <v>42690.354166666664</v>
      </c>
      <c r="W25" s="7">
        <f t="shared" si="9"/>
        <v>0</v>
      </c>
      <c r="X25" s="10">
        <f t="shared" si="8"/>
        <v>720.75000000000023</v>
      </c>
      <c r="Y25" s="14"/>
      <c r="Z25" s="7"/>
      <c r="AA25" s="8">
        <f>IF(IF(Z25,1,0),IF(IF(MOD((AA24+TIME(0,E25,0)),1)&gt;D$1,1,0),IF(IF(MOD((AA24+TIME(0,E25,0)),1)&lt;D$4,1,0),AA24+TIME(0,E25,0),(MOD(AA24+TIME(0,E25,0),1)-D$4)+D$1),"Under"),AA24)</f>
        <v>42690.354166666664</v>
      </c>
      <c r="AB25" s="10">
        <f>IF(Z25,AB24+E25,AB24)</f>
        <v>0</v>
      </c>
      <c r="AC25" s="10">
        <f>IF(Z25,AC24-E25,AC24)</f>
        <v>720.75000000000023</v>
      </c>
      <c r="AD25" s="14"/>
      <c r="AE25" s="7"/>
      <c r="AF25" s="8">
        <f>IF(IF(AE25,1,0),IF(IF(MOD((AF24+TIME(0,E25,0)),1)&gt;D$1,1,0),IF(IF(MOD((AF24+TIME(0,E25,0)),1)&lt;D$4,1,0),AF24+TIME(0,E25,0),(MOD(AF24+TIME(0,E25,0),1)-D$4)+D$1),"Under"),AF24)</f>
        <v>42690.354166666664</v>
      </c>
      <c r="AG25" s="7">
        <f>IF(P25,R24+E25,R24)</f>
        <v>0</v>
      </c>
      <c r="AH25" s="10">
        <f>IF(AE25,AH24-E25,AH24)</f>
        <v>720.75000000000023</v>
      </c>
      <c r="AI25" s="14"/>
      <c r="AJ25" s="7"/>
      <c r="AK25" s="8">
        <f>IF(IF(AJ25,1,0),IF(IF(MOD((AK24+TIME(0,E25,0)),1)&gt;D$1,1,0),IF(IF(MOD((AK24+TIME(0,E25,0)),1)&lt;D$4,1,0),AK24+TIME(0,E25,0),(MOD(AK24+TIME(0,E25,0),1)-D$4)+D$1),"Under"),AK24)</f>
        <v>42690.354166666664</v>
      </c>
      <c r="AL25" s="7">
        <f>IF(AJ25,AL24+E25,AL24)</f>
        <v>0</v>
      </c>
      <c r="AM25" s="10">
        <f>IF(AJ25,AM24-E25,AM24)</f>
        <v>720.75000000000023</v>
      </c>
      <c r="AN25" s="12"/>
      <c r="AO25" s="7"/>
      <c r="AP25" s="15">
        <f>IF(IF(AO25,1,0),IF(IF(MOD((AP24+TIME(0,E25,0)),1)&gt;D$1,1,0),IF(IF(MOD((AP24+TIME(0,E25,0)),1)&lt;D$4,1,0),AP24+TIME(0,E25,0),(MOD(AP24+TIME(0,E25,0),1)-D$4)+D$1),"Under"),AP24)</f>
        <v>42690.354166666664</v>
      </c>
      <c r="AQ25" s="7">
        <f>IF(AO25,AQ24+E25,AQ24)</f>
        <v>0</v>
      </c>
      <c r="AR25" s="10">
        <f>IF(AO25,AR24-E25,AR24)</f>
        <v>720.75000000000023</v>
      </c>
      <c r="AS25" s="12"/>
      <c r="AT25" s="7"/>
      <c r="AU25" s="8">
        <f>IF(IF(AT25,1,0),IF(IF(MOD((AU24+TIME(0,E25,0)),1)&gt;D$1,1,0),IF(IF(MOD((AU24+TIME(0,E25,0)),1)&lt;D$4,1,0),AU24+TIME(0,E25,0),(MOD(AU24+TIME(0,E25,0),1)-D$4)+D$1),"Under"),AU24)</f>
        <v>42690.354166666664</v>
      </c>
      <c r="AV25" s="7">
        <f>IF(AT25,AV24+E25,AV24)</f>
        <v>0</v>
      </c>
      <c r="AW25" s="7">
        <f>IF(AT25,AW24-E25,AW24)</f>
        <v>720.75000000000023</v>
      </c>
      <c r="AY25" s="10"/>
      <c r="AZ25" s="8">
        <f>IF(IF(AY25,1,0),IF(IF(MOD((AZ24+TIME(0,E25,0)),1)&gt;D$1,1,0),IF(IF(MOD((AZ24+TIME(0,E25,0)),1)&lt;D$4,1,0),AZ24+TIME(0,E25,0),(MOD(AZ24+TIME(0,E25,0),1)-D$4)+D$1),"Under"),AZ24)</f>
        <v>42690.38680555555</v>
      </c>
      <c r="BA25" s="7">
        <f>IF(AY25,BA24+E25,BA24)</f>
        <v>47</v>
      </c>
      <c r="BB25" s="10">
        <f>IF(AY25,BB24-E25,BB24)</f>
        <v>673.75000000000023</v>
      </c>
      <c r="BC25"/>
      <c r="BD25" s="10">
        <v>1</v>
      </c>
      <c r="BE25" s="8">
        <f>IF(IF(BD25,1,0),IF(IF(MOD((BE24+TIME(0,E25,0)),1)&gt;D$1,1,0),IF(IF(MOD((BE24+TIME(0,E25,0)),1)&lt;D$4,1,0),BE24+TIME(0,E25,0),(MOD(BE24+TIME(0,E25,0),1)-D$4)+D$1),"Under"),BE24)</f>
        <v>42690.489583333321</v>
      </c>
      <c r="BF25" s="6">
        <f>IF(BD25,BF24+E25,BF24)</f>
        <v>195</v>
      </c>
      <c r="BG25" s="10">
        <f>IF(BD25,BG24-E25,BG24)</f>
        <v>525.75000000000023</v>
      </c>
      <c r="BH25"/>
    </row>
    <row r="26" spans="1:60" hidden="1" x14ac:dyDescent="0.25">
      <c r="A26" s="6">
        <f>'St5 Input'!A11</f>
        <v>5</v>
      </c>
      <c r="B26" s="6">
        <f>'St5 Input'!B11</f>
        <v>5230</v>
      </c>
      <c r="C26" s="6" t="str">
        <f>'St5 Input'!C11</f>
        <v xml:space="preserve"> Clean Interior - Happijac - Rear</v>
      </c>
      <c r="D26" s="20">
        <f>'St5 Input'!D11</f>
        <v>5</v>
      </c>
      <c r="E26" s="20">
        <f t="shared" si="0"/>
        <v>5</v>
      </c>
      <c r="F26" s="10">
        <f>K26+P26+U26+AE26+AJ26+Z26+AO26+AT26+AY26+BD26</f>
        <v>1</v>
      </c>
      <c r="G26" s="20" t="str">
        <f>'St5 Input'!F11</f>
        <v xml:space="preserve"> </v>
      </c>
      <c r="H26" s="19" t="str">
        <f>'St5 Input'!G11</f>
        <v xml:space="preserve"> </v>
      </c>
      <c r="I26" s="8"/>
      <c r="K26" s="10"/>
      <c r="L26" s="8">
        <f t="shared" si="1"/>
        <v>42690.354166666664</v>
      </c>
      <c r="M26" s="10">
        <f t="shared" si="2"/>
        <v>0</v>
      </c>
      <c r="N26" s="10">
        <f t="shared" si="3"/>
        <v>720.75000000000023</v>
      </c>
      <c r="O26" s="12"/>
      <c r="P26" s="10"/>
      <c r="Q26" s="8">
        <f t="shared" si="4"/>
        <v>42690.354166666664</v>
      </c>
      <c r="R26" s="10">
        <f t="shared" si="5"/>
        <v>0</v>
      </c>
      <c r="S26" s="10">
        <f t="shared" si="6"/>
        <v>720.75000000000023</v>
      </c>
      <c r="T26" s="14"/>
      <c r="U26" s="7"/>
      <c r="V26" s="8">
        <f t="shared" si="7"/>
        <v>42690.354166666664</v>
      </c>
      <c r="W26" s="7">
        <f t="shared" si="9"/>
        <v>0</v>
      </c>
      <c r="X26" s="10">
        <f t="shared" si="8"/>
        <v>720.75000000000023</v>
      </c>
      <c r="Y26" s="14"/>
      <c r="Z26" s="7"/>
      <c r="AA26" s="8">
        <f>IF(IF(Z26,1,0),IF(IF(MOD((AA25+TIME(0,E26,0)),1)&gt;D$1,1,0),IF(IF(MOD((AA25+TIME(0,E26,0)),1)&lt;D$4,1,0),AA25+TIME(0,E26,0),(MOD(AA25+TIME(0,E26,0),1)-D$4)+D$1),"Under"),AA25)</f>
        <v>42690.354166666664</v>
      </c>
      <c r="AB26" s="10">
        <f>IF(Z26,AB25+E26,AB25)</f>
        <v>0</v>
      </c>
      <c r="AC26" s="10">
        <f>IF(Z26,AC25-E26,AC25)</f>
        <v>720.75000000000023</v>
      </c>
      <c r="AD26" s="14"/>
      <c r="AE26" s="7"/>
      <c r="AF26" s="8">
        <f>IF(IF(AE26,1,0),IF(IF(MOD((AF25+TIME(0,E26,0)),1)&gt;D$1,1,0),IF(IF(MOD((AF25+TIME(0,E26,0)),1)&lt;D$4,1,0),AF25+TIME(0,E26,0),(MOD(AF25+TIME(0,E26,0),1)-D$4)+D$1),"Under"),AF25)</f>
        <v>42690.354166666664</v>
      </c>
      <c r="AG26" s="7">
        <f>IF(P26,R25+E26,R25)</f>
        <v>0</v>
      </c>
      <c r="AH26" s="10">
        <f>IF(AE26,AH25-E26,AH25)</f>
        <v>720.75000000000023</v>
      </c>
      <c r="AI26" s="14"/>
      <c r="AJ26" s="7"/>
      <c r="AK26" s="8">
        <f>IF(IF(AJ26,1,0),IF(IF(MOD((AK25+TIME(0,E26,0)),1)&gt;D$1,1,0),IF(IF(MOD((AK25+TIME(0,E26,0)),1)&lt;D$4,1,0),AK25+TIME(0,E26,0),(MOD(AK25+TIME(0,E26,0),1)-D$4)+D$1),"Under"),AK25)</f>
        <v>42690.354166666664</v>
      </c>
      <c r="AL26" s="7">
        <f>IF(AJ26,AL25+E26,AL25)</f>
        <v>0</v>
      </c>
      <c r="AM26" s="10">
        <f>IF(AJ26,AM25-E26,AM25)</f>
        <v>720.75000000000023</v>
      </c>
      <c r="AN26" s="12"/>
      <c r="AO26" s="7"/>
      <c r="AP26" s="15">
        <f>IF(IF(AO26,1,0),IF(IF(MOD((AP25+TIME(0,E26,0)),1)&gt;D$1,1,0),IF(IF(MOD((AP25+TIME(0,E26,0)),1)&lt;D$4,1,0),AP25+TIME(0,E26,0),(MOD(AP25+TIME(0,E26,0),1)-D$4)+D$1),"Under"),AP25)</f>
        <v>42690.354166666664</v>
      </c>
      <c r="AQ26" s="7">
        <f>IF(AO26,AQ25+E26,AQ25)</f>
        <v>0</v>
      </c>
      <c r="AR26" s="10">
        <f>IF(AO26,AR25-E26,AR25)</f>
        <v>720.75000000000023</v>
      </c>
      <c r="AS26" s="12"/>
      <c r="AT26" s="7"/>
      <c r="AU26" s="8">
        <f>IF(IF(AT26,1,0),IF(IF(MOD((AU25+TIME(0,E26,0)),1)&gt;D$1,1,0),IF(IF(MOD((AU25+TIME(0,E26,0)),1)&lt;D$4,1,0),AU25+TIME(0,E26,0),(MOD(AU25+TIME(0,E26,0),1)-D$4)+D$1),"Under"),AU25)</f>
        <v>42690.354166666664</v>
      </c>
      <c r="AV26" s="7">
        <f>IF(AT26,AV25+E26,AV25)</f>
        <v>0</v>
      </c>
      <c r="AW26" s="7">
        <f>IF(AT26,AW25-E26,AW25)</f>
        <v>720.75000000000023</v>
      </c>
      <c r="AY26" s="10"/>
      <c r="AZ26" s="8">
        <f>IF(IF(AY26,1,0),IF(IF(MOD((AZ25+TIME(0,E26,0)),1)&gt;D$1,1,0),IF(IF(MOD((AZ25+TIME(0,E26,0)),1)&lt;D$4,1,0),AZ25+TIME(0,E26,0),(MOD(AZ25+TIME(0,E26,0),1)-D$4)+D$1),"Under"),AZ25)</f>
        <v>42690.38680555555</v>
      </c>
      <c r="BA26" s="7">
        <f>IF(AY26,BA25+E26,BA25)</f>
        <v>47</v>
      </c>
      <c r="BB26" s="10">
        <f>IF(AY26,BB25-E26,BB25)</f>
        <v>673.75000000000023</v>
      </c>
      <c r="BC26"/>
      <c r="BD26" s="10">
        <v>1</v>
      </c>
      <c r="BE26" s="8">
        <f>IF(IF(BD26,1,0),IF(IF(MOD((BE25+TIME(0,E26,0)),1)&gt;D$1,1,0),IF(IF(MOD((BE25+TIME(0,E26,0)),1)&lt;D$4,1,0),BE25+TIME(0,E26,0),(MOD(BE25+TIME(0,E26,0),1)-D$4)+D$1),"Under"),BE25)</f>
        <v>42690.49305555554</v>
      </c>
      <c r="BF26" s="6">
        <f>IF(BD26,BF25+E26,BF25)</f>
        <v>200</v>
      </c>
      <c r="BG26" s="10">
        <f>IF(BD26,BG25-E26,BG25)</f>
        <v>520.75000000000023</v>
      </c>
      <c r="BH26"/>
    </row>
    <row r="27" spans="1:60" hidden="1" x14ac:dyDescent="0.25">
      <c r="A27" s="6">
        <f>'St5 Input'!A12</f>
        <v>5</v>
      </c>
      <c r="B27" s="6">
        <f>'St5 Input'!B12</f>
        <v>5260</v>
      </c>
      <c r="C27" s="6" t="str">
        <f>'St5 Input'!C12</f>
        <v xml:space="preserve"> Clean Interior - Sofa - CS - Rear</v>
      </c>
      <c r="D27" s="20">
        <f>'St5 Input'!D12</f>
        <v>5</v>
      </c>
      <c r="E27" s="20">
        <f t="shared" si="0"/>
        <v>5</v>
      </c>
      <c r="F27" s="10">
        <f>K27+P27+U27+AE27+AJ27+Z27+AO27+AT27+AY27+BD27</f>
        <v>1</v>
      </c>
      <c r="G27" s="20" t="str">
        <f>'St5 Input'!F12</f>
        <v xml:space="preserve"> </v>
      </c>
      <c r="H27" s="19" t="str">
        <f>'St5 Input'!G12</f>
        <v xml:space="preserve"> </v>
      </c>
      <c r="I27" s="8"/>
      <c r="K27" s="10"/>
      <c r="L27" s="8">
        <f t="shared" si="1"/>
        <v>42690.354166666664</v>
      </c>
      <c r="M27" s="10">
        <f t="shared" si="2"/>
        <v>0</v>
      </c>
      <c r="N27" s="10">
        <f t="shared" si="3"/>
        <v>720.75000000000023</v>
      </c>
      <c r="O27" s="12"/>
      <c r="P27" s="10"/>
      <c r="Q27" s="8">
        <f t="shared" si="4"/>
        <v>42690.354166666664</v>
      </c>
      <c r="R27" s="10">
        <f t="shared" si="5"/>
        <v>0</v>
      </c>
      <c r="S27" s="10">
        <f t="shared" si="6"/>
        <v>720.75000000000023</v>
      </c>
      <c r="T27" s="14"/>
      <c r="U27" s="7"/>
      <c r="V27" s="8">
        <f t="shared" si="7"/>
        <v>42690.354166666664</v>
      </c>
      <c r="W27" s="7">
        <f t="shared" si="9"/>
        <v>0</v>
      </c>
      <c r="X27" s="10">
        <f t="shared" si="8"/>
        <v>720.75000000000023</v>
      </c>
      <c r="Y27" s="14"/>
      <c r="Z27" s="7"/>
      <c r="AA27" s="8">
        <f>IF(IF(Z27,1,0),IF(IF(MOD((AA26+TIME(0,E27,0)),1)&gt;D$1,1,0),IF(IF(MOD((AA26+TIME(0,E27,0)),1)&lt;D$4,1,0),AA26+TIME(0,E27,0),(MOD(AA26+TIME(0,E27,0),1)-D$4)+D$1),"Under"),AA26)</f>
        <v>42690.354166666664</v>
      </c>
      <c r="AB27" s="10">
        <f>IF(Z27,AB26+E27,AB26)</f>
        <v>0</v>
      </c>
      <c r="AC27" s="10">
        <f>IF(Z27,AC26-E27,AC26)</f>
        <v>720.75000000000023</v>
      </c>
      <c r="AD27" s="14"/>
      <c r="AE27" s="7"/>
      <c r="AF27" s="8">
        <f>IF(IF(AE27,1,0),IF(IF(MOD((AF26+TIME(0,E27,0)),1)&gt;D$1,1,0),IF(IF(MOD((AF26+TIME(0,E27,0)),1)&lt;D$4,1,0),AF26+TIME(0,E27,0),(MOD(AF26+TIME(0,E27,0),1)-D$4)+D$1),"Under"),AF26)</f>
        <v>42690.354166666664</v>
      </c>
      <c r="AG27" s="7">
        <f>IF(P27,R26+E27,R26)</f>
        <v>0</v>
      </c>
      <c r="AH27" s="10">
        <f>IF(AE27,AH26-E27,AH26)</f>
        <v>720.75000000000023</v>
      </c>
      <c r="AI27" s="14"/>
      <c r="AJ27" s="7"/>
      <c r="AK27" s="8">
        <f>IF(IF(AJ27,1,0),IF(IF(MOD((AK26+TIME(0,E27,0)),1)&gt;D$1,1,0),IF(IF(MOD((AK26+TIME(0,E27,0)),1)&lt;D$4,1,0),AK26+TIME(0,E27,0),(MOD(AK26+TIME(0,E27,0),1)-D$4)+D$1),"Under"),AK26)</f>
        <v>42690.354166666664</v>
      </c>
      <c r="AL27" s="7">
        <f>IF(AJ27,AL26+E27,AL26)</f>
        <v>0</v>
      </c>
      <c r="AM27" s="10">
        <f>IF(AJ27,AM26-E27,AM26)</f>
        <v>720.75000000000023</v>
      </c>
      <c r="AN27" s="12"/>
      <c r="AO27" s="7"/>
      <c r="AP27" s="15">
        <f>IF(IF(AO27,1,0),IF(IF(MOD((AP26+TIME(0,E27,0)),1)&gt;D$1,1,0),IF(IF(MOD((AP26+TIME(0,E27,0)),1)&lt;D$4,1,0),AP26+TIME(0,E27,0),(MOD(AP26+TIME(0,E27,0),1)-D$4)+D$1),"Under"),AP26)</f>
        <v>42690.354166666664</v>
      </c>
      <c r="AQ27" s="7">
        <f>IF(AO27,AQ26+E27,AQ26)</f>
        <v>0</v>
      </c>
      <c r="AR27" s="10">
        <f>IF(AO27,AR26-E27,AR26)</f>
        <v>720.75000000000023</v>
      </c>
      <c r="AS27" s="12"/>
      <c r="AT27" s="7"/>
      <c r="AU27" s="8">
        <f>IF(IF(AT27,1,0),IF(IF(MOD((AU26+TIME(0,E27,0)),1)&gt;D$1,1,0),IF(IF(MOD((AU26+TIME(0,E27,0)),1)&lt;D$4,1,0),AU26+TIME(0,E27,0),(MOD(AU26+TIME(0,E27,0),1)-D$4)+D$1),"Under"),AU26)</f>
        <v>42690.354166666664</v>
      </c>
      <c r="AV27" s="7">
        <f>IF(AT27,AV26+E27,AV26)</f>
        <v>0</v>
      </c>
      <c r="AW27" s="7">
        <f>IF(AT27,AW26-E27,AW26)</f>
        <v>720.75000000000023</v>
      </c>
      <c r="AY27" s="10"/>
      <c r="AZ27" s="8">
        <f>IF(IF(AY27,1,0),IF(IF(MOD((AZ26+TIME(0,E27,0)),1)&gt;D$1,1,0),IF(IF(MOD((AZ26+TIME(0,E27,0)),1)&lt;D$4,1,0),AZ26+TIME(0,E27,0),(MOD(AZ26+TIME(0,E27,0),1)-D$4)+D$1),"Under"),AZ26)</f>
        <v>42690.38680555555</v>
      </c>
      <c r="BA27" s="7">
        <f>IF(AY27,BA26+E27,BA26)</f>
        <v>47</v>
      </c>
      <c r="BB27" s="10">
        <f>IF(AY27,BB26-E27,BB26)</f>
        <v>673.75000000000023</v>
      </c>
      <c r="BC27"/>
      <c r="BD27" s="10">
        <v>1</v>
      </c>
      <c r="BE27" s="8">
        <f>IF(IF(BD27,1,0),IF(IF(MOD((BE26+TIME(0,E27,0)),1)&gt;D$1,1,0),IF(IF(MOD((BE26+TIME(0,E27,0)),1)&lt;D$4,1,0),BE26+TIME(0,E27,0),(MOD(BE26+TIME(0,E27,0),1)-D$4)+D$1),"Under"),BE26)</f>
        <v>42690.496527777759</v>
      </c>
      <c r="BF27" s="6">
        <f>IF(BD27,BF26+E27,BF26)</f>
        <v>205</v>
      </c>
      <c r="BG27" s="10">
        <f>IF(BD27,BG26-E27,BG26)</f>
        <v>515.75000000000023</v>
      </c>
      <c r="BH27"/>
    </row>
    <row r="28" spans="1:60" hidden="1" x14ac:dyDescent="0.25">
      <c r="A28" s="6">
        <f>'St5 Input'!A13</f>
        <v>5</v>
      </c>
      <c r="B28" s="6">
        <f>'St5 Input'!B13</f>
        <v>5280</v>
      </c>
      <c r="C28" s="6" t="str">
        <f>'St5 Input'!C13</f>
        <v xml:space="preserve"> Clean Interior - Sofa - RS - Rear</v>
      </c>
      <c r="D28" s="20">
        <f>'St5 Input'!D13</f>
        <v>5</v>
      </c>
      <c r="E28" s="20">
        <f t="shared" si="0"/>
        <v>5</v>
      </c>
      <c r="F28" s="10">
        <f>K28+P28+U28+AE28+AJ28+Z28+AO28+AT28+AY28+BD28</f>
        <v>1</v>
      </c>
      <c r="G28" s="20" t="str">
        <f>'St5 Input'!F13</f>
        <v xml:space="preserve"> </v>
      </c>
      <c r="H28" s="19" t="str">
        <f>'St5 Input'!G13</f>
        <v xml:space="preserve"> </v>
      </c>
      <c r="I28" s="8"/>
      <c r="K28" s="10"/>
      <c r="L28" s="8">
        <f t="shared" si="1"/>
        <v>42690.354166666664</v>
      </c>
      <c r="M28" s="10">
        <f t="shared" si="2"/>
        <v>0</v>
      </c>
      <c r="N28" s="10">
        <f t="shared" si="3"/>
        <v>720.75000000000023</v>
      </c>
      <c r="O28" s="12"/>
      <c r="P28" s="10"/>
      <c r="Q28" s="8">
        <f t="shared" si="4"/>
        <v>42690.354166666664</v>
      </c>
      <c r="R28" s="10">
        <f t="shared" si="5"/>
        <v>0</v>
      </c>
      <c r="S28" s="10">
        <f t="shared" si="6"/>
        <v>720.75000000000023</v>
      </c>
      <c r="T28" s="14"/>
      <c r="U28" s="7"/>
      <c r="V28" s="8">
        <f t="shared" si="7"/>
        <v>42690.354166666664</v>
      </c>
      <c r="W28" s="7">
        <f t="shared" si="9"/>
        <v>0</v>
      </c>
      <c r="X28" s="10">
        <f t="shared" si="8"/>
        <v>720.75000000000023</v>
      </c>
      <c r="Y28" s="14"/>
      <c r="Z28" s="7"/>
      <c r="AA28" s="8">
        <f>IF(IF(Z28,1,0),IF(IF(MOD((AA27+TIME(0,E28,0)),1)&gt;D$1,1,0),IF(IF(MOD((AA27+TIME(0,E28,0)),1)&lt;D$4,1,0),AA27+TIME(0,E28,0),(MOD(AA27+TIME(0,E28,0),1)-D$4)+D$1),"Under"),AA27)</f>
        <v>42690.354166666664</v>
      </c>
      <c r="AB28" s="10">
        <f>IF(Z28,AB27+E28,AB27)</f>
        <v>0</v>
      </c>
      <c r="AC28" s="10">
        <f>IF(Z28,AC27-E28,AC27)</f>
        <v>720.75000000000023</v>
      </c>
      <c r="AD28" s="14"/>
      <c r="AE28" s="7"/>
      <c r="AF28" s="8">
        <f>IF(IF(AE28,1,0),IF(IF(MOD((AF27+TIME(0,E28,0)),1)&gt;D$1,1,0),IF(IF(MOD((AF27+TIME(0,E28,0)),1)&lt;D$4,1,0),AF27+TIME(0,E28,0),(MOD(AF27+TIME(0,E28,0),1)-D$4)+D$1),"Under"),AF27)</f>
        <v>42690.354166666664</v>
      </c>
      <c r="AG28" s="7">
        <f>IF(P28,R27+E28,R27)</f>
        <v>0</v>
      </c>
      <c r="AH28" s="10">
        <f>IF(AE28,AH27-E28,AH27)</f>
        <v>720.75000000000023</v>
      </c>
      <c r="AI28" s="14"/>
      <c r="AJ28" s="7"/>
      <c r="AK28" s="8">
        <f>IF(IF(AJ28,1,0),IF(IF(MOD((AK27+TIME(0,E28,0)),1)&gt;D$1,1,0),IF(IF(MOD((AK27+TIME(0,E28,0)),1)&lt;D$4,1,0),AK27+TIME(0,E28,0),(MOD(AK27+TIME(0,E28,0),1)-D$4)+D$1),"Under"),AK27)</f>
        <v>42690.354166666664</v>
      </c>
      <c r="AL28" s="7">
        <f>IF(AJ28,AL27+E28,AL27)</f>
        <v>0</v>
      </c>
      <c r="AM28" s="10">
        <f>IF(AJ28,AM27-E28,AM27)</f>
        <v>720.75000000000023</v>
      </c>
      <c r="AN28" s="12"/>
      <c r="AO28" s="7"/>
      <c r="AP28" s="15">
        <f>IF(IF(AO28,1,0),IF(IF(MOD((AP27+TIME(0,E28,0)),1)&gt;D$1,1,0),IF(IF(MOD((AP27+TIME(0,E28,0)),1)&lt;D$4,1,0),AP27+TIME(0,E28,0),(MOD(AP27+TIME(0,E28,0),1)-D$4)+D$1),"Under"),AP27)</f>
        <v>42690.354166666664</v>
      </c>
      <c r="AQ28" s="7">
        <f>IF(AO28,AQ27+E28,AQ27)</f>
        <v>0</v>
      </c>
      <c r="AR28" s="10">
        <f>IF(AO28,AR27-E28,AR27)</f>
        <v>720.75000000000023</v>
      </c>
      <c r="AS28" s="12"/>
      <c r="AT28" s="7"/>
      <c r="AU28" s="8">
        <f>IF(IF(AT28,1,0),IF(IF(MOD((AU27+TIME(0,E28,0)),1)&gt;D$1,1,0),IF(IF(MOD((AU27+TIME(0,E28,0)),1)&lt;D$4,1,0),AU27+TIME(0,E28,0),(MOD(AU27+TIME(0,E28,0),1)-D$4)+D$1),"Under"),AU27)</f>
        <v>42690.354166666664</v>
      </c>
      <c r="AV28" s="7">
        <f>IF(AT28,AV27+E28,AV27)</f>
        <v>0</v>
      </c>
      <c r="AW28" s="7">
        <f>IF(AT28,AW27-E28,AW27)</f>
        <v>720.75000000000023</v>
      </c>
      <c r="AY28" s="10"/>
      <c r="AZ28" s="8">
        <f>IF(IF(AY28,1,0),IF(IF(MOD((AZ27+TIME(0,E28,0)),1)&gt;D$1,1,0),IF(IF(MOD((AZ27+TIME(0,E28,0)),1)&lt;D$4,1,0),AZ27+TIME(0,E28,0),(MOD(AZ27+TIME(0,E28,0),1)-D$4)+D$1),"Under"),AZ27)</f>
        <v>42690.38680555555</v>
      </c>
      <c r="BA28" s="7">
        <f>IF(AY28,BA27+E28,BA27)</f>
        <v>47</v>
      </c>
      <c r="BB28" s="10">
        <f>IF(AY28,BB27-E28,BB27)</f>
        <v>673.75000000000023</v>
      </c>
      <c r="BC28"/>
      <c r="BD28" s="10">
        <v>1</v>
      </c>
      <c r="BE28" s="8">
        <f>IF(IF(BD28,1,0),IF(IF(MOD((BE27+TIME(0,E28,0)),1)&gt;D$1,1,0),IF(IF(MOD((BE27+TIME(0,E28,0)),1)&lt;D$4,1,0),BE27+TIME(0,E28,0),(MOD(BE27+TIME(0,E28,0),1)-D$4)+D$1),"Under"),BE27)</f>
        <v>42690.499999999978</v>
      </c>
      <c r="BF28" s="6">
        <f>IF(BD28,BF27+E28,BF27)</f>
        <v>210</v>
      </c>
      <c r="BG28" s="10">
        <f>IF(BD28,BG27-E28,BG27)</f>
        <v>510.75000000000023</v>
      </c>
      <c r="BH28"/>
    </row>
    <row r="29" spans="1:60" hidden="1" x14ac:dyDescent="0.25">
      <c r="A29" s="6">
        <f>'St5 Input'!A14</f>
        <v>5</v>
      </c>
      <c r="B29" s="6">
        <f>'St5 Input'!B14</f>
        <v>5340</v>
      </c>
      <c r="C29" s="6" t="str">
        <f>'St5 Input'!C14</f>
        <v xml:space="preserve"> Insulation - floor</v>
      </c>
      <c r="D29" s="20">
        <f>'St5 Input'!D14</f>
        <v>10</v>
      </c>
      <c r="E29" s="20">
        <f t="shared" si="0"/>
        <v>10</v>
      </c>
      <c r="F29" s="10">
        <f>K29+P29+U29+AE29+AJ29+Z29+AO29+AT29+AY29+BD29</f>
        <v>1</v>
      </c>
      <c r="G29" s="20" t="str">
        <f>'St5 Input'!F14</f>
        <v xml:space="preserve"> </v>
      </c>
      <c r="H29" s="19" t="str">
        <f>'St5 Input'!G14</f>
        <v xml:space="preserve"> </v>
      </c>
      <c r="I29" s="8"/>
      <c r="K29" s="10"/>
      <c r="L29" s="8">
        <f t="shared" si="1"/>
        <v>42690.354166666664</v>
      </c>
      <c r="M29" s="10">
        <f t="shared" si="2"/>
        <v>0</v>
      </c>
      <c r="N29" s="10">
        <f t="shared" si="3"/>
        <v>720.75000000000023</v>
      </c>
      <c r="O29" s="12"/>
      <c r="P29" s="10"/>
      <c r="Q29" s="8">
        <f t="shared" si="4"/>
        <v>42690.354166666664</v>
      </c>
      <c r="R29" s="10">
        <f t="shared" si="5"/>
        <v>0</v>
      </c>
      <c r="S29" s="10">
        <f t="shared" si="6"/>
        <v>720.75000000000023</v>
      </c>
      <c r="T29" s="14"/>
      <c r="U29" s="7"/>
      <c r="V29" s="8">
        <f t="shared" si="7"/>
        <v>42690.354166666664</v>
      </c>
      <c r="W29" s="7">
        <f t="shared" si="9"/>
        <v>0</v>
      </c>
      <c r="X29" s="10">
        <f t="shared" si="8"/>
        <v>720.75000000000023</v>
      </c>
      <c r="Y29" s="14"/>
      <c r="Z29" s="7"/>
      <c r="AA29" s="8">
        <f>IF(IF(Z29,1,0),IF(IF(MOD((AA28+TIME(0,E29,0)),1)&gt;D$1,1,0),IF(IF(MOD((AA28+TIME(0,E29,0)),1)&lt;D$4,1,0),AA28+TIME(0,E29,0),(MOD(AA28+TIME(0,E29,0),1)-D$4)+D$1),"Under"),AA28)</f>
        <v>42690.354166666664</v>
      </c>
      <c r="AB29" s="10">
        <f>IF(Z29,AB28+E29,AB28)</f>
        <v>0</v>
      </c>
      <c r="AC29" s="10">
        <f>IF(Z29,AC28-E29,AC28)</f>
        <v>720.75000000000023</v>
      </c>
      <c r="AD29" s="14"/>
      <c r="AE29" s="7"/>
      <c r="AF29" s="8">
        <f>IF(IF(AE29,1,0),IF(IF(MOD((AF28+TIME(0,E29,0)),1)&gt;D$1,1,0),IF(IF(MOD((AF28+TIME(0,E29,0)),1)&lt;D$4,1,0),AF28+TIME(0,E29,0),(MOD(AF28+TIME(0,E29,0),1)-D$4)+D$1),"Under"),AF28)</f>
        <v>42690.354166666664</v>
      </c>
      <c r="AG29" s="7">
        <f>IF(P29,R28+E29,R28)</f>
        <v>0</v>
      </c>
      <c r="AH29" s="10">
        <f>IF(AE29,AH28-E29,AH28)</f>
        <v>720.75000000000023</v>
      </c>
      <c r="AI29" s="14"/>
      <c r="AJ29" s="7"/>
      <c r="AK29" s="8">
        <f>IF(IF(AJ29,1,0),IF(IF(MOD((AK28+TIME(0,E29,0)),1)&gt;D$1,1,0),IF(IF(MOD((AK28+TIME(0,E29,0)),1)&lt;D$4,1,0),AK28+TIME(0,E29,0),(MOD(AK28+TIME(0,E29,0),1)-D$4)+D$1),"Under"),AK28)</f>
        <v>42690.354166666664</v>
      </c>
      <c r="AL29" s="7">
        <f>IF(AJ29,AL28+E29,AL28)</f>
        <v>0</v>
      </c>
      <c r="AM29" s="10">
        <f>IF(AJ29,AM28-E29,AM28)</f>
        <v>720.75000000000023</v>
      </c>
      <c r="AN29" s="12"/>
      <c r="AO29" s="7"/>
      <c r="AP29" s="15">
        <f>IF(IF(AO29,1,0),IF(IF(MOD((AP28+TIME(0,E29,0)),1)&gt;D$1,1,0),IF(IF(MOD((AP28+TIME(0,E29,0)),1)&lt;D$4,1,0),AP28+TIME(0,E29,0),(MOD(AP28+TIME(0,E29,0),1)-D$4)+D$1),"Under"),AP28)</f>
        <v>42690.354166666664</v>
      </c>
      <c r="AQ29" s="7">
        <f>IF(AO29,AQ28+E29,AQ28)</f>
        <v>0</v>
      </c>
      <c r="AR29" s="10">
        <f>IF(AO29,AR28-E29,AR28)</f>
        <v>720.75000000000023</v>
      </c>
      <c r="AS29" s="12"/>
      <c r="AT29" s="7"/>
      <c r="AU29" s="8">
        <f>IF(IF(AT29,1,0),IF(IF(MOD((AU28+TIME(0,E29,0)),1)&gt;D$1,1,0),IF(IF(MOD((AU28+TIME(0,E29,0)),1)&lt;D$4,1,0),AU28+TIME(0,E29,0),(MOD(AU28+TIME(0,E29,0),1)-D$4)+D$1),"Under"),AU28)</f>
        <v>42690.354166666664</v>
      </c>
      <c r="AV29" s="7">
        <f>IF(AT29,AV28+E29,AV28)</f>
        <v>0</v>
      </c>
      <c r="AW29" s="7">
        <f>IF(AT29,AW28-E29,AW28)</f>
        <v>720.75000000000023</v>
      </c>
      <c r="AY29" s="10"/>
      <c r="AZ29" s="8">
        <f>IF(IF(AY29,1,0),IF(IF(MOD((AZ28+TIME(0,E29,0)),1)&gt;D$1,1,0),IF(IF(MOD((AZ28+TIME(0,E29,0)),1)&lt;D$4,1,0),AZ28+TIME(0,E29,0),(MOD(AZ28+TIME(0,E29,0),1)-D$4)+D$1),"Under"),AZ28)</f>
        <v>42690.38680555555</v>
      </c>
      <c r="BA29" s="7">
        <f>IF(AY29,BA28+E29,BA28)</f>
        <v>47</v>
      </c>
      <c r="BB29" s="10">
        <f>IF(AY29,BB28-E29,BB28)</f>
        <v>673.75000000000023</v>
      </c>
      <c r="BC29"/>
      <c r="BD29" s="10">
        <v>1</v>
      </c>
      <c r="BE29" s="8">
        <f>IF(IF(BD29,1,0),IF(IF(MOD((BE28+TIME(0,E29,0)),1)&gt;D$1,1,0),IF(IF(MOD((BE28+TIME(0,E29,0)),1)&lt;D$4,1,0),BE28+TIME(0,E29,0),(MOD(BE28+TIME(0,E29,0),1)-D$4)+D$1),"Under"),BE28)</f>
        <v>42690.506944444423</v>
      </c>
      <c r="BF29" s="6">
        <f>IF(BD29,BF28+E29,BF28)</f>
        <v>220</v>
      </c>
      <c r="BG29" s="10">
        <f>IF(BD29,BG28-E29,BG28)</f>
        <v>500.75000000000023</v>
      </c>
      <c r="BH29"/>
    </row>
    <row r="30" spans="1:60" hidden="1" x14ac:dyDescent="0.25">
      <c r="A30" s="6">
        <f>'St5 Input'!A15</f>
        <v>5</v>
      </c>
      <c r="B30" s="6">
        <f>'St5 Input'!B15</f>
        <v>5350</v>
      </c>
      <c r="C30" s="6" t="str">
        <f>'St5 Input'!C15</f>
        <v xml:space="preserve"> Interior Stickers</v>
      </c>
      <c r="D30" s="20">
        <f>'St5 Input'!D15</f>
        <v>11</v>
      </c>
      <c r="E30" s="20">
        <f t="shared" si="0"/>
        <v>11</v>
      </c>
      <c r="F30" s="10">
        <f>K30+P30+U30+AE30+AJ30+Z30+AO30+AT30+AY30+BD30</f>
        <v>1</v>
      </c>
      <c r="G30" s="20" t="str">
        <f>'St5 Input'!F15</f>
        <v xml:space="preserve"> RW</v>
      </c>
      <c r="H30" s="19" t="str">
        <f>'St5 Input'!G15</f>
        <v xml:space="preserve"> </v>
      </c>
      <c r="I30" s="8"/>
      <c r="K30" s="10"/>
      <c r="L30" s="8">
        <f t="shared" si="1"/>
        <v>42690.354166666664</v>
      </c>
      <c r="M30" s="10">
        <f t="shared" si="2"/>
        <v>0</v>
      </c>
      <c r="N30" s="10">
        <f t="shared" si="3"/>
        <v>720.75000000000023</v>
      </c>
      <c r="O30" s="12"/>
      <c r="P30" s="10"/>
      <c r="Q30" s="8">
        <f t="shared" si="4"/>
        <v>42690.354166666664</v>
      </c>
      <c r="R30" s="10">
        <f t="shared" si="5"/>
        <v>0</v>
      </c>
      <c r="S30" s="10">
        <f t="shared" si="6"/>
        <v>720.75000000000023</v>
      </c>
      <c r="T30" s="14"/>
      <c r="U30" s="7"/>
      <c r="V30" s="8">
        <f t="shared" si="7"/>
        <v>42690.354166666664</v>
      </c>
      <c r="W30" s="7">
        <f t="shared" si="9"/>
        <v>0</v>
      </c>
      <c r="X30" s="10">
        <f t="shared" si="8"/>
        <v>720.75000000000023</v>
      </c>
      <c r="Y30" s="14"/>
      <c r="Z30" s="7"/>
      <c r="AA30" s="8">
        <f>IF(IF(Z30,1,0),IF(IF(MOD((AA29+TIME(0,E30,0)),1)&gt;D$1,1,0),IF(IF(MOD((AA29+TIME(0,E30,0)),1)&lt;D$4,1,0),AA29+TIME(0,E30,0),(MOD(AA29+TIME(0,E30,0),1)-D$4)+D$1),"Under"),AA29)</f>
        <v>42690.354166666664</v>
      </c>
      <c r="AB30" s="10">
        <f>IF(Z30,AB29+E30,AB29)</f>
        <v>0</v>
      </c>
      <c r="AC30" s="10">
        <f>IF(Z30,AC29-E30,AC29)</f>
        <v>720.75000000000023</v>
      </c>
      <c r="AD30" s="14"/>
      <c r="AE30" s="7"/>
      <c r="AF30" s="8">
        <f>IF(IF(AE30,1,0),IF(IF(MOD((AF29+TIME(0,E30,0)),1)&gt;D$1,1,0),IF(IF(MOD((AF29+TIME(0,E30,0)),1)&lt;D$4,1,0),AF29+TIME(0,E30,0),(MOD(AF29+TIME(0,E30,0),1)-D$4)+D$1),"Under"),AF29)</f>
        <v>42690.354166666664</v>
      </c>
      <c r="AG30" s="7">
        <f>IF(P30,R29+E30,R29)</f>
        <v>0</v>
      </c>
      <c r="AH30" s="10">
        <f>IF(AE30,AH29-E30,AH29)</f>
        <v>720.75000000000023</v>
      </c>
      <c r="AI30" s="14"/>
      <c r="AJ30" s="7"/>
      <c r="AK30" s="8">
        <f>IF(IF(AJ30,1,0),IF(IF(MOD((AK29+TIME(0,E30,0)),1)&gt;D$1,1,0),IF(IF(MOD((AK29+TIME(0,E30,0)),1)&lt;D$4,1,0),AK29+TIME(0,E30,0),(MOD(AK29+TIME(0,E30,0),1)-D$4)+D$1),"Under"),AK29)</f>
        <v>42690.354166666664</v>
      </c>
      <c r="AL30" s="7">
        <f>IF(AJ30,AL29+E30,AL29)</f>
        <v>0</v>
      </c>
      <c r="AM30" s="10">
        <f>IF(AJ30,AM29-E30,AM29)</f>
        <v>720.75000000000023</v>
      </c>
      <c r="AN30" s="12"/>
      <c r="AO30" s="7"/>
      <c r="AP30" s="15">
        <f>IF(IF(AO30,1,0),IF(IF(MOD((AP29+TIME(0,E30,0)),1)&gt;D$1,1,0),IF(IF(MOD((AP29+TIME(0,E30,0)),1)&lt;D$4,1,0),AP29+TIME(0,E30,0),(MOD(AP29+TIME(0,E30,0),1)-D$4)+D$1),"Under"),AP29)</f>
        <v>42690.354166666664</v>
      </c>
      <c r="AQ30" s="7">
        <f>IF(AO30,AQ29+E30,AQ29)</f>
        <v>0</v>
      </c>
      <c r="AR30" s="10">
        <f>IF(AO30,AR29-E30,AR29)</f>
        <v>720.75000000000023</v>
      </c>
      <c r="AS30" s="12"/>
      <c r="AT30" s="7"/>
      <c r="AU30" s="8">
        <f>IF(IF(AT30,1,0),IF(IF(MOD((AU29+TIME(0,E30,0)),1)&gt;D$1,1,0),IF(IF(MOD((AU29+TIME(0,E30,0)),1)&lt;D$4,1,0),AU29+TIME(0,E30,0),(MOD(AU29+TIME(0,E30,0),1)-D$4)+D$1),"Under"),AU29)</f>
        <v>42690.354166666664</v>
      </c>
      <c r="AV30" s="7">
        <f>IF(AT30,AV29+E30,AV29)</f>
        <v>0</v>
      </c>
      <c r="AW30" s="7">
        <f>IF(AT30,AW29-E30,AW29)</f>
        <v>720.75000000000023</v>
      </c>
      <c r="AY30" s="10"/>
      <c r="AZ30" s="8">
        <f>IF(IF(AY30,1,0),IF(IF(MOD((AZ29+TIME(0,E30,0)),1)&gt;D$1,1,0),IF(IF(MOD((AZ29+TIME(0,E30,0)),1)&lt;D$4,1,0),AZ29+TIME(0,E30,0),(MOD(AZ29+TIME(0,E30,0),1)-D$4)+D$1),"Under"),AZ29)</f>
        <v>42690.38680555555</v>
      </c>
      <c r="BA30" s="7">
        <f>IF(AY30,BA29+E30,BA29)</f>
        <v>47</v>
      </c>
      <c r="BB30" s="10">
        <f>IF(AY30,BB29-E30,BB29)</f>
        <v>673.75000000000023</v>
      </c>
      <c r="BC30"/>
      <c r="BD30" s="10">
        <v>1</v>
      </c>
      <c r="BE30" s="8">
        <f>IF(IF(BD30,1,0),IF(IF(MOD((BE29+TIME(0,E30,0)),1)&gt;D$1,1,0),IF(IF(MOD((BE29+TIME(0,E30,0)),1)&lt;D$4,1,0),BE29+TIME(0,E30,0),(MOD(BE29+TIME(0,E30,0),1)-D$4)+D$1),"Under"),BE29)</f>
        <v>42690.514583333315</v>
      </c>
      <c r="BF30" s="6">
        <f>IF(BD30,BF29+E30,BF29)</f>
        <v>231</v>
      </c>
      <c r="BG30" s="10">
        <f>IF(BD30,BG29-E30,BG29)</f>
        <v>489.75000000000023</v>
      </c>
      <c r="BH30"/>
    </row>
    <row r="31" spans="1:60" hidden="1" x14ac:dyDescent="0.25">
      <c r="A31" s="6">
        <f>'St5 Input'!A16</f>
        <v>5</v>
      </c>
      <c r="B31" s="6">
        <f>'St5 Input'!B16</f>
        <v>5360</v>
      </c>
      <c r="C31" s="6" t="str">
        <f>'St5 Input'!C16</f>
        <v xml:space="preserve"> Caulk Interior</v>
      </c>
      <c r="D31" s="20">
        <f>'St5 Input'!D16</f>
        <v>70</v>
      </c>
      <c r="E31" s="20">
        <f t="shared" si="0"/>
        <v>70</v>
      </c>
      <c r="F31" s="10">
        <f>K31+P31+U31+AE31+AJ31+Z31+AO31+AT31+AY31+BD31</f>
        <v>1</v>
      </c>
      <c r="G31" s="20" t="str">
        <f>'St5 Input'!F16</f>
        <v xml:space="preserve"> RW</v>
      </c>
      <c r="H31" s="19" t="str">
        <f>'St5 Input'!G16</f>
        <v xml:space="preserve"> </v>
      </c>
      <c r="I31" s="8"/>
      <c r="K31" s="10"/>
      <c r="L31" s="8">
        <f t="shared" si="1"/>
        <v>42690.354166666664</v>
      </c>
      <c r="M31" s="10">
        <f t="shared" si="2"/>
        <v>0</v>
      </c>
      <c r="N31" s="10">
        <f t="shared" si="3"/>
        <v>720.75000000000023</v>
      </c>
      <c r="O31" s="12"/>
      <c r="P31" s="10"/>
      <c r="Q31" s="8">
        <f t="shared" si="4"/>
        <v>42690.354166666664</v>
      </c>
      <c r="R31" s="10">
        <f t="shared" si="5"/>
        <v>0</v>
      </c>
      <c r="S31" s="10">
        <f t="shared" si="6"/>
        <v>720.75000000000023</v>
      </c>
      <c r="T31" s="14"/>
      <c r="U31" s="7"/>
      <c r="V31" s="8">
        <f t="shared" si="7"/>
        <v>42690.354166666664</v>
      </c>
      <c r="W31" s="7">
        <f t="shared" si="9"/>
        <v>0</v>
      </c>
      <c r="X31" s="10">
        <f t="shared" si="8"/>
        <v>720.75000000000023</v>
      </c>
      <c r="Y31" s="14"/>
      <c r="Z31" s="7"/>
      <c r="AA31" s="8">
        <f>IF(IF(Z31,1,0),IF(IF(MOD((AA30+TIME(0,E31,0)),1)&gt;D$1,1,0),IF(IF(MOD((AA30+TIME(0,E31,0)),1)&lt;D$4,1,0),AA30+TIME(0,E31,0),(MOD(AA30+TIME(0,E31,0),1)-D$4)+D$1),"Under"),AA30)</f>
        <v>42690.354166666664</v>
      </c>
      <c r="AB31" s="10">
        <f>IF(Z31,AB30+E31,AB30)</f>
        <v>0</v>
      </c>
      <c r="AC31" s="10">
        <f>IF(Z31,AC30-E31,AC30)</f>
        <v>720.75000000000023</v>
      </c>
      <c r="AD31" s="14"/>
      <c r="AE31" s="7"/>
      <c r="AF31" s="8">
        <f>IF(IF(AE31,1,0),IF(IF(MOD((AF30+TIME(0,E31,0)),1)&gt;D$1,1,0),IF(IF(MOD((AF30+TIME(0,E31,0)),1)&lt;D$4,1,0),AF30+TIME(0,E31,0),(MOD(AF30+TIME(0,E31,0),1)-D$4)+D$1),"Under"),AF30)</f>
        <v>42690.354166666664</v>
      </c>
      <c r="AG31" s="7">
        <f>IF(P31,R30+E31,R30)</f>
        <v>0</v>
      </c>
      <c r="AH31" s="10">
        <f>IF(AE31,AH30-E31,AH30)</f>
        <v>720.75000000000023</v>
      </c>
      <c r="AI31" s="14"/>
      <c r="AJ31" s="7"/>
      <c r="AK31" s="8">
        <f>IF(IF(AJ31,1,0),IF(IF(MOD((AK30+TIME(0,E31,0)),1)&gt;D$1,1,0),IF(IF(MOD((AK30+TIME(0,E31,0)),1)&lt;D$4,1,0),AK30+TIME(0,E31,0),(MOD(AK30+TIME(0,E31,0),1)-D$4)+D$1),"Under"),AK30)</f>
        <v>42690.354166666664</v>
      </c>
      <c r="AL31" s="7">
        <f>IF(AJ31,AL30+E31,AL30)</f>
        <v>0</v>
      </c>
      <c r="AM31" s="10">
        <f>IF(AJ31,AM30-E31,AM30)</f>
        <v>720.75000000000023</v>
      </c>
      <c r="AN31" s="12"/>
      <c r="AO31" s="7"/>
      <c r="AP31" s="15">
        <f>IF(IF(AO31,1,0),IF(IF(MOD((AP30+TIME(0,E31,0)),1)&gt;D$1,1,0),IF(IF(MOD((AP30+TIME(0,E31,0)),1)&lt;D$4,1,0),AP30+TIME(0,E31,0),(MOD(AP30+TIME(0,E31,0),1)-D$4)+D$1),"Under"),AP30)</f>
        <v>42690.354166666664</v>
      </c>
      <c r="AQ31" s="7">
        <f>IF(AO31,AQ30+E31,AQ30)</f>
        <v>0</v>
      </c>
      <c r="AR31" s="10">
        <f>IF(AO31,AR30-E31,AR30)</f>
        <v>720.75000000000023</v>
      </c>
      <c r="AS31" s="12"/>
      <c r="AT31" s="7"/>
      <c r="AU31" s="8">
        <f>IF(IF(AT31,1,0),IF(IF(MOD((AU30+TIME(0,E31,0)),1)&gt;D$1,1,0),IF(IF(MOD((AU30+TIME(0,E31,0)),1)&lt;D$4,1,0),AU30+TIME(0,E31,0),(MOD(AU30+TIME(0,E31,0),1)-D$4)+D$1),"Under"),AU30)</f>
        <v>42690.354166666664</v>
      </c>
      <c r="AV31" s="7">
        <f>IF(AT31,AV30+E31,AV30)</f>
        <v>0</v>
      </c>
      <c r="AW31" s="7">
        <f>IF(AT31,AW30-E31,AW30)</f>
        <v>720.75000000000023</v>
      </c>
      <c r="AY31" s="10"/>
      <c r="AZ31" s="8">
        <f>IF(IF(AY31,1,0),IF(IF(MOD((AZ30+TIME(0,E31,0)),1)&gt;D$1,1,0),IF(IF(MOD((AZ30+TIME(0,E31,0)),1)&lt;D$4,1,0),AZ30+TIME(0,E31,0),(MOD(AZ30+TIME(0,E31,0),1)-D$4)+D$1),"Under"),AZ30)</f>
        <v>42690.38680555555</v>
      </c>
      <c r="BA31" s="7">
        <f>IF(AY31,BA30+E31,BA30)</f>
        <v>47</v>
      </c>
      <c r="BB31" s="10">
        <f>IF(AY31,BB30-E31,BB30)</f>
        <v>673.75000000000023</v>
      </c>
      <c r="BC31"/>
      <c r="BD31" s="10">
        <v>1</v>
      </c>
      <c r="BE31" s="8">
        <f>IF(IF(BD31,1,0),IF(IF(MOD((BE30+TIME(0,E31,0)),1)&gt;D$1,1,0),IF(IF(MOD((BE30+TIME(0,E31,0)),1)&lt;D$4,1,0),BE30+TIME(0,E31,0),(MOD(BE30+TIME(0,E31,0),1)-D$4)+D$1),"Under"),BE30)</f>
        <v>0.2298611110915468</v>
      </c>
      <c r="BF31" s="6">
        <f>IF(BD31,BF30+E31,BF30)</f>
        <v>301</v>
      </c>
      <c r="BG31" s="10">
        <f>IF(BD31,BG30-E31,BG30)</f>
        <v>419.75000000000023</v>
      </c>
      <c r="BH31"/>
    </row>
    <row r="32" spans="1:60" hidden="1" x14ac:dyDescent="0.25">
      <c r="A32" s="6">
        <f>'St5 Input'!A17</f>
        <v>5</v>
      </c>
      <c r="B32" s="6">
        <f>'St5 Input'!B17</f>
        <v>5370</v>
      </c>
      <c r="C32" s="6" t="str">
        <f>'St5 Input'!C17</f>
        <v xml:space="preserve"> Shower Curtain</v>
      </c>
      <c r="D32" s="20">
        <f>'St5 Input'!D17</f>
        <v>5</v>
      </c>
      <c r="E32" s="20">
        <f t="shared" si="0"/>
        <v>5</v>
      </c>
      <c r="F32" s="10">
        <f>K32+P32+U32+AE32+AJ32+Z32+AO32+AT32+AY32+BD32</f>
        <v>1</v>
      </c>
      <c r="G32" s="20" t="str">
        <f>'St5 Input'!F17</f>
        <v xml:space="preserve"> RW</v>
      </c>
      <c r="H32" s="19" t="str">
        <f>'St5 Input'!G17</f>
        <v xml:space="preserve"> </v>
      </c>
      <c r="I32" s="8"/>
      <c r="K32" s="10"/>
      <c r="L32" s="8">
        <f t="shared" si="1"/>
        <v>42690.354166666664</v>
      </c>
      <c r="M32" s="10">
        <f t="shared" si="2"/>
        <v>0</v>
      </c>
      <c r="N32" s="10">
        <f t="shared" si="3"/>
        <v>720.75000000000023</v>
      </c>
      <c r="O32" s="12"/>
      <c r="P32" s="10"/>
      <c r="Q32" s="8">
        <f t="shared" si="4"/>
        <v>42690.354166666664</v>
      </c>
      <c r="R32" s="10">
        <f t="shared" si="5"/>
        <v>0</v>
      </c>
      <c r="S32" s="10">
        <f t="shared" si="6"/>
        <v>720.75000000000023</v>
      </c>
      <c r="T32" s="14"/>
      <c r="U32" s="7"/>
      <c r="V32" s="8">
        <f t="shared" si="7"/>
        <v>42690.354166666664</v>
      </c>
      <c r="W32" s="7">
        <f t="shared" si="9"/>
        <v>0</v>
      </c>
      <c r="X32" s="10">
        <f t="shared" si="8"/>
        <v>720.75000000000023</v>
      </c>
      <c r="Y32" s="14"/>
      <c r="Z32" s="7"/>
      <c r="AA32" s="8">
        <f>IF(IF(Z32,1,0),IF(IF(MOD((AA31+TIME(0,E32,0)),1)&gt;D$1,1,0),IF(IF(MOD((AA31+TIME(0,E32,0)),1)&lt;D$4,1,0),AA31+TIME(0,E32,0),(MOD(AA31+TIME(0,E32,0),1)-D$4)+D$1),"Under"),AA31)</f>
        <v>42690.354166666664</v>
      </c>
      <c r="AB32" s="10">
        <f>IF(Z32,AB31+E32,AB31)</f>
        <v>0</v>
      </c>
      <c r="AC32" s="10">
        <f>IF(Z32,AC31-E32,AC31)</f>
        <v>720.75000000000023</v>
      </c>
      <c r="AD32" s="14"/>
      <c r="AE32" s="7"/>
      <c r="AF32" s="8">
        <f>IF(IF(AE32,1,0),IF(IF(MOD((AF31+TIME(0,E32,0)),1)&gt;D$1,1,0),IF(IF(MOD((AF31+TIME(0,E32,0)),1)&lt;D$4,1,0),AF31+TIME(0,E32,0),(MOD(AF31+TIME(0,E32,0),1)-D$4)+D$1),"Under"),AF31)</f>
        <v>42690.354166666664</v>
      </c>
      <c r="AG32" s="7">
        <f>IF(P32,R31+E32,R31)</f>
        <v>0</v>
      </c>
      <c r="AH32" s="10">
        <f>IF(AE32,AH31-E32,AH31)</f>
        <v>720.75000000000023</v>
      </c>
      <c r="AI32" s="14"/>
      <c r="AJ32" s="7"/>
      <c r="AK32" s="8">
        <f>IF(IF(AJ32,1,0),IF(IF(MOD((AK31+TIME(0,E32,0)),1)&gt;D$1,1,0),IF(IF(MOD((AK31+TIME(0,E32,0)),1)&lt;D$4,1,0),AK31+TIME(0,E32,0),(MOD(AK31+TIME(0,E32,0),1)-D$4)+D$1),"Under"),AK31)</f>
        <v>42690.354166666664</v>
      </c>
      <c r="AL32" s="7">
        <f>IF(AJ32,AL31+E32,AL31)</f>
        <v>0</v>
      </c>
      <c r="AM32" s="10">
        <f>IF(AJ32,AM31-E32,AM31)</f>
        <v>720.75000000000023</v>
      </c>
      <c r="AN32" s="12"/>
      <c r="AO32" s="7"/>
      <c r="AP32" s="15">
        <f>IF(IF(AO32,1,0),IF(IF(MOD((AP31+TIME(0,E32,0)),1)&gt;D$1,1,0),IF(IF(MOD((AP31+TIME(0,E32,0)),1)&lt;D$4,1,0),AP31+TIME(0,E32,0),(MOD(AP31+TIME(0,E32,0),1)-D$4)+D$1),"Under"),AP31)</f>
        <v>42690.354166666664</v>
      </c>
      <c r="AQ32" s="7">
        <f>IF(AO32,AQ31+E32,AQ31)</f>
        <v>0</v>
      </c>
      <c r="AR32" s="10">
        <f>IF(AO32,AR31-E32,AR31)</f>
        <v>720.75000000000023</v>
      </c>
      <c r="AS32" s="12"/>
      <c r="AT32" s="7"/>
      <c r="AU32" s="8">
        <f>IF(IF(AT32,1,0),IF(IF(MOD((AU31+TIME(0,E32,0)),1)&gt;D$1,1,0),IF(IF(MOD((AU31+TIME(0,E32,0)),1)&lt;D$4,1,0),AU31+TIME(0,E32,0),(MOD(AU31+TIME(0,E32,0),1)-D$4)+D$1),"Under"),AU31)</f>
        <v>42690.354166666664</v>
      </c>
      <c r="AV32" s="7">
        <f>IF(AT32,AV31+E32,AV31)</f>
        <v>0</v>
      </c>
      <c r="AW32" s="7">
        <f>IF(AT32,AW31-E32,AW31)</f>
        <v>720.75000000000023</v>
      </c>
      <c r="AY32" s="10"/>
      <c r="AZ32" s="8">
        <f>IF(IF(AY32,1,0),IF(IF(MOD((AZ31+TIME(0,E32,0)),1)&gt;D$1,1,0),IF(IF(MOD((AZ31+TIME(0,E32,0)),1)&lt;D$4,1,0),AZ31+TIME(0,E32,0),(MOD(AZ31+TIME(0,E32,0),1)-D$4)+D$1),"Under"),AZ31)</f>
        <v>42690.38680555555</v>
      </c>
      <c r="BA32" s="7">
        <f>IF(AY32,BA31+E32,BA31)</f>
        <v>47</v>
      </c>
      <c r="BB32" s="10">
        <f>IF(AY32,BB31-E32,BB31)</f>
        <v>673.75000000000023</v>
      </c>
      <c r="BC32"/>
      <c r="BD32" s="10">
        <v>1</v>
      </c>
      <c r="BE32" s="8">
        <f>IF(IF(BD32,1,0),IF(IF(MOD((BE31+TIME(0,E32,0)),1)&gt;D$1,1,0),IF(IF(MOD((BE31+TIME(0,E32,0)),1)&lt;D$4,1,0),BE31+TIME(0,E32,0),(MOD(BE31+TIME(0,E32,0),1)-D$4)+D$1),"Under"),BE31)</f>
        <v>0.23333333331376901</v>
      </c>
      <c r="BF32" s="6">
        <f>IF(BD32,BF31+E32,BF31)</f>
        <v>306</v>
      </c>
      <c r="BG32" s="10">
        <f>IF(BD32,BG31-E32,BG31)</f>
        <v>414.75000000000023</v>
      </c>
      <c r="BH32"/>
    </row>
    <row r="33" spans="1:60" hidden="1" x14ac:dyDescent="0.25">
      <c r="A33" s="6">
        <f>'St5 Input'!A18</f>
        <v>5</v>
      </c>
      <c r="B33" s="6">
        <f>'St5 Input'!B18</f>
        <v>5380</v>
      </c>
      <c r="C33" s="6" t="str">
        <f>'St5 Input'!C18</f>
        <v xml:space="preserve"> Grease Caps</v>
      </c>
      <c r="D33" s="20">
        <f>'St5 Input'!D18</f>
        <v>2</v>
      </c>
      <c r="E33" s="20">
        <f t="shared" si="0"/>
        <v>2</v>
      </c>
      <c r="F33" s="10">
        <f>K33+P33+U33+AE33+AJ33+Z33+AO33+AT33+AY33+BD33</f>
        <v>1</v>
      </c>
      <c r="G33" s="20" t="str">
        <f>'St5 Input'!F18</f>
        <v xml:space="preserve"> RW</v>
      </c>
      <c r="H33" s="19" t="str">
        <f>'St5 Input'!G18</f>
        <v xml:space="preserve"> </v>
      </c>
      <c r="I33" s="8"/>
      <c r="K33" s="10"/>
      <c r="L33" s="8">
        <f t="shared" si="1"/>
        <v>42690.354166666664</v>
      </c>
      <c r="M33" s="10">
        <f t="shared" si="2"/>
        <v>0</v>
      </c>
      <c r="N33" s="10">
        <f t="shared" si="3"/>
        <v>720.75000000000023</v>
      </c>
      <c r="O33" s="12"/>
      <c r="P33" s="10"/>
      <c r="Q33" s="8">
        <f t="shared" si="4"/>
        <v>42690.354166666664</v>
      </c>
      <c r="R33" s="10">
        <f t="shared" si="5"/>
        <v>0</v>
      </c>
      <c r="S33" s="10">
        <f t="shared" si="6"/>
        <v>720.75000000000023</v>
      </c>
      <c r="T33" s="14"/>
      <c r="U33" s="7"/>
      <c r="V33" s="8">
        <f t="shared" si="7"/>
        <v>42690.354166666664</v>
      </c>
      <c r="W33" s="7">
        <f t="shared" si="9"/>
        <v>0</v>
      </c>
      <c r="X33" s="10">
        <f t="shared" si="8"/>
        <v>720.75000000000023</v>
      </c>
      <c r="Y33" s="14"/>
      <c r="Z33" s="7"/>
      <c r="AA33" s="8">
        <f>IF(IF(Z33,1,0),IF(IF(MOD((AA32+TIME(0,E33,0)),1)&gt;D$1,1,0),IF(IF(MOD((AA32+TIME(0,E33,0)),1)&lt;D$4,1,0),AA32+TIME(0,E33,0),(MOD(AA32+TIME(0,E33,0),1)-D$4)+D$1),"Under"),AA32)</f>
        <v>42690.354166666664</v>
      </c>
      <c r="AB33" s="10">
        <f>IF(Z33,AB32+E33,AB32)</f>
        <v>0</v>
      </c>
      <c r="AC33" s="10">
        <f>IF(Z33,AC32-E33,AC32)</f>
        <v>720.75000000000023</v>
      </c>
      <c r="AD33" s="14"/>
      <c r="AE33" s="7"/>
      <c r="AF33" s="8">
        <f>IF(IF(AE33,1,0),IF(IF(MOD((AF32+TIME(0,E33,0)),1)&gt;D$1,1,0),IF(IF(MOD((AF32+TIME(0,E33,0)),1)&lt;D$4,1,0),AF32+TIME(0,E33,0),(MOD(AF32+TIME(0,E33,0),1)-D$4)+D$1),"Under"),AF32)</f>
        <v>42690.354166666664</v>
      </c>
      <c r="AG33" s="7">
        <f>IF(P33,R32+E33,R32)</f>
        <v>0</v>
      </c>
      <c r="AH33" s="10">
        <f>IF(AE33,AH32-E33,AH32)</f>
        <v>720.75000000000023</v>
      </c>
      <c r="AI33" s="14"/>
      <c r="AJ33" s="7"/>
      <c r="AK33" s="8">
        <f>IF(IF(AJ33,1,0),IF(IF(MOD((AK32+TIME(0,E33,0)),1)&gt;D$1,1,0),IF(IF(MOD((AK32+TIME(0,E33,0)),1)&lt;D$4,1,0),AK32+TIME(0,E33,0),(MOD(AK32+TIME(0,E33,0),1)-D$4)+D$1),"Under"),AK32)</f>
        <v>42690.354166666664</v>
      </c>
      <c r="AL33" s="7">
        <f>IF(AJ33,AL32+E33,AL32)</f>
        <v>0</v>
      </c>
      <c r="AM33" s="10">
        <f>IF(AJ33,AM32-E33,AM32)</f>
        <v>720.75000000000023</v>
      </c>
      <c r="AN33" s="12"/>
      <c r="AO33" s="7"/>
      <c r="AP33" s="15">
        <f>IF(IF(AO33,1,0),IF(IF(MOD((AP32+TIME(0,E33,0)),1)&gt;D$1,1,0),IF(IF(MOD((AP32+TIME(0,E33,0)),1)&lt;D$4,1,0),AP32+TIME(0,E33,0),(MOD(AP32+TIME(0,E33,0),1)-D$4)+D$1),"Under"),AP32)</f>
        <v>42690.354166666664</v>
      </c>
      <c r="AQ33" s="7">
        <f>IF(AO33,AQ32+E33,AQ32)</f>
        <v>0</v>
      </c>
      <c r="AR33" s="10">
        <f>IF(AO33,AR32-E33,AR32)</f>
        <v>720.75000000000023</v>
      </c>
      <c r="AS33" s="12"/>
      <c r="AT33" s="7"/>
      <c r="AU33" s="8">
        <f>IF(IF(AT33,1,0),IF(IF(MOD((AU32+TIME(0,E33,0)),1)&gt;D$1,1,0),IF(IF(MOD((AU32+TIME(0,E33,0)),1)&lt;D$4,1,0),AU32+TIME(0,E33,0),(MOD(AU32+TIME(0,E33,0),1)-D$4)+D$1),"Under"),AU32)</f>
        <v>42690.354166666664</v>
      </c>
      <c r="AV33" s="7">
        <f>IF(AT33,AV32+E33,AV32)</f>
        <v>0</v>
      </c>
      <c r="AW33" s="7">
        <f>IF(AT33,AW32-E33,AW32)</f>
        <v>720.75000000000023</v>
      </c>
      <c r="AY33" s="10">
        <v>1</v>
      </c>
      <c r="AZ33" s="8">
        <f>IF(IF(AY33,1,0),IF(IF(MOD((AZ32+TIME(0,E33,0)),1)&gt;D$1,1,0),IF(IF(MOD((AZ32+TIME(0,E33,0)),1)&lt;D$4,1,0),AZ32+TIME(0,E33,0),(MOD(AZ32+TIME(0,E33,0),1)-D$4)+D$1),"Under"),AZ32)</f>
        <v>42690.388194444437</v>
      </c>
      <c r="BA33" s="7">
        <f>IF(AY33,BA32+E33,BA32)</f>
        <v>49</v>
      </c>
      <c r="BB33" s="10">
        <f>IF(AY33,BB32-E33,BB32)</f>
        <v>671.75000000000023</v>
      </c>
      <c r="BC33"/>
      <c r="BD33" s="10"/>
      <c r="BE33" s="8">
        <f>IF(IF(BD33,1,0),IF(IF(MOD((BE32+TIME(0,E33,0)),1)&gt;D$1,1,0),IF(IF(MOD((BE32+TIME(0,E33,0)),1)&lt;D$4,1,0),BE32+TIME(0,E33,0),(MOD(BE32+TIME(0,E33,0),1)-D$4)+D$1),"Under"),BE32)</f>
        <v>0.23333333331376901</v>
      </c>
      <c r="BF33" s="6">
        <f>IF(BD33,BF32+E33,BF32)</f>
        <v>306</v>
      </c>
      <c r="BG33" s="10">
        <f>IF(BD33,BG32-E33,BG32)</f>
        <v>414.75000000000023</v>
      </c>
      <c r="BH33"/>
    </row>
    <row r="34" spans="1:60" hidden="1" x14ac:dyDescent="0.25">
      <c r="A34" s="6">
        <f>'St5 Input'!A19</f>
        <v>5</v>
      </c>
      <c r="B34" s="6">
        <f>'St5 Input'!B19</f>
        <v>5390</v>
      </c>
      <c r="C34" s="6" t="str">
        <f>'St5 Input'!C19</f>
        <v xml:space="preserve"> Tighten Wheel Lugs &amp; check air presure in tires</v>
      </c>
      <c r="D34" s="20">
        <f>'St5 Input'!D19</f>
        <v>5</v>
      </c>
      <c r="E34" s="20">
        <f t="shared" si="0"/>
        <v>5</v>
      </c>
      <c r="F34" s="10">
        <f>K34+P34+U34+AE34+AJ34+Z34+AO34+AT34+AY34+BD34</f>
        <v>1</v>
      </c>
      <c r="G34" s="20" t="str">
        <f>'St5 Input'!F19</f>
        <v xml:space="preserve"> RW</v>
      </c>
      <c r="H34" s="19" t="str">
        <f>'St5 Input'!G19</f>
        <v xml:space="preserve"> </v>
      </c>
      <c r="I34" s="8"/>
      <c r="K34" s="10"/>
      <c r="L34" s="8">
        <f t="shared" si="1"/>
        <v>42690.354166666664</v>
      </c>
      <c r="M34" s="10">
        <f t="shared" si="2"/>
        <v>0</v>
      </c>
      <c r="N34" s="10">
        <f t="shared" si="3"/>
        <v>720.75000000000023</v>
      </c>
      <c r="O34" s="12"/>
      <c r="P34" s="10"/>
      <c r="Q34" s="8">
        <f t="shared" si="4"/>
        <v>42690.354166666664</v>
      </c>
      <c r="R34" s="10">
        <f t="shared" si="5"/>
        <v>0</v>
      </c>
      <c r="S34" s="10">
        <f t="shared" si="6"/>
        <v>720.75000000000023</v>
      </c>
      <c r="T34" s="14"/>
      <c r="U34" s="7"/>
      <c r="V34" s="8">
        <f t="shared" si="7"/>
        <v>42690.354166666664</v>
      </c>
      <c r="W34" s="7">
        <f t="shared" si="9"/>
        <v>0</v>
      </c>
      <c r="X34" s="10">
        <f t="shared" si="8"/>
        <v>720.75000000000023</v>
      </c>
      <c r="Y34" s="14"/>
      <c r="Z34" s="7"/>
      <c r="AA34" s="8">
        <f>IF(IF(Z34,1,0),IF(IF(MOD((AA33+TIME(0,E34,0)),1)&gt;D$1,1,0),IF(IF(MOD((AA33+TIME(0,E34,0)),1)&lt;D$4,1,0),AA33+TIME(0,E34,0),(MOD(AA33+TIME(0,E34,0),1)-D$4)+D$1),"Under"),AA33)</f>
        <v>42690.354166666664</v>
      </c>
      <c r="AB34" s="10">
        <f>IF(Z34,AB33+E34,AB33)</f>
        <v>0</v>
      </c>
      <c r="AC34" s="10">
        <f>IF(Z34,AC33-E34,AC33)</f>
        <v>720.75000000000023</v>
      </c>
      <c r="AD34" s="14"/>
      <c r="AE34" s="7"/>
      <c r="AF34" s="8">
        <f>IF(IF(AE34,1,0),IF(IF(MOD((AF33+TIME(0,E34,0)),1)&gt;D$1,1,0),IF(IF(MOD((AF33+TIME(0,E34,0)),1)&lt;D$4,1,0),AF33+TIME(0,E34,0),(MOD(AF33+TIME(0,E34,0),1)-D$4)+D$1),"Under"),AF33)</f>
        <v>42690.354166666664</v>
      </c>
      <c r="AG34" s="7">
        <f>IF(P34,R33+E34,R33)</f>
        <v>0</v>
      </c>
      <c r="AH34" s="10">
        <f>IF(AE34,AH33-E34,AH33)</f>
        <v>720.75000000000023</v>
      </c>
      <c r="AI34" s="14"/>
      <c r="AJ34" s="7"/>
      <c r="AK34" s="8">
        <f>IF(IF(AJ34,1,0),IF(IF(MOD((AK33+TIME(0,E34,0)),1)&gt;D$1,1,0),IF(IF(MOD((AK33+TIME(0,E34,0)),1)&lt;D$4,1,0),AK33+TIME(0,E34,0),(MOD(AK33+TIME(0,E34,0),1)-D$4)+D$1),"Under"),AK33)</f>
        <v>42690.354166666664</v>
      </c>
      <c r="AL34" s="7">
        <f>IF(AJ34,AL33+E34,AL33)</f>
        <v>0</v>
      </c>
      <c r="AM34" s="10">
        <f>IF(AJ34,AM33-E34,AM33)</f>
        <v>720.75000000000023</v>
      </c>
      <c r="AN34" s="12"/>
      <c r="AO34" s="7"/>
      <c r="AP34" s="15">
        <f>IF(IF(AO34,1,0),IF(IF(MOD((AP33+TIME(0,E34,0)),1)&gt;D$1,1,0),IF(IF(MOD((AP33+TIME(0,E34,0)),1)&lt;D$4,1,0),AP33+TIME(0,E34,0),(MOD(AP33+TIME(0,E34,0),1)-D$4)+D$1),"Under"),AP33)</f>
        <v>42690.354166666664</v>
      </c>
      <c r="AQ34" s="7">
        <f>IF(AO34,AQ33+E34,AQ33)</f>
        <v>0</v>
      </c>
      <c r="AR34" s="10">
        <f>IF(AO34,AR33-E34,AR33)</f>
        <v>720.75000000000023</v>
      </c>
      <c r="AS34" s="12"/>
      <c r="AT34" s="7"/>
      <c r="AU34" s="8">
        <f>IF(IF(AT34,1,0),IF(IF(MOD((AU33+TIME(0,E34,0)),1)&gt;D$1,1,0),IF(IF(MOD((AU33+TIME(0,E34,0)),1)&lt;D$4,1,0),AU33+TIME(0,E34,0),(MOD(AU33+TIME(0,E34,0),1)-D$4)+D$1),"Under"),AU33)</f>
        <v>42690.354166666664</v>
      </c>
      <c r="AV34" s="7">
        <f>IF(AT34,AV33+E34,AV33)</f>
        <v>0</v>
      </c>
      <c r="AW34" s="7">
        <f>IF(AT34,AW33-E34,AW33)</f>
        <v>720.75000000000023</v>
      </c>
      <c r="AY34" s="10">
        <v>1</v>
      </c>
      <c r="AZ34" s="8">
        <f>IF(IF(AY34,1,0),IF(IF(MOD((AZ33+TIME(0,E34,0)),1)&gt;D$1,1,0),IF(IF(MOD((AZ33+TIME(0,E34,0)),1)&lt;D$4,1,0),AZ33+TIME(0,E34,0),(MOD(AZ33+TIME(0,E34,0),1)-D$4)+D$1),"Under"),AZ33)</f>
        <v>42690.391666666656</v>
      </c>
      <c r="BA34" s="7">
        <f>IF(AY34,BA33+E34,BA33)</f>
        <v>54</v>
      </c>
      <c r="BB34" s="10">
        <f>IF(AY34,BB33-E34,BB33)</f>
        <v>666.75000000000023</v>
      </c>
      <c r="BC34"/>
      <c r="BD34" s="10"/>
      <c r="BE34" s="8">
        <f>IF(IF(BD34,1,0),IF(IF(MOD((BE33+TIME(0,E34,0)),1)&gt;D$1,1,0),IF(IF(MOD((BE33+TIME(0,E34,0)),1)&lt;D$4,1,0),BE33+TIME(0,E34,0),(MOD(BE33+TIME(0,E34,0),1)-D$4)+D$1),"Under"),BE33)</f>
        <v>0.23333333331376901</v>
      </c>
      <c r="BF34" s="6">
        <f>IF(BD34,BF33+E34,BF33)</f>
        <v>306</v>
      </c>
      <c r="BG34" s="10">
        <f>IF(BD34,BG33-E34,BG33)</f>
        <v>414.75000000000023</v>
      </c>
      <c r="BH34"/>
    </row>
    <row r="35" spans="1:60" hidden="1" x14ac:dyDescent="0.25">
      <c r="A35" s="6">
        <f>'St5 Input'!A20</f>
        <v>5</v>
      </c>
      <c r="B35" s="6">
        <f>'St5 Input'!B20</f>
        <v>5400</v>
      </c>
      <c r="C35" s="6" t="str">
        <f>'St5 Input'!C20</f>
        <v xml:space="preserve"> Install Graphics</v>
      </c>
      <c r="D35" s="20">
        <f>'St5 Input'!D20</f>
        <v>130</v>
      </c>
      <c r="E35" s="20">
        <f t="shared" si="0"/>
        <v>130</v>
      </c>
      <c r="F35" s="10">
        <f>K35+P35+U35+AE35+AJ35+Z35+AO35+AT35+AY35+BD35</f>
        <v>1</v>
      </c>
      <c r="G35" s="20" t="str">
        <f>'St5 Input'!F20</f>
        <v xml:space="preserve"> RW</v>
      </c>
      <c r="H35" s="19" t="str">
        <f>'St5 Input'!G20</f>
        <v xml:space="preserve"> </v>
      </c>
      <c r="I35" s="8"/>
      <c r="K35" s="10"/>
      <c r="L35" s="8">
        <f t="shared" si="1"/>
        <v>42690.354166666664</v>
      </c>
      <c r="M35" s="10">
        <f t="shared" si="2"/>
        <v>0</v>
      </c>
      <c r="N35" s="10">
        <f t="shared" si="3"/>
        <v>720.75000000000023</v>
      </c>
      <c r="O35" s="12"/>
      <c r="P35" s="10"/>
      <c r="Q35" s="8">
        <f t="shared" si="4"/>
        <v>42690.354166666664</v>
      </c>
      <c r="R35" s="10">
        <f t="shared" si="5"/>
        <v>0</v>
      </c>
      <c r="S35" s="10">
        <f t="shared" si="6"/>
        <v>720.75000000000023</v>
      </c>
      <c r="T35" s="14"/>
      <c r="U35" s="7"/>
      <c r="V35" s="8">
        <f t="shared" si="7"/>
        <v>42690.354166666664</v>
      </c>
      <c r="W35" s="7">
        <f t="shared" si="9"/>
        <v>0</v>
      </c>
      <c r="X35" s="10">
        <f t="shared" si="8"/>
        <v>720.75000000000023</v>
      </c>
      <c r="Y35" s="14"/>
      <c r="Z35" s="7"/>
      <c r="AA35" s="8">
        <f>IF(IF(Z35,1,0),IF(IF(MOD((AA34+TIME(0,E35,0)),1)&gt;D$1,1,0),IF(IF(MOD((AA34+TIME(0,E35,0)),1)&lt;D$4,1,0),AA34+TIME(0,E35,0),(MOD(AA34+TIME(0,E35,0),1)-D$4)+D$1),"Under"),AA34)</f>
        <v>42690.354166666664</v>
      </c>
      <c r="AB35" s="10">
        <f>IF(Z35,AB34+E35,AB34)</f>
        <v>0</v>
      </c>
      <c r="AC35" s="10">
        <f>IF(Z35,AC34-E35,AC34)</f>
        <v>720.75000000000023</v>
      </c>
      <c r="AD35" s="14"/>
      <c r="AE35" s="7"/>
      <c r="AF35" s="8">
        <f>IF(IF(AE35,1,0),IF(IF(MOD((AF34+TIME(0,E35,0)),1)&gt;D$1,1,0),IF(IF(MOD((AF34+TIME(0,E35,0)),1)&lt;D$4,1,0),AF34+TIME(0,E35,0),(MOD(AF34+TIME(0,E35,0),1)-D$4)+D$1),"Under"),AF34)</f>
        <v>42690.354166666664</v>
      </c>
      <c r="AG35" s="7">
        <f>IF(P35,R34+E35,R34)</f>
        <v>0</v>
      </c>
      <c r="AH35" s="10">
        <f>IF(AE35,AH34-E35,AH34)</f>
        <v>720.75000000000023</v>
      </c>
      <c r="AI35" s="14"/>
      <c r="AJ35" s="7"/>
      <c r="AK35" s="8">
        <f>IF(IF(AJ35,1,0),IF(IF(MOD((AK34+TIME(0,E35,0)),1)&gt;D$1,1,0),IF(IF(MOD((AK34+TIME(0,E35,0)),1)&lt;D$4,1,0),AK34+TIME(0,E35,0),(MOD(AK34+TIME(0,E35,0),1)-D$4)+D$1),"Under"),AK34)</f>
        <v>42690.354166666664</v>
      </c>
      <c r="AL35" s="7">
        <f>IF(AJ35,AL34+E35,AL34)</f>
        <v>0</v>
      </c>
      <c r="AM35" s="10">
        <f>IF(AJ35,AM34-E35,AM34)</f>
        <v>720.75000000000023</v>
      </c>
      <c r="AN35" s="12"/>
      <c r="AO35" s="7"/>
      <c r="AP35" s="15">
        <f>IF(IF(AO35,1,0),IF(IF(MOD((AP34+TIME(0,E35,0)),1)&gt;D$1,1,0),IF(IF(MOD((AP34+TIME(0,E35,0)),1)&lt;D$4,1,0),AP34+TIME(0,E35,0),(MOD(AP34+TIME(0,E35,0),1)-D$4)+D$1),"Under"),AP34)</f>
        <v>42690.354166666664</v>
      </c>
      <c r="AQ35" s="7">
        <f>IF(AO35,AQ34+E35,AQ34)</f>
        <v>0</v>
      </c>
      <c r="AR35" s="10">
        <f>IF(AO35,AR34-E35,AR34)</f>
        <v>720.75000000000023</v>
      </c>
      <c r="AS35" s="12"/>
      <c r="AT35" s="7"/>
      <c r="AU35" s="8">
        <f>IF(IF(AT35,1,0),IF(IF(MOD((AU34+TIME(0,E35,0)),1)&gt;D$1,1,0),IF(IF(MOD((AU34+TIME(0,E35,0)),1)&lt;D$4,1,0),AU34+TIME(0,E35,0),(MOD(AU34+TIME(0,E35,0),1)-D$4)+D$1),"Under"),AU34)</f>
        <v>42690.354166666664</v>
      </c>
      <c r="AV35" s="7">
        <f>IF(AT35,AV34+E35,AV34)</f>
        <v>0</v>
      </c>
      <c r="AW35" s="7">
        <f>IF(AT35,AW34-E35,AW34)</f>
        <v>720.75000000000023</v>
      </c>
      <c r="AY35" s="10">
        <v>1</v>
      </c>
      <c r="AZ35" s="8">
        <f>IF(IF(AY35,1,0),IF(IF(MOD((AZ34+TIME(0,E35,0)),1)&gt;D$1,1,0),IF(IF(MOD((AZ34+TIME(0,E35,0)),1)&lt;D$4,1,0),AZ34+TIME(0,E35,0),(MOD(AZ34+TIME(0,E35,0),1)-D$4)+D$1),"Under"),AZ34)</f>
        <v>42690.481944444437</v>
      </c>
      <c r="BA35" s="7">
        <f>IF(AY35,BA34+E35,BA34)</f>
        <v>184</v>
      </c>
      <c r="BB35" s="10">
        <f>IF(AY35,BB34-E35,BB34)</f>
        <v>536.75000000000023</v>
      </c>
      <c r="BC35"/>
      <c r="BD35" s="10"/>
      <c r="BE35" s="8">
        <f>IF(IF(BD35,1,0),IF(IF(MOD((BE34+TIME(0,E35,0)),1)&gt;D$1,1,0),IF(IF(MOD((BE34+TIME(0,E35,0)),1)&lt;D$4,1,0),BE34+TIME(0,E35,0),(MOD(BE34+TIME(0,E35,0),1)-D$4)+D$1),"Under"),BE34)</f>
        <v>0.23333333331376901</v>
      </c>
      <c r="BF35" s="6">
        <f>IF(BD35,BF34+E35,BF34)</f>
        <v>306</v>
      </c>
      <c r="BG35" s="10">
        <f>IF(BD35,BG34-E35,BG34)</f>
        <v>414.75000000000023</v>
      </c>
      <c r="BH35"/>
    </row>
    <row r="36" spans="1:60" hidden="1" x14ac:dyDescent="0.25">
      <c r="A36" s="6">
        <f>'St5 Input'!A21</f>
        <v>5</v>
      </c>
      <c r="B36" s="6">
        <f>'St5 Input'!B21</f>
        <v>5440</v>
      </c>
      <c r="C36" s="6" t="str">
        <f>'St5 Input'!C21</f>
        <v xml:space="preserve"> Tie Down Rings</v>
      </c>
      <c r="D36" s="20">
        <f>'St5 Input'!D21</f>
        <v>2</v>
      </c>
      <c r="E36" s="20">
        <f t="shared" si="0"/>
        <v>2</v>
      </c>
      <c r="F36" s="10">
        <f>K36+P36+U36+AE36+AJ36+Z36+AO36+AT36+AY36+BD36</f>
        <v>1</v>
      </c>
      <c r="G36" s="20" t="str">
        <f>'St5 Input'!F21</f>
        <v xml:space="preserve"> RW</v>
      </c>
      <c r="H36" s="19" t="str">
        <f>'St5 Input'!G21</f>
        <v xml:space="preserve"> </v>
      </c>
      <c r="I36" s="8"/>
      <c r="K36" s="10"/>
      <c r="L36" s="8">
        <f t="shared" si="1"/>
        <v>42690.354166666664</v>
      </c>
      <c r="M36" s="10">
        <f t="shared" si="2"/>
        <v>0</v>
      </c>
      <c r="N36" s="10">
        <f t="shared" si="3"/>
        <v>720.75000000000023</v>
      </c>
      <c r="O36" s="12"/>
      <c r="P36" s="10"/>
      <c r="Q36" s="8">
        <f t="shared" si="4"/>
        <v>42690.354166666664</v>
      </c>
      <c r="R36" s="10">
        <f t="shared" si="5"/>
        <v>0</v>
      </c>
      <c r="S36" s="10">
        <f t="shared" si="6"/>
        <v>720.75000000000023</v>
      </c>
      <c r="T36" s="14"/>
      <c r="U36" s="7"/>
      <c r="V36" s="8">
        <f t="shared" si="7"/>
        <v>42690.354166666664</v>
      </c>
      <c r="W36" s="7">
        <f t="shared" si="9"/>
        <v>0</v>
      </c>
      <c r="X36" s="10">
        <f t="shared" si="8"/>
        <v>720.75000000000023</v>
      </c>
      <c r="Y36" s="14"/>
      <c r="Z36" s="7"/>
      <c r="AA36" s="8">
        <f>IF(IF(Z36,1,0),IF(IF(MOD((AA35+TIME(0,E36,0)),1)&gt;D$1,1,0),IF(IF(MOD((AA35+TIME(0,E36,0)),1)&lt;D$4,1,0),AA35+TIME(0,E36,0),(MOD(AA35+TIME(0,E36,0),1)-D$4)+D$1),"Under"),AA35)</f>
        <v>42690.354166666664</v>
      </c>
      <c r="AB36" s="10">
        <f>IF(Z36,AB35+E36,AB35)</f>
        <v>0</v>
      </c>
      <c r="AC36" s="10">
        <f>IF(Z36,AC35-E36,AC35)</f>
        <v>720.75000000000023</v>
      </c>
      <c r="AD36" s="14"/>
      <c r="AE36" s="7"/>
      <c r="AF36" s="8">
        <f>IF(IF(AE36,1,0),IF(IF(MOD((AF35+TIME(0,E36,0)),1)&gt;D$1,1,0),IF(IF(MOD((AF35+TIME(0,E36,0)),1)&lt;D$4,1,0),AF35+TIME(0,E36,0),(MOD(AF35+TIME(0,E36,0),1)-D$4)+D$1),"Under"),AF35)</f>
        <v>42690.354166666664</v>
      </c>
      <c r="AG36" s="7">
        <f>IF(P36,R35+E36,R35)</f>
        <v>0</v>
      </c>
      <c r="AH36" s="10">
        <f>IF(AE36,AH35-E36,AH35)</f>
        <v>720.75000000000023</v>
      </c>
      <c r="AI36" s="14"/>
      <c r="AJ36" s="7"/>
      <c r="AK36" s="8">
        <f>IF(IF(AJ36,1,0),IF(IF(MOD((AK35+TIME(0,E36,0)),1)&gt;D$1,1,0),IF(IF(MOD((AK35+TIME(0,E36,0)),1)&lt;D$4,1,0),AK35+TIME(0,E36,0),(MOD(AK35+TIME(0,E36,0),1)-D$4)+D$1),"Under"),AK35)</f>
        <v>42690.354166666664</v>
      </c>
      <c r="AL36" s="7">
        <f>IF(AJ36,AL35+E36,AL35)</f>
        <v>0</v>
      </c>
      <c r="AM36" s="10">
        <f>IF(AJ36,AM35-E36,AM35)</f>
        <v>720.75000000000023</v>
      </c>
      <c r="AN36" s="12"/>
      <c r="AO36" s="7"/>
      <c r="AP36" s="15">
        <f>IF(IF(AO36,1,0),IF(IF(MOD((AP35+TIME(0,E36,0)),1)&gt;D$1,1,0),IF(IF(MOD((AP35+TIME(0,E36,0)),1)&lt;D$4,1,0),AP35+TIME(0,E36,0),(MOD(AP35+TIME(0,E36,0),1)-D$4)+D$1),"Under"),AP35)</f>
        <v>42690.354166666664</v>
      </c>
      <c r="AQ36" s="7">
        <f>IF(AO36,AQ35+E36,AQ35)</f>
        <v>0</v>
      </c>
      <c r="AR36" s="10">
        <f>IF(AO36,AR35-E36,AR35)</f>
        <v>720.75000000000023</v>
      </c>
      <c r="AS36" s="12"/>
      <c r="AT36" s="7"/>
      <c r="AU36" s="8">
        <f>IF(IF(AT36,1,0),IF(IF(MOD((AU35+TIME(0,E36,0)),1)&gt;D$1,1,0),IF(IF(MOD((AU35+TIME(0,E36,0)),1)&lt;D$4,1,0),AU35+TIME(0,E36,0),(MOD(AU35+TIME(0,E36,0),1)-D$4)+D$1),"Under"),AU35)</f>
        <v>42690.354166666664</v>
      </c>
      <c r="AV36" s="7">
        <f>IF(AT36,AV35+E36,AV35)</f>
        <v>0</v>
      </c>
      <c r="AW36" s="7">
        <f>IF(AT36,AW35-E36,AW35)</f>
        <v>720.75000000000023</v>
      </c>
      <c r="AY36" s="10"/>
      <c r="AZ36" s="8">
        <f>IF(IF(AY36,1,0),IF(IF(MOD((AZ35+TIME(0,E36,0)),1)&gt;D$1,1,0),IF(IF(MOD((AZ35+TIME(0,E36,0)),1)&lt;D$4,1,0),AZ35+TIME(0,E36,0),(MOD(AZ35+TIME(0,E36,0),1)-D$4)+D$1),"Under"),AZ35)</f>
        <v>42690.481944444437</v>
      </c>
      <c r="BA36" s="7">
        <f>IF(AY36,BA35+E36,BA35)</f>
        <v>184</v>
      </c>
      <c r="BB36" s="10">
        <f>IF(AY36,BB35-E36,BB35)</f>
        <v>536.75000000000023</v>
      </c>
      <c r="BC36"/>
      <c r="BD36" s="10">
        <v>1</v>
      </c>
      <c r="BE36" s="8">
        <f>IF(IF(BD36,1,0),IF(IF(MOD((BE35+TIME(0,E36,0)),1)&gt;D$1,1,0),IF(IF(MOD((BE35+TIME(0,E36,0)),1)&lt;D$4,1,0),BE35+TIME(0,E36,0),(MOD(BE35+TIME(0,E36,0),1)-D$4)+D$1),"Under"),BE35)</f>
        <v>0.2347222222026579</v>
      </c>
      <c r="BF36" s="6">
        <f>IF(BD36,BF35+E36,BF35)</f>
        <v>308</v>
      </c>
      <c r="BG36" s="10">
        <f>IF(BD36,BG35-E36,BG35)</f>
        <v>412.75000000000023</v>
      </c>
      <c r="BH36"/>
    </row>
    <row r="37" spans="1:60" hidden="1" x14ac:dyDescent="0.25">
      <c r="A37" s="6">
        <f>'St5 Input'!A22</f>
        <v>5</v>
      </c>
      <c r="B37" s="6">
        <f>'St5 Input'!B22</f>
        <v>5450</v>
      </c>
      <c r="C37" s="6" t="str">
        <f>'St5 Input'!C22</f>
        <v xml:space="preserve"> Hi-Pot Test</v>
      </c>
      <c r="D37" s="20">
        <f>'St5 Input'!D22</f>
        <v>10</v>
      </c>
      <c r="E37" s="20">
        <f t="shared" si="0"/>
        <v>10</v>
      </c>
      <c r="F37" s="10">
        <f>K37+P37+U37+AE37+AJ37+Z37+AO37+AT37+AY37+BD37</f>
        <v>1</v>
      </c>
      <c r="G37" s="20" t="str">
        <f>'St5 Input'!F22</f>
        <v xml:space="preserve"> NT</v>
      </c>
      <c r="H37" s="19" t="str">
        <f>'St5 Input'!G22</f>
        <v xml:space="preserve"> </v>
      </c>
      <c r="I37" s="8"/>
      <c r="K37" s="10"/>
      <c r="L37" s="8">
        <f t="shared" si="1"/>
        <v>42690.354166666664</v>
      </c>
      <c r="M37" s="10">
        <f t="shared" si="2"/>
        <v>0</v>
      </c>
      <c r="N37" s="10">
        <f t="shared" si="3"/>
        <v>720.75000000000023</v>
      </c>
      <c r="O37" s="12"/>
      <c r="P37" s="10"/>
      <c r="Q37" s="8">
        <f t="shared" si="4"/>
        <v>42690.354166666664</v>
      </c>
      <c r="R37" s="10">
        <f t="shared" si="5"/>
        <v>0</v>
      </c>
      <c r="S37" s="10">
        <f t="shared" si="6"/>
        <v>720.75000000000023</v>
      </c>
      <c r="T37" s="14"/>
      <c r="U37" s="7"/>
      <c r="V37" s="8">
        <f t="shared" si="7"/>
        <v>42690.354166666664</v>
      </c>
      <c r="W37" s="7">
        <f t="shared" si="9"/>
        <v>0</v>
      </c>
      <c r="X37" s="10">
        <f t="shared" si="8"/>
        <v>720.75000000000023</v>
      </c>
      <c r="Y37" s="14"/>
      <c r="Z37" s="7"/>
      <c r="AA37" s="8">
        <f>IF(IF(Z37,1,0),IF(IF(MOD((AA36+TIME(0,E37,0)),1)&gt;D$1,1,0),IF(IF(MOD((AA36+TIME(0,E37,0)),1)&lt;D$4,1,0),AA36+TIME(0,E37,0),(MOD(AA36+TIME(0,E37,0),1)-D$4)+D$1),"Under"),AA36)</f>
        <v>42690.354166666664</v>
      </c>
      <c r="AB37" s="10">
        <f>IF(Z37,AB36+E37,AB36)</f>
        <v>0</v>
      </c>
      <c r="AC37" s="10">
        <f>IF(Z37,AC36-E37,AC36)</f>
        <v>720.75000000000023</v>
      </c>
      <c r="AD37" s="14"/>
      <c r="AE37" s="7"/>
      <c r="AF37" s="8">
        <f>IF(IF(AE37,1,0),IF(IF(MOD((AF36+TIME(0,E37,0)),1)&gt;D$1,1,0),IF(IF(MOD((AF36+TIME(0,E37,0)),1)&lt;D$4,1,0),AF36+TIME(0,E37,0),(MOD(AF36+TIME(0,E37,0),1)-D$4)+D$1),"Under"),AF36)</f>
        <v>42690.354166666664</v>
      </c>
      <c r="AG37" s="7">
        <f>IF(P37,R36+E37,R36)</f>
        <v>0</v>
      </c>
      <c r="AH37" s="10">
        <f>IF(AE37,AH36-E37,AH36)</f>
        <v>720.75000000000023</v>
      </c>
      <c r="AI37" s="14"/>
      <c r="AJ37" s="7"/>
      <c r="AK37" s="8">
        <f>IF(IF(AJ37,1,0),IF(IF(MOD((AK36+TIME(0,E37,0)),1)&gt;D$1,1,0),IF(IF(MOD((AK36+TIME(0,E37,0)),1)&lt;D$4,1,0),AK36+TIME(0,E37,0),(MOD(AK36+TIME(0,E37,0),1)-D$4)+D$1),"Under"),AK36)</f>
        <v>42690.354166666664</v>
      </c>
      <c r="AL37" s="7">
        <f>IF(AJ37,AL36+E37,AL36)</f>
        <v>0</v>
      </c>
      <c r="AM37" s="10">
        <f>IF(AJ37,AM36-E37,AM36)</f>
        <v>720.75000000000023</v>
      </c>
      <c r="AN37" s="12"/>
      <c r="AO37" s="7"/>
      <c r="AP37" s="15">
        <f>IF(IF(AO37,1,0),IF(IF(MOD((AP36+TIME(0,E37,0)),1)&gt;D$1,1,0),IF(IF(MOD((AP36+TIME(0,E37,0)),1)&lt;D$4,1,0),AP36+TIME(0,E37,0),(MOD(AP36+TIME(0,E37,0),1)-D$4)+D$1),"Under"),AP36)</f>
        <v>42690.354166666664</v>
      </c>
      <c r="AQ37" s="7">
        <f>IF(AO37,AQ36+E37,AQ36)</f>
        <v>0</v>
      </c>
      <c r="AR37" s="10">
        <f>IF(AO37,AR36-E37,AR36)</f>
        <v>720.75000000000023</v>
      </c>
      <c r="AS37" s="12"/>
      <c r="AT37" s="7"/>
      <c r="AU37" s="8">
        <f>IF(IF(AT37,1,0),IF(IF(MOD((AU36+TIME(0,E37,0)),1)&gt;D$1,1,0),IF(IF(MOD((AU36+TIME(0,E37,0)),1)&lt;D$4,1,0),AU36+TIME(0,E37,0),(MOD(AU36+TIME(0,E37,0),1)-D$4)+D$1),"Under"),AU36)</f>
        <v>42690.354166666664</v>
      </c>
      <c r="AV37" s="7">
        <f>IF(AT37,AV36+E37,AV36)</f>
        <v>0</v>
      </c>
      <c r="AW37" s="7">
        <f>IF(AT37,AW36-E37,AW36)</f>
        <v>720.75000000000023</v>
      </c>
      <c r="AY37" s="10">
        <v>1</v>
      </c>
      <c r="AZ37" s="8">
        <f>IF(IF(AY37,1,0),IF(IF(MOD((AZ36+TIME(0,E37,0)),1)&gt;D$1,1,0),IF(IF(MOD((AZ36+TIME(0,E37,0)),1)&lt;D$4,1,0),AZ36+TIME(0,E37,0),(MOD(AZ36+TIME(0,E37,0),1)-D$4)+D$1),"Under"),AZ36)</f>
        <v>42690.488888888882</v>
      </c>
      <c r="BA37" s="7">
        <f>IF(AY37,BA36+E37,BA36)</f>
        <v>194</v>
      </c>
      <c r="BB37" s="10">
        <f>IF(AY37,BB36-E37,BB36)</f>
        <v>526.75000000000023</v>
      </c>
      <c r="BC37"/>
      <c r="BD37" s="10"/>
      <c r="BE37" s="8">
        <f>IF(IF(BD37,1,0),IF(IF(MOD((BE36+TIME(0,E37,0)),1)&gt;D$1,1,0),IF(IF(MOD((BE36+TIME(0,E37,0)),1)&lt;D$4,1,0),BE36+TIME(0,E37,0),(MOD(BE36+TIME(0,E37,0),1)-D$4)+D$1),"Under"),BE36)</f>
        <v>0.2347222222026579</v>
      </c>
      <c r="BF37" s="6">
        <f>IF(BD37,BF36+E37,BF36)</f>
        <v>308</v>
      </c>
      <c r="BG37" s="10">
        <f>IF(BD37,BG36-E37,BG36)</f>
        <v>412.75000000000023</v>
      </c>
      <c r="BH37"/>
    </row>
    <row r="38" spans="1:60" hidden="1" x14ac:dyDescent="0.25">
      <c r="A38" s="6">
        <f>'St5 Input'!A23</f>
        <v>5</v>
      </c>
      <c r="B38" s="6">
        <f>'St5 Input'!B23</f>
        <v>5460</v>
      </c>
      <c r="C38" s="6" t="str">
        <f>'St5 Input'!C23</f>
        <v xml:space="preserve"> Electrical Systems check</v>
      </c>
      <c r="D38" s="20">
        <f>'St5 Input'!D23</f>
        <v>45</v>
      </c>
      <c r="E38" s="20">
        <f t="shared" si="0"/>
        <v>45</v>
      </c>
      <c r="F38" s="10">
        <f>K38+P38+U38+AE38+AJ38+Z38+AO38+AT38+AY38+BD38</f>
        <v>1</v>
      </c>
      <c r="G38" s="20" t="str">
        <f>'St5 Input'!F23</f>
        <v xml:space="preserve"> NT</v>
      </c>
      <c r="H38" s="19" t="str">
        <f>'St5 Input'!G23</f>
        <v xml:space="preserve"> </v>
      </c>
      <c r="I38" s="8"/>
      <c r="K38" s="10"/>
      <c r="L38" s="8">
        <f t="shared" si="1"/>
        <v>42690.354166666664</v>
      </c>
      <c r="M38" s="10">
        <f t="shared" si="2"/>
        <v>0</v>
      </c>
      <c r="N38" s="10">
        <f t="shared" si="3"/>
        <v>720.75000000000023</v>
      </c>
      <c r="O38" s="12"/>
      <c r="P38" s="10"/>
      <c r="Q38" s="8">
        <f t="shared" si="4"/>
        <v>42690.354166666664</v>
      </c>
      <c r="R38" s="10">
        <f t="shared" si="5"/>
        <v>0</v>
      </c>
      <c r="S38" s="10">
        <f t="shared" si="6"/>
        <v>720.75000000000023</v>
      </c>
      <c r="T38" s="14"/>
      <c r="U38" s="7"/>
      <c r="V38" s="8">
        <f t="shared" si="7"/>
        <v>42690.354166666664</v>
      </c>
      <c r="W38" s="7">
        <f t="shared" si="9"/>
        <v>0</v>
      </c>
      <c r="X38" s="10">
        <f t="shared" si="8"/>
        <v>720.75000000000023</v>
      </c>
      <c r="Y38" s="14"/>
      <c r="Z38" s="7"/>
      <c r="AA38" s="8">
        <f>IF(IF(Z38,1,0),IF(IF(MOD((AA37+TIME(0,E38,0)),1)&gt;D$1,1,0),IF(IF(MOD((AA37+TIME(0,E38,0)),1)&lt;D$4,1,0),AA37+TIME(0,E38,0),(MOD(AA37+TIME(0,E38,0),1)-D$4)+D$1),"Under"),AA37)</f>
        <v>42690.354166666664</v>
      </c>
      <c r="AB38" s="10">
        <f>IF(Z38,AB37+E38,AB37)</f>
        <v>0</v>
      </c>
      <c r="AC38" s="10">
        <f>IF(Z38,AC37-E38,AC37)</f>
        <v>720.75000000000023</v>
      </c>
      <c r="AD38" s="14"/>
      <c r="AE38" s="7"/>
      <c r="AF38" s="8">
        <f>IF(IF(AE38,1,0),IF(IF(MOD((AF37+TIME(0,E38,0)),1)&gt;D$1,1,0),IF(IF(MOD((AF37+TIME(0,E38,0)),1)&lt;D$4,1,0),AF37+TIME(0,E38,0),(MOD(AF37+TIME(0,E38,0),1)-D$4)+D$1),"Under"),AF37)</f>
        <v>42690.354166666664</v>
      </c>
      <c r="AG38" s="7">
        <f>IF(P38,R37+E38,R37)</f>
        <v>0</v>
      </c>
      <c r="AH38" s="10">
        <f>IF(AE38,AH37-E38,AH37)</f>
        <v>720.75000000000023</v>
      </c>
      <c r="AI38" s="14"/>
      <c r="AJ38" s="7"/>
      <c r="AK38" s="8">
        <f>IF(IF(AJ38,1,0),IF(IF(MOD((AK37+TIME(0,E38,0)),1)&gt;D$1,1,0),IF(IF(MOD((AK37+TIME(0,E38,0)),1)&lt;D$4,1,0),AK37+TIME(0,E38,0),(MOD(AK37+TIME(0,E38,0),1)-D$4)+D$1),"Under"),AK37)</f>
        <v>42690.354166666664</v>
      </c>
      <c r="AL38" s="7">
        <f>IF(AJ38,AL37+E38,AL37)</f>
        <v>0</v>
      </c>
      <c r="AM38" s="10">
        <f>IF(AJ38,AM37-E38,AM37)</f>
        <v>720.75000000000023</v>
      </c>
      <c r="AN38" s="12"/>
      <c r="AO38" s="7"/>
      <c r="AP38" s="15">
        <f>IF(IF(AO38,1,0),IF(IF(MOD((AP37+TIME(0,E38,0)),1)&gt;D$1,1,0),IF(IF(MOD((AP37+TIME(0,E38,0)),1)&lt;D$4,1,0),AP37+TIME(0,E38,0),(MOD(AP37+TIME(0,E38,0),1)-D$4)+D$1),"Under"),AP37)</f>
        <v>42690.354166666664</v>
      </c>
      <c r="AQ38" s="7">
        <f>IF(AO38,AQ37+E38,AQ37)</f>
        <v>0</v>
      </c>
      <c r="AR38" s="10">
        <f>IF(AO38,AR37-E38,AR37)</f>
        <v>720.75000000000023</v>
      </c>
      <c r="AS38" s="12"/>
      <c r="AT38" s="7"/>
      <c r="AU38" s="8">
        <f>IF(IF(AT38,1,0),IF(IF(MOD((AU37+TIME(0,E38,0)),1)&gt;D$1,1,0),IF(IF(MOD((AU37+TIME(0,E38,0)),1)&lt;D$4,1,0),AU37+TIME(0,E38,0),(MOD(AU37+TIME(0,E38,0),1)-D$4)+D$1),"Under"),AU37)</f>
        <v>42690.354166666664</v>
      </c>
      <c r="AV38" s="7">
        <f>IF(AT38,AV37+E38,AV37)</f>
        <v>0</v>
      </c>
      <c r="AW38" s="7">
        <f>IF(AT38,AW37-E38,AW37)</f>
        <v>720.75000000000023</v>
      </c>
      <c r="AY38" s="10">
        <v>1</v>
      </c>
      <c r="AZ38" s="8">
        <f>IF(IF(AY38,1,0),IF(IF(MOD((AZ37+TIME(0,E38,0)),1)&gt;D$1,1,0),IF(IF(MOD((AZ37+TIME(0,E38,0)),1)&lt;D$4,1,0),AZ37+TIME(0,E38,0),(MOD(AZ37+TIME(0,E38,0),1)-D$4)+D$1),"Under"),AZ37)</f>
        <v>42690.520138888882</v>
      </c>
      <c r="BA38" s="7">
        <f>IF(AY38,BA37+E38,BA37)</f>
        <v>239</v>
      </c>
      <c r="BB38" s="10">
        <f>IF(AY38,BB37-E38,BB37)</f>
        <v>481.75000000000023</v>
      </c>
      <c r="BC38"/>
      <c r="BD38" s="10"/>
      <c r="BE38" s="8">
        <f>IF(IF(BD38,1,0),IF(IF(MOD((BE37+TIME(0,E38,0)),1)&gt;D$1,1,0),IF(IF(MOD((BE37+TIME(0,E38,0)),1)&lt;D$4,1,0),BE37+TIME(0,E38,0),(MOD(BE37+TIME(0,E38,0),1)-D$4)+D$1),"Under"),BE37)</f>
        <v>0.2347222222026579</v>
      </c>
      <c r="BF38" s="6">
        <f>IF(BD38,BF37+E38,BF37)</f>
        <v>308</v>
      </c>
      <c r="BG38" s="10">
        <f>IF(BD38,BG37-E38,BG37)</f>
        <v>412.75000000000023</v>
      </c>
      <c r="BH38"/>
    </row>
    <row r="39" spans="1:60" hidden="1" x14ac:dyDescent="0.25">
      <c r="A39" s="6">
        <f>'St5 Input'!A24</f>
        <v>5</v>
      </c>
      <c r="B39" s="6">
        <f>'St5 Input'!B24</f>
        <v>5470</v>
      </c>
      <c r="C39" s="6" t="str">
        <f>'St5 Input'!C24</f>
        <v xml:space="preserve"> Functionallity Test</v>
      </c>
      <c r="D39" s="20">
        <f>'St5 Input'!D24</f>
        <v>20</v>
      </c>
      <c r="E39" s="20">
        <f t="shared" si="0"/>
        <v>20</v>
      </c>
      <c r="F39" s="10">
        <f>K39+P39+U39+AE39+AJ39+Z39+AO39+AT39+AY39+BD39</f>
        <v>1</v>
      </c>
      <c r="G39" s="20" t="str">
        <f>'St5 Input'!F24</f>
        <v xml:space="preserve"> NT</v>
      </c>
      <c r="H39" s="19" t="str">
        <f>'St5 Input'!G24</f>
        <v xml:space="preserve"> </v>
      </c>
      <c r="I39" s="8"/>
      <c r="K39" s="10"/>
      <c r="L39" s="8">
        <f t="shared" si="1"/>
        <v>42690.354166666664</v>
      </c>
      <c r="M39" s="10">
        <f t="shared" si="2"/>
        <v>0</v>
      </c>
      <c r="N39" s="10">
        <f t="shared" si="3"/>
        <v>720.75000000000023</v>
      </c>
      <c r="O39" s="12"/>
      <c r="P39" s="10"/>
      <c r="Q39" s="8">
        <f t="shared" si="4"/>
        <v>42690.354166666664</v>
      </c>
      <c r="R39" s="10">
        <f t="shared" si="5"/>
        <v>0</v>
      </c>
      <c r="S39" s="10">
        <f t="shared" si="6"/>
        <v>720.75000000000023</v>
      </c>
      <c r="T39" s="14"/>
      <c r="U39" s="7"/>
      <c r="V39" s="8">
        <f t="shared" si="7"/>
        <v>42690.354166666664</v>
      </c>
      <c r="W39" s="7">
        <f t="shared" si="9"/>
        <v>0</v>
      </c>
      <c r="X39" s="10">
        <f t="shared" si="8"/>
        <v>720.75000000000023</v>
      </c>
      <c r="Y39" s="14"/>
      <c r="Z39" s="7"/>
      <c r="AA39" s="8">
        <f>IF(IF(Z39,1,0),IF(IF(MOD((AA38+TIME(0,E39,0)),1)&gt;D$1,1,0),IF(IF(MOD((AA38+TIME(0,E39,0)),1)&lt;D$4,1,0),AA38+TIME(0,E39,0),(MOD(AA38+TIME(0,E39,0),1)-D$4)+D$1),"Under"),AA38)</f>
        <v>42690.354166666664</v>
      </c>
      <c r="AB39" s="10">
        <f>IF(Z39,AB38+E39,AB38)</f>
        <v>0</v>
      </c>
      <c r="AC39" s="10">
        <f>IF(Z39,AC38-E39,AC38)</f>
        <v>720.75000000000023</v>
      </c>
      <c r="AD39" s="14"/>
      <c r="AE39" s="7"/>
      <c r="AF39" s="8">
        <f>IF(IF(AE39,1,0),IF(IF(MOD((AF38+TIME(0,E39,0)),1)&gt;D$1,1,0),IF(IF(MOD((AF38+TIME(0,E39,0)),1)&lt;D$4,1,0),AF38+TIME(0,E39,0),(MOD(AF38+TIME(0,E39,0),1)-D$4)+D$1),"Under"),AF38)</f>
        <v>42690.354166666664</v>
      </c>
      <c r="AG39" s="7">
        <f>IF(P39,R38+E39,R38)</f>
        <v>0</v>
      </c>
      <c r="AH39" s="10">
        <f>IF(AE39,AH38-E39,AH38)</f>
        <v>720.75000000000023</v>
      </c>
      <c r="AI39" s="14"/>
      <c r="AJ39" s="7"/>
      <c r="AK39" s="8">
        <f>IF(IF(AJ39,1,0),IF(IF(MOD((AK38+TIME(0,E39,0)),1)&gt;D$1,1,0),IF(IF(MOD((AK38+TIME(0,E39,0)),1)&lt;D$4,1,0),AK38+TIME(0,E39,0),(MOD(AK38+TIME(0,E39,0),1)-D$4)+D$1),"Under"),AK38)</f>
        <v>42690.354166666664</v>
      </c>
      <c r="AL39" s="7">
        <f>IF(AJ39,AL38+E39,AL38)</f>
        <v>0</v>
      </c>
      <c r="AM39" s="10">
        <f>IF(AJ39,AM38-E39,AM38)</f>
        <v>720.75000000000023</v>
      </c>
      <c r="AN39" s="12"/>
      <c r="AO39" s="7"/>
      <c r="AP39" s="15">
        <f>IF(IF(AO39,1,0),IF(IF(MOD((AP38+TIME(0,E39,0)),1)&gt;D$1,1,0),IF(IF(MOD((AP38+TIME(0,E39,0)),1)&lt;D$4,1,0),AP38+TIME(0,E39,0),(MOD(AP38+TIME(0,E39,0),1)-D$4)+D$1),"Under"),AP38)</f>
        <v>42690.354166666664</v>
      </c>
      <c r="AQ39" s="7">
        <f>IF(AO39,AQ38+E39,AQ38)</f>
        <v>0</v>
      </c>
      <c r="AR39" s="10">
        <f>IF(AO39,AR38-E39,AR38)</f>
        <v>720.75000000000023</v>
      </c>
      <c r="AS39" s="12"/>
      <c r="AT39" s="7"/>
      <c r="AU39" s="8">
        <f>IF(IF(AT39,1,0),IF(IF(MOD((AU38+TIME(0,E39,0)),1)&gt;D$1,1,0),IF(IF(MOD((AU38+TIME(0,E39,0)),1)&lt;D$4,1,0),AU38+TIME(0,E39,0),(MOD(AU38+TIME(0,E39,0),1)-D$4)+D$1),"Under"),AU38)</f>
        <v>42690.354166666664</v>
      </c>
      <c r="AV39" s="7">
        <f>IF(AT39,AV38+E39,AV38)</f>
        <v>0</v>
      </c>
      <c r="AW39" s="7">
        <f>IF(AT39,AW38-E39,AW38)</f>
        <v>720.75000000000023</v>
      </c>
      <c r="AY39" s="10">
        <v>1</v>
      </c>
      <c r="AZ39" s="8">
        <f>IF(IF(AY39,1,0),IF(IF(MOD((AZ38+TIME(0,E39,0)),1)&gt;D$1,1,0),IF(IF(MOD((AZ38+TIME(0,E39,0)),1)&lt;D$4,1,0),AZ38+TIME(0,E39,0),(MOD(AZ38+TIME(0,E39,0),1)-D$4)+D$1),"Under"),AZ38)</f>
        <v>42690.534027777772</v>
      </c>
      <c r="BA39" s="7">
        <f>IF(AY39,BA38+E39,BA38)</f>
        <v>259</v>
      </c>
      <c r="BB39" s="10">
        <f>IF(AY39,BB38-E39,BB38)</f>
        <v>461.75000000000023</v>
      </c>
      <c r="BC39"/>
      <c r="BD39" s="10"/>
      <c r="BE39" s="8">
        <f>IF(IF(BD39,1,0),IF(IF(MOD((BE38+TIME(0,E39,0)),1)&gt;D$1,1,0),IF(IF(MOD((BE38+TIME(0,E39,0)),1)&lt;D$4,1,0),BE38+TIME(0,E39,0),(MOD(BE38+TIME(0,E39,0),1)-D$4)+D$1),"Under"),BE38)</f>
        <v>0.2347222222026579</v>
      </c>
      <c r="BF39" s="6">
        <f>IF(BD39,BF38+E39,BF38)</f>
        <v>308</v>
      </c>
      <c r="BG39" s="10">
        <f>IF(BD39,BG38-E39,BG38)</f>
        <v>412.75000000000023</v>
      </c>
      <c r="BH39"/>
    </row>
    <row r="40" spans="1:60" hidden="1" x14ac:dyDescent="0.25">
      <c r="A40" s="6">
        <f>'St5 Input'!A25</f>
        <v>5</v>
      </c>
      <c r="B40" s="6">
        <f>'St5 Input'!B25</f>
        <v>5510</v>
      </c>
      <c r="C40" s="6" t="str">
        <f>'St5 Input'!C25</f>
        <v xml:space="preserve"> Functionallity Test - Happijac - Rear</v>
      </c>
      <c r="D40" s="20">
        <f>'St5 Input'!D25</f>
        <v>5</v>
      </c>
      <c r="E40" s="20">
        <f t="shared" si="0"/>
        <v>5</v>
      </c>
      <c r="F40" s="10">
        <f>K40+P40+U40+AE40+AJ40+Z40+AO40+AT40+AY40+BD40</f>
        <v>1</v>
      </c>
      <c r="G40" s="20" t="str">
        <f>'St5 Input'!F25</f>
        <v xml:space="preserve"> </v>
      </c>
      <c r="H40" s="19" t="str">
        <f>'St5 Input'!G25</f>
        <v xml:space="preserve"> </v>
      </c>
      <c r="I40" s="8"/>
      <c r="K40" s="10"/>
      <c r="L40" s="8">
        <f t="shared" si="1"/>
        <v>42690.354166666664</v>
      </c>
      <c r="M40" s="10">
        <f t="shared" si="2"/>
        <v>0</v>
      </c>
      <c r="N40" s="10">
        <f t="shared" si="3"/>
        <v>720.75000000000023</v>
      </c>
      <c r="O40" s="12"/>
      <c r="P40" s="10"/>
      <c r="Q40" s="8">
        <f t="shared" si="4"/>
        <v>42690.354166666664</v>
      </c>
      <c r="R40" s="10">
        <f t="shared" si="5"/>
        <v>0</v>
      </c>
      <c r="S40" s="10">
        <f t="shared" si="6"/>
        <v>720.75000000000023</v>
      </c>
      <c r="T40" s="14"/>
      <c r="U40" s="7"/>
      <c r="V40" s="8">
        <f t="shared" si="7"/>
        <v>42690.354166666664</v>
      </c>
      <c r="W40" s="7">
        <f t="shared" si="9"/>
        <v>0</v>
      </c>
      <c r="X40" s="10">
        <f t="shared" si="8"/>
        <v>720.75000000000023</v>
      </c>
      <c r="Y40" s="14"/>
      <c r="Z40" s="7"/>
      <c r="AA40" s="8">
        <f>IF(IF(Z40,1,0),IF(IF(MOD((AA39+TIME(0,E40,0)),1)&gt;D$1,1,0),IF(IF(MOD((AA39+TIME(0,E40,0)),1)&lt;D$4,1,0),AA39+TIME(0,E40,0),(MOD(AA39+TIME(0,E40,0),1)-D$4)+D$1),"Under"),AA39)</f>
        <v>42690.354166666664</v>
      </c>
      <c r="AB40" s="10">
        <f>IF(Z40,AB39+E40,AB39)</f>
        <v>0</v>
      </c>
      <c r="AC40" s="10">
        <f>IF(Z40,AC39-E40,AC39)</f>
        <v>720.75000000000023</v>
      </c>
      <c r="AD40" s="14"/>
      <c r="AE40" s="7"/>
      <c r="AF40" s="8">
        <f>IF(IF(AE40,1,0),IF(IF(MOD((AF39+TIME(0,E40,0)),1)&gt;D$1,1,0),IF(IF(MOD((AF39+TIME(0,E40,0)),1)&lt;D$4,1,0),AF39+TIME(0,E40,0),(MOD(AF39+TIME(0,E40,0),1)-D$4)+D$1),"Under"),AF39)</f>
        <v>42690.354166666664</v>
      </c>
      <c r="AG40" s="7">
        <f>IF(P40,R39+E40,R39)</f>
        <v>0</v>
      </c>
      <c r="AH40" s="10">
        <f>IF(AE40,AH39-E40,AH39)</f>
        <v>720.75000000000023</v>
      </c>
      <c r="AI40" s="14"/>
      <c r="AJ40" s="7"/>
      <c r="AK40" s="8">
        <f>IF(IF(AJ40,1,0),IF(IF(MOD((AK39+TIME(0,E40,0)),1)&gt;D$1,1,0),IF(IF(MOD((AK39+TIME(0,E40,0)),1)&lt;D$4,1,0),AK39+TIME(0,E40,0),(MOD(AK39+TIME(0,E40,0),1)-D$4)+D$1),"Under"),AK39)</f>
        <v>42690.354166666664</v>
      </c>
      <c r="AL40" s="7">
        <f>IF(AJ40,AL39+E40,AL39)</f>
        <v>0</v>
      </c>
      <c r="AM40" s="10">
        <f>IF(AJ40,AM39-E40,AM39)</f>
        <v>720.75000000000023</v>
      </c>
      <c r="AN40" s="12"/>
      <c r="AO40" s="7"/>
      <c r="AP40" s="15">
        <f>IF(IF(AO40,1,0),IF(IF(MOD((AP39+TIME(0,E40,0)),1)&gt;D$1,1,0),IF(IF(MOD((AP39+TIME(0,E40,0)),1)&lt;D$4,1,0),AP39+TIME(0,E40,0),(MOD(AP39+TIME(0,E40,0),1)-D$4)+D$1),"Under"),AP39)</f>
        <v>42690.354166666664</v>
      </c>
      <c r="AQ40" s="7">
        <f>IF(AO40,AQ39+E40,AQ39)</f>
        <v>0</v>
      </c>
      <c r="AR40" s="10">
        <f>IF(AO40,AR39-E40,AR39)</f>
        <v>720.75000000000023</v>
      </c>
      <c r="AS40" s="12"/>
      <c r="AT40" s="7"/>
      <c r="AU40" s="8">
        <f>IF(IF(AT40,1,0),IF(IF(MOD((AU39+TIME(0,E40,0)),1)&gt;D$1,1,0),IF(IF(MOD((AU39+TIME(0,E40,0)),1)&lt;D$4,1,0),AU39+TIME(0,E40,0),(MOD(AU39+TIME(0,E40,0),1)-D$4)+D$1),"Under"),AU39)</f>
        <v>42690.354166666664</v>
      </c>
      <c r="AV40" s="7">
        <f>IF(AT40,AV39+E40,AV39)</f>
        <v>0</v>
      </c>
      <c r="AW40" s="7">
        <f>IF(AT40,AW39-E40,AW39)</f>
        <v>720.75000000000023</v>
      </c>
      <c r="AY40" s="10">
        <v>1</v>
      </c>
      <c r="AZ40" s="8">
        <f>IF(IF(AY40,1,0),IF(IF(MOD((AZ39+TIME(0,E40,0)),1)&gt;D$1,1,0),IF(IF(MOD((AZ39+TIME(0,E40,0)),1)&lt;D$4,1,0),AZ39+TIME(0,E40,0),(MOD(AZ39+TIME(0,E40,0),1)-D$4)+D$1),"Under"),AZ39)</f>
        <v>42690.537499999991</v>
      </c>
      <c r="BA40" s="7">
        <f>IF(AY40,BA39+E40,BA39)</f>
        <v>264</v>
      </c>
      <c r="BB40" s="10">
        <f>IF(AY40,BB39-E40,BB39)</f>
        <v>456.75000000000023</v>
      </c>
      <c r="BC40"/>
      <c r="BD40" s="10"/>
      <c r="BE40" s="8">
        <f>IF(IF(BD40,1,0),IF(IF(MOD((BE39+TIME(0,E40,0)),1)&gt;D$1,1,0),IF(IF(MOD((BE39+TIME(0,E40,0)),1)&lt;D$4,1,0),BE39+TIME(0,E40,0),(MOD(BE39+TIME(0,E40,0),1)-D$4)+D$1),"Under"),BE39)</f>
        <v>0.2347222222026579</v>
      </c>
      <c r="BF40" s="6">
        <f>IF(BD40,BF39+E40,BF39)</f>
        <v>308</v>
      </c>
      <c r="BG40" s="10">
        <f>IF(BD40,BG39-E40,BG39)</f>
        <v>412.75000000000023</v>
      </c>
      <c r="BH40"/>
    </row>
    <row r="41" spans="1:60" hidden="1" x14ac:dyDescent="0.25">
      <c r="A41" s="18">
        <f>'St5 Input'!A26</f>
        <v>5</v>
      </c>
      <c r="B41" s="18">
        <f>'St5 Input'!B26</f>
        <v>5540</v>
      </c>
      <c r="C41" s="18" t="str">
        <f>'St5 Input'!C26</f>
        <v xml:space="preserve"> Functionallity Test - Sofa - CS - Rear</v>
      </c>
      <c r="D41" s="20">
        <f>'St5 Input'!D26</f>
        <v>5</v>
      </c>
      <c r="E41" s="20">
        <f t="shared" si="0"/>
        <v>5</v>
      </c>
      <c r="F41" s="10">
        <f>K41+P41+U41+AE41+AJ41+Z41+AO41+AT41+AY41+BD41</f>
        <v>1</v>
      </c>
      <c r="G41" s="20" t="str">
        <f>'St5 Input'!F26</f>
        <v xml:space="preserve"> </v>
      </c>
      <c r="H41" s="19" t="str">
        <f>'St5 Input'!G26</f>
        <v xml:space="preserve"> </v>
      </c>
      <c r="I41" s="8"/>
      <c r="K41" s="10"/>
      <c r="L41" s="8">
        <f t="shared" si="1"/>
        <v>42690.354166666664</v>
      </c>
      <c r="M41" s="10">
        <f t="shared" si="2"/>
        <v>0</v>
      </c>
      <c r="N41" s="10">
        <f t="shared" si="3"/>
        <v>720.75000000000023</v>
      </c>
      <c r="O41" s="12"/>
      <c r="P41" s="10"/>
      <c r="Q41" s="8">
        <f t="shared" si="4"/>
        <v>42690.354166666664</v>
      </c>
      <c r="R41" s="10">
        <f t="shared" si="5"/>
        <v>0</v>
      </c>
      <c r="S41" s="10">
        <f t="shared" si="6"/>
        <v>720.75000000000023</v>
      </c>
      <c r="T41" s="14"/>
      <c r="U41" s="7"/>
      <c r="V41" s="8">
        <f t="shared" si="7"/>
        <v>42690.354166666664</v>
      </c>
      <c r="W41" s="7">
        <f t="shared" si="9"/>
        <v>0</v>
      </c>
      <c r="X41" s="10">
        <f t="shared" si="8"/>
        <v>720.75000000000023</v>
      </c>
      <c r="Y41" s="14"/>
      <c r="Z41" s="7"/>
      <c r="AA41" s="8">
        <f>IF(IF(Z41,1,0),IF(IF(MOD((AA40+TIME(0,E41,0)),1)&gt;D$1,1,0),IF(IF(MOD((AA40+TIME(0,E41,0)),1)&lt;D$4,1,0),AA40+TIME(0,E41,0),(MOD(AA40+TIME(0,E41,0),1)-D$4)+D$1),"Under"),AA40)</f>
        <v>42690.354166666664</v>
      </c>
      <c r="AB41" s="10">
        <f>IF(Z41,AB40+E41,AB40)</f>
        <v>0</v>
      </c>
      <c r="AC41" s="10">
        <f>IF(Z41,AC40-E41,AC40)</f>
        <v>720.75000000000023</v>
      </c>
      <c r="AD41" s="14"/>
      <c r="AE41" s="7"/>
      <c r="AF41" s="8">
        <f>IF(IF(AE41,1,0),IF(IF(MOD((AF40+TIME(0,E41,0)),1)&gt;D$1,1,0),IF(IF(MOD((AF40+TIME(0,E41,0)),1)&lt;D$4,1,0),AF40+TIME(0,E41,0),(MOD(AF40+TIME(0,E41,0),1)-D$4)+D$1),"Under"),AF40)</f>
        <v>42690.354166666664</v>
      </c>
      <c r="AG41" s="7">
        <f>IF(P41,R40+E41,R40)</f>
        <v>0</v>
      </c>
      <c r="AH41" s="10">
        <f>IF(AE41,AH40-E41,AH40)</f>
        <v>720.75000000000023</v>
      </c>
      <c r="AI41" s="14"/>
      <c r="AJ41" s="7"/>
      <c r="AK41" s="8">
        <f>IF(IF(AJ41,1,0),IF(IF(MOD((AK40+TIME(0,E41,0)),1)&gt;D$1,1,0),IF(IF(MOD((AK40+TIME(0,E41,0)),1)&lt;D$4,1,0),AK40+TIME(0,E41,0),(MOD(AK40+TIME(0,E41,0),1)-D$4)+D$1),"Under"),AK40)</f>
        <v>42690.354166666664</v>
      </c>
      <c r="AL41" s="7">
        <f>IF(AJ41,AL40+E41,AL40)</f>
        <v>0</v>
      </c>
      <c r="AM41" s="10">
        <f>IF(AJ41,AM40-E41,AM40)</f>
        <v>720.75000000000023</v>
      </c>
      <c r="AN41" s="12"/>
      <c r="AO41" s="7"/>
      <c r="AP41" s="15">
        <f>IF(IF(AO41,1,0),IF(IF(MOD((AP40+TIME(0,E41,0)),1)&gt;D$1,1,0),IF(IF(MOD((AP40+TIME(0,E41,0)),1)&lt;D$4,1,0),AP40+TIME(0,E41,0),(MOD(AP40+TIME(0,E41,0),1)-D$4)+D$1),"Under"),AP40)</f>
        <v>42690.354166666664</v>
      </c>
      <c r="AQ41" s="7">
        <f>IF(AO41,AQ40+E41,AQ40)</f>
        <v>0</v>
      </c>
      <c r="AR41" s="10">
        <f>IF(AO41,AR40-E41,AR40)</f>
        <v>720.75000000000023</v>
      </c>
      <c r="AS41" s="12"/>
      <c r="AT41" s="7"/>
      <c r="AU41" s="8">
        <f>IF(IF(AT41,1,0),IF(IF(MOD((AU40+TIME(0,E41,0)),1)&gt;D$1,1,0),IF(IF(MOD((AU40+TIME(0,E41,0)),1)&lt;D$4,1,0),AU40+TIME(0,E41,0),(MOD(AU40+TIME(0,E41,0),1)-D$4)+D$1),"Under"),AU40)</f>
        <v>42690.354166666664</v>
      </c>
      <c r="AV41" s="7">
        <f>IF(AT41,AV40+E41,AV40)</f>
        <v>0</v>
      </c>
      <c r="AW41" s="7">
        <f>IF(AT41,AW40-E41,AW40)</f>
        <v>720.75000000000023</v>
      </c>
      <c r="AY41" s="10">
        <v>1</v>
      </c>
      <c r="AZ41" s="8">
        <f>IF(IF(AY41,1,0),IF(IF(MOD((AZ40+TIME(0,E41,0)),1)&gt;D$1,1,0),IF(IF(MOD((AZ40+TIME(0,E41,0)),1)&lt;D$4,1,0),AZ40+TIME(0,E41,0),(MOD(AZ40+TIME(0,E41,0),1)-D$4)+D$1),"Under"),AZ40)</f>
        <v>42690.54097222221</v>
      </c>
      <c r="BA41" s="7">
        <f>IF(AY41,BA40+E41,BA40)</f>
        <v>269</v>
      </c>
      <c r="BB41" s="10">
        <f>IF(AY41,BB40-E41,BB40)</f>
        <v>451.75000000000023</v>
      </c>
      <c r="BC41"/>
      <c r="BD41" s="10"/>
      <c r="BE41" s="8">
        <f>IF(IF(BD41,1,0),IF(IF(MOD((BE40+TIME(0,E41,0)),1)&gt;D$1,1,0),IF(IF(MOD((BE40+TIME(0,E41,0)),1)&lt;D$4,1,0),BE40+TIME(0,E41,0),(MOD(BE40+TIME(0,E41,0),1)-D$4)+D$1),"Under"),BE40)</f>
        <v>0.2347222222026579</v>
      </c>
      <c r="BF41" s="6">
        <f>IF(BD41,BF40+E41,BF40)</f>
        <v>308</v>
      </c>
      <c r="BG41" s="10">
        <f>IF(BD41,BG40-E41,BG40)</f>
        <v>412.75000000000023</v>
      </c>
      <c r="BH41"/>
    </row>
    <row r="42" spans="1:60" hidden="1" x14ac:dyDescent="0.25">
      <c r="A42" s="18">
        <f>'St5 Input'!A27</f>
        <v>5</v>
      </c>
      <c r="B42" s="18">
        <f>'St5 Input'!B27</f>
        <v>5560</v>
      </c>
      <c r="C42" s="18" t="str">
        <f>'St5 Input'!C27</f>
        <v xml:space="preserve"> Functionallity Test - Sofa - RS - Rear</v>
      </c>
      <c r="D42" s="20">
        <f>'St5 Input'!D27</f>
        <v>5</v>
      </c>
      <c r="E42" s="20">
        <f t="shared" si="0"/>
        <v>5</v>
      </c>
      <c r="F42" s="10">
        <f>K42+P42+U42+AE42+AJ42+Z42+AO42+AT42+AY42+BD42</f>
        <v>1</v>
      </c>
      <c r="G42" s="20" t="str">
        <f>'St5 Input'!F27</f>
        <v xml:space="preserve"> </v>
      </c>
      <c r="H42" s="19" t="str">
        <f>'St5 Input'!G27</f>
        <v xml:space="preserve"> </v>
      </c>
      <c r="I42" s="8"/>
      <c r="K42" s="10"/>
      <c r="L42" s="8">
        <f t="shared" si="1"/>
        <v>42690.354166666664</v>
      </c>
      <c r="M42" s="10">
        <f t="shared" si="2"/>
        <v>0</v>
      </c>
      <c r="N42" s="10">
        <f t="shared" si="3"/>
        <v>720.75000000000023</v>
      </c>
      <c r="O42" s="12"/>
      <c r="P42" s="10"/>
      <c r="Q42" s="8">
        <f t="shared" si="4"/>
        <v>42690.354166666664</v>
      </c>
      <c r="R42" s="10">
        <f t="shared" si="5"/>
        <v>0</v>
      </c>
      <c r="S42" s="10">
        <f t="shared" si="6"/>
        <v>720.75000000000023</v>
      </c>
      <c r="T42" s="14"/>
      <c r="U42" s="7"/>
      <c r="V42" s="8">
        <f t="shared" si="7"/>
        <v>42690.354166666664</v>
      </c>
      <c r="W42" s="7">
        <f t="shared" si="9"/>
        <v>0</v>
      </c>
      <c r="X42" s="10">
        <f t="shared" si="8"/>
        <v>720.75000000000023</v>
      </c>
      <c r="Y42" s="14"/>
      <c r="Z42" s="7"/>
      <c r="AA42" s="8">
        <f>IF(IF(Z42,1,0),IF(IF(MOD((AA41+TIME(0,E42,0)),1)&gt;D$1,1,0),IF(IF(MOD((AA41+TIME(0,E42,0)),1)&lt;D$4,1,0),AA41+TIME(0,E42,0),(MOD(AA41+TIME(0,E42,0),1)-D$4)+D$1),"Under"),AA41)</f>
        <v>42690.354166666664</v>
      </c>
      <c r="AB42" s="10">
        <f>IF(Z42,AB41+E42,AB41)</f>
        <v>0</v>
      </c>
      <c r="AC42" s="10">
        <f>IF(Z42,AC41-E42,AC41)</f>
        <v>720.75000000000023</v>
      </c>
      <c r="AD42" s="14"/>
      <c r="AE42" s="7"/>
      <c r="AF42" s="8">
        <f>IF(IF(AE42,1,0),IF(IF(MOD((AF41+TIME(0,E42,0)),1)&gt;D$1,1,0),IF(IF(MOD((AF41+TIME(0,E42,0)),1)&lt;D$4,1,0),AF41+TIME(0,E42,0),(MOD(AF41+TIME(0,E42,0),1)-D$4)+D$1),"Under"),AF41)</f>
        <v>42690.354166666664</v>
      </c>
      <c r="AG42" s="7">
        <f>IF(P42,R41+E42,R41)</f>
        <v>0</v>
      </c>
      <c r="AH42" s="10">
        <f>IF(AE42,AH41-E42,AH41)</f>
        <v>720.75000000000023</v>
      </c>
      <c r="AI42" s="14"/>
      <c r="AJ42" s="7"/>
      <c r="AK42" s="8">
        <f>IF(IF(AJ42,1,0),IF(IF(MOD((AK41+TIME(0,E42,0)),1)&gt;D$1,1,0),IF(IF(MOD((AK41+TIME(0,E42,0)),1)&lt;D$4,1,0),AK41+TIME(0,E42,0),(MOD(AK41+TIME(0,E42,0),1)-D$4)+D$1),"Under"),AK41)</f>
        <v>42690.354166666664</v>
      </c>
      <c r="AL42" s="7">
        <f>IF(AJ42,AL41+E42,AL41)</f>
        <v>0</v>
      </c>
      <c r="AM42" s="10">
        <f>IF(AJ42,AM41-E42,AM41)</f>
        <v>720.75000000000023</v>
      </c>
      <c r="AN42" s="12"/>
      <c r="AO42" s="7"/>
      <c r="AP42" s="15">
        <f>IF(IF(AO42,1,0),IF(IF(MOD((AP41+TIME(0,E42,0)),1)&gt;D$1,1,0),IF(IF(MOD((AP41+TIME(0,E42,0)),1)&lt;D$4,1,0),AP41+TIME(0,E42,0),(MOD(AP41+TIME(0,E42,0),1)-D$4)+D$1),"Under"),AP41)</f>
        <v>42690.354166666664</v>
      </c>
      <c r="AQ42" s="7">
        <f>IF(AO42,AQ41+E42,AQ41)</f>
        <v>0</v>
      </c>
      <c r="AR42" s="10">
        <f>IF(AO42,AR41-E42,AR41)</f>
        <v>720.75000000000023</v>
      </c>
      <c r="AS42" s="12"/>
      <c r="AT42" s="7"/>
      <c r="AU42" s="8">
        <f>IF(IF(AT42,1,0),IF(IF(MOD((AU41+TIME(0,E42,0)),1)&gt;D$1,1,0),IF(IF(MOD((AU41+TIME(0,E42,0)),1)&lt;D$4,1,0),AU41+TIME(0,E42,0),(MOD(AU41+TIME(0,E42,0),1)-D$4)+D$1),"Under"),AU41)</f>
        <v>42690.354166666664</v>
      </c>
      <c r="AV42" s="7">
        <f>IF(AT42,AV41+E42,AV41)</f>
        <v>0</v>
      </c>
      <c r="AW42" s="7">
        <f>IF(AT42,AW41-E42,AW41)</f>
        <v>720.75000000000023</v>
      </c>
      <c r="AY42" s="10">
        <v>1</v>
      </c>
      <c r="AZ42" s="8">
        <f>IF(IF(AY42,1,0),IF(IF(MOD((AZ41+TIME(0,E42,0)),1)&gt;D$1,1,0),IF(IF(MOD((AZ41+TIME(0,E42,0)),1)&lt;D$4,1,0),AZ41+TIME(0,E42,0),(MOD(AZ41+TIME(0,E42,0),1)-D$4)+D$1),"Under"),AZ41)</f>
        <v>42690.544444444429</v>
      </c>
      <c r="BA42" s="7">
        <f>IF(AY42,BA41+E42,BA41)</f>
        <v>274</v>
      </c>
      <c r="BB42" s="10">
        <f>IF(AY42,BB41-E42,BB41)</f>
        <v>446.75000000000023</v>
      </c>
      <c r="BC42"/>
      <c r="BD42" s="10"/>
      <c r="BE42" s="8">
        <f>IF(IF(BD42,1,0),IF(IF(MOD((BE41+TIME(0,E42,0)),1)&gt;D$1,1,0),IF(IF(MOD((BE41+TIME(0,E42,0)),1)&lt;D$4,1,0),BE41+TIME(0,E42,0),(MOD(BE41+TIME(0,E42,0),1)-D$4)+D$1),"Under"),BE41)</f>
        <v>0.2347222222026579</v>
      </c>
      <c r="BF42" s="6">
        <f>IF(BD42,BF41+E42,BF41)</f>
        <v>308</v>
      </c>
      <c r="BG42" s="10">
        <f>IF(BD42,BG41-E42,BG41)</f>
        <v>412.75000000000023</v>
      </c>
      <c r="BH42"/>
    </row>
    <row r="43" spans="1:60" hidden="1" x14ac:dyDescent="0.25">
      <c r="A43" s="6">
        <f>'St5 Input'!A28</f>
        <v>5</v>
      </c>
      <c r="B43" s="6">
        <f>'St5 Input'!B28</f>
        <v>5650</v>
      </c>
      <c r="C43" s="18" t="str">
        <f>'St5 Input'!C28</f>
        <v xml:space="preserve"> Functionallity Test - Stereo</v>
      </c>
      <c r="D43" s="20">
        <f>'St5 Input'!D28</f>
        <v>5</v>
      </c>
      <c r="E43" s="20">
        <f t="shared" ref="E43:E106" si="10">IF(F43&gt;0,D43/F43,D43)</f>
        <v>5</v>
      </c>
      <c r="F43" s="10">
        <f>K43+P43+U43+AE43+AJ43+Z43+AO43+AT43+AY43+BD43</f>
        <v>1</v>
      </c>
      <c r="G43" s="20" t="str">
        <f>'St5 Input'!F28</f>
        <v xml:space="preserve"> </v>
      </c>
      <c r="H43" s="19" t="str">
        <f>'St5 Input'!G28</f>
        <v xml:space="preserve"> </v>
      </c>
      <c r="I43" s="8"/>
      <c r="K43" s="10"/>
      <c r="L43" s="8">
        <f t="shared" si="1"/>
        <v>42690.354166666664</v>
      </c>
      <c r="M43" s="10">
        <f t="shared" si="2"/>
        <v>0</v>
      </c>
      <c r="N43" s="10">
        <f t="shared" si="3"/>
        <v>720.75000000000023</v>
      </c>
      <c r="O43" s="12"/>
      <c r="P43" s="10"/>
      <c r="Q43" s="8">
        <f t="shared" si="4"/>
        <v>42690.354166666664</v>
      </c>
      <c r="R43" s="10">
        <f t="shared" si="5"/>
        <v>0</v>
      </c>
      <c r="S43" s="10">
        <f t="shared" si="6"/>
        <v>720.75000000000023</v>
      </c>
      <c r="T43" s="14"/>
      <c r="U43" s="7"/>
      <c r="V43" s="8">
        <f t="shared" si="7"/>
        <v>42690.354166666664</v>
      </c>
      <c r="W43" s="7">
        <f t="shared" si="9"/>
        <v>0</v>
      </c>
      <c r="X43" s="10">
        <f t="shared" si="8"/>
        <v>720.75000000000023</v>
      </c>
      <c r="Y43" s="14"/>
      <c r="Z43" s="7"/>
      <c r="AA43" s="8">
        <f>IF(IF(Z43,1,0),IF(IF(MOD((AA42+TIME(0,E43,0)),1)&gt;D$1,1,0),IF(IF(MOD((AA42+TIME(0,E43,0)),1)&lt;D$4,1,0),AA42+TIME(0,E43,0),(MOD(AA42+TIME(0,E43,0),1)-D$4)+D$1),"Under"),AA42)</f>
        <v>42690.354166666664</v>
      </c>
      <c r="AB43" s="10">
        <f>IF(Z43,AB42+E43,AB42)</f>
        <v>0</v>
      </c>
      <c r="AC43" s="10">
        <f>IF(Z43,AC42-E43,AC42)</f>
        <v>720.75000000000023</v>
      </c>
      <c r="AD43" s="14"/>
      <c r="AE43" s="7"/>
      <c r="AF43" s="8">
        <f>IF(IF(AE43,1,0),IF(IF(MOD((AF42+TIME(0,E43,0)),1)&gt;D$1,1,0),IF(IF(MOD((AF42+TIME(0,E43,0)),1)&lt;D$4,1,0),AF42+TIME(0,E43,0),(MOD(AF42+TIME(0,E43,0),1)-D$4)+D$1),"Under"),AF42)</f>
        <v>42690.354166666664</v>
      </c>
      <c r="AG43" s="7">
        <f>IF(P43,R42+E43,R42)</f>
        <v>0</v>
      </c>
      <c r="AH43" s="10">
        <f>IF(AE43,AH42-E43,AH42)</f>
        <v>720.75000000000023</v>
      </c>
      <c r="AI43" s="14"/>
      <c r="AJ43" s="7"/>
      <c r="AK43" s="8">
        <f>IF(IF(AJ43,1,0),IF(IF(MOD((AK42+TIME(0,E43,0)),1)&gt;D$1,1,0),IF(IF(MOD((AK42+TIME(0,E43,0)),1)&lt;D$4,1,0),AK42+TIME(0,E43,0),(MOD(AK42+TIME(0,E43,0),1)-D$4)+D$1),"Under"),AK42)</f>
        <v>42690.354166666664</v>
      </c>
      <c r="AL43" s="7">
        <f>IF(AJ43,AL42+E43,AL42)</f>
        <v>0</v>
      </c>
      <c r="AM43" s="10">
        <f>IF(AJ43,AM42-E43,AM42)</f>
        <v>720.75000000000023</v>
      </c>
      <c r="AN43" s="12"/>
      <c r="AO43" s="7"/>
      <c r="AP43" s="15">
        <f>IF(IF(AO43,1,0),IF(IF(MOD((AP42+TIME(0,E43,0)),1)&gt;D$1,1,0),IF(IF(MOD((AP42+TIME(0,E43,0)),1)&lt;D$4,1,0),AP42+TIME(0,E43,0),(MOD(AP42+TIME(0,E43,0),1)-D$4)+D$1),"Under"),AP42)</f>
        <v>42690.354166666664</v>
      </c>
      <c r="AQ43" s="7">
        <f>IF(AO43,AQ42+E43,AQ42)</f>
        <v>0</v>
      </c>
      <c r="AR43" s="10">
        <f>IF(AO43,AR42-E43,AR42)</f>
        <v>720.75000000000023</v>
      </c>
      <c r="AS43" s="12"/>
      <c r="AT43" s="7"/>
      <c r="AU43" s="8">
        <f>IF(IF(AT43,1,0),IF(IF(MOD((AU42+TIME(0,E43,0)),1)&gt;D$1,1,0),IF(IF(MOD((AU42+TIME(0,E43,0)),1)&lt;D$4,1,0),AU42+TIME(0,E43,0),(MOD(AU42+TIME(0,E43,0),1)-D$4)+D$1),"Under"),AU42)</f>
        <v>42690.354166666664</v>
      </c>
      <c r="AV43" s="7">
        <f>IF(AT43,AV42+E43,AV42)</f>
        <v>0</v>
      </c>
      <c r="AW43" s="7">
        <f>IF(AT43,AW42-E43,AW42)</f>
        <v>720.75000000000023</v>
      </c>
      <c r="AY43" s="10">
        <v>1</v>
      </c>
      <c r="AZ43" s="8">
        <f>IF(IF(AY43,1,0),IF(IF(MOD((AZ42+TIME(0,E43,0)),1)&gt;D$1,1,0),IF(IF(MOD((AZ42+TIME(0,E43,0)),1)&lt;D$4,1,0),AZ42+TIME(0,E43,0),(MOD(AZ42+TIME(0,E43,0),1)-D$4)+D$1),"Under"),AZ42)</f>
        <v>0.21458333331490084</v>
      </c>
      <c r="BA43" s="7">
        <f>IF(AY43,BA42+E43,BA42)</f>
        <v>279</v>
      </c>
      <c r="BB43" s="10">
        <f>IF(AY43,BB42-E43,BB42)</f>
        <v>441.75000000000023</v>
      </c>
      <c r="BC43"/>
      <c r="BD43" s="10"/>
      <c r="BE43" s="8">
        <f>IF(IF(BD43,1,0),IF(IF(MOD((BE42+TIME(0,E43,0)),1)&gt;D$1,1,0),IF(IF(MOD((BE42+TIME(0,E43,0)),1)&lt;D$4,1,0),BE42+TIME(0,E43,0),(MOD(BE42+TIME(0,E43,0),1)-D$4)+D$1),"Under"),BE42)</f>
        <v>0.2347222222026579</v>
      </c>
      <c r="BF43" s="6">
        <f>IF(BD43,BF42+E43,BF42)</f>
        <v>308</v>
      </c>
      <c r="BG43" s="10">
        <f>IF(BD43,BG42-E43,BG42)</f>
        <v>412.75000000000023</v>
      </c>
      <c r="BH43"/>
    </row>
    <row r="44" spans="1:60" hidden="1" x14ac:dyDescent="0.25">
      <c r="A44" s="6">
        <f>'St5 Input'!A29</f>
        <v>5</v>
      </c>
      <c r="B44" s="6">
        <f>'St5 Input'!B29</f>
        <v>5710</v>
      </c>
      <c r="C44" s="18" t="str">
        <f>'St5 Input'!C29</f>
        <v xml:space="preserve"> Inspection / Walk Through</v>
      </c>
      <c r="D44" s="20">
        <f>'St5 Input'!D29</f>
        <v>30</v>
      </c>
      <c r="E44" s="20">
        <f t="shared" si="10"/>
        <v>30</v>
      </c>
      <c r="F44" s="10">
        <f>K44+P44+U44+AE44+AJ44+Z44+AO44+AT44+AY44+BD44</f>
        <v>0</v>
      </c>
      <c r="G44" s="20" t="str">
        <f>'St5 Input'!F29</f>
        <v xml:space="preserve"> </v>
      </c>
      <c r="H44" s="19" t="str">
        <f>'St5 Input'!G29</f>
        <v xml:space="preserve"> </v>
      </c>
      <c r="I44" s="8"/>
      <c r="K44" s="10"/>
      <c r="L44" s="8">
        <f t="shared" si="1"/>
        <v>42690.354166666664</v>
      </c>
      <c r="M44" s="10">
        <f t="shared" si="2"/>
        <v>0</v>
      </c>
      <c r="N44" s="10">
        <f t="shared" si="3"/>
        <v>720.75000000000023</v>
      </c>
      <c r="O44" s="12"/>
      <c r="P44" s="10"/>
      <c r="Q44" s="8">
        <f t="shared" si="4"/>
        <v>42690.354166666664</v>
      </c>
      <c r="R44" s="10">
        <f t="shared" si="5"/>
        <v>0</v>
      </c>
      <c r="S44" s="10">
        <f t="shared" si="6"/>
        <v>720.75000000000023</v>
      </c>
      <c r="T44" s="14"/>
      <c r="U44" s="7"/>
      <c r="V44" s="8">
        <f t="shared" si="7"/>
        <v>42690.354166666664</v>
      </c>
      <c r="W44" s="7">
        <f t="shared" si="9"/>
        <v>0</v>
      </c>
      <c r="X44" s="10">
        <f t="shared" si="8"/>
        <v>720.75000000000023</v>
      </c>
      <c r="Y44" s="14"/>
      <c r="Z44" s="7"/>
      <c r="AA44" s="8">
        <f>IF(IF(Z44,1,0),IF(IF(MOD((AA43+TIME(0,E44,0)),1)&gt;D$1,1,0),IF(IF(MOD((AA43+TIME(0,E44,0)),1)&lt;D$4,1,0),AA43+TIME(0,E44,0),(MOD(AA43+TIME(0,E44,0),1)-D$4)+D$1),"Under"),AA43)</f>
        <v>42690.354166666664</v>
      </c>
      <c r="AB44" s="10">
        <f>IF(Z44,AB43+E44,AB43)</f>
        <v>0</v>
      </c>
      <c r="AC44" s="10">
        <f>IF(Z44,AC43-E44,AC43)</f>
        <v>720.75000000000023</v>
      </c>
      <c r="AD44" s="14"/>
      <c r="AE44" s="7"/>
      <c r="AF44" s="8">
        <f>IF(IF(AE44,1,0),IF(IF(MOD((AF43+TIME(0,E44,0)),1)&gt;D$1,1,0),IF(IF(MOD((AF43+TIME(0,E44,0)),1)&lt;D$4,1,0),AF43+TIME(0,E44,0),(MOD(AF43+TIME(0,E44,0),1)-D$4)+D$1),"Under"),AF43)</f>
        <v>42690.354166666664</v>
      </c>
      <c r="AG44" s="7">
        <f>IF(P44,R43+E44,R43)</f>
        <v>0</v>
      </c>
      <c r="AH44" s="10">
        <f>IF(AE44,AH43-E44,AH43)</f>
        <v>720.75000000000023</v>
      </c>
      <c r="AI44" s="14"/>
      <c r="AJ44" s="7"/>
      <c r="AK44" s="8">
        <f>IF(IF(AJ44,1,0),IF(IF(MOD((AK43+TIME(0,E44,0)),1)&gt;D$1,1,0),IF(IF(MOD((AK43+TIME(0,E44,0)),1)&lt;D$4,1,0),AK43+TIME(0,E44,0),(MOD(AK43+TIME(0,E44,0),1)-D$4)+D$1),"Under"),AK43)</f>
        <v>42690.354166666664</v>
      </c>
      <c r="AL44" s="7">
        <f>IF(AJ44,AL43+E44,AL43)</f>
        <v>0</v>
      </c>
      <c r="AM44" s="10">
        <f>IF(AJ44,AM43-E44,AM43)</f>
        <v>720.75000000000023</v>
      </c>
      <c r="AN44" s="12"/>
      <c r="AO44" s="7"/>
      <c r="AP44" s="15">
        <f>IF(IF(AO44,1,0),IF(IF(MOD((AP43+TIME(0,E44,0)),1)&gt;D$1,1,0),IF(IF(MOD((AP43+TIME(0,E44,0)),1)&lt;D$4,1,0),AP43+TIME(0,E44,0),(MOD(AP43+TIME(0,E44,0),1)-D$4)+D$1),"Under"),AP43)</f>
        <v>42690.354166666664</v>
      </c>
      <c r="AQ44" s="7">
        <f>IF(AO44,AQ43+E44,AQ43)</f>
        <v>0</v>
      </c>
      <c r="AR44" s="10">
        <f>IF(AO44,AR43-E44,AR43)</f>
        <v>720.75000000000023</v>
      </c>
      <c r="AS44" s="12"/>
      <c r="AT44" s="7"/>
      <c r="AU44" s="8">
        <f>IF(IF(AT44,1,0),IF(IF(MOD((AU43+TIME(0,E44,0)),1)&gt;D$1,1,0),IF(IF(MOD((AU43+TIME(0,E44,0)),1)&lt;D$4,1,0),AU43+TIME(0,E44,0),(MOD(AU43+TIME(0,E44,0),1)-D$4)+D$1),"Under"),AU43)</f>
        <v>42690.354166666664</v>
      </c>
      <c r="AV44" s="7">
        <f>IF(AT44,AV43+E44,AV43)</f>
        <v>0</v>
      </c>
      <c r="AW44" s="7">
        <f>IF(AT44,AW43-E44,AW43)</f>
        <v>720.75000000000023</v>
      </c>
      <c r="AY44" s="10"/>
      <c r="AZ44" s="8">
        <f>IF(IF(AY44,1,0),IF(IF(MOD((AZ43+TIME(0,E44,0)),1)&gt;D$1,1,0),IF(IF(MOD((AZ43+TIME(0,E44,0)),1)&lt;D$4,1,0),AZ43+TIME(0,E44,0),(MOD(AZ43+TIME(0,E44,0),1)-D$4)+D$1),"Under"),AZ43)</f>
        <v>0.21458333331490084</v>
      </c>
      <c r="BA44" s="7">
        <f>IF(AY44,BA43+E44,BA43)</f>
        <v>279</v>
      </c>
      <c r="BB44" s="10">
        <f>IF(AY44,BB43-E44,BB43)</f>
        <v>441.75000000000023</v>
      </c>
      <c r="BC44"/>
      <c r="BD44" s="10"/>
      <c r="BE44" s="8">
        <f>IF(IF(BD44,1,0),IF(IF(MOD((BE43+TIME(0,E44,0)),1)&gt;D$1,1,0),IF(IF(MOD((BE43+TIME(0,E44,0)),1)&lt;D$4,1,0),BE43+TIME(0,E44,0),(MOD(BE43+TIME(0,E44,0),1)-D$4)+D$1),"Under"),BE43)</f>
        <v>0.2347222222026579</v>
      </c>
      <c r="BF44" s="6">
        <f>IF(BD44,BF43+E44,BF43)</f>
        <v>308</v>
      </c>
      <c r="BG44" s="10">
        <f>IF(BD44,BG43-E44,BG43)</f>
        <v>412.75000000000023</v>
      </c>
      <c r="BH44"/>
    </row>
    <row r="45" spans="1:60" hidden="1" x14ac:dyDescent="0.25">
      <c r="A45" s="6">
        <f>'St5 Input'!A30</f>
        <v>5</v>
      </c>
      <c r="B45" s="6">
        <f>'St5 Input'!B30</f>
        <v>5720</v>
      </c>
      <c r="C45" s="18" t="str">
        <f>'St5 Input'!C30</f>
        <v xml:space="preserve"> Standard Rework</v>
      </c>
      <c r="D45" s="22">
        <v>30</v>
      </c>
      <c r="E45" s="20">
        <f t="shared" si="10"/>
        <v>30</v>
      </c>
      <c r="F45" s="10">
        <f>K45+P45+U45+AE45+AJ45+Z45+AO45+AT45+AY45+BD45</f>
        <v>1</v>
      </c>
      <c r="G45" s="20" t="str">
        <f>'St5 Input'!F30</f>
        <v xml:space="preserve"> </v>
      </c>
      <c r="H45" s="21">
        <f>SUM(D17:D45)</f>
        <v>647</v>
      </c>
      <c r="I45" s="23">
        <f>H45/D12</f>
        <v>0.89767603191120338</v>
      </c>
      <c r="K45" s="10"/>
      <c r="L45" s="8">
        <f t="shared" si="1"/>
        <v>42690.354166666664</v>
      </c>
      <c r="M45" s="10">
        <f t="shared" si="2"/>
        <v>0</v>
      </c>
      <c r="N45" s="10">
        <f t="shared" si="3"/>
        <v>720.75000000000023</v>
      </c>
      <c r="O45" s="12"/>
      <c r="P45" s="10"/>
      <c r="Q45" s="8">
        <f t="shared" si="4"/>
        <v>42690.354166666664</v>
      </c>
      <c r="R45" s="10">
        <f t="shared" si="5"/>
        <v>0</v>
      </c>
      <c r="S45" s="10">
        <f t="shared" si="6"/>
        <v>720.75000000000023</v>
      </c>
      <c r="T45" s="14"/>
      <c r="U45" s="7"/>
      <c r="V45" s="8">
        <f t="shared" si="7"/>
        <v>42690.354166666664</v>
      </c>
      <c r="W45" s="7">
        <f t="shared" si="9"/>
        <v>0</v>
      </c>
      <c r="X45" s="10">
        <f t="shared" si="8"/>
        <v>720.75000000000023</v>
      </c>
      <c r="Y45" s="14"/>
      <c r="Z45" s="7"/>
      <c r="AA45" s="8">
        <f>IF(IF(Z45,1,0),IF(IF(MOD((AA44+TIME(0,E45,0)),1)&gt;D$1,1,0),IF(IF(MOD((AA44+TIME(0,E45,0)),1)&lt;D$4,1,0),AA44+TIME(0,E45,0),(MOD(AA44+TIME(0,E45,0),1)-D$4)+D$1),"Under"),AA44)</f>
        <v>42690.354166666664</v>
      </c>
      <c r="AB45" s="10">
        <f>IF(Z45,AB44+E45,AB44)</f>
        <v>0</v>
      </c>
      <c r="AC45" s="10">
        <f>IF(Z45,AC44-E45,AC44)</f>
        <v>720.75000000000023</v>
      </c>
      <c r="AD45" s="14"/>
      <c r="AE45" s="7"/>
      <c r="AF45" s="8">
        <f>IF(IF(AE45,1,0),IF(IF(MOD((AF44+TIME(0,E45,0)),1)&gt;D$1,1,0),IF(IF(MOD((AF44+TIME(0,E45,0)),1)&lt;D$4,1,0),AF44+TIME(0,E45,0),(MOD(AF44+TIME(0,E45,0),1)-D$4)+D$1),"Under"),AF44)</f>
        <v>42690.354166666664</v>
      </c>
      <c r="AG45" s="7">
        <f>IF(P45,R44+E45,R44)</f>
        <v>0</v>
      </c>
      <c r="AH45" s="10">
        <f>IF(AE45,AH44-E45,AH44)</f>
        <v>720.75000000000023</v>
      </c>
      <c r="AI45" s="14"/>
      <c r="AJ45" s="7"/>
      <c r="AK45" s="8">
        <f>IF(IF(AJ45,1,0),IF(IF(MOD((AK44+TIME(0,E45,0)),1)&gt;D$1,1,0),IF(IF(MOD((AK44+TIME(0,E45,0)),1)&lt;D$4,1,0),AK44+TIME(0,E45,0),(MOD(AK44+TIME(0,E45,0),1)-D$4)+D$1),"Under"),AK44)</f>
        <v>42690.354166666664</v>
      </c>
      <c r="AL45" s="7">
        <f>IF(AJ45,AL44+E45,AL44)</f>
        <v>0</v>
      </c>
      <c r="AM45" s="10">
        <f>IF(AJ45,AM44-E45,AM44)</f>
        <v>720.75000000000023</v>
      </c>
      <c r="AN45" s="12"/>
      <c r="AO45" s="7"/>
      <c r="AP45" s="15">
        <f>IF(IF(AO45,1,0),IF(IF(MOD((AP44+TIME(0,E45,0)),1)&gt;D$1,1,0),IF(IF(MOD((AP44+TIME(0,E45,0)),1)&lt;D$4,1,0),AP44+TIME(0,E45,0),(MOD(AP44+TIME(0,E45,0),1)-D$4)+D$1),"Under"),AP44)</f>
        <v>42690.354166666664</v>
      </c>
      <c r="AQ45" s="7">
        <f>IF(AO45,AQ44+E45,AQ44)</f>
        <v>0</v>
      </c>
      <c r="AR45" s="10">
        <f>IF(AO45,AR44-E45,AR44)</f>
        <v>720.75000000000023</v>
      </c>
      <c r="AS45" s="12"/>
      <c r="AT45" s="7"/>
      <c r="AU45" s="8">
        <f>IF(IF(AT45,1,0),IF(IF(MOD((AU44+TIME(0,E45,0)),1)&gt;D$1,1,0),IF(IF(MOD((AU44+TIME(0,E45,0)),1)&lt;D$4,1,0),AU44+TIME(0,E45,0),(MOD(AU44+TIME(0,E45,0),1)-D$4)+D$1),"Under"),AU44)</f>
        <v>42690.354166666664</v>
      </c>
      <c r="AV45" s="7">
        <f>IF(AT45,AV44+E45,AV44)</f>
        <v>0</v>
      </c>
      <c r="AW45" s="7">
        <f>IF(AT45,AW44-E45,AW44)</f>
        <v>720.75000000000023</v>
      </c>
      <c r="AY45" s="10">
        <v>1</v>
      </c>
      <c r="AZ45" s="26">
        <f>IF(IF(AY45,1,0),IF(IF(MOD((AZ44+TIME(0,E45,0)),1)&gt;D$1,1,0),IF(IF(MOD((AZ44+TIME(0,E45,0)),1)&lt;D$4,1,0),AZ44+TIME(0,E45,0),(MOD(AZ44+TIME(0,E45,0),1)-D$4)+D$1),"Under"),AZ44)</f>
        <v>0.23541666664823419</v>
      </c>
      <c r="BA45" s="7">
        <f>IF(AY45,BA44+E45,BA44)</f>
        <v>309</v>
      </c>
      <c r="BB45" s="10">
        <f>IF(AY45,BB44-E45,BB44)</f>
        <v>411.75000000000023</v>
      </c>
      <c r="BC45"/>
      <c r="BD45" s="10"/>
      <c r="BE45" s="8">
        <f>IF(IF(BD45,1,0),IF(IF(MOD((BE44+TIME(0,E45,0)),1)&gt;D$1,1,0),IF(IF(MOD((BE44+TIME(0,E45,0)),1)&lt;D$4,1,0),BE44+TIME(0,E45,0),(MOD(BE44+TIME(0,E45,0),1)-D$4)+D$1),"Under"),BE44)</f>
        <v>0.2347222222026579</v>
      </c>
      <c r="BF45" s="18">
        <f>IF(BD45,BF44+E45,BF44)</f>
        <v>308</v>
      </c>
      <c r="BG45" s="10">
        <f>IF(BD45,BG44-E45,BG44)</f>
        <v>412.75000000000023</v>
      </c>
      <c r="BH45"/>
    </row>
    <row r="46" spans="1:60" hidden="1" x14ac:dyDescent="0.25">
      <c r="A46" s="6" t="str">
        <f>'St5 Input'!A31</f>
        <v>Station</v>
      </c>
      <c r="B46" s="6" t="str">
        <f>'St5 Input'!B31</f>
        <v xml:space="preserve"> Process_#</v>
      </c>
      <c r="C46" s="6"/>
      <c r="D46" s="20"/>
      <c r="E46" s="20">
        <f t="shared" si="10"/>
        <v>0</v>
      </c>
      <c r="F46" s="10">
        <f>K46+P46+U46+AE46+AJ46+Z46+AO46+AT46+AY46+BD46</f>
        <v>0</v>
      </c>
      <c r="G46" s="20"/>
      <c r="H46" s="19" t="str">
        <f>'St5 Input'!D31</f>
        <v xml:space="preserve"> 7.0x20</v>
      </c>
      <c r="I46" s="19">
        <f>'St5 Input'!G31</f>
        <v>206173</v>
      </c>
      <c r="K46" s="10"/>
      <c r="L46" s="8">
        <f t="shared" si="1"/>
        <v>42690.354166666664</v>
      </c>
      <c r="M46" s="10">
        <f t="shared" si="2"/>
        <v>0</v>
      </c>
      <c r="N46" s="10">
        <f t="shared" si="3"/>
        <v>720.75000000000023</v>
      </c>
      <c r="O46" s="12"/>
      <c r="P46" s="10"/>
      <c r="Q46" s="8">
        <f t="shared" si="4"/>
        <v>42690.354166666664</v>
      </c>
      <c r="R46" s="10">
        <f t="shared" si="5"/>
        <v>0</v>
      </c>
      <c r="S46" s="10">
        <f t="shared" si="6"/>
        <v>720.75000000000023</v>
      </c>
      <c r="T46" s="14"/>
      <c r="U46" s="7"/>
      <c r="V46" s="8">
        <f t="shared" si="7"/>
        <v>42690.354166666664</v>
      </c>
      <c r="W46" s="7">
        <f t="shared" si="9"/>
        <v>0</v>
      </c>
      <c r="X46" s="10">
        <f t="shared" si="8"/>
        <v>720.75000000000023</v>
      </c>
      <c r="Y46" s="14"/>
      <c r="Z46" s="7"/>
      <c r="AA46" s="8">
        <f>IF(IF(Z46,1,0),IF(IF(MOD((AA45+TIME(0,E46,0)),1)&gt;D$1,1,0),IF(IF(MOD((AA45+TIME(0,E46,0)),1)&lt;D$4,1,0),AA45+TIME(0,E46,0),(MOD(AA45+TIME(0,E46,0),1)-D$4)+D$1),"Under"),AA45)</f>
        <v>42690.354166666664</v>
      </c>
      <c r="AB46" s="10">
        <f>IF(Z46,AB45+E46,AB45)</f>
        <v>0</v>
      </c>
      <c r="AC46" s="10">
        <f>IF(Z46,AC45-E46,AC45)</f>
        <v>720.75000000000023</v>
      </c>
      <c r="AD46" s="14"/>
      <c r="AE46" s="7"/>
      <c r="AF46" s="8">
        <f>IF(IF(AE46,1,0),IF(IF(MOD((AF45+TIME(0,E46,0)),1)&gt;D$1,1,0),IF(IF(MOD((AF45+TIME(0,E46,0)),1)&lt;D$4,1,0),AF45+TIME(0,E46,0),(MOD(AF45+TIME(0,E46,0),1)-D$4)+D$1),"Under"),AF45)</f>
        <v>42690.354166666664</v>
      </c>
      <c r="AG46" s="7">
        <f>IF(P46,R45+E46,R45)</f>
        <v>0</v>
      </c>
      <c r="AH46" s="10">
        <f>IF(AE46,AH45-E46,AH45)</f>
        <v>720.75000000000023</v>
      </c>
      <c r="AI46" s="14"/>
      <c r="AJ46" s="7"/>
      <c r="AK46" s="8">
        <f>IF(IF(AJ46,1,0),IF(IF(MOD((AK45+TIME(0,E46,0)),1)&gt;D$1,1,0),IF(IF(MOD((AK45+TIME(0,E46,0)),1)&lt;D$4,1,0),AK45+TIME(0,E46,0),(MOD(AK45+TIME(0,E46,0),1)-D$4)+D$1),"Under"),AK45)</f>
        <v>42690.354166666664</v>
      </c>
      <c r="AL46" s="7">
        <f>IF(AJ46,AL45+E46,AL45)</f>
        <v>0</v>
      </c>
      <c r="AM46" s="10">
        <f>IF(AJ46,AM45-E46,AM45)</f>
        <v>720.75000000000023</v>
      </c>
      <c r="AN46" s="12"/>
      <c r="AO46" s="7"/>
      <c r="AP46" s="15">
        <f>IF(IF(AO46,1,0),IF(IF(MOD((AP45+TIME(0,E46,0)),1)&gt;D$1,1,0),IF(IF(MOD((AP45+TIME(0,E46,0)),1)&lt;D$4,1,0),AP45+TIME(0,E46,0),(MOD(AP45+TIME(0,E46,0),1)-D$4)+D$1),"Under"),AP45)</f>
        <v>42690.354166666664</v>
      </c>
      <c r="AQ46" s="7">
        <f>IF(AO46,AQ45+E46,AQ45)</f>
        <v>0</v>
      </c>
      <c r="AR46" s="10">
        <f>IF(AO46,AR45-E46,AR45)</f>
        <v>720.75000000000023</v>
      </c>
      <c r="AS46" s="12"/>
      <c r="AT46" s="7"/>
      <c r="AU46" s="8">
        <f>IF(IF(AT46,1,0),IF(IF(MOD((AU45+TIME(0,E46,0)),1)&gt;D$1,1,0),IF(IF(MOD((AU45+TIME(0,E46,0)),1)&lt;D$4,1,0),AU45+TIME(0,E46,0),(MOD(AU45+TIME(0,E46,0),1)-D$4)+D$1),"Under"),AU45)</f>
        <v>42690.354166666664</v>
      </c>
      <c r="AV46" s="7">
        <f>IF(AT46,AV45+E46,AV45)</f>
        <v>0</v>
      </c>
      <c r="AW46" s="7">
        <f>IF(AT46,AW45-E46,AW45)</f>
        <v>720.75000000000023</v>
      </c>
      <c r="AY46" s="10"/>
      <c r="AZ46" s="8">
        <f>IF(IF(AY46,1,0),IF(IF(MOD((AZ45+TIME(0,E46,0)),1)&gt;D$1,1,0),IF(IF(MOD((AZ45+TIME(0,E46,0)),1)&lt;D$4,1,0),AZ45+TIME(0,E46,0),(MOD(AZ45+TIME(0,E46,0),1)-D$4)+D$1),"Under"),AZ45)</f>
        <v>0.23541666664823419</v>
      </c>
      <c r="BA46" s="7">
        <f>IF(AY46,BA45+E46,BA45)</f>
        <v>309</v>
      </c>
      <c r="BB46" s="10">
        <f>IF(AY46,BB45-E46,BB45)</f>
        <v>411.75000000000023</v>
      </c>
      <c r="BC46"/>
      <c r="BD46" s="10"/>
      <c r="BE46" s="8">
        <f>IF(IF(BD46,1,0),IF(IF(MOD((BE45+TIME(0,E46,0)),1)&gt;D$1,1,0),IF(IF(MOD((BE45+TIME(0,E46,0)),1)&lt;D$4,1,0),BE45+TIME(0,E46,0),(MOD(BE45+TIME(0,E46,0),1)-D$4)+D$1),"Under"),BE45)</f>
        <v>0.2347222222026579</v>
      </c>
      <c r="BF46" s="18">
        <f>IF(BD46,BF45+E46,BF45)</f>
        <v>308</v>
      </c>
      <c r="BG46" s="10">
        <f>IF(BD46,BG45-E46,BG45)</f>
        <v>412.75000000000023</v>
      </c>
      <c r="BH46"/>
    </row>
    <row r="47" spans="1:60" hidden="1" x14ac:dyDescent="0.25">
      <c r="A47" s="6">
        <f>'St5 Input'!A32</f>
        <v>4</v>
      </c>
      <c r="B47" s="6">
        <f>'St5 Input'!B32</f>
        <v>4010</v>
      </c>
      <c r="C47" s="6" t="str">
        <f>'St5 Input'!C32</f>
        <v xml:space="preserve"> Finish Water Heater</v>
      </c>
      <c r="D47" s="20">
        <f>'St5 Input'!D32</f>
        <v>10</v>
      </c>
      <c r="E47" s="20">
        <f t="shared" si="10"/>
        <v>10</v>
      </c>
      <c r="F47" s="10">
        <f>K47+P47+U47+AE47+AJ47+Z47+AO47+AT47+AY47+BD47</f>
        <v>1</v>
      </c>
      <c r="G47" s="20" t="str">
        <f>'St5 Input'!F32</f>
        <v xml:space="preserve"> SR</v>
      </c>
      <c r="H47" s="19" t="str">
        <f>'St5 Input'!G32</f>
        <v xml:space="preserve"> </v>
      </c>
      <c r="I47" s="8"/>
      <c r="K47" s="10"/>
      <c r="L47" s="8">
        <f t="shared" si="1"/>
        <v>42690.354166666664</v>
      </c>
      <c r="M47" s="10">
        <f t="shared" si="2"/>
        <v>0</v>
      </c>
      <c r="N47" s="10">
        <f t="shared" si="3"/>
        <v>720.75000000000023</v>
      </c>
      <c r="O47" s="12"/>
      <c r="P47" s="10"/>
      <c r="Q47" s="8">
        <f t="shared" si="4"/>
        <v>42690.354166666664</v>
      </c>
      <c r="R47" s="10">
        <f t="shared" si="5"/>
        <v>0</v>
      </c>
      <c r="S47" s="10">
        <f t="shared" si="6"/>
        <v>720.75000000000023</v>
      </c>
      <c r="T47" s="14"/>
      <c r="U47" s="7"/>
      <c r="V47" s="8">
        <f t="shared" si="7"/>
        <v>42690.354166666664</v>
      </c>
      <c r="W47" s="7">
        <f t="shared" si="9"/>
        <v>0</v>
      </c>
      <c r="X47" s="10">
        <f t="shared" si="8"/>
        <v>720.75000000000023</v>
      </c>
      <c r="Y47" s="14"/>
      <c r="Z47" s="7"/>
      <c r="AA47" s="8">
        <f>IF(IF(Z47,1,0),IF(IF(MOD((AA46+TIME(0,E47,0)),1)&gt;D$1,1,0),IF(IF(MOD((AA46+TIME(0,E47,0)),1)&lt;D$4,1,0),AA46+TIME(0,E47,0),(MOD(AA46+TIME(0,E47,0),1)-D$4)+D$1),"Under"),AA46)</f>
        <v>42690.354166666664</v>
      </c>
      <c r="AB47" s="10">
        <f>IF(Z47,AB46+E47,AB46)</f>
        <v>0</v>
      </c>
      <c r="AC47" s="10">
        <f>IF(Z47,AC46-E47,AC46)</f>
        <v>720.75000000000023</v>
      </c>
      <c r="AD47" s="14"/>
      <c r="AE47" s="7"/>
      <c r="AF47" s="8">
        <f>IF(IF(AE47,1,0),IF(IF(MOD((AF46+TIME(0,E47,0)),1)&gt;D$1,1,0),IF(IF(MOD((AF46+TIME(0,E47,0)),1)&lt;D$4,1,0),AF46+TIME(0,E47,0),(MOD(AF46+TIME(0,E47,0),1)-D$4)+D$1),"Under"),AF46)</f>
        <v>42690.354166666664</v>
      </c>
      <c r="AG47" s="7">
        <f>IF(P47,R46+E47,R46)</f>
        <v>0</v>
      </c>
      <c r="AH47" s="10">
        <f>IF(AE47,AH46-E47,AH46)</f>
        <v>720.75000000000023</v>
      </c>
      <c r="AI47" s="14"/>
      <c r="AJ47" s="7">
        <v>1</v>
      </c>
      <c r="AK47" s="8">
        <f>IF(IF(AJ47,1,0),IF(IF(MOD((AK46+TIME(0,E47,0)),1)&gt;D$1,1,0),IF(IF(MOD((AK46+TIME(0,E47,0)),1)&lt;D$4,1,0),AK46+TIME(0,E47,0),(MOD(AK46+TIME(0,E47,0),1)-D$4)+D$1),"Under"),AK46)</f>
        <v>42690.361111111109</v>
      </c>
      <c r="AL47" s="7">
        <f>IF(AJ47,AL46+E47,AL46)</f>
        <v>10</v>
      </c>
      <c r="AM47" s="10">
        <f>IF(AJ47,AM46-E47,AM46)</f>
        <v>710.75000000000023</v>
      </c>
      <c r="AN47" s="12"/>
      <c r="AO47" s="7"/>
      <c r="AP47" s="15">
        <f>IF(IF(AO47,1,0),IF(IF(MOD((AP46+TIME(0,E47,0)),1)&gt;D$1,1,0),IF(IF(MOD((AP46+TIME(0,E47,0)),1)&lt;D$4,1,0),AP46+TIME(0,E47,0),(MOD(AP46+TIME(0,E47,0),1)-D$4)+D$1),"Under"),AP46)</f>
        <v>42690.354166666664</v>
      </c>
      <c r="AQ47" s="7">
        <f>IF(AO47,AQ46+E47,AQ46)</f>
        <v>0</v>
      </c>
      <c r="AR47" s="10">
        <f>IF(AO47,AR46-E47,AR46)</f>
        <v>720.75000000000023</v>
      </c>
      <c r="AS47" s="12"/>
      <c r="AT47" s="7"/>
      <c r="AU47" s="8">
        <f>IF(IF(AT47,1,0),IF(IF(MOD((AU46+TIME(0,E47,0)),1)&gt;D$1,1,0),IF(IF(MOD((AU46+TIME(0,E47,0)),1)&lt;D$4,1,0),AU46+TIME(0,E47,0),(MOD(AU46+TIME(0,E47,0),1)-D$4)+D$1),"Under"),AU46)</f>
        <v>42690.354166666664</v>
      </c>
      <c r="AV47" s="7">
        <f>IF(AT47,AV46+E47,AV46)</f>
        <v>0</v>
      </c>
      <c r="AW47" s="7">
        <f>IF(AT47,AW46-E47,AW46)</f>
        <v>720.75000000000023</v>
      </c>
      <c r="AY47" s="10"/>
      <c r="AZ47" s="8">
        <f>IF(IF(AY47,1,0),IF(IF(MOD((AZ46+TIME(0,E47,0)),1)&gt;D$1,1,0),IF(IF(MOD((AZ46+TIME(0,E47,0)),1)&lt;D$4,1,0),AZ46+TIME(0,E47,0),(MOD(AZ46+TIME(0,E47,0),1)-D$4)+D$1),"Under"),AZ46)</f>
        <v>0.23541666664823419</v>
      </c>
      <c r="BA47" s="7">
        <f>IF(AY47,BA46+E47,BA46)</f>
        <v>309</v>
      </c>
      <c r="BB47" s="10">
        <f>IF(AY47,BB46-E47,BB46)</f>
        <v>411.75000000000023</v>
      </c>
      <c r="BC47"/>
      <c r="BD47" s="10"/>
      <c r="BE47" s="8">
        <f>IF(IF(BD47,1,0),IF(IF(MOD((BE46+TIME(0,E47,0)),1)&gt;D$1,1,0),IF(IF(MOD((BE46+TIME(0,E47,0)),1)&lt;D$4,1,0),BE46+TIME(0,E47,0),(MOD(BE46+TIME(0,E47,0),1)-D$4)+D$1),"Under"),BE46)</f>
        <v>0.2347222222026579</v>
      </c>
      <c r="BF47" s="18">
        <f>IF(BD47,BF46+E47,BF46)</f>
        <v>308</v>
      </c>
      <c r="BG47" s="10">
        <f>IF(BD47,BG46-E47,BG46)</f>
        <v>412.75000000000023</v>
      </c>
      <c r="BH47"/>
    </row>
    <row r="48" spans="1:60" hidden="1" x14ac:dyDescent="0.25">
      <c r="A48" s="6">
        <f>'St5 Input'!A33</f>
        <v>4</v>
      </c>
      <c r="B48" s="6">
        <f>'St5 Input'!B33</f>
        <v>4020</v>
      </c>
      <c r="C48" s="6" t="str">
        <f>'St5 Input'!C33</f>
        <v xml:space="preserve"> Outside Water Fill</v>
      </c>
      <c r="D48" s="20">
        <f>'St5 Input'!D33</f>
        <v>6</v>
      </c>
      <c r="E48" s="20">
        <f t="shared" si="10"/>
        <v>6</v>
      </c>
      <c r="F48" s="10">
        <f>K48+P48+U48+AE48+AJ48+Z48+AO48+AT48+AY48+BD48</f>
        <v>1</v>
      </c>
      <c r="G48" s="20" t="str">
        <f>'St5 Input'!F33</f>
        <v xml:space="preserve"> SR</v>
      </c>
      <c r="H48" s="19" t="str">
        <f>'St5 Input'!G33</f>
        <v xml:space="preserve"> </v>
      </c>
      <c r="I48" s="8"/>
      <c r="K48" s="10"/>
      <c r="L48" s="8">
        <f t="shared" si="1"/>
        <v>42690.354166666664</v>
      </c>
      <c r="M48" s="10">
        <f t="shared" si="2"/>
        <v>0</v>
      </c>
      <c r="N48" s="10">
        <f t="shared" si="3"/>
        <v>720.75000000000023</v>
      </c>
      <c r="O48" s="12"/>
      <c r="P48" s="10"/>
      <c r="Q48" s="8">
        <f t="shared" si="4"/>
        <v>42690.354166666664</v>
      </c>
      <c r="R48" s="10">
        <f t="shared" si="5"/>
        <v>0</v>
      </c>
      <c r="S48" s="10">
        <f t="shared" si="6"/>
        <v>720.75000000000023</v>
      </c>
      <c r="T48" s="14"/>
      <c r="U48" s="7"/>
      <c r="V48" s="8">
        <f t="shared" si="7"/>
        <v>42690.354166666664</v>
      </c>
      <c r="W48" s="7">
        <f t="shared" si="9"/>
        <v>0</v>
      </c>
      <c r="X48" s="10">
        <f t="shared" si="8"/>
        <v>720.75000000000023</v>
      </c>
      <c r="Y48" s="14"/>
      <c r="Z48" s="7"/>
      <c r="AA48" s="8">
        <f>IF(IF(Z48,1,0),IF(IF(MOD((AA47+TIME(0,E48,0)),1)&gt;D$1,1,0),IF(IF(MOD((AA47+TIME(0,E48,0)),1)&lt;D$4,1,0),AA47+TIME(0,E48,0),(MOD(AA47+TIME(0,E48,0),1)-D$4)+D$1),"Under"),AA47)</f>
        <v>42690.354166666664</v>
      </c>
      <c r="AB48" s="10">
        <f>IF(Z48,AB47+E48,AB47)</f>
        <v>0</v>
      </c>
      <c r="AC48" s="10">
        <f>IF(Z48,AC47-E48,AC47)</f>
        <v>720.75000000000023</v>
      </c>
      <c r="AD48" s="14"/>
      <c r="AE48" s="7"/>
      <c r="AF48" s="8">
        <f>IF(IF(AE48,1,0),IF(IF(MOD((AF47+TIME(0,E48,0)),1)&gt;D$1,1,0),IF(IF(MOD((AF47+TIME(0,E48,0)),1)&lt;D$4,1,0),AF47+TIME(0,E48,0),(MOD(AF47+TIME(0,E48,0),1)-D$4)+D$1),"Under"),AF47)</f>
        <v>42690.354166666664</v>
      </c>
      <c r="AG48" s="7">
        <f>IF(P48,R47+E48,R47)</f>
        <v>0</v>
      </c>
      <c r="AH48" s="10">
        <f>IF(AE48,AH47-E48,AH47)</f>
        <v>720.75000000000023</v>
      </c>
      <c r="AI48" s="14"/>
      <c r="AJ48" s="7">
        <v>1</v>
      </c>
      <c r="AK48" s="8">
        <f>IF(IF(AJ48,1,0),IF(IF(MOD((AK47+TIME(0,E48,0)),1)&gt;D$1,1,0),IF(IF(MOD((AK47+TIME(0,E48,0)),1)&lt;D$4,1,0),AK47+TIME(0,E48,0),(MOD(AK47+TIME(0,E48,0),1)-D$4)+D$1),"Under"),AK47)</f>
        <v>42690.365277777775</v>
      </c>
      <c r="AL48" s="7">
        <f>IF(AJ48,AL47+E48,AL47)</f>
        <v>16</v>
      </c>
      <c r="AM48" s="10">
        <f>IF(AJ48,AM47-E48,AM47)</f>
        <v>704.75000000000023</v>
      </c>
      <c r="AN48" s="12"/>
      <c r="AO48" s="7"/>
      <c r="AP48" s="15">
        <f>IF(IF(AO48,1,0),IF(IF(MOD((AP47+TIME(0,E48,0)),1)&gt;D$1,1,0),IF(IF(MOD((AP47+TIME(0,E48,0)),1)&lt;D$4,1,0),AP47+TIME(0,E48,0),(MOD(AP47+TIME(0,E48,0),1)-D$4)+D$1),"Under"),AP47)</f>
        <v>42690.354166666664</v>
      </c>
      <c r="AQ48" s="7">
        <f>IF(AO48,AQ47+E48,AQ47)</f>
        <v>0</v>
      </c>
      <c r="AR48" s="10">
        <f>IF(AO48,AR47-E48,AR47)</f>
        <v>720.75000000000023</v>
      </c>
      <c r="AS48" s="12"/>
      <c r="AT48" s="7"/>
      <c r="AU48" s="8">
        <f>IF(IF(AT48,1,0),IF(IF(MOD((AU47+TIME(0,E48,0)),1)&gt;D$1,1,0),IF(IF(MOD((AU47+TIME(0,E48,0)),1)&lt;D$4,1,0),AU47+TIME(0,E48,0),(MOD(AU47+TIME(0,E48,0),1)-D$4)+D$1),"Under"),AU47)</f>
        <v>42690.354166666664</v>
      </c>
      <c r="AV48" s="7">
        <f>IF(AT48,AV47+E48,AV47)</f>
        <v>0</v>
      </c>
      <c r="AW48" s="7">
        <f>IF(AT48,AW47-E48,AW47)</f>
        <v>720.75000000000023</v>
      </c>
      <c r="AY48" s="10"/>
      <c r="AZ48" s="8">
        <f>IF(IF(AY48,1,0),IF(IF(MOD((AZ47+TIME(0,E48,0)),1)&gt;D$1,1,0),IF(IF(MOD((AZ47+TIME(0,E48,0)),1)&lt;D$4,1,0),AZ47+TIME(0,E48,0),(MOD(AZ47+TIME(0,E48,0),1)-D$4)+D$1),"Under"),AZ47)</f>
        <v>0.23541666664823419</v>
      </c>
      <c r="BA48" s="7">
        <f>IF(AY48,BA47+E48,BA47)</f>
        <v>309</v>
      </c>
      <c r="BB48" s="10">
        <f>IF(AY48,BB47-E48,BB47)</f>
        <v>411.75000000000023</v>
      </c>
      <c r="BC48"/>
      <c r="BD48" s="10"/>
      <c r="BE48" s="8">
        <f>IF(IF(BD48,1,0),IF(IF(MOD((BE47+TIME(0,E48,0)),1)&gt;D$1,1,0),IF(IF(MOD((BE47+TIME(0,E48,0)),1)&lt;D$4,1,0),BE47+TIME(0,E48,0),(MOD(BE47+TIME(0,E48,0),1)-D$4)+D$1),"Under"),BE47)</f>
        <v>0.2347222222026579</v>
      </c>
      <c r="BF48" s="18">
        <f>IF(BD48,BF47+E48,BF47)</f>
        <v>308</v>
      </c>
      <c r="BG48" s="10">
        <f>IF(BD48,BG47-E48,BG47)</f>
        <v>412.75000000000023</v>
      </c>
      <c r="BH48"/>
    </row>
    <row r="49" spans="1:60" hidden="1" x14ac:dyDescent="0.25">
      <c r="A49" s="6">
        <f>'St5 Input'!A34</f>
        <v>4</v>
      </c>
      <c r="B49" s="6">
        <f>'St5 Input'!B34</f>
        <v>4030</v>
      </c>
      <c r="C49" s="6" t="str">
        <f>'St5 Input'!C34</f>
        <v xml:space="preserve"> Install Outside Shower</v>
      </c>
      <c r="D49" s="20">
        <f>'St5 Input'!D34</f>
        <v>5</v>
      </c>
      <c r="E49" s="20">
        <f t="shared" si="10"/>
        <v>5</v>
      </c>
      <c r="F49" s="10">
        <f>K49+P49+U49+AE49+AJ49+Z49+AO49+AT49+AY49+BD49</f>
        <v>1</v>
      </c>
      <c r="G49" s="20" t="str">
        <f>'St5 Input'!F34</f>
        <v xml:space="preserve"> SR</v>
      </c>
      <c r="H49" s="19" t="str">
        <f>'St5 Input'!G34</f>
        <v xml:space="preserve"> </v>
      </c>
      <c r="I49" s="8"/>
      <c r="K49" s="10"/>
      <c r="L49" s="8">
        <f t="shared" si="1"/>
        <v>42690.354166666664</v>
      </c>
      <c r="M49" s="10">
        <f t="shared" si="2"/>
        <v>0</v>
      </c>
      <c r="N49" s="10">
        <f t="shared" si="3"/>
        <v>720.75000000000023</v>
      </c>
      <c r="O49" s="12"/>
      <c r="P49" s="10"/>
      <c r="Q49" s="8">
        <f t="shared" si="4"/>
        <v>42690.354166666664</v>
      </c>
      <c r="R49" s="10">
        <f t="shared" si="5"/>
        <v>0</v>
      </c>
      <c r="S49" s="10">
        <f t="shared" si="6"/>
        <v>720.75000000000023</v>
      </c>
      <c r="T49" s="14"/>
      <c r="U49" s="7"/>
      <c r="V49" s="8">
        <f t="shared" si="7"/>
        <v>42690.354166666664</v>
      </c>
      <c r="W49" s="7">
        <f t="shared" si="9"/>
        <v>0</v>
      </c>
      <c r="X49" s="10">
        <f t="shared" si="8"/>
        <v>720.75000000000023</v>
      </c>
      <c r="Y49" s="14"/>
      <c r="Z49" s="7"/>
      <c r="AA49" s="8">
        <f>IF(IF(Z49,1,0),IF(IF(MOD((AA48+TIME(0,E49,0)),1)&gt;D$1,1,0),IF(IF(MOD((AA48+TIME(0,E49,0)),1)&lt;D$4,1,0),AA48+TIME(0,E49,0),(MOD(AA48+TIME(0,E49,0),1)-D$4)+D$1),"Under"),AA48)</f>
        <v>42690.354166666664</v>
      </c>
      <c r="AB49" s="10">
        <f>IF(Z49,AB48+E49,AB48)</f>
        <v>0</v>
      </c>
      <c r="AC49" s="10">
        <f>IF(Z49,AC48-E49,AC48)</f>
        <v>720.75000000000023</v>
      </c>
      <c r="AD49" s="14"/>
      <c r="AE49" s="7"/>
      <c r="AF49" s="8">
        <f>IF(IF(AE49,1,0),IF(IF(MOD((AF48+TIME(0,E49,0)),1)&gt;D$1,1,0),IF(IF(MOD((AF48+TIME(0,E49,0)),1)&lt;D$4,1,0),AF48+TIME(0,E49,0),(MOD(AF48+TIME(0,E49,0),1)-D$4)+D$1),"Under"),AF48)</f>
        <v>42690.354166666664</v>
      </c>
      <c r="AG49" s="7">
        <f>IF(P49,R48+E49,R48)</f>
        <v>0</v>
      </c>
      <c r="AH49" s="10">
        <f>IF(AE49,AH48-E49,AH48)</f>
        <v>720.75000000000023</v>
      </c>
      <c r="AI49" s="14"/>
      <c r="AJ49" s="7">
        <v>1</v>
      </c>
      <c r="AK49" s="8">
        <f>IF(IF(AJ49,1,0),IF(IF(MOD((AK48+TIME(0,E49,0)),1)&gt;D$1,1,0),IF(IF(MOD((AK48+TIME(0,E49,0)),1)&lt;D$4,1,0),AK48+TIME(0,E49,0),(MOD(AK48+TIME(0,E49,0),1)-D$4)+D$1),"Under"),AK48)</f>
        <v>42690.368749999994</v>
      </c>
      <c r="AL49" s="7">
        <f>IF(AJ49,AL48+E49,AL48)</f>
        <v>21</v>
      </c>
      <c r="AM49" s="10">
        <f>IF(AJ49,AM48-E49,AM48)</f>
        <v>699.75000000000023</v>
      </c>
      <c r="AN49" s="12"/>
      <c r="AO49" s="7"/>
      <c r="AP49" s="15">
        <f>IF(IF(AO49,1,0),IF(IF(MOD((AP48+TIME(0,E49,0)),1)&gt;D$1,1,0),IF(IF(MOD((AP48+TIME(0,E49,0)),1)&lt;D$4,1,0),AP48+TIME(0,E49,0),(MOD(AP48+TIME(0,E49,0),1)-D$4)+D$1),"Under"),AP48)</f>
        <v>42690.354166666664</v>
      </c>
      <c r="AQ49" s="7">
        <f>IF(AO49,AQ48+E49,AQ48)</f>
        <v>0</v>
      </c>
      <c r="AR49" s="10">
        <f>IF(AO49,AR48-E49,AR48)</f>
        <v>720.75000000000023</v>
      </c>
      <c r="AS49" s="12"/>
      <c r="AT49" s="7"/>
      <c r="AU49" s="8">
        <f>IF(IF(AT49,1,0),IF(IF(MOD((AU48+TIME(0,E49,0)),1)&gt;D$1,1,0),IF(IF(MOD((AU48+TIME(0,E49,0)),1)&lt;D$4,1,0),AU48+TIME(0,E49,0),(MOD(AU48+TIME(0,E49,0),1)-D$4)+D$1),"Under"),AU48)</f>
        <v>42690.354166666664</v>
      </c>
      <c r="AV49" s="7">
        <f>IF(AT49,AV48+E49,AV48)</f>
        <v>0</v>
      </c>
      <c r="AW49" s="7">
        <f>IF(AT49,AW48-E49,AW48)</f>
        <v>720.75000000000023</v>
      </c>
      <c r="AY49" s="10"/>
      <c r="AZ49" s="8">
        <f>IF(IF(AY49,1,0),IF(IF(MOD((AZ48+TIME(0,E49,0)),1)&gt;D$1,1,0),IF(IF(MOD((AZ48+TIME(0,E49,0)),1)&lt;D$4,1,0),AZ48+TIME(0,E49,0),(MOD(AZ48+TIME(0,E49,0),1)-D$4)+D$1),"Under"),AZ48)</f>
        <v>0.23541666664823419</v>
      </c>
      <c r="BA49" s="7">
        <f>IF(AY49,BA48+E49,BA48)</f>
        <v>309</v>
      </c>
      <c r="BB49" s="10">
        <f>IF(AY49,BB48-E49,BB48)</f>
        <v>411.75000000000023</v>
      </c>
      <c r="BC49"/>
      <c r="BD49" s="10"/>
      <c r="BE49" s="8">
        <f>IF(IF(BD49,1,0),IF(IF(MOD((BE48+TIME(0,E49,0)),1)&gt;D$1,1,0),IF(IF(MOD((BE48+TIME(0,E49,0)),1)&lt;D$4,1,0),BE48+TIME(0,E49,0),(MOD(BE48+TIME(0,E49,0),1)-D$4)+D$1),"Under"),BE48)</f>
        <v>0.2347222222026579</v>
      </c>
      <c r="BF49" s="18">
        <f>IF(BD49,BF48+E49,BF48)</f>
        <v>308</v>
      </c>
      <c r="BG49" s="10">
        <f>IF(BD49,BG48-E49,BG48)</f>
        <v>412.75000000000023</v>
      </c>
      <c r="BH49"/>
    </row>
    <row r="50" spans="1:60" hidden="1" x14ac:dyDescent="0.25">
      <c r="A50" s="6">
        <f>'St5 Input'!A35</f>
        <v>4</v>
      </c>
      <c r="B50" s="6">
        <f>'St5 Input'!B35</f>
        <v>4040</v>
      </c>
      <c r="C50" s="6" t="str">
        <f>'St5 Input'!C35</f>
        <v xml:space="preserve"> LP Tray and Tanks</v>
      </c>
      <c r="D50" s="20">
        <f>'St5 Input'!D35</f>
        <v>7</v>
      </c>
      <c r="E50" s="20">
        <f t="shared" si="10"/>
        <v>7</v>
      </c>
      <c r="F50" s="10">
        <f>K50+P50+U50+AE50+AJ50+Z50+AO50+AT50+AY50+BD50</f>
        <v>1</v>
      </c>
      <c r="G50" s="20" t="str">
        <f>'St5 Input'!F35</f>
        <v xml:space="preserve"> SR</v>
      </c>
      <c r="H50" s="19" t="str">
        <f>'St5 Input'!G35</f>
        <v xml:space="preserve"> </v>
      </c>
      <c r="I50" s="8"/>
      <c r="K50" s="10"/>
      <c r="L50" s="8">
        <f t="shared" ref="L50:L81" si="11">IF(IF(K50,1,0),IF(IF(MOD((L49+TIME(0,E50,0)),1)&gt;D$1,1,0),IF(IF(MOD((L49+TIME(0,E50,0)),1)&lt;D$4,1,0),L49+TIME(0,E50,0),(MOD(L49+TIME(0,E50,0),1)-D$4)+D$1),"Under"),L49)</f>
        <v>42690.354166666664</v>
      </c>
      <c r="M50" s="10">
        <f t="shared" ref="M50:M81" si="12">IF(K50,M49+E50,M49)</f>
        <v>0</v>
      </c>
      <c r="N50" s="10">
        <f t="shared" ref="N50:N81" si="13">IF(K50,N49-E50,N49)</f>
        <v>720.75000000000023</v>
      </c>
      <c r="O50" s="12"/>
      <c r="P50" s="10"/>
      <c r="Q50" s="8">
        <f t="shared" ref="Q50:Q81" si="14">IF(IF(P50,1,0),IF(IF(MOD((Q49+TIME(0,E50,0)),1)&gt;D$1,1,0),IF(IF(MOD((Q49+TIME(0,E50,0)),1)&lt;D$4,1,0),Q49+TIME(0,E50,0),(MOD(Q49+TIME(0,E50,0),1)-D$4)+D$1),"Under"),Q49)</f>
        <v>42690.354166666664</v>
      </c>
      <c r="R50" s="10">
        <f t="shared" ref="R50:R81" si="15">IF(P50,R49+E50,R49)</f>
        <v>0</v>
      </c>
      <c r="S50" s="10">
        <f t="shared" ref="S50:S81" si="16">IF(P50,S49-E50,S49)</f>
        <v>720.75000000000023</v>
      </c>
      <c r="T50" s="14"/>
      <c r="U50" s="7"/>
      <c r="V50" s="8">
        <f t="shared" ref="V50:V81" si="17">IF(IF(U50,1,0),IF(IF(MOD((V49+TIME(0,E50,0)),1)&gt;D$1,1,0),IF(IF(MOD((V49+TIME(0,E50,0)),1)&lt;D$4,1,0),V49+TIME(0,E50,0),(MOD(V49+TIME(0,E50,0),1)-D$4)+D$1),"Under"),V49)</f>
        <v>42690.354166666664</v>
      </c>
      <c r="W50" s="7">
        <f t="shared" si="9"/>
        <v>0</v>
      </c>
      <c r="X50" s="10">
        <f t="shared" ref="X50:X81" si="18">IF(P50,S49-E50,S49)</f>
        <v>720.75000000000023</v>
      </c>
      <c r="Y50" s="14"/>
      <c r="Z50" s="7"/>
      <c r="AA50" s="8">
        <f>IF(IF(Z50,1,0),IF(IF(MOD((AA49+TIME(0,E50,0)),1)&gt;D$1,1,0),IF(IF(MOD((AA49+TIME(0,E50,0)),1)&lt;D$4,1,0),AA49+TIME(0,E50,0),(MOD(AA49+TIME(0,E50,0),1)-D$4)+D$1),"Under"),AA49)</f>
        <v>42690.354166666664</v>
      </c>
      <c r="AB50" s="10">
        <f>IF(Z50,AB49+E50,AB49)</f>
        <v>0</v>
      </c>
      <c r="AC50" s="10">
        <f>IF(Z50,AC49-E50,AC49)</f>
        <v>720.75000000000023</v>
      </c>
      <c r="AD50" s="14"/>
      <c r="AE50" s="7"/>
      <c r="AF50" s="8">
        <f>IF(IF(AE50,1,0),IF(IF(MOD((AF49+TIME(0,E50,0)),1)&gt;D$1,1,0),IF(IF(MOD((AF49+TIME(0,E50,0)),1)&lt;D$4,1,0),AF49+TIME(0,E50,0),(MOD(AF49+TIME(0,E50,0),1)-D$4)+D$1),"Under"),AF49)</f>
        <v>42690.354166666664</v>
      </c>
      <c r="AG50" s="7">
        <f>IF(P50,R49+E50,R49)</f>
        <v>0</v>
      </c>
      <c r="AH50" s="10">
        <f>IF(AE50,AH49-E50,AH49)</f>
        <v>720.75000000000023</v>
      </c>
      <c r="AI50" s="14"/>
      <c r="AJ50" s="7"/>
      <c r="AK50" s="8">
        <f>IF(IF(AJ50,1,0),IF(IF(MOD((AK49+TIME(0,E50,0)),1)&gt;D$1,1,0),IF(IF(MOD((AK49+TIME(0,E50,0)),1)&lt;D$4,1,0),AK49+TIME(0,E50,0),(MOD(AK49+TIME(0,E50,0),1)-D$4)+D$1),"Under"),AK49)</f>
        <v>42690.368749999994</v>
      </c>
      <c r="AL50" s="7">
        <f>IF(AJ50,AL49+E50,AL49)</f>
        <v>21</v>
      </c>
      <c r="AM50" s="10">
        <f>IF(AJ50,AM49-E50,AM49)</f>
        <v>699.75000000000023</v>
      </c>
      <c r="AN50" s="12"/>
      <c r="AO50" s="7"/>
      <c r="AP50" s="15">
        <f>IF(IF(AO50,1,0),IF(IF(MOD((AP49+TIME(0,E50,0)),1)&gt;D$1,1,0),IF(IF(MOD((AP49+TIME(0,E50,0)),1)&lt;D$4,1,0),AP49+TIME(0,E50,0),(MOD(AP49+TIME(0,E50,0),1)-D$4)+D$1),"Under"),AP49)</f>
        <v>42690.354166666664</v>
      </c>
      <c r="AQ50" s="7">
        <f>IF(AO50,AQ49+E50,AQ49)</f>
        <v>0</v>
      </c>
      <c r="AR50" s="10">
        <f>IF(AO50,AR49-E50,AR49)</f>
        <v>720.75000000000023</v>
      </c>
      <c r="AS50" s="12"/>
      <c r="AT50" s="7">
        <v>1</v>
      </c>
      <c r="AU50" s="8">
        <f>IF(IF(AT50,1,0),IF(IF(MOD((AU49+TIME(0,E50,0)),1)&gt;D$1,1,0),IF(IF(MOD((AU49+TIME(0,E50,0)),1)&lt;D$4,1,0),AU49+TIME(0,E50,0),(MOD(AU49+TIME(0,E50,0),1)-D$4)+D$1),"Under"),AU49)</f>
        <v>42690.359027777777</v>
      </c>
      <c r="AV50" s="7">
        <f>IF(AT50,AV49+E50,AV49)</f>
        <v>7</v>
      </c>
      <c r="AW50" s="7">
        <f>IF(AT50,AW49-E50,AW49)</f>
        <v>713.75000000000023</v>
      </c>
      <c r="AY50" s="10"/>
      <c r="AZ50" s="8">
        <f>IF(IF(AY50,1,0),IF(IF(MOD((AZ49+TIME(0,E50,0)),1)&gt;D$1,1,0),IF(IF(MOD((AZ49+TIME(0,E50,0)),1)&lt;D$4,1,0),AZ49+TIME(0,E50,0),(MOD(AZ49+TIME(0,E50,0),1)-D$4)+D$1),"Under"),AZ49)</f>
        <v>0.23541666664823419</v>
      </c>
      <c r="BA50" s="7">
        <f>IF(AY50,BA49+E50,BA49)</f>
        <v>309</v>
      </c>
      <c r="BB50" s="10">
        <f>IF(AY50,BB49-E50,BB49)</f>
        <v>411.75000000000023</v>
      </c>
      <c r="BC50"/>
      <c r="BD50" s="10"/>
      <c r="BE50" s="8">
        <f>IF(IF(BD50,1,0),IF(IF(MOD((BE49+TIME(0,E50,0)),1)&gt;D$1,1,0),IF(IF(MOD((BE49+TIME(0,E50,0)),1)&lt;D$4,1,0),BE49+TIME(0,E50,0),(MOD(BE49+TIME(0,E50,0),1)-D$4)+D$1),"Under"),BE49)</f>
        <v>0.2347222222026579</v>
      </c>
      <c r="BF50" s="18">
        <f>IF(BD50,BF49+E50,BF49)</f>
        <v>308</v>
      </c>
      <c r="BG50" s="10">
        <f>IF(BD50,BG49-E50,BG49)</f>
        <v>412.75000000000023</v>
      </c>
      <c r="BH50"/>
    </row>
    <row r="51" spans="1:60" hidden="1" x14ac:dyDescent="0.25">
      <c r="A51" s="6">
        <f>'St5 Input'!A36</f>
        <v>4</v>
      </c>
      <c r="B51" s="6">
        <f>'St5 Input'!B36</f>
        <v>4050</v>
      </c>
      <c r="C51" s="6" t="str">
        <f>'St5 Input'!C36</f>
        <v xml:space="preserve"> install intellipower</v>
      </c>
      <c r="D51" s="20">
        <f>'St5 Input'!D36</f>
        <v>120</v>
      </c>
      <c r="E51" s="20">
        <f t="shared" si="10"/>
        <v>120</v>
      </c>
      <c r="F51" s="10">
        <f>K51+P51+U51+AE51+AJ51+Z51+AO51+AT51+AY51+BD51</f>
        <v>1</v>
      </c>
      <c r="G51" s="20" t="str">
        <f>'St5 Input'!F36</f>
        <v xml:space="preserve"> TS</v>
      </c>
      <c r="H51" s="19" t="str">
        <f>'St5 Input'!G36</f>
        <v xml:space="preserve"> </v>
      </c>
      <c r="I51" s="8"/>
      <c r="K51" s="10"/>
      <c r="L51" s="8">
        <f t="shared" si="11"/>
        <v>42690.354166666664</v>
      </c>
      <c r="M51" s="10">
        <f t="shared" si="12"/>
        <v>0</v>
      </c>
      <c r="N51" s="10">
        <f t="shared" si="13"/>
        <v>720.75000000000023</v>
      </c>
      <c r="O51" s="12"/>
      <c r="P51" s="10"/>
      <c r="Q51" s="8">
        <f t="shared" si="14"/>
        <v>42690.354166666664</v>
      </c>
      <c r="R51" s="10">
        <f t="shared" si="15"/>
        <v>0</v>
      </c>
      <c r="S51" s="10">
        <f t="shared" si="16"/>
        <v>720.75000000000023</v>
      </c>
      <c r="T51" s="14"/>
      <c r="U51" s="7"/>
      <c r="V51" s="8">
        <f t="shared" si="17"/>
        <v>42690.354166666664</v>
      </c>
      <c r="W51" s="7">
        <f t="shared" ref="W51:W82" si="19">IF(P51,R50+E51,R50)</f>
        <v>0</v>
      </c>
      <c r="X51" s="10">
        <f t="shared" si="18"/>
        <v>720.75000000000023</v>
      </c>
      <c r="Y51" s="14"/>
      <c r="Z51" s="7"/>
      <c r="AA51" s="8">
        <f>IF(IF(Z51,1,0),IF(IF(MOD((AA50+TIME(0,E51,0)),1)&gt;D$1,1,0),IF(IF(MOD((AA50+TIME(0,E51,0)),1)&lt;D$4,1,0),AA50+TIME(0,E51,0),(MOD(AA50+TIME(0,E51,0),1)-D$4)+D$1),"Under"),AA50)</f>
        <v>42690.354166666664</v>
      </c>
      <c r="AB51" s="10">
        <f>IF(Z51,AB50+E51,AB50)</f>
        <v>0</v>
      </c>
      <c r="AC51" s="10">
        <f>IF(Z51,AC50-E51,AC50)</f>
        <v>720.75000000000023</v>
      </c>
      <c r="AD51" s="14"/>
      <c r="AE51" s="7"/>
      <c r="AF51" s="8">
        <f>IF(IF(AE51,1,0),IF(IF(MOD((AF50+TIME(0,E51,0)),1)&gt;D$1,1,0),IF(IF(MOD((AF50+TIME(0,E51,0)),1)&lt;D$4,1,0),AF50+TIME(0,E51,0),(MOD(AF50+TIME(0,E51,0),1)-D$4)+D$1),"Under"),AF50)</f>
        <v>42690.354166666664</v>
      </c>
      <c r="AG51" s="7">
        <f>IF(P51,R50+E51,R50)</f>
        <v>0</v>
      </c>
      <c r="AH51" s="10">
        <f>IF(AE51,AH50-E51,AH50)</f>
        <v>720.75000000000023</v>
      </c>
      <c r="AI51" s="14"/>
      <c r="AJ51" s="7"/>
      <c r="AK51" s="8">
        <f>IF(IF(AJ51,1,0),IF(IF(MOD((AK50+TIME(0,E51,0)),1)&gt;D$1,1,0),IF(IF(MOD((AK50+TIME(0,E51,0)),1)&lt;D$4,1,0),AK50+TIME(0,E51,0),(MOD(AK50+TIME(0,E51,0),1)-D$4)+D$1),"Under"),AK50)</f>
        <v>42690.368749999994</v>
      </c>
      <c r="AL51" s="7">
        <f>IF(AJ51,AL50+E51,AL50)</f>
        <v>21</v>
      </c>
      <c r="AM51" s="10">
        <f>IF(AJ51,AM50-E51,AM50)</f>
        <v>699.75000000000023</v>
      </c>
      <c r="AN51" s="12"/>
      <c r="AO51" s="7">
        <v>1</v>
      </c>
      <c r="AP51" s="15">
        <f>IF(IF(AO51,1,0),IF(IF(MOD((AP50+TIME(0,E51,0)),1)&gt;D$1,1,0),IF(IF(MOD((AP50+TIME(0,E51,0)),1)&lt;D$4,1,0),AP50+TIME(0,E51,0),(MOD(AP50+TIME(0,E51,0),1)-D$4)+D$1),"Under"),AP50)</f>
        <v>42690.4375</v>
      </c>
      <c r="AQ51" s="7">
        <f>IF(AO51,AQ50+E51,AQ50)</f>
        <v>120</v>
      </c>
      <c r="AR51" s="10">
        <f>IF(AO51,AR50-E51,AR50)</f>
        <v>600.75000000000023</v>
      </c>
      <c r="AS51" s="12"/>
      <c r="AT51" s="7"/>
      <c r="AU51" s="8">
        <f>IF(IF(AT51,1,0),IF(IF(MOD((AU50+TIME(0,E51,0)),1)&gt;D$1,1,0),IF(IF(MOD((AU50+TIME(0,E51,0)),1)&lt;D$4,1,0),AU50+TIME(0,E51,0),(MOD(AU50+TIME(0,E51,0),1)-D$4)+D$1),"Under"),AU50)</f>
        <v>42690.359027777777</v>
      </c>
      <c r="AV51" s="7">
        <f>IF(AT51,AV50+E51,AV50)</f>
        <v>7</v>
      </c>
      <c r="AW51" s="7">
        <f>IF(AT51,AW50-E51,AW50)</f>
        <v>713.75000000000023</v>
      </c>
      <c r="AY51" s="10"/>
      <c r="AZ51" s="8">
        <f>IF(IF(AY51,1,0),IF(IF(MOD((AZ50+TIME(0,E51,0)),1)&gt;D$1,1,0),IF(IF(MOD((AZ50+TIME(0,E51,0)),1)&lt;D$4,1,0),AZ50+TIME(0,E51,0),(MOD(AZ50+TIME(0,E51,0),1)-D$4)+D$1),"Under"),AZ50)</f>
        <v>0.23541666664823419</v>
      </c>
      <c r="BA51" s="7">
        <f>IF(AY51,BA50+E51,BA50)</f>
        <v>309</v>
      </c>
      <c r="BB51" s="10">
        <f>IF(AY51,BB50-E51,BB50)</f>
        <v>411.75000000000023</v>
      </c>
      <c r="BC51"/>
      <c r="BD51" s="10"/>
      <c r="BE51" s="8">
        <f>IF(IF(BD51,1,0),IF(IF(MOD((BE50+TIME(0,E51,0)),1)&gt;D$1,1,0),IF(IF(MOD((BE50+TIME(0,E51,0)),1)&lt;D$4,1,0),BE50+TIME(0,E51,0),(MOD(BE50+TIME(0,E51,0),1)-D$4)+D$1),"Under"),BE50)</f>
        <v>0.2347222222026579</v>
      </c>
      <c r="BF51" s="18">
        <f>IF(BD51,BF50+E51,BF50)</f>
        <v>308</v>
      </c>
      <c r="BG51" s="10">
        <f>IF(BD51,BG50-E51,BG50)</f>
        <v>412.75000000000023</v>
      </c>
      <c r="BH51"/>
    </row>
    <row r="52" spans="1:60" hidden="1" x14ac:dyDescent="0.25">
      <c r="A52" s="6">
        <f>'St5 Input'!A37</f>
        <v>4</v>
      </c>
      <c r="B52" s="6">
        <f>'St5 Input'!B37</f>
        <v>4060</v>
      </c>
      <c r="C52" s="6" t="str">
        <f>'St5 Input'!C37</f>
        <v xml:space="preserve"> install battery disconnect &amp; divider panal</v>
      </c>
      <c r="D52" s="20">
        <f>'St5 Input'!D37</f>
        <v>20</v>
      </c>
      <c r="E52" s="20">
        <f t="shared" si="10"/>
        <v>20</v>
      </c>
      <c r="F52" s="10">
        <f>K52+P52+U52+AE52+AJ52+Z52+AO52+AT52+AY52+BD52</f>
        <v>1</v>
      </c>
      <c r="G52" s="20" t="str">
        <f>'St5 Input'!F37</f>
        <v xml:space="preserve"> TS</v>
      </c>
      <c r="H52" s="19" t="str">
        <f>'St5 Input'!G37</f>
        <v xml:space="preserve"> </v>
      </c>
      <c r="I52" s="8"/>
      <c r="K52" s="10"/>
      <c r="L52" s="8">
        <f t="shared" si="11"/>
        <v>42690.354166666664</v>
      </c>
      <c r="M52" s="10">
        <f t="shared" si="12"/>
        <v>0</v>
      </c>
      <c r="N52" s="10">
        <f t="shared" si="13"/>
        <v>720.75000000000023</v>
      </c>
      <c r="O52" s="12"/>
      <c r="P52" s="10"/>
      <c r="Q52" s="8">
        <f t="shared" si="14"/>
        <v>42690.354166666664</v>
      </c>
      <c r="R52" s="10">
        <f t="shared" si="15"/>
        <v>0</v>
      </c>
      <c r="S52" s="10">
        <f t="shared" si="16"/>
        <v>720.75000000000023</v>
      </c>
      <c r="T52" s="14"/>
      <c r="U52" s="7"/>
      <c r="V52" s="8">
        <f t="shared" si="17"/>
        <v>42690.354166666664</v>
      </c>
      <c r="W52" s="7">
        <f t="shared" si="19"/>
        <v>0</v>
      </c>
      <c r="X52" s="10">
        <f t="shared" si="18"/>
        <v>720.75000000000023</v>
      </c>
      <c r="Y52" s="14"/>
      <c r="Z52" s="7"/>
      <c r="AA52" s="8">
        <f>IF(IF(Z52,1,0),IF(IF(MOD((AA51+TIME(0,E52,0)),1)&gt;D$1,1,0),IF(IF(MOD((AA51+TIME(0,E52,0)),1)&lt;D$4,1,0),AA51+TIME(0,E52,0),(MOD(AA51+TIME(0,E52,0),1)-D$4)+D$1),"Under"),AA51)</f>
        <v>42690.354166666664</v>
      </c>
      <c r="AB52" s="10">
        <f>IF(Z52,AB51+E52,AB51)</f>
        <v>0</v>
      </c>
      <c r="AC52" s="10">
        <f>IF(Z52,AC51-E52,AC51)</f>
        <v>720.75000000000023</v>
      </c>
      <c r="AD52" s="14"/>
      <c r="AE52" s="7"/>
      <c r="AF52" s="8">
        <f>IF(IF(AE52,1,0),IF(IF(MOD((AF51+TIME(0,E52,0)),1)&gt;D$1,1,0),IF(IF(MOD((AF51+TIME(0,E52,0)),1)&lt;D$4,1,0),AF51+TIME(0,E52,0),(MOD(AF51+TIME(0,E52,0),1)-D$4)+D$1),"Under"),AF51)</f>
        <v>42690.354166666664</v>
      </c>
      <c r="AG52" s="7">
        <f>IF(P52,R51+E52,R51)</f>
        <v>0</v>
      </c>
      <c r="AH52" s="10">
        <f>IF(AE52,AH51-E52,AH51)</f>
        <v>720.75000000000023</v>
      </c>
      <c r="AI52" s="14"/>
      <c r="AJ52" s="7"/>
      <c r="AK52" s="8">
        <f>IF(IF(AJ52,1,0),IF(IF(MOD((AK51+TIME(0,E52,0)),1)&gt;D$1,1,0),IF(IF(MOD((AK51+TIME(0,E52,0)),1)&lt;D$4,1,0),AK51+TIME(0,E52,0),(MOD(AK51+TIME(0,E52,0),1)-D$4)+D$1),"Under"),AK51)</f>
        <v>42690.368749999994</v>
      </c>
      <c r="AL52" s="7">
        <f>IF(AJ52,AL51+E52,AL51)</f>
        <v>21</v>
      </c>
      <c r="AM52" s="10">
        <f>IF(AJ52,AM51-E52,AM51)</f>
        <v>699.75000000000023</v>
      </c>
      <c r="AN52" s="12"/>
      <c r="AO52" s="7">
        <v>1</v>
      </c>
      <c r="AP52" s="15">
        <f>IF(IF(AO52,1,0),IF(IF(MOD((AP51+TIME(0,E52,0)),1)&gt;D$1,1,0),IF(IF(MOD((AP51+TIME(0,E52,0)),1)&lt;D$4,1,0),AP51+TIME(0,E52,0),(MOD(AP51+TIME(0,E52,0),1)-D$4)+D$1),"Under"),AP51)</f>
        <v>42690.451388888891</v>
      </c>
      <c r="AQ52" s="7">
        <f>IF(AO52,AQ51+E52,AQ51)</f>
        <v>140</v>
      </c>
      <c r="AR52" s="10">
        <f>IF(AO52,AR51-E52,AR51)</f>
        <v>580.75000000000023</v>
      </c>
      <c r="AS52" s="12"/>
      <c r="AT52" s="7"/>
      <c r="AU52" s="8">
        <f>IF(IF(AT52,1,0),IF(IF(MOD((AU51+TIME(0,E52,0)),1)&gt;D$1,1,0),IF(IF(MOD((AU51+TIME(0,E52,0)),1)&lt;D$4,1,0),AU51+TIME(0,E52,0),(MOD(AU51+TIME(0,E52,0),1)-D$4)+D$1),"Under"),AU51)</f>
        <v>42690.359027777777</v>
      </c>
      <c r="AV52" s="7">
        <f>IF(AT52,AV51+E52,AV51)</f>
        <v>7</v>
      </c>
      <c r="AW52" s="7">
        <f>IF(AT52,AW51-E52,AW51)</f>
        <v>713.75000000000023</v>
      </c>
      <c r="AY52" s="10"/>
      <c r="AZ52" s="8">
        <f>IF(IF(AY52,1,0),IF(IF(MOD((AZ51+TIME(0,E52,0)),1)&gt;D$1,1,0),IF(IF(MOD((AZ51+TIME(0,E52,0)),1)&lt;D$4,1,0),AZ51+TIME(0,E52,0),(MOD(AZ51+TIME(0,E52,0),1)-D$4)+D$1),"Under"),AZ51)</f>
        <v>0.23541666664823419</v>
      </c>
      <c r="BA52" s="7">
        <f>IF(AY52,BA51+E52,BA51)</f>
        <v>309</v>
      </c>
      <c r="BB52" s="10">
        <f>IF(AY52,BB51-E52,BB51)</f>
        <v>411.75000000000023</v>
      </c>
      <c r="BC52"/>
      <c r="BD52" s="10"/>
      <c r="BE52" s="8">
        <f>IF(IF(BD52,1,0),IF(IF(MOD((BE51+TIME(0,E52,0)),1)&gt;D$1,1,0),IF(IF(MOD((BE51+TIME(0,E52,0)),1)&lt;D$4,1,0),BE51+TIME(0,E52,0),(MOD(BE51+TIME(0,E52,0),1)-D$4)+D$1),"Under"),BE51)</f>
        <v>0.2347222222026579</v>
      </c>
      <c r="BF52" s="18">
        <f>IF(BD52,BF51+E52,BF51)</f>
        <v>308</v>
      </c>
      <c r="BG52" s="10">
        <f>IF(BD52,BG51-E52,BG51)</f>
        <v>412.75000000000023</v>
      </c>
      <c r="BH52"/>
    </row>
    <row r="53" spans="1:60" hidden="1" x14ac:dyDescent="0.25">
      <c r="A53" s="6">
        <f>'St5 Input'!A38</f>
        <v>3</v>
      </c>
      <c r="B53" s="6">
        <f>'St5 Input'!B38</f>
        <v>4080</v>
      </c>
      <c r="C53" s="6" t="str">
        <f>'St5 Input'!C38</f>
        <v xml:space="preserve"> Interior Hook Up</v>
      </c>
      <c r="D53" s="20">
        <f>'St5 Input'!D38</f>
        <v>120</v>
      </c>
      <c r="E53" s="20">
        <f t="shared" si="10"/>
        <v>120</v>
      </c>
      <c r="F53" s="10">
        <f>K53+P53+U53+AE53+AJ53+Z53+AO53+AT53+AY53+BD53</f>
        <v>1</v>
      </c>
      <c r="G53" s="20" t="str">
        <f>'St5 Input'!F38</f>
        <v xml:space="preserve"> TS</v>
      </c>
      <c r="H53" s="19" t="str">
        <f>'St5 Input'!G38</f>
        <v xml:space="preserve"> </v>
      </c>
      <c r="I53" s="8"/>
      <c r="K53" s="10"/>
      <c r="L53" s="8">
        <f t="shared" si="11"/>
        <v>42690.354166666664</v>
      </c>
      <c r="M53" s="10">
        <f t="shared" si="12"/>
        <v>0</v>
      </c>
      <c r="N53" s="10">
        <f t="shared" si="13"/>
        <v>720.75000000000023</v>
      </c>
      <c r="O53" s="12"/>
      <c r="P53" s="10"/>
      <c r="Q53" s="8">
        <f t="shared" si="14"/>
        <v>42690.354166666664</v>
      </c>
      <c r="R53" s="10">
        <f t="shared" si="15"/>
        <v>0</v>
      </c>
      <c r="S53" s="10">
        <f t="shared" si="16"/>
        <v>720.75000000000023</v>
      </c>
      <c r="T53" s="14"/>
      <c r="U53" s="7"/>
      <c r="V53" s="8">
        <f t="shared" si="17"/>
        <v>42690.354166666664</v>
      </c>
      <c r="W53" s="7">
        <f t="shared" si="19"/>
        <v>0</v>
      </c>
      <c r="X53" s="10">
        <f t="shared" si="18"/>
        <v>720.75000000000023</v>
      </c>
      <c r="Y53" s="14"/>
      <c r="Z53" s="7"/>
      <c r="AA53" s="8">
        <f>IF(IF(Z53,1,0),IF(IF(MOD((AA52+TIME(0,E53,0)),1)&gt;D$1,1,0),IF(IF(MOD((AA52+TIME(0,E53,0)),1)&lt;D$4,1,0),AA52+TIME(0,E53,0),(MOD(AA52+TIME(0,E53,0),1)-D$4)+D$1),"Under"),AA52)</f>
        <v>42690.354166666664</v>
      </c>
      <c r="AB53" s="10">
        <f>IF(Z53,AB52+E53,AB52)</f>
        <v>0</v>
      </c>
      <c r="AC53" s="10">
        <f>IF(Z53,AC52-E53,AC52)</f>
        <v>720.75000000000023</v>
      </c>
      <c r="AD53" s="14"/>
      <c r="AE53" s="7"/>
      <c r="AF53" s="8">
        <f>IF(IF(AE53,1,0),IF(IF(MOD((AF52+TIME(0,E53,0)),1)&gt;D$1,1,0),IF(IF(MOD((AF52+TIME(0,E53,0)),1)&lt;D$4,1,0),AF52+TIME(0,E53,0),(MOD(AF52+TIME(0,E53,0),1)-D$4)+D$1),"Under"),AF52)</f>
        <v>42690.354166666664</v>
      </c>
      <c r="AG53" s="7">
        <f>IF(P53,R52+E53,R52)</f>
        <v>0</v>
      </c>
      <c r="AH53" s="10">
        <f>IF(AE53,AH52-E53,AH52)</f>
        <v>720.75000000000023</v>
      </c>
      <c r="AI53" s="14"/>
      <c r="AJ53" s="7"/>
      <c r="AK53" s="8">
        <f>IF(IF(AJ53,1,0),IF(IF(MOD((AK52+TIME(0,E53,0)),1)&gt;D$1,1,0),IF(IF(MOD((AK52+TIME(0,E53,0)),1)&lt;D$4,1,0),AK52+TIME(0,E53,0),(MOD(AK52+TIME(0,E53,0),1)-D$4)+D$1),"Under"),AK52)</f>
        <v>42690.368749999994</v>
      </c>
      <c r="AL53" s="7">
        <f>IF(AJ53,AL52+E53,AL52)</f>
        <v>21</v>
      </c>
      <c r="AM53" s="10">
        <f>IF(AJ53,AM52-E53,AM52)</f>
        <v>699.75000000000023</v>
      </c>
      <c r="AN53" s="12"/>
      <c r="AO53" s="7">
        <v>1</v>
      </c>
      <c r="AP53" s="15">
        <f>IF(IF(AO53,1,0),IF(IF(MOD((AP52+TIME(0,E53,0)),1)&gt;D$1,1,0),IF(IF(MOD((AP52+TIME(0,E53,0)),1)&lt;D$4,1,0),AP52+TIME(0,E53,0),(MOD(AP52+TIME(0,E53,0),1)-D$4)+D$1),"Under"),AP52)</f>
        <v>42690.534722222226</v>
      </c>
      <c r="AQ53" s="7">
        <f>IF(AO53,AQ52+E53,AQ52)</f>
        <v>260</v>
      </c>
      <c r="AR53" s="10">
        <f>IF(AO53,AR52-E53,AR52)</f>
        <v>460.75000000000023</v>
      </c>
      <c r="AS53" s="12"/>
      <c r="AT53" s="7"/>
      <c r="AU53" s="8">
        <f>IF(IF(AT53,1,0),IF(IF(MOD((AU52+TIME(0,E53,0)),1)&gt;D$1,1,0),IF(IF(MOD((AU52+TIME(0,E53,0)),1)&lt;D$4,1,0),AU52+TIME(0,E53,0),(MOD(AU52+TIME(0,E53,0),1)-D$4)+D$1),"Under"),AU52)</f>
        <v>42690.359027777777</v>
      </c>
      <c r="AV53" s="7">
        <f>IF(AT53,AV52+E53,AV52)</f>
        <v>7</v>
      </c>
      <c r="AW53" s="7">
        <f>IF(AT53,AW52-E53,AW52)</f>
        <v>713.75000000000023</v>
      </c>
      <c r="AY53" s="10"/>
      <c r="AZ53" s="8">
        <f>IF(IF(AY53,1,0),IF(IF(MOD((AZ52+TIME(0,E53,0)),1)&gt;D$1,1,0),IF(IF(MOD((AZ52+TIME(0,E53,0)),1)&lt;D$4,1,0),AZ52+TIME(0,E53,0),(MOD(AZ52+TIME(0,E53,0),1)-D$4)+D$1),"Under"),AZ52)</f>
        <v>0.23541666664823419</v>
      </c>
      <c r="BA53" s="7">
        <f>IF(AY53,BA52+E53,BA52)</f>
        <v>309</v>
      </c>
      <c r="BB53" s="10">
        <f>IF(AY53,BB52-E53,BB52)</f>
        <v>411.75000000000023</v>
      </c>
      <c r="BC53"/>
      <c r="BD53" s="10"/>
      <c r="BE53" s="8">
        <f>IF(IF(BD53,1,0),IF(IF(MOD((BE52+TIME(0,E53,0)),1)&gt;D$1,1,0),IF(IF(MOD((BE52+TIME(0,E53,0)),1)&lt;D$4,1,0),BE52+TIME(0,E53,0),(MOD(BE52+TIME(0,E53,0),1)-D$4)+D$1),"Under"),BE52)</f>
        <v>0.2347222222026579</v>
      </c>
      <c r="BF53" s="6">
        <f>IF(BD53,BF52+E53,BF52)</f>
        <v>308</v>
      </c>
      <c r="BG53" s="10">
        <f>IF(BD53,BG52-E53,BG52)</f>
        <v>412.75000000000023</v>
      </c>
      <c r="BH53"/>
    </row>
    <row r="54" spans="1:60" hidden="1" x14ac:dyDescent="0.25">
      <c r="A54" s="6">
        <f>'St5 Input'!A39</f>
        <v>4</v>
      </c>
      <c r="B54" s="6">
        <f>'St5 Input'!B39</f>
        <v>4110</v>
      </c>
      <c r="C54" s="6" t="str">
        <f>'St5 Input'!C39</f>
        <v xml:space="preserve"> Install LP Lines</v>
      </c>
      <c r="D54" s="20">
        <f>'St5 Input'!D39</f>
        <v>30</v>
      </c>
      <c r="E54" s="20">
        <f t="shared" si="10"/>
        <v>30</v>
      </c>
      <c r="F54" s="10">
        <f>K54+P54+U54+AE54+AJ54+Z54+AO54+AT54+AY54+BD54</f>
        <v>1</v>
      </c>
      <c r="G54" s="20" t="str">
        <f>'St5 Input'!F39</f>
        <v xml:space="preserve"> JR</v>
      </c>
      <c r="H54" s="19" t="str">
        <f>'St5 Input'!G39</f>
        <v xml:space="preserve"> </v>
      </c>
      <c r="I54" s="8"/>
      <c r="K54" s="10"/>
      <c r="L54" s="8">
        <f t="shared" si="11"/>
        <v>42690.354166666664</v>
      </c>
      <c r="M54" s="10">
        <f t="shared" si="12"/>
        <v>0</v>
      </c>
      <c r="N54" s="10">
        <f t="shared" si="13"/>
        <v>720.75000000000023</v>
      </c>
      <c r="O54" s="12"/>
      <c r="P54" s="10"/>
      <c r="Q54" s="8">
        <f t="shared" si="14"/>
        <v>42690.354166666664</v>
      </c>
      <c r="R54" s="10">
        <f t="shared" si="15"/>
        <v>0</v>
      </c>
      <c r="S54" s="10">
        <f t="shared" si="16"/>
        <v>720.75000000000023</v>
      </c>
      <c r="T54" s="14"/>
      <c r="U54" s="7"/>
      <c r="V54" s="8">
        <f t="shared" si="17"/>
        <v>42690.354166666664</v>
      </c>
      <c r="W54" s="7">
        <f t="shared" si="19"/>
        <v>0</v>
      </c>
      <c r="X54" s="10">
        <f t="shared" si="18"/>
        <v>720.75000000000023</v>
      </c>
      <c r="Y54" s="14"/>
      <c r="Z54" s="7"/>
      <c r="AA54" s="8">
        <f>IF(IF(Z54,1,0),IF(IF(MOD((AA53+TIME(0,E54,0)),1)&gt;D$1,1,0),IF(IF(MOD((AA53+TIME(0,E54,0)),1)&lt;D$4,1,0),AA53+TIME(0,E54,0),(MOD(AA53+TIME(0,E54,0),1)-D$4)+D$1),"Under"),AA53)</f>
        <v>42690.354166666664</v>
      </c>
      <c r="AB54" s="10">
        <f>IF(Z54,AB53+E54,AB53)</f>
        <v>0</v>
      </c>
      <c r="AC54" s="10">
        <f>IF(Z54,AC53-E54,AC53)</f>
        <v>720.75000000000023</v>
      </c>
      <c r="AD54" s="14"/>
      <c r="AE54" s="7"/>
      <c r="AF54" s="8">
        <f>IF(IF(AE54,1,0),IF(IF(MOD((AF53+TIME(0,E54,0)),1)&gt;D$1,1,0),IF(IF(MOD((AF53+TIME(0,E54,0)),1)&lt;D$4,1,0),AF53+TIME(0,E54,0),(MOD(AF53+TIME(0,E54,0),1)-D$4)+D$1),"Under"),AF53)</f>
        <v>42690.354166666664</v>
      </c>
      <c r="AG54" s="7">
        <f>IF(P54,R53+E54,R53)</f>
        <v>0</v>
      </c>
      <c r="AH54" s="10">
        <f>IF(AE54,AH53-E54,AH53)</f>
        <v>720.75000000000023</v>
      </c>
      <c r="AI54" s="14"/>
      <c r="AJ54" s="7"/>
      <c r="AK54" s="8">
        <f>IF(IF(AJ54,1,0),IF(IF(MOD((AK53+TIME(0,E54,0)),1)&gt;D$1,1,0),IF(IF(MOD((AK53+TIME(0,E54,0)),1)&lt;D$4,1,0),AK53+TIME(0,E54,0),(MOD(AK53+TIME(0,E54,0),1)-D$4)+D$1),"Under"),AK53)</f>
        <v>42690.368749999994</v>
      </c>
      <c r="AL54" s="7">
        <f>IF(AJ54,AL53+E54,AL53)</f>
        <v>21</v>
      </c>
      <c r="AM54" s="10">
        <f>IF(AJ54,AM53-E54,AM53)</f>
        <v>699.75000000000023</v>
      </c>
      <c r="AN54" s="12"/>
      <c r="AO54" s="7"/>
      <c r="AP54" s="15">
        <f>IF(IF(AO54,1,0),IF(IF(MOD((AP53+TIME(0,E54,0)),1)&gt;D$1,1,0),IF(IF(MOD((AP53+TIME(0,E54,0)),1)&lt;D$4,1,0),AP53+TIME(0,E54,0),(MOD(AP53+TIME(0,E54,0),1)-D$4)+D$1),"Under"),AP53)</f>
        <v>42690.534722222226</v>
      </c>
      <c r="AQ54" s="7">
        <f>IF(AO54,AQ53+E54,AQ53)</f>
        <v>260</v>
      </c>
      <c r="AR54" s="10">
        <f>IF(AO54,AR53-E54,AR53)</f>
        <v>460.75000000000023</v>
      </c>
      <c r="AS54" s="12"/>
      <c r="AT54" s="7">
        <v>1</v>
      </c>
      <c r="AU54" s="8">
        <f>IF(IF(AT54,1,0),IF(IF(MOD((AU53+TIME(0,E54,0)),1)&gt;D$1,1,0),IF(IF(MOD((AU53+TIME(0,E54,0)),1)&lt;D$4,1,0),AU53+TIME(0,E54,0),(MOD(AU53+TIME(0,E54,0),1)-D$4)+D$1),"Under"),AU53)</f>
        <v>42690.379861111112</v>
      </c>
      <c r="AV54" s="7">
        <f>IF(AT54,AV53+E54,AV53)</f>
        <v>37</v>
      </c>
      <c r="AW54" s="7">
        <f>IF(AT54,AW53-E54,AW53)</f>
        <v>683.75000000000023</v>
      </c>
      <c r="AY54" s="10"/>
      <c r="AZ54" s="8">
        <f>IF(IF(AY54,1,0),IF(IF(MOD((AZ53+TIME(0,E54,0)),1)&gt;D$1,1,0),IF(IF(MOD((AZ53+TIME(0,E54,0)),1)&lt;D$4,1,0),AZ53+TIME(0,E54,0),(MOD(AZ53+TIME(0,E54,0),1)-D$4)+D$1),"Under"),AZ53)</f>
        <v>0.23541666664823419</v>
      </c>
      <c r="BA54" s="7">
        <f>IF(AY54,BA53+E54,BA53)</f>
        <v>309</v>
      </c>
      <c r="BB54" s="10">
        <f>IF(AY54,BB53-E54,BB53)</f>
        <v>411.75000000000023</v>
      </c>
      <c r="BC54"/>
      <c r="BD54" s="10"/>
      <c r="BE54" s="8">
        <f>IF(IF(BD54,1,0),IF(IF(MOD((BE53+TIME(0,E54,0)),1)&gt;D$1,1,0),IF(IF(MOD((BE53+TIME(0,E54,0)),1)&lt;D$4,1,0),BE53+TIME(0,E54,0),(MOD(BE53+TIME(0,E54,0),1)-D$4)+D$1),"Under"),BE53)</f>
        <v>0.2347222222026579</v>
      </c>
      <c r="BF54" s="6">
        <f>IF(BD54,BF53+E54,BF53)</f>
        <v>308</v>
      </c>
      <c r="BG54" s="10">
        <f>IF(BD54,BG53-E54,BG53)</f>
        <v>412.75000000000023</v>
      </c>
      <c r="BH54"/>
    </row>
    <row r="55" spans="1:60" hidden="1" x14ac:dyDescent="0.25">
      <c r="A55" s="6">
        <f>'St5 Input'!A40</f>
        <v>4</v>
      </c>
      <c r="B55" s="6">
        <f>'St5 Input'!B40</f>
        <v>4120</v>
      </c>
      <c r="C55" s="6" t="str">
        <f>'St5 Input'!C40</f>
        <v xml:space="preserve"> Main Switch Panel Hook Up      No Stereo 45 </v>
      </c>
      <c r="D55" s="20">
        <f>'St5 Input'!D40</f>
        <v>45</v>
      </c>
      <c r="E55" s="20">
        <f t="shared" si="10"/>
        <v>45</v>
      </c>
      <c r="F55" s="10">
        <f>K55+P55+U55+AE55+AJ55+Z55+AO55+AT55+AY55+BD55</f>
        <v>1</v>
      </c>
      <c r="G55" s="20" t="str">
        <f>'St5 Input'!F40</f>
        <v xml:space="preserve"> TS</v>
      </c>
      <c r="H55" s="19" t="str">
        <f>'St5 Input'!G40</f>
        <v xml:space="preserve"> </v>
      </c>
      <c r="I55" s="8"/>
      <c r="K55" s="10"/>
      <c r="L55" s="8">
        <f t="shared" si="11"/>
        <v>42690.354166666664</v>
      </c>
      <c r="M55" s="10">
        <f t="shared" si="12"/>
        <v>0</v>
      </c>
      <c r="N55" s="10">
        <f t="shared" si="13"/>
        <v>720.75000000000023</v>
      </c>
      <c r="O55" s="12"/>
      <c r="P55" s="10"/>
      <c r="Q55" s="8">
        <f t="shared" si="14"/>
        <v>42690.354166666664</v>
      </c>
      <c r="R55" s="10">
        <f t="shared" si="15"/>
        <v>0</v>
      </c>
      <c r="S55" s="10">
        <f t="shared" si="16"/>
        <v>720.75000000000023</v>
      </c>
      <c r="T55" s="14"/>
      <c r="U55" s="7"/>
      <c r="V55" s="8">
        <f t="shared" si="17"/>
        <v>42690.354166666664</v>
      </c>
      <c r="W55" s="7">
        <f t="shared" si="19"/>
        <v>0</v>
      </c>
      <c r="X55" s="10">
        <f t="shared" si="18"/>
        <v>720.75000000000023</v>
      </c>
      <c r="Y55" s="14"/>
      <c r="Z55" s="7"/>
      <c r="AA55" s="8">
        <f>IF(IF(Z55,1,0),IF(IF(MOD((AA54+TIME(0,E55,0)),1)&gt;D$1,1,0),IF(IF(MOD((AA54+TIME(0,E55,0)),1)&lt;D$4,1,0),AA54+TIME(0,E55,0),(MOD(AA54+TIME(0,E55,0),1)-D$4)+D$1),"Under"),AA54)</f>
        <v>42690.354166666664</v>
      </c>
      <c r="AB55" s="10">
        <f>IF(Z55,AB54+E55,AB54)</f>
        <v>0</v>
      </c>
      <c r="AC55" s="10">
        <f>IF(Z55,AC54-E55,AC54)</f>
        <v>720.75000000000023</v>
      </c>
      <c r="AD55" s="14"/>
      <c r="AE55" s="7"/>
      <c r="AF55" s="8">
        <f>IF(IF(AE55,1,0),IF(IF(MOD((AF54+TIME(0,E55,0)),1)&gt;D$1,1,0),IF(IF(MOD((AF54+TIME(0,E55,0)),1)&lt;D$4,1,0),AF54+TIME(0,E55,0),(MOD(AF54+TIME(0,E55,0),1)-D$4)+D$1),"Under"),AF54)</f>
        <v>42690.354166666664</v>
      </c>
      <c r="AG55" s="7">
        <f>IF(P55,R54+E55,R54)</f>
        <v>0</v>
      </c>
      <c r="AH55" s="10">
        <f>IF(AE55,AH54-E55,AH54)</f>
        <v>720.75000000000023</v>
      </c>
      <c r="AI55" s="14"/>
      <c r="AJ55" s="7"/>
      <c r="AK55" s="8">
        <f>IF(IF(AJ55,1,0),IF(IF(MOD((AK54+TIME(0,E55,0)),1)&gt;D$1,1,0),IF(IF(MOD((AK54+TIME(0,E55,0)),1)&lt;D$4,1,0),AK54+TIME(0,E55,0),(MOD(AK54+TIME(0,E55,0),1)-D$4)+D$1),"Under"),AK54)</f>
        <v>42690.368749999994</v>
      </c>
      <c r="AL55" s="7">
        <f>IF(AJ55,AL54+E55,AL54)</f>
        <v>21</v>
      </c>
      <c r="AM55" s="10">
        <f>IF(AJ55,AM54-E55,AM54)</f>
        <v>699.75000000000023</v>
      </c>
      <c r="AN55" s="12"/>
      <c r="AO55" s="7">
        <v>1</v>
      </c>
      <c r="AP55" s="15">
        <f>IF(IF(AO55,1,0),IF(IF(MOD((AP54+TIME(0,E55,0)),1)&gt;D$1,1,0),IF(IF(MOD((AP54+TIME(0,E55,0)),1)&lt;D$4,1,0),AP54+TIME(0,E55,0),(MOD(AP54+TIME(0,E55,0),1)-D$4)+D$1),"Under"),AP54)</f>
        <v>0.23263888889293102</v>
      </c>
      <c r="AQ55" s="7">
        <f>IF(AO55,AQ54+E55,AQ54)</f>
        <v>305</v>
      </c>
      <c r="AR55" s="10">
        <f>IF(AO55,AR54-E55,AR54)</f>
        <v>415.75000000000023</v>
      </c>
      <c r="AS55" s="12"/>
      <c r="AT55" s="7"/>
      <c r="AU55" s="8">
        <f>IF(IF(AT55,1,0),IF(IF(MOD((AU54+TIME(0,E55,0)),1)&gt;D$1,1,0),IF(IF(MOD((AU54+TIME(0,E55,0)),1)&lt;D$4,1,0),AU54+TIME(0,E55,0),(MOD(AU54+TIME(0,E55,0),1)-D$4)+D$1),"Under"),AU54)</f>
        <v>42690.379861111112</v>
      </c>
      <c r="AV55" s="7">
        <f>IF(AT55,AV54+E55,AV54)</f>
        <v>37</v>
      </c>
      <c r="AW55" s="7">
        <f>IF(AT55,AW54-E55,AW54)</f>
        <v>683.75000000000023</v>
      </c>
      <c r="AY55" s="10"/>
      <c r="AZ55" s="8">
        <f>IF(IF(AY55,1,0),IF(IF(MOD((AZ54+TIME(0,E55,0)),1)&gt;D$1,1,0),IF(IF(MOD((AZ54+TIME(0,E55,0)),1)&lt;D$4,1,0),AZ54+TIME(0,E55,0),(MOD(AZ54+TIME(0,E55,0),1)-D$4)+D$1),"Under"),AZ54)</f>
        <v>0.23541666664823419</v>
      </c>
      <c r="BA55" s="7">
        <f>IF(AY55,BA54+E55,BA54)</f>
        <v>309</v>
      </c>
      <c r="BB55" s="10">
        <f>IF(AY55,BB54-E55,BB54)</f>
        <v>411.75000000000023</v>
      </c>
      <c r="BC55"/>
      <c r="BD55" s="10"/>
      <c r="BE55" s="8">
        <f>IF(IF(BD55,1,0),IF(IF(MOD((BE54+TIME(0,E55,0)),1)&gt;D$1,1,0),IF(IF(MOD((BE54+TIME(0,E55,0)),1)&lt;D$4,1,0),BE54+TIME(0,E55,0),(MOD(BE54+TIME(0,E55,0),1)-D$4)+D$1),"Under"),BE54)</f>
        <v>0.2347222222026579</v>
      </c>
      <c r="BF55" s="6">
        <f>IF(BD55,BF54+E55,BF54)</f>
        <v>308</v>
      </c>
      <c r="BG55" s="10">
        <f>IF(BD55,BG54-E55,BG54)</f>
        <v>412.75000000000023</v>
      </c>
      <c r="BH55"/>
    </row>
    <row r="56" spans="1:60" hidden="1" x14ac:dyDescent="0.25">
      <c r="A56" s="6">
        <f>'St5 Input'!A41</f>
        <v>4</v>
      </c>
      <c r="B56" s="6">
        <f>'St5 Input'!B41</f>
        <v>4150</v>
      </c>
      <c r="C56" s="6" t="str">
        <f>'St5 Input'!C41</f>
        <v xml:space="preserve"> Fenders - 7 Wide</v>
      </c>
      <c r="D56" s="20">
        <f>'St5 Input'!D41</f>
        <v>15</v>
      </c>
      <c r="E56" s="20">
        <f t="shared" si="10"/>
        <v>15</v>
      </c>
      <c r="F56" s="10">
        <f>K56+P56+U56+AE56+AJ56+Z56+AO56+AT56+AY56+BD56</f>
        <v>1</v>
      </c>
      <c r="G56" s="20" t="str">
        <f>'St5 Input'!F41</f>
        <v xml:space="preserve"> NT</v>
      </c>
      <c r="H56" s="19" t="str">
        <f>'St5 Input'!G41</f>
        <v xml:space="preserve"> </v>
      </c>
      <c r="I56" s="8"/>
      <c r="K56" s="10"/>
      <c r="L56" s="8">
        <f t="shared" si="11"/>
        <v>42690.354166666664</v>
      </c>
      <c r="M56" s="10">
        <f t="shared" si="12"/>
        <v>0</v>
      </c>
      <c r="N56" s="10">
        <f t="shared" si="13"/>
        <v>720.75000000000023</v>
      </c>
      <c r="O56" s="12"/>
      <c r="P56" s="10"/>
      <c r="Q56" s="8">
        <f t="shared" si="14"/>
        <v>42690.354166666664</v>
      </c>
      <c r="R56" s="10">
        <f t="shared" si="15"/>
        <v>0</v>
      </c>
      <c r="S56" s="10">
        <f t="shared" si="16"/>
        <v>720.75000000000023</v>
      </c>
      <c r="T56" s="14"/>
      <c r="U56" s="7"/>
      <c r="V56" s="8">
        <f t="shared" si="17"/>
        <v>42690.354166666664</v>
      </c>
      <c r="W56" s="7">
        <f t="shared" si="19"/>
        <v>0</v>
      </c>
      <c r="X56" s="10">
        <f t="shared" si="18"/>
        <v>720.75000000000023</v>
      </c>
      <c r="Y56" s="14"/>
      <c r="Z56" s="7"/>
      <c r="AA56" s="8">
        <f>IF(IF(Z56,1,0),IF(IF(MOD((AA55+TIME(0,E56,0)),1)&gt;D$1,1,0),IF(IF(MOD((AA55+TIME(0,E56,0)),1)&lt;D$4,1,0),AA55+TIME(0,E56,0),(MOD(AA55+TIME(0,E56,0),1)-D$4)+D$1),"Under"),AA55)</f>
        <v>42690.354166666664</v>
      </c>
      <c r="AB56" s="10">
        <f>IF(Z56,AB55+E56,AB55)</f>
        <v>0</v>
      </c>
      <c r="AC56" s="10">
        <f>IF(Z56,AC55-E56,AC55)</f>
        <v>720.75000000000023</v>
      </c>
      <c r="AD56" s="14"/>
      <c r="AE56" s="7"/>
      <c r="AF56" s="8">
        <f>IF(IF(AE56,1,0),IF(IF(MOD((AF55+TIME(0,E56,0)),1)&gt;D$1,1,0),IF(IF(MOD((AF55+TIME(0,E56,0)),1)&lt;D$4,1,0),AF55+TIME(0,E56,0),(MOD(AF55+TIME(0,E56,0),1)-D$4)+D$1),"Under"),AF55)</f>
        <v>42690.354166666664</v>
      </c>
      <c r="AG56" s="7">
        <f>IF(P56,R55+E56,R55)</f>
        <v>0</v>
      </c>
      <c r="AH56" s="10">
        <f>IF(AE56,AH55-E56,AH55)</f>
        <v>720.75000000000023</v>
      </c>
      <c r="AI56" s="14"/>
      <c r="AJ56" s="7"/>
      <c r="AK56" s="8">
        <f>IF(IF(AJ56,1,0),IF(IF(MOD((AK55+TIME(0,E56,0)),1)&gt;D$1,1,0),IF(IF(MOD((AK55+TIME(0,E56,0)),1)&lt;D$4,1,0),AK55+TIME(0,E56,0),(MOD(AK55+TIME(0,E56,0),1)-D$4)+D$1),"Under"),AK55)</f>
        <v>42690.368749999994</v>
      </c>
      <c r="AL56" s="7">
        <f>IF(AJ56,AL55+E56,AL55)</f>
        <v>21</v>
      </c>
      <c r="AM56" s="10">
        <f>IF(AJ56,AM55-E56,AM55)</f>
        <v>699.75000000000023</v>
      </c>
      <c r="AN56" s="12"/>
      <c r="AO56" s="7"/>
      <c r="AP56" s="15">
        <f>IF(IF(AO56,1,0),IF(IF(MOD((AP55+TIME(0,E56,0)),1)&gt;D$1,1,0),IF(IF(MOD((AP55+TIME(0,E56,0)),1)&lt;D$4,1,0),AP55+TIME(0,E56,0),(MOD(AP55+TIME(0,E56,0),1)-D$4)+D$1),"Under"),AP55)</f>
        <v>0.23263888889293102</v>
      </c>
      <c r="AQ56" s="7">
        <f>IF(AO56,AQ55+E56,AQ55)</f>
        <v>305</v>
      </c>
      <c r="AR56" s="10">
        <f>IF(AO56,AR55-E56,AR55)</f>
        <v>415.75000000000023</v>
      </c>
      <c r="AS56" s="12"/>
      <c r="AT56" s="7"/>
      <c r="AU56" s="8">
        <f>IF(IF(AT56,1,0),IF(IF(MOD((AU55+TIME(0,E56,0)),1)&gt;D$1,1,0),IF(IF(MOD((AU55+TIME(0,E56,0)),1)&lt;D$4,1,0),AU55+TIME(0,E56,0),(MOD(AU55+TIME(0,E56,0),1)-D$4)+D$1),"Under"),AU55)</f>
        <v>42690.379861111112</v>
      </c>
      <c r="AV56" s="7">
        <f>IF(AT56,AV55+E56,AV55)</f>
        <v>37</v>
      </c>
      <c r="AW56" s="7">
        <f>IF(AT56,AW55-E56,AW55)</f>
        <v>683.75000000000023</v>
      </c>
      <c r="AY56" s="10">
        <v>1</v>
      </c>
      <c r="AZ56" s="8">
        <f>IF(IF(AY56,1,0),IF(IF(MOD((AZ55+TIME(0,E56,0)),1)&gt;D$1,1,0),IF(IF(MOD((AZ55+TIME(0,E56,0)),1)&lt;D$4,1,0),AZ55+TIME(0,E56,0),(MOD(AZ55+TIME(0,E56,0),1)-D$4)+D$1),"Under"),AZ55)</f>
        <v>0.24583333331490084</v>
      </c>
      <c r="BA56" s="7">
        <f>IF(AY56,BA55+E56,BA55)</f>
        <v>324</v>
      </c>
      <c r="BB56" s="10">
        <f>IF(AY56,BB55-E56,BB55)</f>
        <v>396.75000000000023</v>
      </c>
      <c r="BC56"/>
      <c r="BD56" s="10"/>
      <c r="BE56" s="8">
        <f>IF(IF(BD56,1,0),IF(IF(MOD((BE55+TIME(0,E56,0)),1)&gt;D$1,1,0),IF(IF(MOD((BE55+TIME(0,E56,0)),1)&lt;D$4,1,0),BE55+TIME(0,E56,0),(MOD(BE55+TIME(0,E56,0),1)-D$4)+D$1),"Under"),BE55)</f>
        <v>0.2347222222026579</v>
      </c>
      <c r="BF56" s="6">
        <f>IF(BD56,BF55+E56,BF55)</f>
        <v>308</v>
      </c>
      <c r="BG56" s="10">
        <f>IF(BD56,BG55-E56,BG55)</f>
        <v>412.75000000000023</v>
      </c>
      <c r="BH56"/>
    </row>
    <row r="57" spans="1:60" hidden="1" x14ac:dyDescent="0.25">
      <c r="A57" s="6">
        <f>'St5 Input'!A42</f>
        <v>4</v>
      </c>
      <c r="B57" s="6">
        <f>'St5 Input'!B42</f>
        <v>4160</v>
      </c>
      <c r="C57" s="6" t="str">
        <f>'St5 Input'!C42</f>
        <v xml:space="preserve"> Lower Rub Rail</v>
      </c>
      <c r="D57" s="20">
        <f>'St5 Input'!D42</f>
        <v>40</v>
      </c>
      <c r="E57" s="20">
        <f t="shared" si="10"/>
        <v>40</v>
      </c>
      <c r="F57" s="10">
        <f>K57+P57+U57+AE57+AJ57+Z57+AO57+AT57+AY57+BD57</f>
        <v>1</v>
      </c>
      <c r="G57" s="20" t="str">
        <f>'St5 Input'!F42</f>
        <v xml:space="preserve"> NT</v>
      </c>
      <c r="H57" s="19" t="str">
        <f>'St5 Input'!G42</f>
        <v xml:space="preserve"> </v>
      </c>
      <c r="I57" s="8"/>
      <c r="K57" s="10"/>
      <c r="L57" s="8">
        <f t="shared" si="11"/>
        <v>42690.354166666664</v>
      </c>
      <c r="M57" s="10">
        <f t="shared" si="12"/>
        <v>0</v>
      </c>
      <c r="N57" s="10">
        <f t="shared" si="13"/>
        <v>720.75000000000023</v>
      </c>
      <c r="O57" s="12"/>
      <c r="P57" s="10"/>
      <c r="Q57" s="8">
        <f t="shared" si="14"/>
        <v>42690.354166666664</v>
      </c>
      <c r="R57" s="10">
        <f t="shared" si="15"/>
        <v>0</v>
      </c>
      <c r="S57" s="10">
        <f t="shared" si="16"/>
        <v>720.75000000000023</v>
      </c>
      <c r="T57" s="14"/>
      <c r="U57" s="7"/>
      <c r="V57" s="8">
        <f t="shared" si="17"/>
        <v>42690.354166666664</v>
      </c>
      <c r="W57" s="7">
        <f t="shared" si="19"/>
        <v>0</v>
      </c>
      <c r="X57" s="10">
        <f t="shared" si="18"/>
        <v>720.75000000000023</v>
      </c>
      <c r="Y57" s="14"/>
      <c r="Z57" s="7"/>
      <c r="AA57" s="8">
        <f>IF(IF(Z57,1,0),IF(IF(MOD((AA56+TIME(0,E57,0)),1)&gt;D$1,1,0),IF(IF(MOD((AA56+TIME(0,E57,0)),1)&lt;D$4,1,0),AA56+TIME(0,E57,0),(MOD(AA56+TIME(0,E57,0),1)-D$4)+D$1),"Under"),AA56)</f>
        <v>42690.354166666664</v>
      </c>
      <c r="AB57" s="10">
        <f>IF(Z57,AB56+E57,AB56)</f>
        <v>0</v>
      </c>
      <c r="AC57" s="10">
        <f>IF(Z57,AC56-E57,AC56)</f>
        <v>720.75000000000023</v>
      </c>
      <c r="AD57" s="14"/>
      <c r="AE57" s="7"/>
      <c r="AF57" s="8">
        <f>IF(IF(AE57,1,0),IF(IF(MOD((AF56+TIME(0,E57,0)),1)&gt;D$1,1,0),IF(IF(MOD((AF56+TIME(0,E57,0)),1)&lt;D$4,1,0),AF56+TIME(0,E57,0),(MOD(AF56+TIME(0,E57,0),1)-D$4)+D$1),"Under"),AF56)</f>
        <v>42690.354166666664</v>
      </c>
      <c r="AG57" s="7">
        <f>IF(P57,R56+E57,R56)</f>
        <v>0</v>
      </c>
      <c r="AH57" s="10">
        <f>IF(AE57,AH56-E57,AH56)</f>
        <v>720.75000000000023</v>
      </c>
      <c r="AI57" s="14"/>
      <c r="AJ57" s="7"/>
      <c r="AK57" s="8">
        <f>IF(IF(AJ57,1,0),IF(IF(MOD((AK56+TIME(0,E57,0)),1)&gt;D$1,1,0),IF(IF(MOD((AK56+TIME(0,E57,0)),1)&lt;D$4,1,0),AK56+TIME(0,E57,0),(MOD(AK56+TIME(0,E57,0),1)-D$4)+D$1),"Under"),AK56)</f>
        <v>42690.368749999994</v>
      </c>
      <c r="AL57" s="7">
        <f>IF(AJ57,AL56+E57,AL56)</f>
        <v>21</v>
      </c>
      <c r="AM57" s="10">
        <f>IF(AJ57,AM56-E57,AM56)</f>
        <v>699.75000000000023</v>
      </c>
      <c r="AN57" s="12"/>
      <c r="AO57" s="7"/>
      <c r="AP57" s="15">
        <f>IF(IF(AO57,1,0),IF(IF(MOD((AP56+TIME(0,E57,0)),1)&gt;D$1,1,0),IF(IF(MOD((AP56+TIME(0,E57,0)),1)&lt;D$4,1,0),AP56+TIME(0,E57,0),(MOD(AP56+TIME(0,E57,0),1)-D$4)+D$1),"Under"),AP56)</f>
        <v>0.23263888889293102</v>
      </c>
      <c r="AQ57" s="7">
        <f>IF(AO57,AQ56+E57,AQ56)</f>
        <v>305</v>
      </c>
      <c r="AR57" s="10">
        <f>IF(AO57,AR56-E57,AR56)</f>
        <v>415.75000000000023</v>
      </c>
      <c r="AS57" s="12"/>
      <c r="AT57" s="7"/>
      <c r="AU57" s="8">
        <f>IF(IF(AT57,1,0),IF(IF(MOD((AU56+TIME(0,E57,0)),1)&gt;D$1,1,0),IF(IF(MOD((AU56+TIME(0,E57,0)),1)&lt;D$4,1,0),AU56+TIME(0,E57,0),(MOD(AU56+TIME(0,E57,0),1)-D$4)+D$1),"Under"),AU56)</f>
        <v>42690.379861111112</v>
      </c>
      <c r="AV57" s="7">
        <f>IF(AT57,AV56+E57,AV56)</f>
        <v>37</v>
      </c>
      <c r="AW57" s="7">
        <f>IF(AT57,AW56-E57,AW56)</f>
        <v>683.75000000000023</v>
      </c>
      <c r="AY57" s="10">
        <v>1</v>
      </c>
      <c r="AZ57" s="8">
        <f>IF(IF(AY57,1,0),IF(IF(MOD((AZ56+TIME(0,E57,0)),1)&gt;D$1,1,0),IF(IF(MOD((AZ56+TIME(0,E57,0)),1)&lt;D$4,1,0),AZ56+TIME(0,E57,0),(MOD(AZ56+TIME(0,E57,0),1)-D$4)+D$1),"Under"),AZ56)</f>
        <v>0.2736111110926786</v>
      </c>
      <c r="BA57" s="7">
        <f>IF(AY57,BA56+E57,BA56)</f>
        <v>364</v>
      </c>
      <c r="BB57" s="10">
        <f>IF(AY57,BB56-E57,BB56)</f>
        <v>356.75000000000023</v>
      </c>
      <c r="BC57"/>
      <c r="BD57" s="10"/>
      <c r="BE57" s="8">
        <f>IF(IF(BD57,1,0),IF(IF(MOD((BE56+TIME(0,E57,0)),1)&gt;D$1,1,0),IF(IF(MOD((BE56+TIME(0,E57,0)),1)&lt;D$4,1,0),BE56+TIME(0,E57,0),(MOD(BE56+TIME(0,E57,0),1)-D$4)+D$1),"Under"),BE56)</f>
        <v>0.2347222222026579</v>
      </c>
      <c r="BF57" s="6">
        <f>IF(BD57,BF56+E57,BF56)</f>
        <v>308</v>
      </c>
      <c r="BG57" s="10">
        <f>IF(BD57,BG56-E57,BG56)</f>
        <v>412.75000000000023</v>
      </c>
      <c r="BH57"/>
    </row>
    <row r="58" spans="1:60" hidden="1" x14ac:dyDescent="0.25">
      <c r="A58" s="6">
        <f>'St5 Input'!A43</f>
        <v>4</v>
      </c>
      <c r="B58" s="6">
        <f>'St5 Input'!B43</f>
        <v>4180</v>
      </c>
      <c r="C58" s="6" t="str">
        <f>'St5 Input'!C43</f>
        <v xml:space="preserve"> Wire Lower Clearance Lights</v>
      </c>
      <c r="D58" s="20">
        <f>'St5 Input'!D43</f>
        <v>15</v>
      </c>
      <c r="E58" s="20">
        <f t="shared" si="10"/>
        <v>15</v>
      </c>
      <c r="F58" s="10">
        <f>K58+P58+U58+AE58+AJ58+Z58+AO58+AT58+AY58+BD58</f>
        <v>1</v>
      </c>
      <c r="G58" s="20" t="str">
        <f>'St5 Input'!F43</f>
        <v xml:space="preserve"> NT</v>
      </c>
      <c r="H58" s="19" t="str">
        <f>'St5 Input'!G43</f>
        <v xml:space="preserve"> </v>
      </c>
      <c r="I58" s="8"/>
      <c r="K58" s="10"/>
      <c r="L58" s="8">
        <f t="shared" si="11"/>
        <v>42690.354166666664</v>
      </c>
      <c r="M58" s="10">
        <f t="shared" si="12"/>
        <v>0</v>
      </c>
      <c r="N58" s="10">
        <f t="shared" si="13"/>
        <v>720.75000000000023</v>
      </c>
      <c r="O58" s="12"/>
      <c r="P58" s="10"/>
      <c r="Q58" s="8">
        <f t="shared" si="14"/>
        <v>42690.354166666664</v>
      </c>
      <c r="R58" s="10">
        <f t="shared" si="15"/>
        <v>0</v>
      </c>
      <c r="S58" s="10">
        <f t="shared" si="16"/>
        <v>720.75000000000023</v>
      </c>
      <c r="T58" s="14"/>
      <c r="U58" s="7"/>
      <c r="V58" s="8">
        <f t="shared" si="17"/>
        <v>42690.354166666664</v>
      </c>
      <c r="W58" s="7">
        <f t="shared" si="19"/>
        <v>0</v>
      </c>
      <c r="X58" s="10">
        <f t="shared" si="18"/>
        <v>720.75000000000023</v>
      </c>
      <c r="Y58" s="14"/>
      <c r="Z58" s="7"/>
      <c r="AA58" s="8">
        <f>IF(IF(Z58,1,0),IF(IF(MOD((AA57+TIME(0,E58,0)),1)&gt;D$1,1,0),IF(IF(MOD((AA57+TIME(0,E58,0)),1)&lt;D$4,1,0),AA57+TIME(0,E58,0),(MOD(AA57+TIME(0,E58,0),1)-D$4)+D$1),"Under"),AA57)</f>
        <v>42690.354166666664</v>
      </c>
      <c r="AB58" s="10">
        <f>IF(Z58,AB57+E58,AB57)</f>
        <v>0</v>
      </c>
      <c r="AC58" s="10">
        <f>IF(Z58,AC57-E58,AC57)</f>
        <v>720.75000000000023</v>
      </c>
      <c r="AD58" s="14"/>
      <c r="AE58" s="7"/>
      <c r="AF58" s="8">
        <f>IF(IF(AE58,1,0),IF(IF(MOD((AF57+TIME(0,E58,0)),1)&gt;D$1,1,0),IF(IF(MOD((AF57+TIME(0,E58,0)),1)&lt;D$4,1,0),AF57+TIME(0,E58,0),(MOD(AF57+TIME(0,E58,0),1)-D$4)+D$1),"Under"),AF57)</f>
        <v>42690.354166666664</v>
      </c>
      <c r="AG58" s="7">
        <f>IF(P58,R57+E58,R57)</f>
        <v>0</v>
      </c>
      <c r="AH58" s="10">
        <f>IF(AE58,AH57-E58,AH57)</f>
        <v>720.75000000000023</v>
      </c>
      <c r="AI58" s="14"/>
      <c r="AJ58" s="7"/>
      <c r="AK58" s="8">
        <f>IF(IF(AJ58,1,0),IF(IF(MOD((AK57+TIME(0,E58,0)),1)&gt;D$1,1,0),IF(IF(MOD((AK57+TIME(0,E58,0)),1)&lt;D$4,1,0),AK57+TIME(0,E58,0),(MOD(AK57+TIME(0,E58,0),1)-D$4)+D$1),"Under"),AK57)</f>
        <v>42690.368749999994</v>
      </c>
      <c r="AL58" s="7">
        <f>IF(AJ58,AL57+E58,AL57)</f>
        <v>21</v>
      </c>
      <c r="AM58" s="10">
        <f>IF(AJ58,AM57-E58,AM57)</f>
        <v>699.75000000000023</v>
      </c>
      <c r="AN58" s="12"/>
      <c r="AO58" s="7"/>
      <c r="AP58" s="15">
        <f>IF(IF(AO58,1,0),IF(IF(MOD((AP57+TIME(0,E58,0)),1)&gt;D$1,1,0),IF(IF(MOD((AP57+TIME(0,E58,0)),1)&lt;D$4,1,0),AP57+TIME(0,E58,0),(MOD(AP57+TIME(0,E58,0),1)-D$4)+D$1),"Under"),AP57)</f>
        <v>0.23263888889293102</v>
      </c>
      <c r="AQ58" s="7">
        <f>IF(AO58,AQ57+E58,AQ57)</f>
        <v>305</v>
      </c>
      <c r="AR58" s="10">
        <f>IF(AO58,AR57-E58,AR57)</f>
        <v>415.75000000000023</v>
      </c>
      <c r="AS58" s="12"/>
      <c r="AT58" s="7"/>
      <c r="AU58" s="8">
        <f>IF(IF(AT58,1,0),IF(IF(MOD((AU57+TIME(0,E58,0)),1)&gt;D$1,1,0),IF(IF(MOD((AU57+TIME(0,E58,0)),1)&lt;D$4,1,0),AU57+TIME(0,E58,0),(MOD(AU57+TIME(0,E58,0),1)-D$4)+D$1),"Under"),AU57)</f>
        <v>42690.379861111112</v>
      </c>
      <c r="AV58" s="7">
        <f>IF(AT58,AV57+E58,AV57)</f>
        <v>37</v>
      </c>
      <c r="AW58" s="7">
        <f>IF(AT58,AW57-E58,AW57)</f>
        <v>683.75000000000023</v>
      </c>
      <c r="AY58" s="10">
        <v>1</v>
      </c>
      <c r="AZ58" s="8">
        <f>IF(IF(AY58,1,0),IF(IF(MOD((AZ57+TIME(0,E58,0)),1)&gt;D$1,1,0),IF(IF(MOD((AZ57+TIME(0,E58,0)),1)&lt;D$4,1,0),AZ57+TIME(0,E58,0),(MOD(AZ57+TIME(0,E58,0),1)-D$4)+D$1),"Under"),AZ57)</f>
        <v>0.28402777775934529</v>
      </c>
      <c r="BA58" s="7">
        <f>IF(AY58,BA57+E58,BA57)</f>
        <v>379</v>
      </c>
      <c r="BB58" s="10">
        <f>IF(AY58,BB57-E58,BB57)</f>
        <v>341.75000000000023</v>
      </c>
      <c r="BC58"/>
      <c r="BD58" s="10"/>
      <c r="BE58" s="8">
        <f>IF(IF(BD58,1,0),IF(IF(MOD((BE57+TIME(0,E58,0)),1)&gt;D$1,1,0),IF(IF(MOD((BE57+TIME(0,E58,0)),1)&lt;D$4,1,0),BE57+TIME(0,E58,0),(MOD(BE57+TIME(0,E58,0),1)-D$4)+D$1),"Under"),BE57)</f>
        <v>0.2347222222026579</v>
      </c>
      <c r="BF58" s="6">
        <f>IF(BD58,BF57+E58,BF57)</f>
        <v>308</v>
      </c>
      <c r="BG58" s="10">
        <f>IF(BD58,BG57-E58,BG57)</f>
        <v>412.75000000000023</v>
      </c>
      <c r="BH58"/>
    </row>
    <row r="59" spans="1:60" hidden="1" x14ac:dyDescent="0.25">
      <c r="A59" s="6">
        <f>'St5 Input'!A44</f>
        <v>4</v>
      </c>
      <c r="B59" s="6">
        <f>'St5 Input'!B44</f>
        <v>4190</v>
      </c>
      <c r="C59" s="6" t="str">
        <f>'St5 Input'!C44</f>
        <v xml:space="preserve"> Fender Lights - 7.0 Wide</v>
      </c>
      <c r="D59" s="20">
        <f>'St5 Input'!D44</f>
        <v>30</v>
      </c>
      <c r="E59" s="20">
        <f t="shared" si="10"/>
        <v>30</v>
      </c>
      <c r="F59" s="10">
        <f>K59+P59+U59+AE59+AJ59+Z59+AO59+AT59+AY59+BD59</f>
        <v>1</v>
      </c>
      <c r="G59" s="20" t="str">
        <f>'St5 Input'!F44</f>
        <v xml:space="preserve"> NT</v>
      </c>
      <c r="H59" s="19" t="str">
        <f>'St5 Input'!G44</f>
        <v xml:space="preserve"> </v>
      </c>
      <c r="I59" s="8"/>
      <c r="K59" s="10"/>
      <c r="L59" s="8">
        <f t="shared" si="11"/>
        <v>42690.354166666664</v>
      </c>
      <c r="M59" s="10">
        <f t="shared" si="12"/>
        <v>0</v>
      </c>
      <c r="N59" s="10">
        <f t="shared" si="13"/>
        <v>720.75000000000023</v>
      </c>
      <c r="O59" s="12"/>
      <c r="P59" s="10"/>
      <c r="Q59" s="8">
        <f t="shared" si="14"/>
        <v>42690.354166666664</v>
      </c>
      <c r="R59" s="10">
        <f t="shared" si="15"/>
        <v>0</v>
      </c>
      <c r="S59" s="10">
        <f t="shared" si="16"/>
        <v>720.75000000000023</v>
      </c>
      <c r="T59" s="14"/>
      <c r="U59" s="7"/>
      <c r="V59" s="8">
        <f t="shared" si="17"/>
        <v>42690.354166666664</v>
      </c>
      <c r="W59" s="7">
        <f t="shared" si="19"/>
        <v>0</v>
      </c>
      <c r="X59" s="10">
        <f t="shared" si="18"/>
        <v>720.75000000000023</v>
      </c>
      <c r="Y59" s="14"/>
      <c r="Z59" s="7"/>
      <c r="AA59" s="8">
        <f>IF(IF(Z59,1,0),IF(IF(MOD((AA58+TIME(0,E59,0)),1)&gt;D$1,1,0),IF(IF(MOD((AA58+TIME(0,E59,0)),1)&lt;D$4,1,0),AA58+TIME(0,E59,0),(MOD(AA58+TIME(0,E59,0),1)-D$4)+D$1),"Under"),AA58)</f>
        <v>42690.354166666664</v>
      </c>
      <c r="AB59" s="10">
        <f>IF(Z59,AB58+E59,AB58)</f>
        <v>0</v>
      </c>
      <c r="AC59" s="10">
        <f>IF(Z59,AC58-E59,AC58)</f>
        <v>720.75000000000023</v>
      </c>
      <c r="AD59" s="14"/>
      <c r="AE59" s="7"/>
      <c r="AF59" s="8">
        <f>IF(IF(AE59,1,0),IF(IF(MOD((AF58+TIME(0,E59,0)),1)&gt;D$1,1,0),IF(IF(MOD((AF58+TIME(0,E59,0)),1)&lt;D$4,1,0),AF58+TIME(0,E59,0),(MOD(AF58+TIME(0,E59,0),1)-D$4)+D$1),"Under"),AF58)</f>
        <v>42690.354166666664</v>
      </c>
      <c r="AG59" s="7">
        <f>IF(P59,R58+E59,R58)</f>
        <v>0</v>
      </c>
      <c r="AH59" s="10">
        <f>IF(AE59,AH58-E59,AH58)</f>
        <v>720.75000000000023</v>
      </c>
      <c r="AI59" s="14"/>
      <c r="AJ59" s="7"/>
      <c r="AK59" s="8">
        <f>IF(IF(AJ59,1,0),IF(IF(MOD((AK58+TIME(0,E59,0)),1)&gt;D$1,1,0),IF(IF(MOD((AK58+TIME(0,E59,0)),1)&lt;D$4,1,0),AK58+TIME(0,E59,0),(MOD(AK58+TIME(0,E59,0),1)-D$4)+D$1),"Under"),AK58)</f>
        <v>42690.368749999994</v>
      </c>
      <c r="AL59" s="7">
        <f>IF(AJ59,AL58+E59,AL58)</f>
        <v>21</v>
      </c>
      <c r="AM59" s="10">
        <f>IF(AJ59,AM58-E59,AM58)</f>
        <v>699.75000000000023</v>
      </c>
      <c r="AN59" s="12"/>
      <c r="AO59" s="7"/>
      <c r="AP59" s="15">
        <f>IF(IF(AO59,1,0),IF(IF(MOD((AP58+TIME(0,E59,0)),1)&gt;D$1,1,0),IF(IF(MOD((AP58+TIME(0,E59,0)),1)&lt;D$4,1,0),AP58+TIME(0,E59,0),(MOD(AP58+TIME(0,E59,0),1)-D$4)+D$1),"Under"),AP58)</f>
        <v>0.23263888889293102</v>
      </c>
      <c r="AQ59" s="7">
        <f>IF(AO59,AQ58+E59,AQ58)</f>
        <v>305</v>
      </c>
      <c r="AR59" s="10">
        <f>IF(AO59,AR58-E59,AR58)</f>
        <v>415.75000000000023</v>
      </c>
      <c r="AS59" s="12"/>
      <c r="AT59" s="7"/>
      <c r="AU59" s="8">
        <f>IF(IF(AT59,1,0),IF(IF(MOD((AU58+TIME(0,E59,0)),1)&gt;D$1,1,0),IF(IF(MOD((AU58+TIME(0,E59,0)),1)&lt;D$4,1,0),AU58+TIME(0,E59,0),(MOD(AU58+TIME(0,E59,0),1)-D$4)+D$1),"Under"),AU58)</f>
        <v>42690.379861111112</v>
      </c>
      <c r="AV59" s="7">
        <f>IF(AT59,AV58+E59,AV58)</f>
        <v>37</v>
      </c>
      <c r="AW59" s="7">
        <f>IF(AT59,AW58-E59,AW58)</f>
        <v>683.75000000000023</v>
      </c>
      <c r="AY59" s="10">
        <v>1</v>
      </c>
      <c r="AZ59" s="8">
        <f>IF(IF(AY59,1,0),IF(IF(MOD((AZ58+TIME(0,E59,0)),1)&gt;D$1,1,0),IF(IF(MOD((AZ58+TIME(0,E59,0)),1)&lt;D$4,1,0),AZ58+TIME(0,E59,0),(MOD(AZ58+TIME(0,E59,0),1)-D$4)+D$1),"Under"),AZ58)</f>
        <v>0.3048611110926786</v>
      </c>
      <c r="BA59" s="7">
        <f>IF(AY59,BA58+E59,BA58)</f>
        <v>409</v>
      </c>
      <c r="BB59" s="10">
        <f>IF(AY59,BB58-E59,BB58)</f>
        <v>311.75000000000023</v>
      </c>
      <c r="BC59"/>
      <c r="BD59" s="10"/>
      <c r="BE59" s="8">
        <f>IF(IF(BD59,1,0),IF(IF(MOD((BE58+TIME(0,E59,0)),1)&gt;D$1,1,0),IF(IF(MOD((BE58+TIME(0,E59,0)),1)&lt;D$4,1,0),BE58+TIME(0,E59,0),(MOD(BE58+TIME(0,E59,0),1)-D$4)+D$1),"Under"),BE58)</f>
        <v>0.2347222222026579</v>
      </c>
      <c r="BF59" s="6">
        <f>IF(BD59,BF58+E59,BF58)</f>
        <v>308</v>
      </c>
      <c r="BG59" s="10">
        <f>IF(BD59,BG58-E59,BG58)</f>
        <v>412.75000000000023</v>
      </c>
      <c r="BH59"/>
    </row>
    <row r="60" spans="1:60" hidden="1" x14ac:dyDescent="0.25">
      <c r="A60" s="6">
        <f>'St5 Input'!A45</f>
        <v>4</v>
      </c>
      <c r="B60" s="6">
        <f>'St5 Input'!B45</f>
        <v>4200</v>
      </c>
      <c r="C60" s="6" t="str">
        <f>'St5 Input'!C45</f>
        <v xml:space="preserve"> Flow Through Vents</v>
      </c>
      <c r="D60" s="20">
        <f>'St5 Input'!D45</f>
        <v>20</v>
      </c>
      <c r="E60" s="20">
        <f t="shared" si="10"/>
        <v>20</v>
      </c>
      <c r="F60" s="10">
        <f>K60+P60+U60+AE60+AJ60+Z60+AO60+AT60+AY60+BD60</f>
        <v>1</v>
      </c>
      <c r="G60" s="20" t="str">
        <f>'St5 Input'!F45</f>
        <v xml:space="preserve"> NT</v>
      </c>
      <c r="H60" s="19" t="str">
        <f>'St5 Input'!G45</f>
        <v xml:space="preserve"> </v>
      </c>
      <c r="I60" s="8"/>
      <c r="K60" s="10"/>
      <c r="L60" s="8">
        <f t="shared" si="11"/>
        <v>42690.354166666664</v>
      </c>
      <c r="M60" s="10">
        <f t="shared" si="12"/>
        <v>0</v>
      </c>
      <c r="N60" s="10">
        <f t="shared" si="13"/>
        <v>720.75000000000023</v>
      </c>
      <c r="O60" s="12"/>
      <c r="P60" s="10"/>
      <c r="Q60" s="8">
        <f t="shared" si="14"/>
        <v>42690.354166666664</v>
      </c>
      <c r="R60" s="10">
        <f t="shared" si="15"/>
        <v>0</v>
      </c>
      <c r="S60" s="10">
        <f t="shared" si="16"/>
        <v>720.75000000000023</v>
      </c>
      <c r="T60" s="14"/>
      <c r="U60" s="7"/>
      <c r="V60" s="8">
        <f t="shared" si="17"/>
        <v>42690.354166666664</v>
      </c>
      <c r="W60" s="7">
        <f t="shared" si="19"/>
        <v>0</v>
      </c>
      <c r="X60" s="10">
        <f t="shared" si="18"/>
        <v>720.75000000000023</v>
      </c>
      <c r="Y60" s="14"/>
      <c r="Z60" s="7"/>
      <c r="AA60" s="8">
        <f>IF(IF(Z60,1,0),IF(IF(MOD((AA59+TIME(0,E60,0)),1)&gt;D$1,1,0),IF(IF(MOD((AA59+TIME(0,E60,0)),1)&lt;D$4,1,0),AA59+TIME(0,E60,0),(MOD(AA59+TIME(0,E60,0),1)-D$4)+D$1),"Under"),AA59)</f>
        <v>42690.354166666664</v>
      </c>
      <c r="AB60" s="10">
        <f>IF(Z60,AB59+E60,AB59)</f>
        <v>0</v>
      </c>
      <c r="AC60" s="10">
        <f>IF(Z60,AC59-E60,AC59)</f>
        <v>720.75000000000023</v>
      </c>
      <c r="AD60" s="14"/>
      <c r="AE60" s="7"/>
      <c r="AF60" s="8">
        <f>IF(IF(AE60,1,0),IF(IF(MOD((AF59+TIME(0,E60,0)),1)&gt;D$1,1,0),IF(IF(MOD((AF59+TIME(0,E60,0)),1)&lt;D$4,1,0),AF59+TIME(0,E60,0),(MOD(AF59+TIME(0,E60,0),1)-D$4)+D$1),"Under"),AF59)</f>
        <v>42690.354166666664</v>
      </c>
      <c r="AG60" s="7">
        <f>IF(P60,R59+E60,R59)</f>
        <v>0</v>
      </c>
      <c r="AH60" s="10">
        <f>IF(AE60,AH59-E60,AH59)</f>
        <v>720.75000000000023</v>
      </c>
      <c r="AI60" s="14"/>
      <c r="AJ60" s="7"/>
      <c r="AK60" s="8">
        <f>IF(IF(AJ60,1,0),IF(IF(MOD((AK59+TIME(0,E60,0)),1)&gt;D$1,1,0),IF(IF(MOD((AK59+TIME(0,E60,0)),1)&lt;D$4,1,0),AK59+TIME(0,E60,0),(MOD(AK59+TIME(0,E60,0),1)-D$4)+D$1),"Under"),AK59)</f>
        <v>42690.368749999994</v>
      </c>
      <c r="AL60" s="7">
        <f>IF(AJ60,AL59+E60,AL59)</f>
        <v>21</v>
      </c>
      <c r="AM60" s="10">
        <f>IF(AJ60,AM59-E60,AM59)</f>
        <v>699.75000000000023</v>
      </c>
      <c r="AN60" s="12"/>
      <c r="AO60" s="7"/>
      <c r="AP60" s="15">
        <f>IF(IF(AO60,1,0),IF(IF(MOD((AP59+TIME(0,E60,0)),1)&gt;D$1,1,0),IF(IF(MOD((AP59+TIME(0,E60,0)),1)&lt;D$4,1,0),AP59+TIME(0,E60,0),(MOD(AP59+TIME(0,E60,0),1)-D$4)+D$1),"Under"),AP59)</f>
        <v>0.23263888889293102</v>
      </c>
      <c r="AQ60" s="7">
        <f>IF(AO60,AQ59+E60,AQ59)</f>
        <v>305</v>
      </c>
      <c r="AR60" s="10">
        <f>IF(AO60,AR59-E60,AR59)</f>
        <v>415.75000000000023</v>
      </c>
      <c r="AS60" s="12"/>
      <c r="AT60" s="7"/>
      <c r="AU60" s="8">
        <f>IF(IF(AT60,1,0),IF(IF(MOD((AU59+TIME(0,E60,0)),1)&gt;D$1,1,0),IF(IF(MOD((AU59+TIME(0,E60,0)),1)&lt;D$4,1,0),AU59+TIME(0,E60,0),(MOD(AU59+TIME(0,E60,0),1)-D$4)+D$1),"Under"),AU59)</f>
        <v>42690.379861111112</v>
      </c>
      <c r="AV60" s="7">
        <f>IF(AT60,AV59+E60,AV59)</f>
        <v>37</v>
      </c>
      <c r="AW60" s="7">
        <f>IF(AT60,AW59-E60,AW59)</f>
        <v>683.75000000000023</v>
      </c>
      <c r="AY60" s="10">
        <v>1</v>
      </c>
      <c r="AZ60" s="8">
        <f>IF(IF(AY60,1,0),IF(IF(MOD((AZ59+TIME(0,E60,0)),1)&gt;D$1,1,0),IF(IF(MOD((AZ59+TIME(0,E60,0)),1)&lt;D$4,1,0),AZ59+TIME(0,E60,0),(MOD(AZ59+TIME(0,E60,0),1)-D$4)+D$1),"Under"),AZ59)</f>
        <v>0.3187499999815675</v>
      </c>
      <c r="BA60" s="7">
        <f>IF(AY60,BA59+E60,BA59)</f>
        <v>429</v>
      </c>
      <c r="BB60" s="10">
        <f>IF(AY60,BB59-E60,BB59)</f>
        <v>291.75000000000023</v>
      </c>
      <c r="BC60"/>
      <c r="BD60" s="10"/>
      <c r="BE60" s="8">
        <f>IF(IF(BD60,1,0),IF(IF(MOD((BE59+TIME(0,E60,0)),1)&gt;D$1,1,0),IF(IF(MOD((BE59+TIME(0,E60,0)),1)&lt;D$4,1,0),BE59+TIME(0,E60,0),(MOD(BE59+TIME(0,E60,0),1)-D$4)+D$1),"Under"),BE59)</f>
        <v>0.2347222222026579</v>
      </c>
      <c r="BF60" s="6">
        <f>IF(BD60,BF59+E60,BF59)</f>
        <v>308</v>
      </c>
      <c r="BG60" s="10">
        <f>IF(BD60,BG59-E60,BG59)</f>
        <v>412.75000000000023</v>
      </c>
      <c r="BH60"/>
    </row>
    <row r="61" spans="1:60" hidden="1" x14ac:dyDescent="0.25">
      <c r="A61" s="6">
        <f>'St5 Input'!A46</f>
        <v>4</v>
      </c>
      <c r="B61" s="6">
        <f>'St5 Input'!B46</f>
        <v>4220</v>
      </c>
      <c r="C61" s="6" t="str">
        <f>'St5 Input'!C46</f>
        <v xml:space="preserve"> Install Motorbase</v>
      </c>
      <c r="D61" s="20">
        <f>'St5 Input'!D46</f>
        <v>15</v>
      </c>
      <c r="E61" s="20">
        <f t="shared" si="10"/>
        <v>15</v>
      </c>
      <c r="F61" s="10">
        <f>K61+P61+U61+AE61+AJ61+Z61+AO61+AT61+AY61+BD61</f>
        <v>1</v>
      </c>
      <c r="G61" s="20" t="str">
        <f>'St5 Input'!F46</f>
        <v xml:space="preserve"> TS</v>
      </c>
      <c r="H61" s="19" t="str">
        <f>'St5 Input'!G46</f>
        <v xml:space="preserve"> </v>
      </c>
      <c r="I61" s="8"/>
      <c r="K61" s="10"/>
      <c r="L61" s="8">
        <f t="shared" si="11"/>
        <v>42690.354166666664</v>
      </c>
      <c r="M61" s="10">
        <f t="shared" si="12"/>
        <v>0</v>
      </c>
      <c r="N61" s="10">
        <f t="shared" si="13"/>
        <v>720.75000000000023</v>
      </c>
      <c r="O61" s="12"/>
      <c r="P61" s="10"/>
      <c r="Q61" s="8">
        <f t="shared" si="14"/>
        <v>42690.354166666664</v>
      </c>
      <c r="R61" s="10">
        <f t="shared" si="15"/>
        <v>0</v>
      </c>
      <c r="S61" s="10">
        <f t="shared" si="16"/>
        <v>720.75000000000023</v>
      </c>
      <c r="T61" s="14"/>
      <c r="U61" s="7"/>
      <c r="V61" s="8">
        <f t="shared" si="17"/>
        <v>42690.354166666664</v>
      </c>
      <c r="W61" s="7">
        <f t="shared" si="19"/>
        <v>0</v>
      </c>
      <c r="X61" s="10">
        <f t="shared" si="18"/>
        <v>720.75000000000023</v>
      </c>
      <c r="Y61" s="14"/>
      <c r="Z61" s="7"/>
      <c r="AA61" s="8">
        <f>IF(IF(Z61,1,0),IF(IF(MOD((AA60+TIME(0,E61,0)),1)&gt;D$1,1,0),IF(IF(MOD((AA60+TIME(0,E61,0)),1)&lt;D$4,1,0),AA60+TIME(0,E61,0),(MOD(AA60+TIME(0,E61,0),1)-D$4)+D$1),"Under"),AA60)</f>
        <v>42690.354166666664</v>
      </c>
      <c r="AB61" s="10">
        <f>IF(Z61,AB60+E61,AB60)</f>
        <v>0</v>
      </c>
      <c r="AC61" s="10">
        <f>IF(Z61,AC60-E61,AC60)</f>
        <v>720.75000000000023</v>
      </c>
      <c r="AD61" s="14"/>
      <c r="AE61" s="7"/>
      <c r="AF61" s="8">
        <f>IF(IF(AE61,1,0),IF(IF(MOD((AF60+TIME(0,E61,0)),1)&gt;D$1,1,0),IF(IF(MOD((AF60+TIME(0,E61,0)),1)&lt;D$4,1,0),AF60+TIME(0,E61,0),(MOD(AF60+TIME(0,E61,0),1)-D$4)+D$1),"Under"),AF60)</f>
        <v>42690.354166666664</v>
      </c>
      <c r="AG61" s="7">
        <f>IF(P61,R60+E61,R60)</f>
        <v>0</v>
      </c>
      <c r="AH61" s="10">
        <f>IF(AE61,AH60-E61,AH60)</f>
        <v>720.75000000000023</v>
      </c>
      <c r="AI61" s="14"/>
      <c r="AJ61" s="7"/>
      <c r="AK61" s="8">
        <f>IF(IF(AJ61,1,0),IF(IF(MOD((AK60+TIME(0,E61,0)),1)&gt;D$1,1,0),IF(IF(MOD((AK60+TIME(0,E61,0)),1)&lt;D$4,1,0),AK60+TIME(0,E61,0),(MOD(AK60+TIME(0,E61,0),1)-D$4)+D$1),"Under"),AK60)</f>
        <v>42690.368749999994</v>
      </c>
      <c r="AL61" s="7">
        <f>IF(AJ61,AL60+E61,AL60)</f>
        <v>21</v>
      </c>
      <c r="AM61" s="10">
        <f>IF(AJ61,AM60-E61,AM60)</f>
        <v>699.75000000000023</v>
      </c>
      <c r="AN61" s="12"/>
      <c r="AO61" s="7">
        <v>1</v>
      </c>
      <c r="AP61" s="15">
        <f>IF(IF(AO61,1,0),IF(IF(MOD((AP60+TIME(0,E61,0)),1)&gt;D$1,1,0),IF(IF(MOD((AP60+TIME(0,E61,0)),1)&lt;D$4,1,0),AP60+TIME(0,E61,0),(MOD(AP60+TIME(0,E61,0),1)-D$4)+D$1),"Under"),AP60)</f>
        <v>0.24305555555959768</v>
      </c>
      <c r="AQ61" s="7">
        <f>IF(AO61,AQ60+E61,AQ60)</f>
        <v>320</v>
      </c>
      <c r="AR61" s="10">
        <f>IF(AO61,AR60-E61,AR60)</f>
        <v>400.75000000000023</v>
      </c>
      <c r="AS61" s="12"/>
      <c r="AT61" s="7"/>
      <c r="AU61" s="8">
        <f>IF(IF(AT61,1,0),IF(IF(MOD((AU60+TIME(0,E61,0)),1)&gt;D$1,1,0),IF(IF(MOD((AU60+TIME(0,E61,0)),1)&lt;D$4,1,0),AU60+TIME(0,E61,0),(MOD(AU60+TIME(0,E61,0),1)-D$4)+D$1),"Under"),AU60)</f>
        <v>42690.379861111112</v>
      </c>
      <c r="AV61" s="7">
        <f>IF(AT61,AV60+E61,AV60)</f>
        <v>37</v>
      </c>
      <c r="AW61" s="7">
        <f>IF(AT61,AW60-E61,AW60)</f>
        <v>683.75000000000023</v>
      </c>
      <c r="AY61" s="10"/>
      <c r="AZ61" s="8">
        <f>IF(IF(AY61,1,0),IF(IF(MOD((AZ60+TIME(0,E61,0)),1)&gt;D$1,1,0),IF(IF(MOD((AZ60+TIME(0,E61,0)),1)&lt;D$4,1,0),AZ60+TIME(0,E61,0),(MOD(AZ60+TIME(0,E61,0),1)-D$4)+D$1),"Under"),AZ60)</f>
        <v>0.3187499999815675</v>
      </c>
      <c r="BA61" s="7">
        <f>IF(AY61,BA60+E61,BA60)</f>
        <v>429</v>
      </c>
      <c r="BB61" s="10">
        <f>IF(AY61,BB60-E61,BB60)</f>
        <v>291.75000000000023</v>
      </c>
      <c r="BC61"/>
      <c r="BD61" s="10"/>
      <c r="BE61" s="8">
        <f>IF(IF(BD61,1,0),IF(IF(MOD((BE60+TIME(0,E61,0)),1)&gt;D$1,1,0),IF(IF(MOD((BE60+TIME(0,E61,0)),1)&lt;D$4,1,0),BE60+TIME(0,E61,0),(MOD(BE60+TIME(0,E61,0),1)-D$4)+D$1),"Under"),BE60)</f>
        <v>0.2347222222026579</v>
      </c>
      <c r="BF61" s="6">
        <f>IF(BD61,BF60+E61,BF60)</f>
        <v>308</v>
      </c>
      <c r="BG61" s="10">
        <f>IF(BD61,BG60-E61,BG60)</f>
        <v>412.75000000000023</v>
      </c>
      <c r="BH61"/>
    </row>
    <row r="62" spans="1:60" hidden="1" x14ac:dyDescent="0.25">
      <c r="A62" s="6">
        <f>'St5 Input'!A47</f>
        <v>4</v>
      </c>
      <c r="B62" s="6">
        <f>'St5 Input'!B47</f>
        <v>4240</v>
      </c>
      <c r="C62" s="6" t="str">
        <f>'St5 Input'!C47</f>
        <v xml:space="preserve"> Install Outside Coax</v>
      </c>
      <c r="D62" s="20">
        <f>'St5 Input'!D47</f>
        <v>15</v>
      </c>
      <c r="E62" s="20">
        <f t="shared" si="10"/>
        <v>15</v>
      </c>
      <c r="F62" s="10">
        <f>K62+P62+U62+AE62+AJ62+Z62+AO62+AT62+AY62+BD62</f>
        <v>1</v>
      </c>
      <c r="G62" s="20" t="str">
        <f>'St5 Input'!F47</f>
        <v xml:space="preserve"> TS</v>
      </c>
      <c r="H62" s="19" t="str">
        <f>'St5 Input'!G47</f>
        <v xml:space="preserve"> </v>
      </c>
      <c r="I62" s="8"/>
      <c r="K62" s="10"/>
      <c r="L62" s="8">
        <f t="shared" si="11"/>
        <v>42690.354166666664</v>
      </c>
      <c r="M62" s="10">
        <f t="shared" si="12"/>
        <v>0</v>
      </c>
      <c r="N62" s="10">
        <f t="shared" si="13"/>
        <v>720.75000000000023</v>
      </c>
      <c r="O62" s="12"/>
      <c r="P62" s="10"/>
      <c r="Q62" s="8">
        <f t="shared" si="14"/>
        <v>42690.354166666664</v>
      </c>
      <c r="R62" s="10">
        <f t="shared" si="15"/>
        <v>0</v>
      </c>
      <c r="S62" s="10">
        <f t="shared" si="16"/>
        <v>720.75000000000023</v>
      </c>
      <c r="T62" s="14"/>
      <c r="U62" s="7"/>
      <c r="V62" s="8">
        <f t="shared" si="17"/>
        <v>42690.354166666664</v>
      </c>
      <c r="W62" s="7">
        <f t="shared" si="19"/>
        <v>0</v>
      </c>
      <c r="X62" s="10">
        <f t="shared" si="18"/>
        <v>720.75000000000023</v>
      </c>
      <c r="Y62" s="14"/>
      <c r="Z62" s="7"/>
      <c r="AA62" s="8">
        <f>IF(IF(Z62,1,0),IF(IF(MOD((AA61+TIME(0,E62,0)),1)&gt;D$1,1,0),IF(IF(MOD((AA61+TIME(0,E62,0)),1)&lt;D$4,1,0),AA61+TIME(0,E62,0),(MOD(AA61+TIME(0,E62,0),1)-D$4)+D$1),"Under"),AA61)</f>
        <v>42690.354166666664</v>
      </c>
      <c r="AB62" s="10">
        <f>IF(Z62,AB61+E62,AB61)</f>
        <v>0</v>
      </c>
      <c r="AC62" s="10">
        <f>IF(Z62,AC61-E62,AC61)</f>
        <v>720.75000000000023</v>
      </c>
      <c r="AD62" s="14"/>
      <c r="AE62" s="7"/>
      <c r="AF62" s="8">
        <f>IF(IF(AE62,1,0),IF(IF(MOD((AF61+TIME(0,E62,0)),1)&gt;D$1,1,0),IF(IF(MOD((AF61+TIME(0,E62,0)),1)&lt;D$4,1,0),AF61+TIME(0,E62,0),(MOD(AF61+TIME(0,E62,0),1)-D$4)+D$1),"Under"),AF61)</f>
        <v>42690.354166666664</v>
      </c>
      <c r="AG62" s="7">
        <f>IF(P62,R61+E62,R61)</f>
        <v>0</v>
      </c>
      <c r="AH62" s="10">
        <f>IF(AE62,AH61-E62,AH61)</f>
        <v>720.75000000000023</v>
      </c>
      <c r="AI62" s="14"/>
      <c r="AJ62" s="7"/>
      <c r="AK62" s="8">
        <f>IF(IF(AJ62,1,0),IF(IF(MOD((AK61+TIME(0,E62,0)),1)&gt;D$1,1,0),IF(IF(MOD((AK61+TIME(0,E62,0)),1)&lt;D$4,1,0),AK61+TIME(0,E62,0),(MOD(AK61+TIME(0,E62,0),1)-D$4)+D$1),"Under"),AK61)</f>
        <v>42690.368749999994</v>
      </c>
      <c r="AL62" s="7">
        <f>IF(AJ62,AL61+E62,AL61)</f>
        <v>21</v>
      </c>
      <c r="AM62" s="10">
        <f>IF(AJ62,AM61-E62,AM61)</f>
        <v>699.75000000000023</v>
      </c>
      <c r="AN62" s="12"/>
      <c r="AO62" s="7">
        <v>1</v>
      </c>
      <c r="AP62" s="15">
        <f>IF(IF(AO62,1,0),IF(IF(MOD((AP61+TIME(0,E62,0)),1)&gt;D$1,1,0),IF(IF(MOD((AP61+TIME(0,E62,0)),1)&lt;D$4,1,0),AP61+TIME(0,E62,0),(MOD(AP61+TIME(0,E62,0),1)-D$4)+D$1),"Under"),AP61)</f>
        <v>0.25347222222626437</v>
      </c>
      <c r="AQ62" s="7">
        <f>IF(AO62,AQ61+E62,AQ61)</f>
        <v>335</v>
      </c>
      <c r="AR62" s="10">
        <f>IF(AO62,AR61-E62,AR61)</f>
        <v>385.75000000000023</v>
      </c>
      <c r="AS62" s="12"/>
      <c r="AT62" s="7"/>
      <c r="AU62" s="8">
        <f>IF(IF(AT62,1,0),IF(IF(MOD((AU61+TIME(0,E62,0)),1)&gt;D$1,1,0),IF(IF(MOD((AU61+TIME(0,E62,0)),1)&lt;D$4,1,0),AU61+TIME(0,E62,0),(MOD(AU61+TIME(0,E62,0),1)-D$4)+D$1),"Under"),AU61)</f>
        <v>42690.379861111112</v>
      </c>
      <c r="AV62" s="7">
        <f>IF(AT62,AV61+E62,AV61)</f>
        <v>37</v>
      </c>
      <c r="AW62" s="7">
        <f>IF(AT62,AW61-E62,AW61)</f>
        <v>683.75000000000023</v>
      </c>
      <c r="AY62" s="10"/>
      <c r="AZ62" s="8">
        <f>IF(IF(AY62,1,0),IF(IF(MOD((AZ61+TIME(0,E62,0)),1)&gt;D$1,1,0),IF(IF(MOD((AZ61+TIME(0,E62,0)),1)&lt;D$4,1,0),AZ61+TIME(0,E62,0),(MOD(AZ61+TIME(0,E62,0),1)-D$4)+D$1),"Under"),AZ61)</f>
        <v>0.3187499999815675</v>
      </c>
      <c r="BA62" s="7">
        <f>IF(AY62,BA61+E62,BA61)</f>
        <v>429</v>
      </c>
      <c r="BB62" s="10">
        <f>IF(AY62,BB61-E62,BB61)</f>
        <v>291.75000000000023</v>
      </c>
      <c r="BC62"/>
      <c r="BD62" s="10"/>
      <c r="BE62" s="8">
        <f>IF(IF(BD62,1,0),IF(IF(MOD((BE61+TIME(0,E62,0)),1)&gt;D$1,1,0),IF(IF(MOD((BE61+TIME(0,E62,0)),1)&lt;D$4,1,0),BE61+TIME(0,E62,0),(MOD(BE61+TIME(0,E62,0),1)-D$4)+D$1),"Under"),BE61)</f>
        <v>0.2347222222026579</v>
      </c>
      <c r="BF62" s="6">
        <f>IF(BD62,BF61+E62,BF61)</f>
        <v>308</v>
      </c>
      <c r="BG62" s="10">
        <f>IF(BD62,BG61-E62,BG61)</f>
        <v>412.75000000000023</v>
      </c>
      <c r="BH62"/>
    </row>
    <row r="63" spans="1:60" hidden="1" x14ac:dyDescent="0.25">
      <c r="A63" s="6">
        <f>'St5 Input'!A48</f>
        <v>4</v>
      </c>
      <c r="B63" s="6">
        <f>'St5 Input'!B48</f>
        <v>4260</v>
      </c>
      <c r="C63" s="6" t="str">
        <f>'St5 Input'!C48</f>
        <v xml:space="preserve"> Exterior Recept Install</v>
      </c>
      <c r="D63" s="20">
        <f>'St5 Input'!D48</f>
        <v>15</v>
      </c>
      <c r="E63" s="20">
        <f t="shared" si="10"/>
        <v>15</v>
      </c>
      <c r="F63" s="10">
        <f>K63+P63+U63+AE63+AJ63+Z63+AO63+AT63+AY63+BD63</f>
        <v>1</v>
      </c>
      <c r="G63" s="20" t="str">
        <f>'St5 Input'!F48</f>
        <v xml:space="preserve"> TS</v>
      </c>
      <c r="H63" s="19" t="str">
        <f>'St5 Input'!G48</f>
        <v xml:space="preserve"> </v>
      </c>
      <c r="I63" s="8"/>
      <c r="K63" s="10"/>
      <c r="L63" s="8">
        <f t="shared" si="11"/>
        <v>42690.354166666664</v>
      </c>
      <c r="M63" s="10">
        <f t="shared" si="12"/>
        <v>0</v>
      </c>
      <c r="N63" s="10">
        <f t="shared" si="13"/>
        <v>720.75000000000023</v>
      </c>
      <c r="O63" s="12"/>
      <c r="P63" s="10"/>
      <c r="Q63" s="8">
        <f t="shared" si="14"/>
        <v>42690.354166666664</v>
      </c>
      <c r="R63" s="10">
        <f t="shared" si="15"/>
        <v>0</v>
      </c>
      <c r="S63" s="10">
        <f t="shared" si="16"/>
        <v>720.75000000000023</v>
      </c>
      <c r="T63" s="14"/>
      <c r="U63" s="7"/>
      <c r="V63" s="8">
        <f t="shared" si="17"/>
        <v>42690.354166666664</v>
      </c>
      <c r="W63" s="7">
        <f t="shared" si="19"/>
        <v>0</v>
      </c>
      <c r="X63" s="10">
        <f t="shared" si="18"/>
        <v>720.75000000000023</v>
      </c>
      <c r="Y63" s="14"/>
      <c r="Z63" s="7"/>
      <c r="AA63" s="8">
        <f>IF(IF(Z63,1,0),IF(IF(MOD((AA62+TIME(0,E63,0)),1)&gt;D$1,1,0),IF(IF(MOD((AA62+TIME(0,E63,0)),1)&lt;D$4,1,0),AA62+TIME(0,E63,0),(MOD(AA62+TIME(0,E63,0),1)-D$4)+D$1),"Under"),AA62)</f>
        <v>42690.354166666664</v>
      </c>
      <c r="AB63" s="10">
        <f>IF(Z63,AB62+E63,AB62)</f>
        <v>0</v>
      </c>
      <c r="AC63" s="10">
        <f>IF(Z63,AC62-E63,AC62)</f>
        <v>720.75000000000023</v>
      </c>
      <c r="AD63" s="14"/>
      <c r="AE63" s="7"/>
      <c r="AF63" s="8">
        <f>IF(IF(AE63,1,0),IF(IF(MOD((AF62+TIME(0,E63,0)),1)&gt;D$1,1,0),IF(IF(MOD((AF62+TIME(0,E63,0)),1)&lt;D$4,1,0),AF62+TIME(0,E63,0),(MOD(AF62+TIME(0,E63,0),1)-D$4)+D$1),"Under"),AF62)</f>
        <v>42690.354166666664</v>
      </c>
      <c r="AG63" s="7">
        <f>IF(P63,R62+E63,R62)</f>
        <v>0</v>
      </c>
      <c r="AH63" s="10">
        <f>IF(AE63,AH62-E63,AH62)</f>
        <v>720.75000000000023</v>
      </c>
      <c r="AI63" s="14"/>
      <c r="AJ63" s="7"/>
      <c r="AK63" s="8">
        <f>IF(IF(AJ63,1,0),IF(IF(MOD((AK62+TIME(0,E63,0)),1)&gt;D$1,1,0),IF(IF(MOD((AK62+TIME(0,E63,0)),1)&lt;D$4,1,0),AK62+TIME(0,E63,0),(MOD(AK62+TIME(0,E63,0),1)-D$4)+D$1),"Under"),AK62)</f>
        <v>42690.368749999994</v>
      </c>
      <c r="AL63" s="7">
        <f>IF(AJ63,AL62+E63,AL62)</f>
        <v>21</v>
      </c>
      <c r="AM63" s="10">
        <f>IF(AJ63,AM62-E63,AM62)</f>
        <v>699.75000000000023</v>
      </c>
      <c r="AN63" s="12"/>
      <c r="AO63" s="7">
        <v>1</v>
      </c>
      <c r="AP63" s="15">
        <f>IF(IF(AO63,1,0),IF(IF(MOD((AP62+TIME(0,E63,0)),1)&gt;D$1,1,0),IF(IF(MOD((AP62+TIME(0,E63,0)),1)&lt;D$4,1,0),AP62+TIME(0,E63,0),(MOD(AP62+TIME(0,E63,0),1)-D$4)+D$1),"Under"),AP62)</f>
        <v>0.26388888889293105</v>
      </c>
      <c r="AQ63" s="7">
        <f>IF(AO63,AQ62+E63,AQ62)</f>
        <v>350</v>
      </c>
      <c r="AR63" s="10">
        <f>IF(AO63,AR62-E63,AR62)</f>
        <v>370.75000000000023</v>
      </c>
      <c r="AS63" s="12"/>
      <c r="AT63" s="7"/>
      <c r="AU63" s="8">
        <f>IF(IF(AT63,1,0),IF(IF(MOD((AU62+TIME(0,E63,0)),1)&gt;D$1,1,0),IF(IF(MOD((AU62+TIME(0,E63,0)),1)&lt;D$4,1,0),AU62+TIME(0,E63,0),(MOD(AU62+TIME(0,E63,0),1)-D$4)+D$1),"Under"),AU62)</f>
        <v>42690.379861111112</v>
      </c>
      <c r="AV63" s="7">
        <f>IF(AT63,AV62+E63,AV62)</f>
        <v>37</v>
      </c>
      <c r="AW63" s="7">
        <f>IF(AT63,AW62-E63,AW62)</f>
        <v>683.75000000000023</v>
      </c>
      <c r="AY63" s="10"/>
      <c r="AZ63" s="8">
        <f>IF(IF(AY63,1,0),IF(IF(MOD((AZ62+TIME(0,E63,0)),1)&gt;D$1,1,0),IF(IF(MOD((AZ62+TIME(0,E63,0)),1)&lt;D$4,1,0),AZ62+TIME(0,E63,0),(MOD(AZ62+TIME(0,E63,0),1)-D$4)+D$1),"Under"),AZ62)</f>
        <v>0.3187499999815675</v>
      </c>
      <c r="BA63" s="7">
        <f>IF(AY63,BA62+E63,BA62)</f>
        <v>429</v>
      </c>
      <c r="BB63" s="10">
        <f>IF(AY63,BB62-E63,BB62)</f>
        <v>291.75000000000023</v>
      </c>
      <c r="BC63"/>
      <c r="BD63" s="10"/>
      <c r="BE63" s="8">
        <f>IF(IF(BD63,1,0),IF(IF(MOD((BE62+TIME(0,E63,0)),1)&gt;D$1,1,0),IF(IF(MOD((BE62+TIME(0,E63,0)),1)&lt;D$4,1,0),BE62+TIME(0,E63,0),(MOD(BE62+TIME(0,E63,0),1)-D$4)+D$1),"Under"),BE62)</f>
        <v>0.2347222222026579</v>
      </c>
      <c r="BF63" s="6">
        <f>IF(BD63,BF62+E63,BF62)</f>
        <v>308</v>
      </c>
      <c r="BG63" s="10">
        <f>IF(BD63,BG62-E63,BG62)</f>
        <v>412.75000000000023</v>
      </c>
      <c r="BH63"/>
    </row>
    <row r="64" spans="1:60" hidden="1" x14ac:dyDescent="0.25">
      <c r="A64" s="6">
        <f>'St5 Input'!A49</f>
        <v>4</v>
      </c>
      <c r="B64" s="6">
        <f>'St5 Input'!B49</f>
        <v>4280</v>
      </c>
      <c r="C64" s="6" t="str">
        <f>'St5 Input'!C49</f>
        <v xml:space="preserve"> Exterior 12V Outlet</v>
      </c>
      <c r="D64" s="20">
        <f>'St5 Input'!D49</f>
        <v>10</v>
      </c>
      <c r="E64" s="20">
        <f t="shared" si="10"/>
        <v>10</v>
      </c>
      <c r="F64" s="10">
        <f>K64+P64+U64+AE64+AJ64+Z64+AO64+AT64+AY64+BD64</f>
        <v>1</v>
      </c>
      <c r="G64" s="20" t="str">
        <f>'St5 Input'!F49</f>
        <v xml:space="preserve"> TS</v>
      </c>
      <c r="H64" s="19" t="str">
        <f>'St5 Input'!G49</f>
        <v xml:space="preserve"> </v>
      </c>
      <c r="I64" s="8"/>
      <c r="K64" s="10"/>
      <c r="L64" s="8">
        <f t="shared" si="11"/>
        <v>42690.354166666664</v>
      </c>
      <c r="M64" s="10">
        <f t="shared" si="12"/>
        <v>0</v>
      </c>
      <c r="N64" s="10">
        <f t="shared" si="13"/>
        <v>720.75000000000023</v>
      </c>
      <c r="O64" s="12"/>
      <c r="P64" s="10"/>
      <c r="Q64" s="8">
        <f t="shared" si="14"/>
        <v>42690.354166666664</v>
      </c>
      <c r="R64" s="10">
        <f t="shared" si="15"/>
        <v>0</v>
      </c>
      <c r="S64" s="10">
        <f t="shared" si="16"/>
        <v>720.75000000000023</v>
      </c>
      <c r="T64" s="14"/>
      <c r="U64" s="7"/>
      <c r="V64" s="8">
        <f t="shared" si="17"/>
        <v>42690.354166666664</v>
      </c>
      <c r="W64" s="7">
        <f t="shared" si="19"/>
        <v>0</v>
      </c>
      <c r="X64" s="10">
        <f t="shared" si="18"/>
        <v>720.75000000000023</v>
      </c>
      <c r="Y64" s="14"/>
      <c r="Z64" s="7"/>
      <c r="AA64" s="8">
        <f>IF(IF(Z64,1,0),IF(IF(MOD((AA63+TIME(0,E64,0)),1)&gt;D$1,1,0),IF(IF(MOD((AA63+TIME(0,E64,0)),1)&lt;D$4,1,0),AA63+TIME(0,E64,0),(MOD(AA63+TIME(0,E64,0),1)-D$4)+D$1),"Under"),AA63)</f>
        <v>42690.354166666664</v>
      </c>
      <c r="AB64" s="10">
        <f>IF(Z64,AB63+E64,AB63)</f>
        <v>0</v>
      </c>
      <c r="AC64" s="10">
        <f>IF(Z64,AC63-E64,AC63)</f>
        <v>720.75000000000023</v>
      </c>
      <c r="AD64" s="14"/>
      <c r="AE64" s="7"/>
      <c r="AF64" s="8">
        <f>IF(IF(AE64,1,0),IF(IF(MOD((AF63+TIME(0,E64,0)),1)&gt;D$1,1,0),IF(IF(MOD((AF63+TIME(0,E64,0)),1)&lt;D$4,1,0),AF63+TIME(0,E64,0),(MOD(AF63+TIME(0,E64,0),1)-D$4)+D$1),"Under"),AF63)</f>
        <v>42690.354166666664</v>
      </c>
      <c r="AG64" s="7">
        <f>IF(P64,R63+E64,R63)</f>
        <v>0</v>
      </c>
      <c r="AH64" s="10">
        <f>IF(AE64,AH63-E64,AH63)</f>
        <v>720.75000000000023</v>
      </c>
      <c r="AI64" s="14"/>
      <c r="AJ64" s="7"/>
      <c r="AK64" s="8">
        <f>IF(IF(AJ64,1,0),IF(IF(MOD((AK63+TIME(0,E64,0)),1)&gt;D$1,1,0),IF(IF(MOD((AK63+TIME(0,E64,0)),1)&lt;D$4,1,0),AK63+TIME(0,E64,0),(MOD(AK63+TIME(0,E64,0),1)-D$4)+D$1),"Under"),AK63)</f>
        <v>42690.368749999994</v>
      </c>
      <c r="AL64" s="7">
        <f>IF(AJ64,AL63+E64,AL63)</f>
        <v>21</v>
      </c>
      <c r="AM64" s="10">
        <f>IF(AJ64,AM63-E64,AM63)</f>
        <v>699.75000000000023</v>
      </c>
      <c r="AN64" s="12"/>
      <c r="AO64" s="7">
        <v>1</v>
      </c>
      <c r="AP64" s="15">
        <f>IF(IF(AO64,1,0),IF(IF(MOD((AP63+TIME(0,E64,0)),1)&gt;D$1,1,0),IF(IF(MOD((AP63+TIME(0,E64,0)),1)&lt;D$4,1,0),AP63+TIME(0,E64,0),(MOD(AP63+TIME(0,E64,0),1)-D$4)+D$1),"Under"),AP63)</f>
        <v>0.27083333333737547</v>
      </c>
      <c r="AQ64" s="7">
        <f>IF(AO64,AQ63+E64,AQ63)</f>
        <v>360</v>
      </c>
      <c r="AR64" s="10">
        <f>IF(AO64,AR63-E64,AR63)</f>
        <v>360.75000000000023</v>
      </c>
      <c r="AS64" s="12"/>
      <c r="AT64" s="7"/>
      <c r="AU64" s="8">
        <f>IF(IF(AT64,1,0),IF(IF(MOD((AU63+TIME(0,E64,0)),1)&gt;D$1,1,0),IF(IF(MOD((AU63+TIME(0,E64,0)),1)&lt;D$4,1,0),AU63+TIME(0,E64,0),(MOD(AU63+TIME(0,E64,0),1)-D$4)+D$1),"Under"),AU63)</f>
        <v>42690.379861111112</v>
      </c>
      <c r="AV64" s="7">
        <f>IF(AT64,AV63+E64,AV63)</f>
        <v>37</v>
      </c>
      <c r="AW64" s="7">
        <f>IF(AT64,AW63-E64,AW63)</f>
        <v>683.75000000000023</v>
      </c>
      <c r="AY64" s="10"/>
      <c r="AZ64" s="8">
        <f>IF(IF(AY64,1,0),IF(IF(MOD((AZ63+TIME(0,E64,0)),1)&gt;D$1,1,0),IF(IF(MOD((AZ63+TIME(0,E64,0)),1)&lt;D$4,1,0),AZ63+TIME(0,E64,0),(MOD(AZ63+TIME(0,E64,0),1)-D$4)+D$1),"Under"),AZ63)</f>
        <v>0.3187499999815675</v>
      </c>
      <c r="BA64" s="7">
        <f>IF(AY64,BA63+E64,BA63)</f>
        <v>429</v>
      </c>
      <c r="BB64" s="10">
        <f>IF(AY64,BB63-E64,BB63)</f>
        <v>291.75000000000023</v>
      </c>
      <c r="BC64"/>
      <c r="BD64" s="10"/>
      <c r="BE64" s="8">
        <f>IF(IF(BD64,1,0),IF(IF(MOD((BE63+TIME(0,E64,0)),1)&gt;D$1,1,0),IF(IF(MOD((BE63+TIME(0,E64,0)),1)&lt;D$4,1,0),BE63+TIME(0,E64,0),(MOD(BE63+TIME(0,E64,0),1)-D$4)+D$1),"Under"),BE63)</f>
        <v>0.2347222222026579</v>
      </c>
      <c r="BF64" s="6">
        <f>IF(BD64,BF63+E64,BF63)</f>
        <v>308</v>
      </c>
      <c r="BG64" s="10">
        <f>IF(BD64,BG63-E64,BG63)</f>
        <v>412.75000000000023</v>
      </c>
      <c r="BH64"/>
    </row>
    <row r="65" spans="1:60" hidden="1" x14ac:dyDescent="0.25">
      <c r="A65" s="6">
        <f>'St5 Input'!A50</f>
        <v>4</v>
      </c>
      <c r="B65" s="6">
        <f>'St5 Input'!B50</f>
        <v>4300</v>
      </c>
      <c r="C65" s="6" t="str">
        <f>'St5 Input'!C50</f>
        <v xml:space="preserve"> Install Kitchen Overhead</v>
      </c>
      <c r="D65" s="20">
        <f>'St5 Input'!D50</f>
        <v>17</v>
      </c>
      <c r="E65" s="20">
        <f t="shared" si="10"/>
        <v>17</v>
      </c>
      <c r="F65" s="10">
        <f>K65+P65+U65+AE65+AJ65+Z65+AO65+AT65+AY65+BD65</f>
        <v>0</v>
      </c>
      <c r="G65" s="20" t="str">
        <f>'St5 Input'!F50</f>
        <v xml:space="preserve"> JW</v>
      </c>
      <c r="H65" s="19" t="str">
        <f>'St5 Input'!G50</f>
        <v xml:space="preserve"> </v>
      </c>
      <c r="I65" s="8"/>
      <c r="K65" s="10"/>
      <c r="L65" s="8">
        <f t="shared" si="11"/>
        <v>42690.354166666664</v>
      </c>
      <c r="M65" s="10">
        <f t="shared" si="12"/>
        <v>0</v>
      </c>
      <c r="N65" s="10">
        <f t="shared" si="13"/>
        <v>720.75000000000023</v>
      </c>
      <c r="O65" s="12"/>
      <c r="P65" s="10"/>
      <c r="Q65" s="8">
        <f t="shared" si="14"/>
        <v>42690.354166666664</v>
      </c>
      <c r="R65" s="10">
        <f t="shared" si="15"/>
        <v>0</v>
      </c>
      <c r="S65" s="10">
        <f t="shared" si="16"/>
        <v>720.75000000000023</v>
      </c>
      <c r="T65" s="14"/>
      <c r="U65" s="7"/>
      <c r="V65" s="8">
        <f t="shared" si="17"/>
        <v>42690.354166666664</v>
      </c>
      <c r="W65" s="7">
        <f t="shared" si="19"/>
        <v>0</v>
      </c>
      <c r="X65" s="10">
        <f t="shared" si="18"/>
        <v>720.75000000000023</v>
      </c>
      <c r="Y65" s="14"/>
      <c r="Z65" s="7"/>
      <c r="AA65" s="8">
        <f>IF(IF(Z65,1,0),IF(IF(MOD((AA64+TIME(0,E65,0)),1)&gt;D$1,1,0),IF(IF(MOD((AA64+TIME(0,E65,0)),1)&lt;D$4,1,0),AA64+TIME(0,E65,0),(MOD(AA64+TIME(0,E65,0),1)-D$4)+D$1),"Under"),AA64)</f>
        <v>42690.354166666664</v>
      </c>
      <c r="AB65" s="10">
        <f>IF(Z65,AB64+E65,AB64)</f>
        <v>0</v>
      </c>
      <c r="AC65" s="10">
        <f>IF(Z65,AC64-E65,AC64)</f>
        <v>720.75000000000023</v>
      </c>
      <c r="AD65" s="14"/>
      <c r="AE65" s="7"/>
      <c r="AF65" s="8">
        <f>IF(IF(AE65,1,0),IF(IF(MOD((AF64+TIME(0,E65,0)),1)&gt;D$1,1,0),IF(IF(MOD((AF64+TIME(0,E65,0)),1)&lt;D$4,1,0),AF64+TIME(0,E65,0),(MOD(AF64+TIME(0,E65,0),1)-D$4)+D$1),"Under"),AF64)</f>
        <v>42690.354166666664</v>
      </c>
      <c r="AG65" s="7">
        <f>IF(P65,R64+E65,R64)</f>
        <v>0</v>
      </c>
      <c r="AH65" s="10">
        <f>IF(AE65,AH64-E65,AH64)</f>
        <v>720.75000000000023</v>
      </c>
      <c r="AI65" s="14"/>
      <c r="AJ65" s="7"/>
      <c r="AK65" s="8">
        <f>IF(IF(AJ65,1,0),IF(IF(MOD((AK64+TIME(0,E65,0)),1)&gt;D$1,1,0),IF(IF(MOD((AK64+TIME(0,E65,0)),1)&lt;D$4,1,0),AK64+TIME(0,E65,0),(MOD(AK64+TIME(0,E65,0),1)-D$4)+D$1),"Under"),AK64)</f>
        <v>42690.368749999994</v>
      </c>
      <c r="AL65" s="7">
        <f>IF(AJ65,AL64+E65,AL64)</f>
        <v>21</v>
      </c>
      <c r="AM65" s="10">
        <f>IF(AJ65,AM64-E65,AM64)</f>
        <v>699.75000000000023</v>
      </c>
      <c r="AN65" s="12" t="s">
        <v>304</v>
      </c>
      <c r="AO65" s="7"/>
      <c r="AP65" s="15">
        <f>IF(IF(AO65,1,0),IF(IF(MOD((AP64+TIME(0,E65,0)),1)&gt;D$1,1,0),IF(IF(MOD((AP64+TIME(0,E65,0)),1)&lt;D$4,1,0),AP64+TIME(0,E65,0),(MOD(AP64+TIME(0,E65,0),1)-D$4)+D$1),"Under"),AP64)</f>
        <v>0.27083333333737547</v>
      </c>
      <c r="AQ65" s="7">
        <f>IF(AO65,AQ64+E65,AQ64)</f>
        <v>360</v>
      </c>
      <c r="AR65" s="10">
        <f>IF(AO65,AR64-E65,AR64)</f>
        <v>360.75000000000023</v>
      </c>
      <c r="AS65" s="12"/>
      <c r="AT65" s="7"/>
      <c r="AU65" s="8">
        <f>IF(IF(AT65,1,0),IF(IF(MOD((AU64+TIME(0,E65,0)),1)&gt;D$1,1,0),IF(IF(MOD((AU64+TIME(0,E65,0)),1)&lt;D$4,1,0),AU64+TIME(0,E65,0),(MOD(AU64+TIME(0,E65,0),1)-D$4)+D$1),"Under"),AU64)</f>
        <v>42690.379861111112</v>
      </c>
      <c r="AV65" s="7">
        <f>IF(AT65,AV64+E65,AV64)</f>
        <v>37</v>
      </c>
      <c r="AW65" s="7">
        <f>IF(AT65,AW64-E65,AW64)</f>
        <v>683.75000000000023</v>
      </c>
      <c r="AY65" s="10"/>
      <c r="AZ65" s="8">
        <f>IF(IF(AY65,1,0),IF(IF(MOD((AZ64+TIME(0,E65,0)),1)&gt;D$1,1,0),IF(IF(MOD((AZ64+TIME(0,E65,0)),1)&lt;D$4,1,0),AZ64+TIME(0,E65,0),(MOD(AZ64+TIME(0,E65,0),1)-D$4)+D$1),"Under"),AZ64)</f>
        <v>0.3187499999815675</v>
      </c>
      <c r="BA65" s="7">
        <f>IF(AY65,BA64+E65,BA64)</f>
        <v>429</v>
      </c>
      <c r="BB65" s="10">
        <f>IF(AY65,BB64-E65,BB64)</f>
        <v>291.75000000000023</v>
      </c>
      <c r="BC65"/>
      <c r="BD65" s="10"/>
      <c r="BE65" s="8">
        <f>IF(IF(BD65,1,0),IF(IF(MOD((BE64+TIME(0,E65,0)),1)&gt;D$1,1,0),IF(IF(MOD((BE64+TIME(0,E65,0)),1)&lt;D$4,1,0),BE64+TIME(0,E65,0),(MOD(BE64+TIME(0,E65,0),1)-D$4)+D$1),"Under"),BE64)</f>
        <v>0.2347222222026579</v>
      </c>
      <c r="BF65" s="6">
        <f>IF(BD65,BF64+E65,BF64)</f>
        <v>308</v>
      </c>
      <c r="BG65" s="10">
        <f>IF(BD65,BG64-E65,BG64)</f>
        <v>412.75000000000023</v>
      </c>
      <c r="BH65"/>
    </row>
    <row r="66" spans="1:60" hidden="1" x14ac:dyDescent="0.25">
      <c r="A66" s="6">
        <f>'St5 Input'!A51</f>
        <v>4</v>
      </c>
      <c r="B66" s="6">
        <f>'St5 Input'!B51</f>
        <v>4310</v>
      </c>
      <c r="C66" s="6" t="str">
        <f>'St5 Input'!C51</f>
        <v xml:space="preserve"> Set Refer</v>
      </c>
      <c r="D66" s="20">
        <f>'St5 Input'!D51</f>
        <v>30</v>
      </c>
      <c r="E66" s="20">
        <f t="shared" si="10"/>
        <v>30</v>
      </c>
      <c r="F66" s="10">
        <f>K66+P66+U66+AE66+AJ66+Z66+AO66+AT66+AY66+BD66</f>
        <v>1</v>
      </c>
      <c r="G66" s="20" t="str">
        <f>'St5 Input'!F51</f>
        <v xml:space="preserve"> SR</v>
      </c>
      <c r="H66" s="19" t="str">
        <f>'St5 Input'!G51</f>
        <v xml:space="preserve"> </v>
      </c>
      <c r="I66" s="8"/>
      <c r="K66" s="10"/>
      <c r="L66" s="8">
        <f t="shared" si="11"/>
        <v>42690.354166666664</v>
      </c>
      <c r="M66" s="10">
        <f t="shared" si="12"/>
        <v>0</v>
      </c>
      <c r="N66" s="10">
        <f t="shared" si="13"/>
        <v>720.75000000000023</v>
      </c>
      <c r="O66" s="12"/>
      <c r="P66" s="10"/>
      <c r="Q66" s="8">
        <f t="shared" si="14"/>
        <v>42690.354166666664</v>
      </c>
      <c r="R66" s="10">
        <f t="shared" si="15"/>
        <v>0</v>
      </c>
      <c r="S66" s="10">
        <f t="shared" si="16"/>
        <v>720.75000000000023</v>
      </c>
      <c r="T66" s="14"/>
      <c r="U66" s="7"/>
      <c r="V66" s="8">
        <f t="shared" si="17"/>
        <v>42690.354166666664</v>
      </c>
      <c r="W66" s="7">
        <f t="shared" si="19"/>
        <v>0</v>
      </c>
      <c r="X66" s="10">
        <f t="shared" si="18"/>
        <v>720.75000000000023</v>
      </c>
      <c r="Y66" s="14"/>
      <c r="Z66" s="7"/>
      <c r="AA66" s="8">
        <f>IF(IF(Z66,1,0),IF(IF(MOD((AA65+TIME(0,E66,0)),1)&gt;D$1,1,0),IF(IF(MOD((AA65+TIME(0,E66,0)),1)&lt;D$4,1,0),AA65+TIME(0,E66,0),(MOD(AA65+TIME(0,E66,0),1)-D$4)+D$1),"Under"),AA65)</f>
        <v>42690.354166666664</v>
      </c>
      <c r="AB66" s="10">
        <f>IF(Z66,AB65+E66,AB65)</f>
        <v>0</v>
      </c>
      <c r="AC66" s="10">
        <f>IF(Z66,AC65-E66,AC65)</f>
        <v>720.75000000000023</v>
      </c>
      <c r="AD66" s="14"/>
      <c r="AE66" s="7"/>
      <c r="AF66" s="8">
        <f>IF(IF(AE66,1,0),IF(IF(MOD((AF65+TIME(0,E66,0)),1)&gt;D$1,1,0),IF(IF(MOD((AF65+TIME(0,E66,0)),1)&lt;D$4,1,0),AF65+TIME(0,E66,0),(MOD(AF65+TIME(0,E66,0),1)-D$4)+D$1),"Under"),AF65)</f>
        <v>42690.354166666664</v>
      </c>
      <c r="AG66" s="7">
        <f>IF(P66,R65+E66,R65)</f>
        <v>0</v>
      </c>
      <c r="AH66" s="10">
        <f>IF(AE66,AH65-E66,AH65)</f>
        <v>720.75000000000023</v>
      </c>
      <c r="AI66" s="14"/>
      <c r="AJ66" s="7"/>
      <c r="AK66" s="8">
        <f>IF(IF(AJ66,1,0),IF(IF(MOD((AK65+TIME(0,E66,0)),1)&gt;D$1,1,0),IF(IF(MOD((AK65+TIME(0,E66,0)),1)&lt;D$4,1,0),AK65+TIME(0,E66,0),(MOD(AK65+TIME(0,E66,0),1)-D$4)+D$1),"Under"),AK65)</f>
        <v>42690.368749999994</v>
      </c>
      <c r="AL66" s="7">
        <f>IF(AJ66,AL65+E66,AL65)</f>
        <v>21</v>
      </c>
      <c r="AM66" s="10">
        <f>IF(AJ66,AM65-E66,AM65)</f>
        <v>699.75000000000023</v>
      </c>
      <c r="AN66" s="12"/>
      <c r="AO66" s="7"/>
      <c r="AP66" s="15">
        <f>IF(IF(AO66,1,0),IF(IF(MOD((AP65+TIME(0,E66,0)),1)&gt;D$1,1,0),IF(IF(MOD((AP65+TIME(0,E66,0)),1)&lt;D$4,1,0),AP65+TIME(0,E66,0),(MOD(AP65+TIME(0,E66,0),1)-D$4)+D$1),"Under"),AP65)</f>
        <v>0.27083333333737547</v>
      </c>
      <c r="AQ66" s="7">
        <f>IF(AO66,AQ65+E66,AQ65)</f>
        <v>360</v>
      </c>
      <c r="AR66" s="10">
        <f>IF(AO66,AR65-E66,AR65)</f>
        <v>360.75000000000023</v>
      </c>
      <c r="AS66" s="12"/>
      <c r="AT66" s="7">
        <v>1</v>
      </c>
      <c r="AU66" s="8">
        <f>IF(IF(AT66,1,0),IF(IF(MOD((AU65+TIME(0,E66,0)),1)&gt;D$1,1,0),IF(IF(MOD((AU65+TIME(0,E66,0)),1)&lt;D$4,1,0),AU65+TIME(0,E66,0),(MOD(AU65+TIME(0,E66,0),1)-D$4)+D$1),"Under"),AU65)</f>
        <v>42690.400694444448</v>
      </c>
      <c r="AV66" s="7">
        <f>IF(AT66,AV65+E66,AV65)</f>
        <v>67</v>
      </c>
      <c r="AW66" s="7">
        <f>IF(AT66,AW65-E66,AW65)</f>
        <v>653.75000000000023</v>
      </c>
      <c r="AY66" s="10"/>
      <c r="AZ66" s="8">
        <f>IF(IF(AY66,1,0),IF(IF(MOD((AZ65+TIME(0,E66,0)),1)&gt;D$1,1,0),IF(IF(MOD((AZ65+TIME(0,E66,0)),1)&lt;D$4,1,0),AZ65+TIME(0,E66,0),(MOD(AZ65+TIME(0,E66,0),1)-D$4)+D$1),"Under"),AZ65)</f>
        <v>0.3187499999815675</v>
      </c>
      <c r="BA66" s="7">
        <f>IF(AY66,BA65+E66,BA65)</f>
        <v>429</v>
      </c>
      <c r="BB66" s="10">
        <f>IF(AY66,BB65-E66,BB65)</f>
        <v>291.75000000000023</v>
      </c>
      <c r="BC66"/>
      <c r="BD66" s="10"/>
      <c r="BE66" s="8">
        <f>IF(IF(BD66,1,0),IF(IF(MOD((BE65+TIME(0,E66,0)),1)&gt;D$1,1,0),IF(IF(MOD((BE65+TIME(0,E66,0)),1)&lt;D$4,1,0),BE65+TIME(0,E66,0),(MOD(BE65+TIME(0,E66,0),1)-D$4)+D$1),"Under"),BE65)</f>
        <v>0.2347222222026579</v>
      </c>
      <c r="BF66" s="6">
        <f>IF(BD66,BF65+E66,BF65)</f>
        <v>308</v>
      </c>
      <c r="BG66" s="10">
        <f>IF(BD66,BG65-E66,BG65)</f>
        <v>412.75000000000023</v>
      </c>
      <c r="BH66"/>
    </row>
    <row r="67" spans="1:60" hidden="1" x14ac:dyDescent="0.25">
      <c r="A67" s="6">
        <f>'St5 Input'!A52</f>
        <v>4</v>
      </c>
      <c r="B67" s="6">
        <f>'St5 Input'!B52</f>
        <v>4320</v>
      </c>
      <c r="C67" s="6" t="str">
        <f>'St5 Input'!C52</f>
        <v xml:space="preserve"> Tail Lights - License Plate Light Installed</v>
      </c>
      <c r="D67" s="20">
        <f>'St5 Input'!D52</f>
        <v>60</v>
      </c>
      <c r="E67" s="20">
        <f t="shared" si="10"/>
        <v>60</v>
      </c>
      <c r="F67" s="10">
        <f>K67+P67+U67+AE67+AJ67+Z67+AO67+AT67+AY67+BD67</f>
        <v>1</v>
      </c>
      <c r="G67" s="20" t="str">
        <f>'St5 Input'!F52</f>
        <v xml:space="preserve"> NT</v>
      </c>
      <c r="H67" s="19" t="str">
        <f>'St5 Input'!G52</f>
        <v xml:space="preserve"> </v>
      </c>
      <c r="I67" s="8"/>
      <c r="K67" s="10"/>
      <c r="L67" s="8">
        <f t="shared" si="11"/>
        <v>42690.354166666664</v>
      </c>
      <c r="M67" s="10">
        <f t="shared" si="12"/>
        <v>0</v>
      </c>
      <c r="N67" s="10">
        <f t="shared" si="13"/>
        <v>720.75000000000023</v>
      </c>
      <c r="O67" s="12"/>
      <c r="P67" s="10"/>
      <c r="Q67" s="8">
        <f t="shared" si="14"/>
        <v>42690.354166666664</v>
      </c>
      <c r="R67" s="10">
        <f t="shared" si="15"/>
        <v>0</v>
      </c>
      <c r="S67" s="10">
        <f t="shared" si="16"/>
        <v>720.75000000000023</v>
      </c>
      <c r="T67" s="14"/>
      <c r="U67" s="7"/>
      <c r="V67" s="8">
        <f t="shared" si="17"/>
        <v>42690.354166666664</v>
      </c>
      <c r="W67" s="7">
        <f t="shared" si="19"/>
        <v>0</v>
      </c>
      <c r="X67" s="10">
        <f t="shared" si="18"/>
        <v>720.75000000000023</v>
      </c>
      <c r="Y67" s="14"/>
      <c r="Z67" s="7"/>
      <c r="AA67" s="8">
        <f>IF(IF(Z67,1,0),IF(IF(MOD((AA66+TIME(0,E67,0)),1)&gt;D$1,1,0),IF(IF(MOD((AA66+TIME(0,E67,0)),1)&lt;D$4,1,0),AA66+TIME(0,E67,0),(MOD(AA66+TIME(0,E67,0),1)-D$4)+D$1),"Under"),AA66)</f>
        <v>42690.354166666664</v>
      </c>
      <c r="AB67" s="10">
        <f>IF(Z67,AB66+E67,AB66)</f>
        <v>0</v>
      </c>
      <c r="AC67" s="10">
        <f>IF(Z67,AC66-E67,AC66)</f>
        <v>720.75000000000023</v>
      </c>
      <c r="AD67" s="14"/>
      <c r="AE67" s="7"/>
      <c r="AF67" s="8">
        <f>IF(IF(AE67,1,0),IF(IF(MOD((AF66+TIME(0,E67,0)),1)&gt;D$1,1,0),IF(IF(MOD((AF66+TIME(0,E67,0)),1)&lt;D$4,1,0),AF66+TIME(0,E67,0),(MOD(AF66+TIME(0,E67,0),1)-D$4)+D$1),"Under"),AF66)</f>
        <v>42690.354166666664</v>
      </c>
      <c r="AG67" s="7">
        <f>IF(P67,R66+E67,R66)</f>
        <v>0</v>
      </c>
      <c r="AH67" s="10">
        <f>IF(AE67,AH66-E67,AH66)</f>
        <v>720.75000000000023</v>
      </c>
      <c r="AI67" s="14"/>
      <c r="AJ67" s="7"/>
      <c r="AK67" s="8">
        <f>IF(IF(AJ67,1,0),IF(IF(MOD((AK66+TIME(0,E67,0)),1)&gt;D$1,1,0),IF(IF(MOD((AK66+TIME(0,E67,0)),1)&lt;D$4,1,0),AK66+TIME(0,E67,0),(MOD(AK66+TIME(0,E67,0),1)-D$4)+D$1),"Under"),AK66)</f>
        <v>42690.368749999994</v>
      </c>
      <c r="AL67" s="7">
        <f>IF(AJ67,AL66+E67,AL66)</f>
        <v>21</v>
      </c>
      <c r="AM67" s="10">
        <f>IF(AJ67,AM66-E67,AM66)</f>
        <v>699.75000000000023</v>
      </c>
      <c r="AN67" s="12"/>
      <c r="AO67" s="7"/>
      <c r="AP67" s="15">
        <f>IF(IF(AO67,1,0),IF(IF(MOD((AP66+TIME(0,E67,0)),1)&gt;D$1,1,0),IF(IF(MOD((AP66+TIME(0,E67,0)),1)&lt;D$4,1,0),AP66+TIME(0,E67,0),(MOD(AP66+TIME(0,E67,0),1)-D$4)+D$1),"Under"),AP66)</f>
        <v>0.27083333333737547</v>
      </c>
      <c r="AQ67" s="7">
        <f>IF(AO67,AQ66+E67,AQ66)</f>
        <v>360</v>
      </c>
      <c r="AR67" s="10">
        <f>IF(AO67,AR66-E67,AR66)</f>
        <v>360.75000000000023</v>
      </c>
      <c r="AS67" s="12"/>
      <c r="AT67" s="7"/>
      <c r="AU67" s="8">
        <f>IF(IF(AT67,1,0),IF(IF(MOD((AU66+TIME(0,E67,0)),1)&gt;D$1,1,0),IF(IF(MOD((AU66+TIME(0,E67,0)),1)&lt;D$4,1,0),AU66+TIME(0,E67,0),(MOD(AU66+TIME(0,E67,0),1)-D$4)+D$1),"Under"),AU66)</f>
        <v>42690.400694444448</v>
      </c>
      <c r="AV67" s="7">
        <f>IF(AT67,AV66+E67,AV66)</f>
        <v>67</v>
      </c>
      <c r="AW67" s="7">
        <f>IF(AT67,AW66-E67,AW66)</f>
        <v>653.75000000000023</v>
      </c>
      <c r="AY67" s="10">
        <v>1</v>
      </c>
      <c r="AZ67" s="8">
        <f>IF(IF(AY67,1,0),IF(IF(MOD((AZ66+TIME(0,E67,0)),1)&gt;D$1,1,0),IF(IF(MOD((AZ66+TIME(0,E67,0)),1)&lt;D$4,1,0),AZ66+TIME(0,E67,0),(MOD(AZ66+TIME(0,E67,0),1)-D$4)+D$1),"Under"),AZ66)</f>
        <v>0.36041666664823419</v>
      </c>
      <c r="BA67" s="7">
        <f>IF(AY67,BA66+E67,BA66)</f>
        <v>489</v>
      </c>
      <c r="BB67" s="10">
        <f>IF(AY67,BB66-E67,BB66)</f>
        <v>231.75000000000023</v>
      </c>
      <c r="BC67"/>
      <c r="BD67" s="10"/>
      <c r="BE67" s="8">
        <f>IF(IF(BD67,1,0),IF(IF(MOD((BE66+TIME(0,E67,0)),1)&gt;D$1,1,0),IF(IF(MOD((BE66+TIME(0,E67,0)),1)&lt;D$4,1,0),BE66+TIME(0,E67,0),(MOD(BE66+TIME(0,E67,0),1)-D$4)+D$1),"Under"),BE66)</f>
        <v>0.2347222222026579</v>
      </c>
      <c r="BF67" s="6">
        <f>IF(BD67,BF66+E67,BF66)</f>
        <v>308</v>
      </c>
      <c r="BG67" s="10">
        <f>IF(BD67,BG66-E67,BG66)</f>
        <v>412.75000000000023</v>
      </c>
      <c r="BH67"/>
    </row>
    <row r="68" spans="1:60" hidden="1" x14ac:dyDescent="0.25">
      <c r="A68" s="6">
        <f>'St5 Input'!A53</f>
        <v>4</v>
      </c>
      <c r="B68" s="6">
        <f>'St5 Input'!B53</f>
        <v>4340</v>
      </c>
      <c r="C68" s="6" t="str">
        <f>'St5 Input'!C53</f>
        <v xml:space="preserve"> Refer Hook Up</v>
      </c>
      <c r="D68" s="20">
        <f>'St5 Input'!D53</f>
        <v>14</v>
      </c>
      <c r="E68" s="20">
        <f t="shared" si="10"/>
        <v>14</v>
      </c>
      <c r="F68" s="10">
        <f>K68+P68+U68+AE68+AJ68+Z68+AO68+AT68+AY68+BD68</f>
        <v>1</v>
      </c>
      <c r="G68" s="20" t="str">
        <f>'St5 Input'!F53</f>
        <v xml:space="preserve"> SR</v>
      </c>
      <c r="H68" s="19" t="str">
        <f>'St5 Input'!G53</f>
        <v xml:space="preserve"> </v>
      </c>
      <c r="I68" s="8"/>
      <c r="K68" s="10"/>
      <c r="L68" s="8">
        <f t="shared" si="11"/>
        <v>42690.354166666664</v>
      </c>
      <c r="M68" s="10">
        <f t="shared" si="12"/>
        <v>0</v>
      </c>
      <c r="N68" s="10">
        <f t="shared" si="13"/>
        <v>720.75000000000023</v>
      </c>
      <c r="O68" s="12"/>
      <c r="P68" s="10"/>
      <c r="Q68" s="8">
        <f t="shared" si="14"/>
        <v>42690.354166666664</v>
      </c>
      <c r="R68" s="10">
        <f t="shared" si="15"/>
        <v>0</v>
      </c>
      <c r="S68" s="10">
        <f t="shared" si="16"/>
        <v>720.75000000000023</v>
      </c>
      <c r="T68" s="14"/>
      <c r="U68" s="7"/>
      <c r="V68" s="8">
        <f t="shared" si="17"/>
        <v>42690.354166666664</v>
      </c>
      <c r="W68" s="7">
        <f t="shared" si="19"/>
        <v>0</v>
      </c>
      <c r="X68" s="10">
        <f t="shared" si="18"/>
        <v>720.75000000000023</v>
      </c>
      <c r="Y68" s="14"/>
      <c r="Z68" s="7"/>
      <c r="AA68" s="8">
        <f>IF(IF(Z68,1,0),IF(IF(MOD((AA67+TIME(0,E68,0)),1)&gt;D$1,1,0),IF(IF(MOD((AA67+TIME(0,E68,0)),1)&lt;D$4,1,0),AA67+TIME(0,E68,0),(MOD(AA67+TIME(0,E68,0),1)-D$4)+D$1),"Under"),AA67)</f>
        <v>42690.354166666664</v>
      </c>
      <c r="AB68" s="10">
        <f>IF(Z68,AB67+E68,AB67)</f>
        <v>0</v>
      </c>
      <c r="AC68" s="10">
        <f>IF(Z68,AC67-E68,AC67)</f>
        <v>720.75000000000023</v>
      </c>
      <c r="AD68" s="14"/>
      <c r="AE68" s="7"/>
      <c r="AF68" s="8">
        <f>IF(IF(AE68,1,0),IF(IF(MOD((AF67+TIME(0,E68,0)),1)&gt;D$1,1,0),IF(IF(MOD((AF67+TIME(0,E68,0)),1)&lt;D$4,1,0),AF67+TIME(0,E68,0),(MOD(AF67+TIME(0,E68,0),1)-D$4)+D$1),"Under"),AF67)</f>
        <v>42690.354166666664</v>
      </c>
      <c r="AG68" s="7">
        <f>IF(P68,R67+E68,R67)</f>
        <v>0</v>
      </c>
      <c r="AH68" s="10">
        <f>IF(AE68,AH67-E68,AH67)</f>
        <v>720.75000000000023</v>
      </c>
      <c r="AI68" s="14"/>
      <c r="AJ68" s="7"/>
      <c r="AK68" s="8">
        <f>IF(IF(AJ68,1,0),IF(IF(MOD((AK67+TIME(0,E68,0)),1)&gt;D$1,1,0),IF(IF(MOD((AK67+TIME(0,E68,0)),1)&lt;D$4,1,0),AK67+TIME(0,E68,0),(MOD(AK67+TIME(0,E68,0),1)-D$4)+D$1),"Under"),AK67)</f>
        <v>42690.368749999994</v>
      </c>
      <c r="AL68" s="7">
        <f>IF(AJ68,AL67+E68,AL67)</f>
        <v>21</v>
      </c>
      <c r="AM68" s="10">
        <f>IF(AJ68,AM67-E68,AM67)</f>
        <v>699.75000000000023</v>
      </c>
      <c r="AN68" s="12"/>
      <c r="AO68" s="7"/>
      <c r="AP68" s="15">
        <f>IF(IF(AO68,1,0),IF(IF(MOD((AP67+TIME(0,E68,0)),1)&gt;D$1,1,0),IF(IF(MOD((AP67+TIME(0,E68,0)),1)&lt;D$4,1,0),AP67+TIME(0,E68,0),(MOD(AP67+TIME(0,E68,0),1)-D$4)+D$1),"Under"),AP67)</f>
        <v>0.27083333333737547</v>
      </c>
      <c r="AQ68" s="7">
        <f>IF(AO68,AQ67+E68,AQ67)</f>
        <v>360</v>
      </c>
      <c r="AR68" s="10">
        <f>IF(AO68,AR67-E68,AR67)</f>
        <v>360.75000000000023</v>
      </c>
      <c r="AS68" s="12"/>
      <c r="AT68" s="7">
        <v>1</v>
      </c>
      <c r="AU68" s="8">
        <f>IF(IF(AT68,1,0),IF(IF(MOD((AU67+TIME(0,E68,0)),1)&gt;D$1,1,0),IF(IF(MOD((AU67+TIME(0,E68,0)),1)&lt;D$4,1,0),AU67+TIME(0,E68,0),(MOD(AU67+TIME(0,E68,0),1)-D$4)+D$1),"Under"),AU67)</f>
        <v>42690.410416666673</v>
      </c>
      <c r="AV68" s="7">
        <f>IF(AT68,AV67+E68,AV67)</f>
        <v>81</v>
      </c>
      <c r="AW68" s="7">
        <f>IF(AT68,AW67-E68,AW67)</f>
        <v>639.75000000000023</v>
      </c>
      <c r="AY68" s="10"/>
      <c r="AZ68" s="8">
        <f>IF(IF(AY68,1,0),IF(IF(MOD((AZ67+TIME(0,E68,0)),1)&gt;D$1,1,0),IF(IF(MOD((AZ67+TIME(0,E68,0)),1)&lt;D$4,1,0),AZ67+TIME(0,E68,0),(MOD(AZ67+TIME(0,E68,0),1)-D$4)+D$1),"Under"),AZ67)</f>
        <v>0.36041666664823419</v>
      </c>
      <c r="BA68" s="7">
        <f>IF(AY68,BA67+E68,BA67)</f>
        <v>489</v>
      </c>
      <c r="BB68" s="10">
        <f>IF(AY68,BB67-E68,BB67)</f>
        <v>231.75000000000023</v>
      </c>
      <c r="BC68"/>
      <c r="BD68" s="10"/>
      <c r="BE68" s="8">
        <f>IF(IF(BD68,1,0),IF(IF(MOD((BE67+TIME(0,E68,0)),1)&gt;D$1,1,0),IF(IF(MOD((BE67+TIME(0,E68,0)),1)&lt;D$4,1,0),BE67+TIME(0,E68,0),(MOD(BE67+TIME(0,E68,0),1)-D$4)+D$1),"Under"),BE67)</f>
        <v>0.2347222222026579</v>
      </c>
      <c r="BF68" s="6">
        <f>IF(BD68,BF67+E68,BF67)</f>
        <v>308</v>
      </c>
      <c r="BG68" s="10">
        <f>IF(BD68,BG67-E68,BG67)</f>
        <v>412.75000000000023</v>
      </c>
      <c r="BH68"/>
    </row>
    <row r="69" spans="1:60" hidden="1" x14ac:dyDescent="0.25">
      <c r="A69" s="6">
        <f>'St5 Input'!A54</f>
        <v>4</v>
      </c>
      <c r="B69" s="6">
        <f>'St5 Input'!B54</f>
        <v>4350</v>
      </c>
      <c r="C69" s="6" t="str">
        <f>'St5 Input'!C54</f>
        <v xml:space="preserve"> Outside Refer Vent</v>
      </c>
      <c r="D69" s="20">
        <f>'St5 Input'!D54</f>
        <v>5</v>
      </c>
      <c r="E69" s="20">
        <f t="shared" si="10"/>
        <v>5</v>
      </c>
      <c r="F69" s="10">
        <f>K69+P69+U69+AE69+AJ69+Z69+AO69+AT69+AY69+BD69</f>
        <v>1</v>
      </c>
      <c r="G69" s="20" t="str">
        <f>'St5 Input'!F54</f>
        <v xml:space="preserve"> SR</v>
      </c>
      <c r="H69" s="19" t="str">
        <f>'St5 Input'!G54</f>
        <v xml:space="preserve"> </v>
      </c>
      <c r="I69" s="8"/>
      <c r="K69" s="10"/>
      <c r="L69" s="8">
        <f t="shared" si="11"/>
        <v>42690.354166666664</v>
      </c>
      <c r="M69" s="10">
        <f t="shared" si="12"/>
        <v>0</v>
      </c>
      <c r="N69" s="10">
        <f t="shared" si="13"/>
        <v>720.75000000000023</v>
      </c>
      <c r="O69" s="12"/>
      <c r="P69" s="10"/>
      <c r="Q69" s="8">
        <f t="shared" si="14"/>
        <v>42690.354166666664</v>
      </c>
      <c r="R69" s="10">
        <f t="shared" si="15"/>
        <v>0</v>
      </c>
      <c r="S69" s="10">
        <f t="shared" si="16"/>
        <v>720.75000000000023</v>
      </c>
      <c r="T69" s="14"/>
      <c r="U69" s="7"/>
      <c r="V69" s="8">
        <f t="shared" si="17"/>
        <v>42690.354166666664</v>
      </c>
      <c r="W69" s="7">
        <f t="shared" si="19"/>
        <v>0</v>
      </c>
      <c r="X69" s="10">
        <f t="shared" si="18"/>
        <v>720.75000000000023</v>
      </c>
      <c r="Y69" s="14"/>
      <c r="Z69" s="7"/>
      <c r="AA69" s="8">
        <f>IF(IF(Z69,1,0),IF(IF(MOD((AA68+TIME(0,E69,0)),1)&gt;D$1,1,0),IF(IF(MOD((AA68+TIME(0,E69,0)),1)&lt;D$4,1,0),AA68+TIME(0,E69,0),(MOD(AA68+TIME(0,E69,0),1)-D$4)+D$1),"Under"),AA68)</f>
        <v>42690.354166666664</v>
      </c>
      <c r="AB69" s="10">
        <f>IF(Z69,AB68+E69,AB68)</f>
        <v>0</v>
      </c>
      <c r="AC69" s="10">
        <f>IF(Z69,AC68-E69,AC68)</f>
        <v>720.75000000000023</v>
      </c>
      <c r="AD69" s="14"/>
      <c r="AE69" s="7"/>
      <c r="AF69" s="8">
        <f>IF(IF(AE69,1,0),IF(IF(MOD((AF68+TIME(0,E69,0)),1)&gt;D$1,1,0),IF(IF(MOD((AF68+TIME(0,E69,0)),1)&lt;D$4,1,0),AF68+TIME(0,E69,0),(MOD(AF68+TIME(0,E69,0),1)-D$4)+D$1),"Under"),AF68)</f>
        <v>42690.354166666664</v>
      </c>
      <c r="AG69" s="7">
        <f>IF(P69,R68+E69,R68)</f>
        <v>0</v>
      </c>
      <c r="AH69" s="10">
        <f>IF(AE69,AH68-E69,AH68)</f>
        <v>720.75000000000023</v>
      </c>
      <c r="AI69" s="14"/>
      <c r="AJ69" s="7"/>
      <c r="AK69" s="8">
        <f>IF(IF(AJ69,1,0),IF(IF(MOD((AK68+TIME(0,E69,0)),1)&gt;D$1,1,0),IF(IF(MOD((AK68+TIME(0,E69,0)),1)&lt;D$4,1,0),AK68+TIME(0,E69,0),(MOD(AK68+TIME(0,E69,0),1)-D$4)+D$1),"Under"),AK68)</f>
        <v>42690.368749999994</v>
      </c>
      <c r="AL69" s="7">
        <f>IF(AJ69,AL68+E69,AL68)</f>
        <v>21</v>
      </c>
      <c r="AM69" s="10">
        <f>IF(AJ69,AM68-E69,AM68)</f>
        <v>699.75000000000023</v>
      </c>
      <c r="AN69" s="12"/>
      <c r="AO69" s="7"/>
      <c r="AP69" s="15">
        <f>IF(IF(AO69,1,0),IF(IF(MOD((AP68+TIME(0,E69,0)),1)&gt;D$1,1,0),IF(IF(MOD((AP68+TIME(0,E69,0)),1)&lt;D$4,1,0),AP68+TIME(0,E69,0),(MOD(AP68+TIME(0,E69,0),1)-D$4)+D$1),"Under"),AP68)</f>
        <v>0.27083333333737547</v>
      </c>
      <c r="AQ69" s="7">
        <f>IF(AO69,AQ68+E69,AQ68)</f>
        <v>360</v>
      </c>
      <c r="AR69" s="10">
        <f>IF(AO69,AR68-E69,AR68)</f>
        <v>360.75000000000023</v>
      </c>
      <c r="AS69" s="12"/>
      <c r="AT69" s="7">
        <v>1</v>
      </c>
      <c r="AU69" s="8">
        <f>IF(IF(AT69,1,0),IF(IF(MOD((AU68+TIME(0,E69,0)),1)&gt;D$1,1,0),IF(IF(MOD((AU68+TIME(0,E69,0)),1)&lt;D$4,1,0),AU68+TIME(0,E69,0),(MOD(AU68+TIME(0,E69,0),1)-D$4)+D$1),"Under"),AU68)</f>
        <v>42690.413888888892</v>
      </c>
      <c r="AV69" s="7">
        <f>IF(AT69,AV68+E69,AV68)</f>
        <v>86</v>
      </c>
      <c r="AW69" s="7">
        <f>IF(AT69,AW68-E69,AW68)</f>
        <v>634.75000000000023</v>
      </c>
      <c r="AY69" s="10"/>
      <c r="AZ69" s="8">
        <f>IF(IF(AY69,1,0),IF(IF(MOD((AZ68+TIME(0,E69,0)),1)&gt;D$1,1,0),IF(IF(MOD((AZ68+TIME(0,E69,0)),1)&lt;D$4,1,0),AZ68+TIME(0,E69,0),(MOD(AZ68+TIME(0,E69,0),1)-D$4)+D$1),"Under"),AZ68)</f>
        <v>0.36041666664823419</v>
      </c>
      <c r="BA69" s="7">
        <f>IF(AY69,BA68+E69,BA68)</f>
        <v>489</v>
      </c>
      <c r="BB69" s="10">
        <f>IF(AY69,BB68-E69,BB68)</f>
        <v>231.75000000000023</v>
      </c>
      <c r="BC69"/>
      <c r="BD69" s="10"/>
      <c r="BE69" s="8">
        <f>IF(IF(BD69,1,0),IF(IF(MOD((BE68+TIME(0,E69,0)),1)&gt;D$1,1,0),IF(IF(MOD((BE68+TIME(0,E69,0)),1)&lt;D$4,1,0),BE68+TIME(0,E69,0),(MOD(BE68+TIME(0,E69,0),1)-D$4)+D$1),"Under"),BE68)</f>
        <v>0.2347222222026579</v>
      </c>
      <c r="BF69" s="18">
        <f>IF(BD69,BF68+E69,BF68)</f>
        <v>308</v>
      </c>
      <c r="BG69" s="10">
        <f>IF(BD69,BG68-E69,BG68)</f>
        <v>412.75000000000023</v>
      </c>
    </row>
    <row r="70" spans="1:60" hidden="1" x14ac:dyDescent="0.25">
      <c r="A70" s="6">
        <f>'St5 Input'!A55</f>
        <v>4</v>
      </c>
      <c r="B70" s="6">
        <f>'St5 Input'!B55</f>
        <v>4360</v>
      </c>
      <c r="C70" s="6" t="str">
        <f>'St5 Input'!C55</f>
        <v xml:space="preserve"> Outside Water Heater and Furnace Vent</v>
      </c>
      <c r="D70" s="20">
        <f>'St5 Input'!D55</f>
        <v>15</v>
      </c>
      <c r="E70" s="20">
        <f t="shared" si="10"/>
        <v>15</v>
      </c>
      <c r="F70" s="10">
        <f>K70+P70+U70+AE70+AJ70+Z70+AO70+AT70+AY70+BD70</f>
        <v>1</v>
      </c>
      <c r="G70" s="20" t="str">
        <f>'St5 Input'!F55</f>
        <v xml:space="preserve"> JR</v>
      </c>
      <c r="H70" s="19" t="str">
        <f>'St5 Input'!G55</f>
        <v xml:space="preserve"> </v>
      </c>
      <c r="I70" s="8"/>
      <c r="K70" s="10"/>
      <c r="L70" s="8">
        <f t="shared" si="11"/>
        <v>42690.354166666664</v>
      </c>
      <c r="M70" s="10">
        <f t="shared" si="12"/>
        <v>0</v>
      </c>
      <c r="N70" s="10">
        <f t="shared" si="13"/>
        <v>720.75000000000023</v>
      </c>
      <c r="O70" s="12"/>
      <c r="P70" s="10"/>
      <c r="Q70" s="8">
        <f t="shared" si="14"/>
        <v>42690.354166666664</v>
      </c>
      <c r="R70" s="10">
        <f t="shared" si="15"/>
        <v>0</v>
      </c>
      <c r="S70" s="10">
        <f t="shared" si="16"/>
        <v>720.75000000000023</v>
      </c>
      <c r="T70" s="14"/>
      <c r="U70" s="7"/>
      <c r="V70" s="8">
        <f t="shared" si="17"/>
        <v>42690.354166666664</v>
      </c>
      <c r="W70" s="7">
        <f t="shared" si="19"/>
        <v>0</v>
      </c>
      <c r="X70" s="10">
        <f t="shared" si="18"/>
        <v>720.75000000000023</v>
      </c>
      <c r="Y70" s="14"/>
      <c r="Z70" s="7"/>
      <c r="AA70" s="8">
        <f>IF(IF(Z70,1,0),IF(IF(MOD((AA69+TIME(0,E70,0)),1)&gt;D$1,1,0),IF(IF(MOD((AA69+TIME(0,E70,0)),1)&lt;D$4,1,0),AA69+TIME(0,E70,0),(MOD(AA69+TIME(0,E70,0),1)-D$4)+D$1),"Under"),AA69)</f>
        <v>42690.354166666664</v>
      </c>
      <c r="AB70" s="10">
        <f>IF(Z70,AB69+E70,AB69)</f>
        <v>0</v>
      </c>
      <c r="AC70" s="10">
        <f>IF(Z70,AC69-E70,AC69)</f>
        <v>720.75000000000023</v>
      </c>
      <c r="AD70" s="14"/>
      <c r="AE70" s="7"/>
      <c r="AF70" s="8">
        <f>IF(IF(AE70,1,0),IF(IF(MOD((AF69+TIME(0,E70,0)),1)&gt;D$1,1,0),IF(IF(MOD((AF69+TIME(0,E70,0)),1)&lt;D$4,1,0),AF69+TIME(0,E70,0),(MOD(AF69+TIME(0,E70,0),1)-D$4)+D$1),"Under"),AF69)</f>
        <v>42690.354166666664</v>
      </c>
      <c r="AG70" s="7">
        <f>IF(P70,R69+E70,R69)</f>
        <v>0</v>
      </c>
      <c r="AH70" s="10">
        <f>IF(AE70,AH69-E70,AH69)</f>
        <v>720.75000000000023</v>
      </c>
      <c r="AI70" s="14"/>
      <c r="AJ70" s="7">
        <v>1</v>
      </c>
      <c r="AK70" s="8">
        <f>IF(IF(AJ70,1,0),IF(IF(MOD((AK69+TIME(0,E70,0)),1)&gt;D$1,1,0),IF(IF(MOD((AK69+TIME(0,E70,0)),1)&lt;D$4,1,0),AK69+TIME(0,E70,0),(MOD(AK69+TIME(0,E70,0),1)-D$4)+D$1),"Under"),AK69)</f>
        <v>42690.379166666658</v>
      </c>
      <c r="AL70" s="7">
        <f>IF(AJ70,AL69+E70,AL69)</f>
        <v>36</v>
      </c>
      <c r="AM70" s="10">
        <f>IF(AJ70,AM69-E70,AM69)</f>
        <v>684.75000000000023</v>
      </c>
      <c r="AN70" s="12"/>
      <c r="AO70" s="7"/>
      <c r="AP70" s="15">
        <f>IF(IF(AO70,1,0),IF(IF(MOD((AP69+TIME(0,E70,0)),1)&gt;D$1,1,0),IF(IF(MOD((AP69+TIME(0,E70,0)),1)&lt;D$4,1,0),AP69+TIME(0,E70,0),(MOD(AP69+TIME(0,E70,0),1)-D$4)+D$1),"Under"),AP69)</f>
        <v>0.27083333333737547</v>
      </c>
      <c r="AQ70" s="7">
        <f>IF(AO70,AQ69+E70,AQ69)</f>
        <v>360</v>
      </c>
      <c r="AR70" s="10">
        <f>IF(AO70,AR69-E70,AR69)</f>
        <v>360.75000000000023</v>
      </c>
      <c r="AS70" s="12"/>
      <c r="AT70" s="7"/>
      <c r="AU70" s="8">
        <f>IF(IF(AT70,1,0),IF(IF(MOD((AU69+TIME(0,E70,0)),1)&gt;D$1,1,0),IF(IF(MOD((AU69+TIME(0,E70,0)),1)&lt;D$4,1,0),AU69+TIME(0,E70,0),(MOD(AU69+TIME(0,E70,0),1)-D$4)+D$1),"Under"),AU69)</f>
        <v>42690.413888888892</v>
      </c>
      <c r="AV70" s="7">
        <f>IF(AT70,AV69+E70,AV69)</f>
        <v>86</v>
      </c>
      <c r="AW70" s="7">
        <f>IF(AT70,AW69-E70,AW69)</f>
        <v>634.75000000000023</v>
      </c>
      <c r="AY70" s="10"/>
      <c r="AZ70" s="8">
        <f>IF(IF(AY70,1,0),IF(IF(MOD((AZ69+TIME(0,E70,0)),1)&gt;D$1,1,0),IF(IF(MOD((AZ69+TIME(0,E70,0)),1)&lt;D$4,1,0),AZ69+TIME(0,E70,0),(MOD(AZ69+TIME(0,E70,0),1)-D$4)+D$1),"Under"),AZ69)</f>
        <v>0.36041666664823419</v>
      </c>
      <c r="BA70" s="7">
        <f>IF(AY70,BA69+E70,BA69)</f>
        <v>489</v>
      </c>
      <c r="BB70" s="10">
        <f>IF(AY70,BB69-E70,BB69)</f>
        <v>231.75000000000023</v>
      </c>
      <c r="BC70"/>
      <c r="BD70" s="10"/>
      <c r="BE70" s="8">
        <f>IF(IF(BD70,1,0),IF(IF(MOD((BE69+TIME(0,E70,0)),1)&gt;D$1,1,0),IF(IF(MOD((BE69+TIME(0,E70,0)),1)&lt;D$4,1,0),BE69+TIME(0,E70,0),(MOD(BE69+TIME(0,E70,0),1)-D$4)+D$1),"Under"),BE69)</f>
        <v>0.2347222222026579</v>
      </c>
      <c r="BF70" s="18">
        <f>IF(BD70,BF69+E70,BF69)</f>
        <v>308</v>
      </c>
      <c r="BG70" s="10">
        <f>IF(BD70,BG69-E70,BG69)</f>
        <v>412.75000000000023</v>
      </c>
    </row>
    <row r="71" spans="1:60" hidden="1" x14ac:dyDescent="0.25">
      <c r="A71" s="6">
        <f>'St5 Input'!A56</f>
        <v>4</v>
      </c>
      <c r="B71" s="6">
        <f>'St5 Input'!B56</f>
        <v>4380</v>
      </c>
      <c r="C71" s="6" t="str">
        <f>'St5 Input'!C56</f>
        <v xml:space="preserve"> Install Outside Water Heater Door</v>
      </c>
      <c r="D71" s="20">
        <f>'St5 Input'!D56</f>
        <v>5</v>
      </c>
      <c r="E71" s="20">
        <f t="shared" si="10"/>
        <v>5</v>
      </c>
      <c r="F71" s="10">
        <f>K71+P71+U71+AE71+AJ71+Z71+AO71+AT71+AY71+BD71</f>
        <v>1</v>
      </c>
      <c r="G71" s="20" t="str">
        <f>'St5 Input'!F56</f>
        <v xml:space="preserve"> JR</v>
      </c>
      <c r="H71" s="19" t="str">
        <f>'St5 Input'!G56</f>
        <v xml:space="preserve"> </v>
      </c>
      <c r="I71" s="8"/>
      <c r="K71" s="10"/>
      <c r="L71" s="8">
        <f t="shared" si="11"/>
        <v>42690.354166666664</v>
      </c>
      <c r="M71" s="10">
        <f t="shared" si="12"/>
        <v>0</v>
      </c>
      <c r="N71" s="10">
        <f t="shared" si="13"/>
        <v>720.75000000000023</v>
      </c>
      <c r="O71" s="12"/>
      <c r="P71" s="10"/>
      <c r="Q71" s="8">
        <f t="shared" si="14"/>
        <v>42690.354166666664</v>
      </c>
      <c r="R71" s="10">
        <f t="shared" si="15"/>
        <v>0</v>
      </c>
      <c r="S71" s="10">
        <f t="shared" si="16"/>
        <v>720.75000000000023</v>
      </c>
      <c r="T71" s="14"/>
      <c r="U71" s="7"/>
      <c r="V71" s="8">
        <f t="shared" si="17"/>
        <v>42690.354166666664</v>
      </c>
      <c r="W71" s="7">
        <f t="shared" si="19"/>
        <v>0</v>
      </c>
      <c r="X71" s="10">
        <f t="shared" si="18"/>
        <v>720.75000000000023</v>
      </c>
      <c r="Y71" s="14"/>
      <c r="Z71" s="7"/>
      <c r="AA71" s="8">
        <f>IF(IF(Z71,1,0),IF(IF(MOD((AA70+TIME(0,E71,0)),1)&gt;D$1,1,0),IF(IF(MOD((AA70+TIME(0,E71,0)),1)&lt;D$4,1,0),AA70+TIME(0,E71,0),(MOD(AA70+TIME(0,E71,0),1)-D$4)+D$1),"Under"),AA70)</f>
        <v>42690.354166666664</v>
      </c>
      <c r="AB71" s="10">
        <f>IF(Z71,AB70+E71,AB70)</f>
        <v>0</v>
      </c>
      <c r="AC71" s="10">
        <f>IF(Z71,AC70-E71,AC70)</f>
        <v>720.75000000000023</v>
      </c>
      <c r="AD71" s="14"/>
      <c r="AE71" s="7"/>
      <c r="AF71" s="8">
        <f>IF(IF(AE71,1,0),IF(IF(MOD((AF70+TIME(0,E71,0)),1)&gt;D$1,1,0),IF(IF(MOD((AF70+TIME(0,E71,0)),1)&lt;D$4,1,0),AF70+TIME(0,E71,0),(MOD(AF70+TIME(0,E71,0),1)-D$4)+D$1),"Under"),AF70)</f>
        <v>42690.354166666664</v>
      </c>
      <c r="AG71" s="7">
        <f>IF(P71,R70+E71,R70)</f>
        <v>0</v>
      </c>
      <c r="AH71" s="10">
        <f>IF(AE71,AH70-E71,AH70)</f>
        <v>720.75000000000023</v>
      </c>
      <c r="AI71" s="14"/>
      <c r="AJ71" s="7">
        <v>1</v>
      </c>
      <c r="AK71" s="8">
        <f>IF(IF(AJ71,1,0),IF(IF(MOD((AK70+TIME(0,E71,0)),1)&gt;D$1,1,0),IF(IF(MOD((AK70+TIME(0,E71,0)),1)&lt;D$4,1,0),AK70+TIME(0,E71,0),(MOD(AK70+TIME(0,E71,0),1)-D$4)+D$1),"Under"),AK70)</f>
        <v>42690.382638888877</v>
      </c>
      <c r="AL71" s="7">
        <f>IF(AJ71,AL70+E71,AL70)</f>
        <v>41</v>
      </c>
      <c r="AM71" s="10">
        <f>IF(AJ71,AM70-E71,AM70)</f>
        <v>679.75000000000023</v>
      </c>
      <c r="AN71" s="12"/>
      <c r="AO71" s="7"/>
      <c r="AP71" s="15">
        <f>IF(IF(AO71,1,0),IF(IF(MOD((AP70+TIME(0,E71,0)),1)&gt;D$1,1,0),IF(IF(MOD((AP70+TIME(0,E71,0)),1)&lt;D$4,1,0),AP70+TIME(0,E71,0),(MOD(AP70+TIME(0,E71,0),1)-D$4)+D$1),"Under"),AP70)</f>
        <v>0.27083333333737547</v>
      </c>
      <c r="AQ71" s="7">
        <f>IF(AO71,AQ70+E71,AQ70)</f>
        <v>360</v>
      </c>
      <c r="AR71" s="10">
        <f>IF(AO71,AR70-E71,AR70)</f>
        <v>360.75000000000023</v>
      </c>
      <c r="AS71" s="12"/>
      <c r="AT71" s="7"/>
      <c r="AU71" s="8">
        <f>IF(IF(AT71,1,0),IF(IF(MOD((AU70+TIME(0,E71,0)),1)&gt;D$1,1,0),IF(IF(MOD((AU70+TIME(0,E71,0)),1)&lt;D$4,1,0),AU70+TIME(0,E71,0),(MOD(AU70+TIME(0,E71,0),1)-D$4)+D$1),"Under"),AU70)</f>
        <v>42690.413888888892</v>
      </c>
      <c r="AV71" s="7">
        <f>IF(AT71,AV70+E71,AV70)</f>
        <v>86</v>
      </c>
      <c r="AW71" s="7">
        <f>IF(AT71,AW70-E71,AW70)</f>
        <v>634.75000000000023</v>
      </c>
      <c r="AY71" s="10"/>
      <c r="AZ71" s="8">
        <f>IF(IF(AY71,1,0),IF(IF(MOD((AZ70+TIME(0,E71,0)),1)&gt;D$1,1,0),IF(IF(MOD((AZ70+TIME(0,E71,0)),1)&lt;D$4,1,0),AZ70+TIME(0,E71,0),(MOD(AZ70+TIME(0,E71,0),1)-D$4)+D$1),"Under"),AZ70)</f>
        <v>0.36041666664823419</v>
      </c>
      <c r="BA71" s="7">
        <f>IF(AY71,BA70+E71,BA70)</f>
        <v>489</v>
      </c>
      <c r="BB71" s="10">
        <f>IF(AY71,BB70-E71,BB70)</f>
        <v>231.75000000000023</v>
      </c>
      <c r="BC71"/>
      <c r="BD71" s="10"/>
      <c r="BE71" s="8">
        <f>IF(IF(BD71,1,0),IF(IF(MOD((BE70+TIME(0,E71,0)),1)&gt;D$1,1,0),IF(IF(MOD((BE70+TIME(0,E71,0)),1)&lt;D$4,1,0),BE70+TIME(0,E71,0),(MOD(BE70+TIME(0,E71,0),1)-D$4)+D$1),"Under"),BE70)</f>
        <v>0.2347222222026579</v>
      </c>
      <c r="BF71" s="18">
        <f>IF(BD71,BF70+E71,BF70)</f>
        <v>308</v>
      </c>
      <c r="BG71" s="10">
        <f>IF(BD71,BG70-E71,BG70)</f>
        <v>412.75000000000023</v>
      </c>
    </row>
    <row r="72" spans="1:60" hidden="1" x14ac:dyDescent="0.25">
      <c r="A72" s="6">
        <f>'St5 Input'!A57</f>
        <v>4</v>
      </c>
      <c r="B72" s="6">
        <f>'St5 Input'!B57</f>
        <v>4390</v>
      </c>
      <c r="C72" s="6" t="str">
        <f>'St5 Input'!C57</f>
        <v xml:space="preserve"> wire upper clearance lights</v>
      </c>
      <c r="D72" s="20">
        <f>'St5 Input'!D57</f>
        <v>35</v>
      </c>
      <c r="E72" s="20">
        <f t="shared" si="10"/>
        <v>35</v>
      </c>
      <c r="F72" s="10">
        <f>K72+P72+U72+AE72+AJ72+Z72+AO72+AT72+AY72+BD72</f>
        <v>1</v>
      </c>
      <c r="G72" s="20" t="str">
        <f>'St5 Input'!F57</f>
        <v xml:space="preserve"> SR</v>
      </c>
      <c r="H72" s="19" t="str">
        <f>'St5 Input'!G57</f>
        <v xml:space="preserve"> </v>
      </c>
      <c r="I72" s="8"/>
      <c r="K72" s="10"/>
      <c r="L72" s="8">
        <f t="shared" si="11"/>
        <v>42690.354166666664</v>
      </c>
      <c r="M72" s="10">
        <f t="shared" si="12"/>
        <v>0</v>
      </c>
      <c r="N72" s="10">
        <f t="shared" si="13"/>
        <v>720.75000000000023</v>
      </c>
      <c r="O72" s="12"/>
      <c r="P72" s="10"/>
      <c r="Q72" s="8">
        <f t="shared" si="14"/>
        <v>42690.354166666664</v>
      </c>
      <c r="R72" s="10">
        <f t="shared" si="15"/>
        <v>0</v>
      </c>
      <c r="S72" s="10">
        <f t="shared" si="16"/>
        <v>720.75000000000023</v>
      </c>
      <c r="T72" s="14"/>
      <c r="U72" s="7"/>
      <c r="V72" s="8">
        <f t="shared" si="17"/>
        <v>42690.354166666664</v>
      </c>
      <c r="W72" s="7">
        <f t="shared" si="19"/>
        <v>0</v>
      </c>
      <c r="X72" s="10">
        <f t="shared" si="18"/>
        <v>720.75000000000023</v>
      </c>
      <c r="Y72" s="14"/>
      <c r="Z72" s="7"/>
      <c r="AA72" s="8">
        <f>IF(IF(Z72,1,0),IF(IF(MOD((AA71+TIME(0,E72,0)),1)&gt;D$1,1,0),IF(IF(MOD((AA71+TIME(0,E72,0)),1)&lt;D$4,1,0),AA71+TIME(0,E72,0),(MOD(AA71+TIME(0,E72,0),1)-D$4)+D$1),"Under"),AA71)</f>
        <v>42690.354166666664</v>
      </c>
      <c r="AB72" s="10">
        <f>IF(Z72,AB71+E72,AB71)</f>
        <v>0</v>
      </c>
      <c r="AC72" s="10">
        <f>IF(Z72,AC71-E72,AC71)</f>
        <v>720.75000000000023</v>
      </c>
      <c r="AD72" s="14"/>
      <c r="AE72" s="7"/>
      <c r="AF72" s="8">
        <f>IF(IF(AE72,1,0),IF(IF(MOD((AF71+TIME(0,E72,0)),1)&gt;D$1,1,0),IF(IF(MOD((AF71+TIME(0,E72,0)),1)&lt;D$4,1,0),AF71+TIME(0,E72,0),(MOD(AF71+TIME(0,E72,0),1)-D$4)+D$1),"Under"),AF71)</f>
        <v>42690.354166666664</v>
      </c>
      <c r="AG72" s="7">
        <f>IF(P72,R71+E72,R71)</f>
        <v>0</v>
      </c>
      <c r="AH72" s="10">
        <f>IF(AE72,AH71-E72,AH71)</f>
        <v>720.75000000000023</v>
      </c>
      <c r="AI72" s="14"/>
      <c r="AJ72" s="7"/>
      <c r="AK72" s="8">
        <f>IF(IF(AJ72,1,0),IF(IF(MOD((AK71+TIME(0,E72,0)),1)&gt;D$1,1,0),IF(IF(MOD((AK71+TIME(0,E72,0)),1)&lt;D$4,1,0),AK71+TIME(0,E72,0),(MOD(AK71+TIME(0,E72,0),1)-D$4)+D$1),"Under"),AK71)</f>
        <v>42690.382638888877</v>
      </c>
      <c r="AL72" s="7">
        <f>IF(AJ72,AL71+E72,AL71)</f>
        <v>41</v>
      </c>
      <c r="AM72" s="10">
        <f>IF(AJ72,AM71-E72,AM71)</f>
        <v>679.75000000000023</v>
      </c>
      <c r="AN72" s="12"/>
      <c r="AO72" s="7">
        <v>1</v>
      </c>
      <c r="AP72" s="15">
        <f>IF(IF(AO72,1,0),IF(IF(MOD((AP71+TIME(0,E72,0)),1)&gt;D$1,1,0),IF(IF(MOD((AP71+TIME(0,E72,0)),1)&lt;D$4,1,0),AP71+TIME(0,E72,0),(MOD(AP71+TIME(0,E72,0),1)-D$4)+D$1),"Under"),AP71)</f>
        <v>0.29513888889293105</v>
      </c>
      <c r="AQ72" s="7">
        <f>IF(AO72,AQ71+E72,AQ71)</f>
        <v>395</v>
      </c>
      <c r="AR72" s="10">
        <f>IF(AO72,AR71-E72,AR71)</f>
        <v>325.75000000000023</v>
      </c>
      <c r="AS72" s="12"/>
      <c r="AT72" s="7"/>
      <c r="AU72" s="8">
        <f>IF(IF(AT72,1,0),IF(IF(MOD((AU71+TIME(0,E72,0)),1)&gt;D$1,1,0),IF(IF(MOD((AU71+TIME(0,E72,0)),1)&lt;D$4,1,0),AU71+TIME(0,E72,0),(MOD(AU71+TIME(0,E72,0),1)-D$4)+D$1),"Under"),AU71)</f>
        <v>42690.413888888892</v>
      </c>
      <c r="AV72" s="7">
        <f>IF(AT72,AV71+E72,AV71)</f>
        <v>86</v>
      </c>
      <c r="AW72" s="7">
        <f>IF(AT72,AW71-E72,AW71)</f>
        <v>634.75000000000023</v>
      </c>
      <c r="AY72" s="10"/>
      <c r="AZ72" s="8">
        <f>IF(IF(AY72,1,0),IF(IF(MOD((AZ71+TIME(0,E72,0)),1)&gt;D$1,1,0),IF(IF(MOD((AZ71+TIME(0,E72,0)),1)&lt;D$4,1,0),AZ71+TIME(0,E72,0),(MOD(AZ71+TIME(0,E72,0),1)-D$4)+D$1),"Under"),AZ71)</f>
        <v>0.36041666664823419</v>
      </c>
      <c r="BA72" s="7">
        <f>IF(AY72,BA71+E72,BA71)</f>
        <v>489</v>
      </c>
      <c r="BB72" s="10">
        <f>IF(AY72,BB71-E72,BB71)</f>
        <v>231.75000000000023</v>
      </c>
      <c r="BC72"/>
      <c r="BD72" s="10"/>
      <c r="BE72" s="8">
        <f>IF(IF(BD72,1,0),IF(IF(MOD((BE71+TIME(0,E72,0)),1)&gt;D$1,1,0),IF(IF(MOD((BE71+TIME(0,E72,0)),1)&lt;D$4,1,0),BE71+TIME(0,E72,0),(MOD(BE71+TIME(0,E72,0),1)-D$4)+D$1),"Under"),BE71)</f>
        <v>0.2347222222026579</v>
      </c>
      <c r="BF72" s="18">
        <f>IF(BD72,BF71+E72,BF71)</f>
        <v>308</v>
      </c>
      <c r="BG72" s="10">
        <f>IF(BD72,BG71-E72,BG71)</f>
        <v>412.75000000000023</v>
      </c>
    </row>
    <row r="73" spans="1:60" hidden="1" x14ac:dyDescent="0.25">
      <c r="A73" s="6">
        <f>'St5 Input'!A58</f>
        <v>4</v>
      </c>
      <c r="B73" s="6">
        <f>'St5 Input'!B58</f>
        <v>4410</v>
      </c>
      <c r="C73" s="6" t="str">
        <f>'St5 Input'!C58</f>
        <v xml:space="preserve"> Trim Ramp Door Opening</v>
      </c>
      <c r="D73" s="20">
        <f>'St5 Input'!D58</f>
        <v>20</v>
      </c>
      <c r="E73" s="20">
        <f t="shared" si="10"/>
        <v>20</v>
      </c>
      <c r="F73" s="10">
        <f>K73+P73+U73+AE73+AJ73+Z73+AO73+AT73+AY73+BD73</f>
        <v>1</v>
      </c>
      <c r="G73" s="20" t="str">
        <f>'St5 Input'!F58</f>
        <v xml:space="preserve"> SR</v>
      </c>
      <c r="H73" s="19" t="str">
        <f>'St5 Input'!G58</f>
        <v xml:space="preserve"> </v>
      </c>
      <c r="I73" s="8"/>
      <c r="K73" s="10"/>
      <c r="L73" s="8">
        <f t="shared" si="11"/>
        <v>42690.354166666664</v>
      </c>
      <c r="M73" s="10">
        <f t="shared" si="12"/>
        <v>0</v>
      </c>
      <c r="N73" s="10">
        <f t="shared" si="13"/>
        <v>720.75000000000023</v>
      </c>
      <c r="O73" s="12"/>
      <c r="P73" s="10"/>
      <c r="Q73" s="8">
        <f t="shared" si="14"/>
        <v>42690.354166666664</v>
      </c>
      <c r="R73" s="10">
        <f t="shared" si="15"/>
        <v>0</v>
      </c>
      <c r="S73" s="10">
        <f t="shared" si="16"/>
        <v>720.75000000000023</v>
      </c>
      <c r="T73" s="14"/>
      <c r="U73" s="7"/>
      <c r="V73" s="8">
        <f t="shared" si="17"/>
        <v>42690.354166666664</v>
      </c>
      <c r="W73" s="7">
        <f t="shared" si="19"/>
        <v>0</v>
      </c>
      <c r="X73" s="10">
        <f t="shared" si="18"/>
        <v>720.75000000000023</v>
      </c>
      <c r="Y73" s="14"/>
      <c r="Z73" s="7"/>
      <c r="AA73" s="8">
        <f>IF(IF(Z73,1,0),IF(IF(MOD((AA72+TIME(0,E73,0)),1)&gt;D$1,1,0),IF(IF(MOD((AA72+TIME(0,E73,0)),1)&lt;D$4,1,0),AA72+TIME(0,E73,0),(MOD(AA72+TIME(0,E73,0),1)-D$4)+D$1),"Under"),AA72)</f>
        <v>42690.354166666664</v>
      </c>
      <c r="AB73" s="10">
        <f>IF(Z73,AB72+E73,AB72)</f>
        <v>0</v>
      </c>
      <c r="AC73" s="10">
        <f>IF(Z73,AC72-E73,AC72)</f>
        <v>720.75000000000023</v>
      </c>
      <c r="AD73" s="14"/>
      <c r="AE73" s="7"/>
      <c r="AF73" s="8">
        <f>IF(IF(AE73,1,0),IF(IF(MOD((AF72+TIME(0,E73,0)),1)&gt;D$1,1,0),IF(IF(MOD((AF72+TIME(0,E73,0)),1)&lt;D$4,1,0),AF72+TIME(0,E73,0),(MOD(AF72+TIME(0,E73,0),1)-D$4)+D$1),"Under"),AF72)</f>
        <v>42690.354166666664</v>
      </c>
      <c r="AG73" s="7">
        <f>IF(P73,R72+E73,R72)</f>
        <v>0</v>
      </c>
      <c r="AH73" s="10">
        <f>IF(AE73,AH72-E73,AH72)</f>
        <v>720.75000000000023</v>
      </c>
      <c r="AI73" s="14"/>
      <c r="AJ73" s="7"/>
      <c r="AK73" s="8">
        <f>IF(IF(AJ73,1,0),IF(IF(MOD((AK72+TIME(0,E73,0)),1)&gt;D$1,1,0),IF(IF(MOD((AK72+TIME(0,E73,0)),1)&lt;D$4,1,0),AK72+TIME(0,E73,0),(MOD(AK72+TIME(0,E73,0),1)-D$4)+D$1),"Under"),AK72)</f>
        <v>42690.382638888877</v>
      </c>
      <c r="AL73" s="7">
        <f>IF(AJ73,AL72+E73,AL72)</f>
        <v>41</v>
      </c>
      <c r="AM73" s="10">
        <f>IF(AJ73,AM72-E73,AM72)</f>
        <v>679.75000000000023</v>
      </c>
      <c r="AN73" s="12"/>
      <c r="AO73" s="7"/>
      <c r="AP73" s="15">
        <f>IF(IF(AO73,1,0),IF(IF(MOD((AP72+TIME(0,E73,0)),1)&gt;D$1,1,0),IF(IF(MOD((AP72+TIME(0,E73,0)),1)&lt;D$4,1,0),AP72+TIME(0,E73,0),(MOD(AP72+TIME(0,E73,0),1)-D$4)+D$1),"Under"),AP72)</f>
        <v>0.29513888889293105</v>
      </c>
      <c r="AQ73" s="7">
        <f>IF(AO73,AQ72+E73,AQ72)</f>
        <v>395</v>
      </c>
      <c r="AR73" s="10">
        <f>IF(AO73,AR72-E73,AR72)</f>
        <v>325.75000000000023</v>
      </c>
      <c r="AS73" s="12"/>
      <c r="AT73" s="7"/>
      <c r="AU73" s="8">
        <f>IF(IF(AT73,1,0),IF(IF(MOD((AU72+TIME(0,E73,0)),1)&gt;D$1,1,0),IF(IF(MOD((AU72+TIME(0,E73,0)),1)&lt;D$4,1,0),AU72+TIME(0,E73,0),(MOD(AU72+TIME(0,E73,0),1)-D$4)+D$1),"Under"),AU72)</f>
        <v>42690.413888888892</v>
      </c>
      <c r="AV73" s="7">
        <f>IF(AT73,AV72+E73,AV72)</f>
        <v>86</v>
      </c>
      <c r="AW73" s="7">
        <f>IF(AT73,AW72-E73,AW72)</f>
        <v>634.75000000000023</v>
      </c>
      <c r="AY73" s="10">
        <v>1</v>
      </c>
      <c r="AZ73" s="8">
        <f>IF(IF(AY73,1,0),IF(IF(MOD((AZ72+TIME(0,E73,0)),1)&gt;D$1,1,0),IF(IF(MOD((AZ72+TIME(0,E73,0)),1)&lt;D$4,1,0),AZ72+TIME(0,E73,0),(MOD(AZ72+TIME(0,E73,0),1)-D$4)+D$1),"Under"),AZ72)</f>
        <v>0.37430555553712308</v>
      </c>
      <c r="BA73" s="7">
        <f>IF(AY73,BA72+E73,BA72)</f>
        <v>509</v>
      </c>
      <c r="BB73" s="10">
        <f>IF(AY73,BB72-E73,BB72)</f>
        <v>211.75000000000023</v>
      </c>
      <c r="BC73"/>
      <c r="BD73" s="10"/>
      <c r="BE73" s="8">
        <f>IF(IF(BD73,1,0),IF(IF(MOD((BE72+TIME(0,E73,0)),1)&gt;D$1,1,0),IF(IF(MOD((BE72+TIME(0,E73,0)),1)&lt;D$4,1,0),BE72+TIME(0,E73,0),(MOD(BE72+TIME(0,E73,0),1)-D$4)+D$1),"Under"),BE72)</f>
        <v>0.2347222222026579</v>
      </c>
      <c r="BF73" s="18">
        <f>IF(BD73,BF72+E73,BF72)</f>
        <v>308</v>
      </c>
      <c r="BG73" s="10">
        <f>IF(BD73,BG72-E73,BG72)</f>
        <v>412.75000000000023</v>
      </c>
    </row>
    <row r="74" spans="1:60" hidden="1" x14ac:dyDescent="0.25">
      <c r="A74" s="6">
        <f>'St5 Input'!A59</f>
        <v>4</v>
      </c>
      <c r="B74" s="6">
        <f>'St5 Input'!B59</f>
        <v>4420</v>
      </c>
      <c r="C74" s="6" t="str">
        <f>'St5 Input'!C59</f>
        <v xml:space="preserve"> Install Windows (All Std)</v>
      </c>
      <c r="D74" s="20">
        <f>'St5 Input'!D59</f>
        <v>30</v>
      </c>
      <c r="E74" s="20">
        <f t="shared" si="10"/>
        <v>30</v>
      </c>
      <c r="F74" s="10">
        <f>K74+P74+U74+AE74+AJ74+Z74+AO74+AT74+AY74+BD74</f>
        <v>1</v>
      </c>
      <c r="G74" s="20" t="str">
        <f>'St5 Input'!F59</f>
        <v xml:space="preserve"> SR</v>
      </c>
      <c r="H74" s="19" t="str">
        <f>'St5 Input'!G59</f>
        <v xml:space="preserve"> </v>
      </c>
      <c r="I74" s="8"/>
      <c r="K74" s="10"/>
      <c r="L74" s="8">
        <f t="shared" si="11"/>
        <v>42690.354166666664</v>
      </c>
      <c r="M74" s="10">
        <f t="shared" si="12"/>
        <v>0</v>
      </c>
      <c r="N74" s="10">
        <f t="shared" si="13"/>
        <v>720.75000000000023</v>
      </c>
      <c r="O74" s="12"/>
      <c r="P74" s="10"/>
      <c r="Q74" s="8">
        <f t="shared" si="14"/>
        <v>42690.354166666664</v>
      </c>
      <c r="R74" s="10">
        <f t="shared" si="15"/>
        <v>0</v>
      </c>
      <c r="S74" s="10">
        <f t="shared" si="16"/>
        <v>720.75000000000023</v>
      </c>
      <c r="T74" s="14"/>
      <c r="U74" s="7"/>
      <c r="V74" s="8">
        <f t="shared" si="17"/>
        <v>42690.354166666664</v>
      </c>
      <c r="W74" s="7">
        <f t="shared" si="19"/>
        <v>0</v>
      </c>
      <c r="X74" s="10">
        <f t="shared" si="18"/>
        <v>720.75000000000023</v>
      </c>
      <c r="Y74" s="14"/>
      <c r="Z74" s="7"/>
      <c r="AA74" s="8">
        <f>IF(IF(Z74,1,0),IF(IF(MOD((AA73+TIME(0,E74,0)),1)&gt;D$1,1,0),IF(IF(MOD((AA73+TIME(0,E74,0)),1)&lt;D$4,1,0),AA73+TIME(0,E74,0),(MOD(AA73+TIME(0,E74,0),1)-D$4)+D$1),"Under"),AA73)</f>
        <v>42690.354166666664</v>
      </c>
      <c r="AB74" s="10">
        <f>IF(Z74,AB73+E74,AB73)</f>
        <v>0</v>
      </c>
      <c r="AC74" s="10">
        <f>IF(Z74,AC73-E74,AC73)</f>
        <v>720.75000000000023</v>
      </c>
      <c r="AD74" s="14"/>
      <c r="AE74" s="7"/>
      <c r="AF74" s="8">
        <f>IF(IF(AE74,1,0),IF(IF(MOD((AF73+TIME(0,E74,0)),1)&gt;D$1,1,0),IF(IF(MOD((AF73+TIME(0,E74,0)),1)&lt;D$4,1,0),AF73+TIME(0,E74,0),(MOD(AF73+TIME(0,E74,0),1)-D$4)+D$1),"Under"),AF73)</f>
        <v>42690.354166666664</v>
      </c>
      <c r="AG74" s="7">
        <f>IF(P74,R73+E74,R73)</f>
        <v>0</v>
      </c>
      <c r="AH74" s="10">
        <f>IF(AE74,AH73-E74,AH73)</f>
        <v>720.75000000000023</v>
      </c>
      <c r="AI74" s="14"/>
      <c r="AJ74" s="7"/>
      <c r="AK74" s="8">
        <f>IF(IF(AJ74,1,0),IF(IF(MOD((AK73+TIME(0,E74,0)),1)&gt;D$1,1,0),IF(IF(MOD((AK73+TIME(0,E74,0)),1)&lt;D$4,1,0),AK73+TIME(0,E74,0),(MOD(AK73+TIME(0,E74,0),1)-D$4)+D$1),"Under"),AK73)</f>
        <v>42690.382638888877</v>
      </c>
      <c r="AL74" s="7">
        <f>IF(AJ74,AL73+E74,AL73)</f>
        <v>41</v>
      </c>
      <c r="AM74" s="10">
        <f>IF(AJ74,AM73-E74,AM73)</f>
        <v>679.75000000000023</v>
      </c>
      <c r="AN74" s="12"/>
      <c r="AO74" s="7"/>
      <c r="AP74" s="15">
        <f>IF(IF(AO74,1,0),IF(IF(MOD((AP73+TIME(0,E74,0)),1)&gt;D$1,1,0),IF(IF(MOD((AP73+TIME(0,E74,0)),1)&lt;D$4,1,0),AP73+TIME(0,E74,0),(MOD(AP73+TIME(0,E74,0),1)-D$4)+D$1),"Under"),AP73)</f>
        <v>0.29513888889293105</v>
      </c>
      <c r="AQ74" s="7">
        <f>IF(AO74,AQ73+E74,AQ73)</f>
        <v>395</v>
      </c>
      <c r="AR74" s="10">
        <f>IF(AO74,AR73-E74,AR73)</f>
        <v>325.75000000000023</v>
      </c>
      <c r="AS74" s="12"/>
      <c r="AT74" s="7"/>
      <c r="AU74" s="8">
        <f>IF(IF(AT74,1,0),IF(IF(MOD((AU73+TIME(0,E74,0)),1)&gt;D$1,1,0),IF(IF(MOD((AU73+TIME(0,E74,0)),1)&lt;D$4,1,0),AU73+TIME(0,E74,0),(MOD(AU73+TIME(0,E74,0),1)-D$4)+D$1),"Under"),AU73)</f>
        <v>42690.413888888892</v>
      </c>
      <c r="AV74" s="7">
        <f>IF(AT74,AV73+E74,AV73)</f>
        <v>86</v>
      </c>
      <c r="AW74" s="7">
        <f>IF(AT74,AW73-E74,AW73)</f>
        <v>634.75000000000023</v>
      </c>
      <c r="AY74" s="10"/>
      <c r="AZ74" s="8">
        <f>IF(IF(AY74,1,0),IF(IF(MOD((AZ73+TIME(0,E74,0)),1)&gt;D$1,1,0),IF(IF(MOD((AZ73+TIME(0,E74,0)),1)&lt;D$4,1,0),AZ73+TIME(0,E74,0),(MOD(AZ73+TIME(0,E74,0),1)-D$4)+D$1),"Under"),AZ73)</f>
        <v>0.37430555553712308</v>
      </c>
      <c r="BA74" s="7">
        <f>IF(AY74,BA73+E74,BA73)</f>
        <v>509</v>
      </c>
      <c r="BB74" s="10">
        <f>IF(AY74,BB73-E74,BB73)</f>
        <v>211.75000000000023</v>
      </c>
      <c r="BC74"/>
      <c r="BD74" s="10">
        <v>1</v>
      </c>
      <c r="BE74" s="8">
        <f>IF(IF(BD74,1,0),IF(IF(MOD((BE73+TIME(0,E74,0)),1)&gt;D$1,1,0),IF(IF(MOD((BE73+TIME(0,E74,0)),1)&lt;D$4,1,0),BE73+TIME(0,E74,0),(MOD(BE73+TIME(0,E74,0),1)-D$4)+D$1),"Under"),BE73)</f>
        <v>0.25555555553599124</v>
      </c>
      <c r="BF74" s="18">
        <f>IF(BD74,BF73+E74,BF73)</f>
        <v>338</v>
      </c>
      <c r="BG74" s="10">
        <f>IF(BD74,BG73-E74,BG73)</f>
        <v>382.75000000000023</v>
      </c>
    </row>
    <row r="75" spans="1:60" hidden="1" x14ac:dyDescent="0.25">
      <c r="A75" s="6">
        <f>'St5 Input'!A60</f>
        <v>4</v>
      </c>
      <c r="B75" s="6">
        <f>'St5 Input'!B60</f>
        <v>4450</v>
      </c>
      <c r="C75" s="6" t="str">
        <f>'St5 Input'!C60</f>
        <v xml:space="preserve"> Day and Night Shades</v>
      </c>
      <c r="D75" s="20">
        <f>'St5 Input'!D60</f>
        <v>20</v>
      </c>
      <c r="E75" s="20">
        <f t="shared" si="10"/>
        <v>20</v>
      </c>
      <c r="F75" s="10">
        <f>K75+P75+U75+AE75+AJ75+Z75+AO75+AT75+AY75+BD75</f>
        <v>1</v>
      </c>
      <c r="G75" s="20" t="str">
        <f>'St5 Input'!F60</f>
        <v xml:space="preserve"> RW</v>
      </c>
      <c r="H75" s="19" t="str">
        <f>'St5 Input'!G60</f>
        <v xml:space="preserve"> </v>
      </c>
      <c r="I75" s="8"/>
      <c r="K75" s="10"/>
      <c r="L75" s="8">
        <f t="shared" si="11"/>
        <v>42690.354166666664</v>
      </c>
      <c r="M75" s="10">
        <f t="shared" si="12"/>
        <v>0</v>
      </c>
      <c r="N75" s="10">
        <f t="shared" si="13"/>
        <v>720.75000000000023</v>
      </c>
      <c r="O75" s="12"/>
      <c r="P75" s="10"/>
      <c r="Q75" s="8">
        <f t="shared" si="14"/>
        <v>42690.354166666664</v>
      </c>
      <c r="R75" s="10">
        <f t="shared" si="15"/>
        <v>0</v>
      </c>
      <c r="S75" s="10">
        <f t="shared" si="16"/>
        <v>720.75000000000023</v>
      </c>
      <c r="T75" s="14"/>
      <c r="U75" s="7"/>
      <c r="V75" s="8">
        <f t="shared" si="17"/>
        <v>42690.354166666664</v>
      </c>
      <c r="W75" s="7">
        <f t="shared" si="19"/>
        <v>0</v>
      </c>
      <c r="X75" s="10">
        <f t="shared" si="18"/>
        <v>720.75000000000023</v>
      </c>
      <c r="Y75" s="14"/>
      <c r="Z75" s="7"/>
      <c r="AA75" s="8">
        <f>IF(IF(Z75,1,0),IF(IF(MOD((AA74+TIME(0,E75,0)),1)&gt;D$1,1,0),IF(IF(MOD((AA74+TIME(0,E75,0)),1)&lt;D$4,1,0),AA74+TIME(0,E75,0),(MOD(AA74+TIME(0,E75,0),1)-D$4)+D$1),"Under"),AA74)</f>
        <v>42690.354166666664</v>
      </c>
      <c r="AB75" s="10">
        <f>IF(Z75,AB74+E75,AB74)</f>
        <v>0</v>
      </c>
      <c r="AC75" s="10">
        <f>IF(Z75,AC74-E75,AC74)</f>
        <v>720.75000000000023</v>
      </c>
      <c r="AD75" s="14"/>
      <c r="AE75" s="7"/>
      <c r="AF75" s="8">
        <f>IF(IF(AE75,1,0),IF(IF(MOD((AF74+TIME(0,E75,0)),1)&gt;D$1,1,0),IF(IF(MOD((AF74+TIME(0,E75,0)),1)&lt;D$4,1,0),AF74+TIME(0,E75,0),(MOD(AF74+TIME(0,E75,0),1)-D$4)+D$1),"Under"),AF74)</f>
        <v>42690.354166666664</v>
      </c>
      <c r="AG75" s="7">
        <f>IF(P75,R74+E75,R74)</f>
        <v>0</v>
      </c>
      <c r="AH75" s="10">
        <f>IF(AE75,AH74-E75,AH74)</f>
        <v>720.75000000000023</v>
      </c>
      <c r="AI75" s="14"/>
      <c r="AJ75" s="7"/>
      <c r="AK75" s="8">
        <f>IF(IF(AJ75,1,0),IF(IF(MOD((AK74+TIME(0,E75,0)),1)&gt;D$1,1,0),IF(IF(MOD((AK74+TIME(0,E75,0)),1)&lt;D$4,1,0),AK74+TIME(0,E75,0),(MOD(AK74+TIME(0,E75,0),1)-D$4)+D$1),"Under"),AK74)</f>
        <v>42690.382638888877</v>
      </c>
      <c r="AL75" s="7">
        <f>IF(AJ75,AL74+E75,AL74)</f>
        <v>41</v>
      </c>
      <c r="AM75" s="10">
        <f>IF(AJ75,AM74-E75,AM74)</f>
        <v>679.75000000000023</v>
      </c>
      <c r="AN75" s="12"/>
      <c r="AO75" s="7"/>
      <c r="AP75" s="15">
        <f>IF(IF(AO75,1,0),IF(IF(MOD((AP74+TIME(0,E75,0)),1)&gt;D$1,1,0),IF(IF(MOD((AP74+TIME(0,E75,0)),1)&lt;D$4,1,0),AP74+TIME(0,E75,0),(MOD(AP74+TIME(0,E75,0),1)-D$4)+D$1),"Under"),AP74)</f>
        <v>0.29513888889293105</v>
      </c>
      <c r="AQ75" s="7">
        <f>IF(AO75,AQ74+E75,AQ74)</f>
        <v>395</v>
      </c>
      <c r="AR75" s="10">
        <f>IF(AO75,AR74-E75,AR74)</f>
        <v>325.75000000000023</v>
      </c>
      <c r="AS75" s="12"/>
      <c r="AT75" s="7"/>
      <c r="AU75" s="8">
        <f>IF(IF(AT75,1,0),IF(IF(MOD((AU74+TIME(0,E75,0)),1)&gt;D$1,1,0),IF(IF(MOD((AU74+TIME(0,E75,0)),1)&lt;D$4,1,0),AU74+TIME(0,E75,0),(MOD(AU74+TIME(0,E75,0),1)-D$4)+D$1),"Under"),AU74)</f>
        <v>42690.413888888892</v>
      </c>
      <c r="AV75" s="7">
        <f>IF(AT75,AV74+E75,AV74)</f>
        <v>86</v>
      </c>
      <c r="AW75" s="7">
        <f>IF(AT75,AW74-E75,AW74)</f>
        <v>634.75000000000023</v>
      </c>
      <c r="AY75" s="10"/>
      <c r="AZ75" s="8">
        <f>IF(IF(AY75,1,0),IF(IF(MOD((AZ74+TIME(0,E75,0)),1)&gt;D$1,1,0),IF(IF(MOD((AZ74+TIME(0,E75,0)),1)&lt;D$4,1,0),AZ74+TIME(0,E75,0),(MOD(AZ74+TIME(0,E75,0),1)-D$4)+D$1),"Under"),AZ74)</f>
        <v>0.37430555553712308</v>
      </c>
      <c r="BA75" s="7">
        <f>IF(AY75,BA74+E75,BA74)</f>
        <v>509</v>
      </c>
      <c r="BB75" s="10">
        <f>IF(AY75,BB74-E75,BB74)</f>
        <v>211.75000000000023</v>
      </c>
      <c r="BC75"/>
      <c r="BD75" s="10">
        <v>1</v>
      </c>
      <c r="BE75" s="8">
        <f>IF(IF(BD75,1,0),IF(IF(MOD((BE74+TIME(0,E75,0)),1)&gt;D$1,1,0),IF(IF(MOD((BE74+TIME(0,E75,0)),1)&lt;D$4,1,0),BE74+TIME(0,E75,0),(MOD(BE74+TIME(0,E75,0),1)-D$4)+D$1),"Under"),BE74)</f>
        <v>0.26944444442488014</v>
      </c>
      <c r="BF75" s="18">
        <f>IF(BD75,BF74+E75,BF74)</f>
        <v>358</v>
      </c>
      <c r="BG75" s="10">
        <f>IF(BD75,BG74-E75,BG74)</f>
        <v>362.75000000000023</v>
      </c>
    </row>
    <row r="76" spans="1:60" hidden="1" x14ac:dyDescent="0.25">
      <c r="A76" s="6">
        <f>'St5 Input'!A61</f>
        <v>4</v>
      </c>
      <c r="B76" s="6">
        <f>'St5 Input'!B61</f>
        <v>4460</v>
      </c>
      <c r="C76" s="6" t="str">
        <f>'St5 Input'!C61</f>
        <v xml:space="preserve"> ATP Kickplate</v>
      </c>
      <c r="D76" s="20">
        <f>'St5 Input'!D61</f>
        <v>45</v>
      </c>
      <c r="E76" s="20">
        <f t="shared" si="10"/>
        <v>45</v>
      </c>
      <c r="F76" s="10">
        <f>K76+P76+U76+AE76+AJ76+Z76+AO76+AT76+AY76+BD76</f>
        <v>1</v>
      </c>
      <c r="G76" s="20" t="str">
        <f>'St5 Input'!F61</f>
        <v xml:space="preserve"> RW</v>
      </c>
      <c r="H76" s="19" t="str">
        <f>'St5 Input'!G61</f>
        <v xml:space="preserve"> </v>
      </c>
      <c r="I76" s="8"/>
      <c r="K76" s="10"/>
      <c r="L76" s="8">
        <f t="shared" si="11"/>
        <v>42690.354166666664</v>
      </c>
      <c r="M76" s="10">
        <f t="shared" si="12"/>
        <v>0</v>
      </c>
      <c r="N76" s="10">
        <f t="shared" si="13"/>
        <v>720.75000000000023</v>
      </c>
      <c r="O76" s="12"/>
      <c r="P76" s="10"/>
      <c r="Q76" s="8">
        <f t="shared" si="14"/>
        <v>42690.354166666664</v>
      </c>
      <c r="R76" s="10">
        <f t="shared" si="15"/>
        <v>0</v>
      </c>
      <c r="S76" s="10">
        <f t="shared" si="16"/>
        <v>720.75000000000023</v>
      </c>
      <c r="T76" s="14"/>
      <c r="U76" s="7"/>
      <c r="V76" s="8">
        <f t="shared" si="17"/>
        <v>42690.354166666664</v>
      </c>
      <c r="W76" s="7">
        <f t="shared" si="19"/>
        <v>0</v>
      </c>
      <c r="X76" s="10">
        <f t="shared" si="18"/>
        <v>720.75000000000023</v>
      </c>
      <c r="Y76" s="14"/>
      <c r="Z76" s="7"/>
      <c r="AA76" s="8">
        <f>IF(IF(Z76,1,0),IF(IF(MOD((AA75+TIME(0,E76,0)),1)&gt;D$1,1,0),IF(IF(MOD((AA75+TIME(0,E76,0)),1)&lt;D$4,1,0),AA75+TIME(0,E76,0),(MOD(AA75+TIME(0,E76,0),1)-D$4)+D$1),"Under"),AA75)</f>
        <v>42690.354166666664</v>
      </c>
      <c r="AB76" s="10">
        <f>IF(Z76,AB75+E76,AB75)</f>
        <v>0</v>
      </c>
      <c r="AC76" s="10">
        <f>IF(Z76,AC75-E76,AC75)</f>
        <v>720.75000000000023</v>
      </c>
      <c r="AD76" s="14"/>
      <c r="AE76" s="7"/>
      <c r="AF76" s="8">
        <f>IF(IF(AE76,1,0),IF(IF(MOD((AF75+TIME(0,E76,0)),1)&gt;D$1,1,0),IF(IF(MOD((AF75+TIME(0,E76,0)),1)&lt;D$4,1,0),AF75+TIME(0,E76,0),(MOD(AF75+TIME(0,E76,0),1)-D$4)+D$1),"Under"),AF75)</f>
        <v>42690.354166666664</v>
      </c>
      <c r="AG76" s="7">
        <f>IF(P76,R75+E76,R75)</f>
        <v>0</v>
      </c>
      <c r="AH76" s="10">
        <f>IF(AE76,AH75-E76,AH75)</f>
        <v>720.75000000000023</v>
      </c>
      <c r="AI76" s="14"/>
      <c r="AJ76" s="7"/>
      <c r="AK76" s="8">
        <f>IF(IF(AJ76,1,0),IF(IF(MOD((AK75+TIME(0,E76,0)),1)&gt;D$1,1,0),IF(IF(MOD((AK75+TIME(0,E76,0)),1)&lt;D$4,1,0),AK75+TIME(0,E76,0),(MOD(AK75+TIME(0,E76,0),1)-D$4)+D$1),"Under"),AK75)</f>
        <v>42690.382638888877</v>
      </c>
      <c r="AL76" s="7">
        <f>IF(AJ76,AL75+E76,AL75)</f>
        <v>41</v>
      </c>
      <c r="AM76" s="10">
        <f>IF(AJ76,AM75-E76,AM75)</f>
        <v>679.75000000000023</v>
      </c>
      <c r="AN76" s="12"/>
      <c r="AO76" s="7"/>
      <c r="AP76" s="15">
        <f>IF(IF(AO76,1,0),IF(IF(MOD((AP75+TIME(0,E76,0)),1)&gt;D$1,1,0),IF(IF(MOD((AP75+TIME(0,E76,0)),1)&lt;D$4,1,0),AP75+TIME(0,E76,0),(MOD(AP75+TIME(0,E76,0),1)-D$4)+D$1),"Under"),AP75)</f>
        <v>0.29513888889293105</v>
      </c>
      <c r="AQ76" s="7">
        <f>IF(AO76,AQ75+E76,AQ75)</f>
        <v>395</v>
      </c>
      <c r="AR76" s="10">
        <f>IF(AO76,AR75-E76,AR75)</f>
        <v>325.75000000000023</v>
      </c>
      <c r="AS76" s="12"/>
      <c r="AT76" s="7"/>
      <c r="AU76" s="8">
        <f>IF(IF(AT76,1,0),IF(IF(MOD((AU75+TIME(0,E76,0)),1)&gt;D$1,1,0),IF(IF(MOD((AU75+TIME(0,E76,0)),1)&lt;D$4,1,0),AU75+TIME(0,E76,0),(MOD(AU75+TIME(0,E76,0),1)-D$4)+D$1),"Under"),AU75)</f>
        <v>42690.413888888892</v>
      </c>
      <c r="AV76" s="7">
        <f>IF(AT76,AV75+E76,AV75)</f>
        <v>86</v>
      </c>
      <c r="AW76" s="7">
        <f>IF(AT76,AW75-E76,AW75)</f>
        <v>634.75000000000023</v>
      </c>
      <c r="AY76" s="10"/>
      <c r="AZ76" s="8">
        <f>IF(IF(AY76,1,0),IF(IF(MOD((AZ75+TIME(0,E76,0)),1)&gt;D$1,1,0),IF(IF(MOD((AZ75+TIME(0,E76,0)),1)&lt;D$4,1,0),AZ75+TIME(0,E76,0),(MOD(AZ75+TIME(0,E76,0),1)-D$4)+D$1),"Under"),AZ75)</f>
        <v>0.37430555553712308</v>
      </c>
      <c r="BA76" s="7">
        <f>IF(AY76,BA75+E76,BA75)</f>
        <v>509</v>
      </c>
      <c r="BB76" s="10">
        <f>IF(AY76,BB75-E76,BB75)</f>
        <v>211.75000000000023</v>
      </c>
      <c r="BC76"/>
      <c r="BD76" s="10">
        <v>1</v>
      </c>
      <c r="BE76" s="8">
        <f>IF(IF(BD76,1,0),IF(IF(MOD((BE75+TIME(0,E76,0)),1)&gt;D$1,1,0),IF(IF(MOD((BE75+TIME(0,E76,0)),1)&lt;D$4,1,0),BE75+TIME(0,E76,0),(MOD(BE75+TIME(0,E76,0),1)-D$4)+D$1),"Under"),BE75)</f>
        <v>0.30069444442488014</v>
      </c>
      <c r="BF76" s="18">
        <f>IF(BD76,BF75+E76,BF75)</f>
        <v>403</v>
      </c>
      <c r="BG76" s="10">
        <f>IF(BD76,BG75-E76,BG75)</f>
        <v>317.75000000000023</v>
      </c>
    </row>
    <row r="77" spans="1:60" hidden="1" x14ac:dyDescent="0.25">
      <c r="A77" s="6">
        <f>'St5 Input'!A62</f>
        <v>4</v>
      </c>
      <c r="B77" s="6">
        <f>'St5 Input'!B62</f>
        <v>4470</v>
      </c>
      <c r="C77" s="6" t="str">
        <f>'St5 Input'!C62</f>
        <v xml:space="preserve"> Hook Up A/C (1st)</v>
      </c>
      <c r="D77" s="20">
        <f>'St5 Input'!D62</f>
        <v>31</v>
      </c>
      <c r="E77" s="20">
        <f t="shared" si="10"/>
        <v>31</v>
      </c>
      <c r="F77" s="10">
        <f>K77+P77+U77+AE77+AJ77+Z77+AO77+AT77+AY77+BD77</f>
        <v>1</v>
      </c>
      <c r="G77" s="20" t="str">
        <f>'St5 Input'!F62</f>
        <v xml:space="preserve"> TS</v>
      </c>
      <c r="H77" s="19" t="str">
        <f>'St5 Input'!G62</f>
        <v xml:space="preserve"> </v>
      </c>
      <c r="I77" s="8"/>
      <c r="K77" s="10"/>
      <c r="L77" s="8">
        <f t="shared" si="11"/>
        <v>42690.354166666664</v>
      </c>
      <c r="M77" s="10">
        <f t="shared" si="12"/>
        <v>0</v>
      </c>
      <c r="N77" s="10">
        <f t="shared" si="13"/>
        <v>720.75000000000023</v>
      </c>
      <c r="O77" s="12"/>
      <c r="P77" s="10"/>
      <c r="Q77" s="8">
        <f t="shared" si="14"/>
        <v>42690.354166666664</v>
      </c>
      <c r="R77" s="10">
        <f t="shared" si="15"/>
        <v>0</v>
      </c>
      <c r="S77" s="10">
        <f t="shared" si="16"/>
        <v>720.75000000000023</v>
      </c>
      <c r="T77" s="14"/>
      <c r="U77" s="7"/>
      <c r="V77" s="8">
        <f t="shared" si="17"/>
        <v>42690.354166666664</v>
      </c>
      <c r="W77" s="7">
        <f t="shared" si="19"/>
        <v>0</v>
      </c>
      <c r="X77" s="10">
        <f t="shared" si="18"/>
        <v>720.75000000000023</v>
      </c>
      <c r="Y77" s="14"/>
      <c r="Z77" s="7"/>
      <c r="AA77" s="8">
        <f>IF(IF(Z77,1,0),IF(IF(MOD((AA76+TIME(0,E77,0)),1)&gt;D$1,1,0),IF(IF(MOD((AA76+TIME(0,E77,0)),1)&lt;D$4,1,0),AA76+TIME(0,E77,0),(MOD(AA76+TIME(0,E77,0),1)-D$4)+D$1),"Under"),AA76)</f>
        <v>42690.354166666664</v>
      </c>
      <c r="AB77" s="10">
        <f>IF(Z77,AB76+E77,AB76)</f>
        <v>0</v>
      </c>
      <c r="AC77" s="10">
        <f>IF(Z77,AC76-E77,AC76)</f>
        <v>720.75000000000023</v>
      </c>
      <c r="AD77" s="14"/>
      <c r="AE77" s="7"/>
      <c r="AF77" s="8">
        <f>IF(IF(AE77,1,0),IF(IF(MOD((AF76+TIME(0,E77,0)),1)&gt;D$1,1,0),IF(IF(MOD((AF76+TIME(0,E77,0)),1)&lt;D$4,1,0),AF76+TIME(0,E77,0),(MOD(AF76+TIME(0,E77,0),1)-D$4)+D$1),"Under"),AF76)</f>
        <v>42690.354166666664</v>
      </c>
      <c r="AG77" s="7">
        <f>IF(P77,R76+E77,R76)</f>
        <v>0</v>
      </c>
      <c r="AH77" s="10">
        <f>IF(AE77,AH76-E77,AH76)</f>
        <v>720.75000000000023</v>
      </c>
      <c r="AI77" s="14"/>
      <c r="AJ77" s="7"/>
      <c r="AK77" s="8">
        <f>IF(IF(AJ77,1,0),IF(IF(MOD((AK76+TIME(0,E77,0)),1)&gt;D$1,1,0),IF(IF(MOD((AK76+TIME(0,E77,0)),1)&lt;D$4,1,0),AK76+TIME(0,E77,0),(MOD(AK76+TIME(0,E77,0),1)-D$4)+D$1),"Under"),AK76)</f>
        <v>42690.382638888877</v>
      </c>
      <c r="AL77" s="7">
        <f>IF(AJ77,AL76+E77,AL76)</f>
        <v>41</v>
      </c>
      <c r="AM77" s="10">
        <f>IF(AJ77,AM76-E77,AM76)</f>
        <v>679.75000000000023</v>
      </c>
      <c r="AN77" s="12"/>
      <c r="AO77" s="7">
        <v>1</v>
      </c>
      <c r="AP77" s="15">
        <f>IF(IF(AO77,1,0),IF(IF(MOD((AP76+TIME(0,E77,0)),1)&gt;D$1,1,0),IF(IF(MOD((AP76+TIME(0,E77,0)),1)&lt;D$4,1,0),AP76+TIME(0,E77,0),(MOD(AP76+TIME(0,E77,0),1)-D$4)+D$1),"Under"),AP76)</f>
        <v>0.31666666667070881</v>
      </c>
      <c r="AQ77" s="7">
        <f>IF(AO77,AQ76+E77,AQ76)</f>
        <v>426</v>
      </c>
      <c r="AR77" s="10">
        <f>IF(AO77,AR76-E77,AR76)</f>
        <v>294.75000000000023</v>
      </c>
      <c r="AS77" s="12"/>
      <c r="AT77" s="7"/>
      <c r="AU77" s="8">
        <f>IF(IF(AT77,1,0),IF(IF(MOD((AU76+TIME(0,E77,0)),1)&gt;D$1,1,0),IF(IF(MOD((AU76+TIME(0,E77,0)),1)&lt;D$4,1,0),AU76+TIME(0,E77,0),(MOD(AU76+TIME(0,E77,0),1)-D$4)+D$1),"Under"),AU76)</f>
        <v>42690.413888888892</v>
      </c>
      <c r="AV77" s="7">
        <f>IF(AT77,AV76+E77,AV76)</f>
        <v>86</v>
      </c>
      <c r="AW77" s="7">
        <f>IF(AT77,AW76-E77,AW76)</f>
        <v>634.75000000000023</v>
      </c>
      <c r="AY77" s="10"/>
      <c r="AZ77" s="8">
        <f>IF(IF(AY77,1,0),IF(IF(MOD((AZ76+TIME(0,E77,0)),1)&gt;D$1,1,0),IF(IF(MOD((AZ76+TIME(0,E77,0)),1)&lt;D$4,1,0),AZ76+TIME(0,E77,0),(MOD(AZ76+TIME(0,E77,0),1)-D$4)+D$1),"Under"),AZ76)</f>
        <v>0.37430555553712308</v>
      </c>
      <c r="BA77" s="7">
        <f>IF(AY77,BA76+E77,BA76)</f>
        <v>509</v>
      </c>
      <c r="BB77" s="10">
        <f>IF(AY77,BB76-E77,BB76)</f>
        <v>211.75000000000023</v>
      </c>
      <c r="BC77"/>
      <c r="BD77" s="10"/>
      <c r="BE77" s="8">
        <f>IF(IF(BD77,1,0),IF(IF(MOD((BE76+TIME(0,E77,0)),1)&gt;D$1,1,0),IF(IF(MOD((BE76+TIME(0,E77,0)),1)&lt;D$4,1,0),BE76+TIME(0,E77,0),(MOD(BE76+TIME(0,E77,0),1)-D$4)+D$1),"Under"),BE76)</f>
        <v>0.30069444442488014</v>
      </c>
      <c r="BF77" s="18">
        <f>IF(BD77,BF76+E77,BF76)</f>
        <v>403</v>
      </c>
      <c r="BG77" s="10">
        <f>IF(BD77,BG76-E77,BG76)</f>
        <v>317.75000000000023</v>
      </c>
    </row>
    <row r="78" spans="1:60" hidden="1" x14ac:dyDescent="0.25">
      <c r="A78" s="6">
        <f>'St5 Input'!A63</f>
        <v>4</v>
      </c>
      <c r="B78" s="6">
        <f>'St5 Input'!B63</f>
        <v>4490</v>
      </c>
      <c r="C78" s="6" t="str">
        <f>'St5 Input'!C63</f>
        <v xml:space="preserve"> Cove</v>
      </c>
      <c r="D78" s="20">
        <f>'St5 Input'!D63</f>
        <v>120</v>
      </c>
      <c r="E78" s="20">
        <f t="shared" si="10"/>
        <v>120</v>
      </c>
      <c r="F78" s="10">
        <f>K78+P78+U78+AE78+AJ78+Z78+AO78+AT78+AY78+BD78</f>
        <v>1</v>
      </c>
      <c r="G78" s="20" t="str">
        <f>'St5 Input'!F63</f>
        <v xml:space="preserve"> RW</v>
      </c>
      <c r="H78" s="19" t="str">
        <f>'St5 Input'!G63</f>
        <v xml:space="preserve"> </v>
      </c>
      <c r="I78" s="8"/>
      <c r="K78" s="10"/>
      <c r="L78" s="8">
        <f t="shared" si="11"/>
        <v>42690.354166666664</v>
      </c>
      <c r="M78" s="10">
        <f t="shared" si="12"/>
        <v>0</v>
      </c>
      <c r="N78" s="10">
        <f t="shared" si="13"/>
        <v>720.75000000000023</v>
      </c>
      <c r="O78" s="12"/>
      <c r="P78" s="10"/>
      <c r="Q78" s="8">
        <f t="shared" si="14"/>
        <v>42690.354166666664</v>
      </c>
      <c r="R78" s="10">
        <f t="shared" si="15"/>
        <v>0</v>
      </c>
      <c r="S78" s="10">
        <f t="shared" si="16"/>
        <v>720.75000000000023</v>
      </c>
      <c r="T78" s="14"/>
      <c r="U78" s="7"/>
      <c r="V78" s="8">
        <f t="shared" si="17"/>
        <v>42690.354166666664</v>
      </c>
      <c r="W78" s="7">
        <f t="shared" si="19"/>
        <v>0</v>
      </c>
      <c r="X78" s="10">
        <f t="shared" si="18"/>
        <v>720.75000000000023</v>
      </c>
      <c r="Y78" s="14"/>
      <c r="Z78" s="7"/>
      <c r="AA78" s="8">
        <f>IF(IF(Z78,1,0),IF(IF(MOD((AA77+TIME(0,E78,0)),1)&gt;D$1,1,0),IF(IF(MOD((AA77+TIME(0,E78,0)),1)&lt;D$4,1,0),AA77+TIME(0,E78,0),(MOD(AA77+TIME(0,E78,0),1)-D$4)+D$1),"Under"),AA77)</f>
        <v>42690.354166666664</v>
      </c>
      <c r="AB78" s="10">
        <f>IF(Z78,AB77+E78,AB77)</f>
        <v>0</v>
      </c>
      <c r="AC78" s="10">
        <f>IF(Z78,AC77-E78,AC77)</f>
        <v>720.75000000000023</v>
      </c>
      <c r="AD78" s="14"/>
      <c r="AE78" s="7"/>
      <c r="AF78" s="8">
        <f>IF(IF(AE78,1,0),IF(IF(MOD((AF77+TIME(0,E78,0)),1)&gt;D$1,1,0),IF(IF(MOD((AF77+TIME(0,E78,0)),1)&lt;D$4,1,0),AF77+TIME(0,E78,0),(MOD(AF77+TIME(0,E78,0),1)-D$4)+D$1),"Under"),AF77)</f>
        <v>42690.354166666664</v>
      </c>
      <c r="AG78" s="7">
        <f>IF(P78,R77+E78,R77)</f>
        <v>0</v>
      </c>
      <c r="AH78" s="10">
        <f>IF(AE78,AH77-E78,AH77)</f>
        <v>720.75000000000023</v>
      </c>
      <c r="AI78" s="14"/>
      <c r="AJ78" s="7"/>
      <c r="AK78" s="8">
        <f>IF(IF(AJ78,1,0),IF(IF(MOD((AK77+TIME(0,E78,0)),1)&gt;D$1,1,0),IF(IF(MOD((AK77+TIME(0,E78,0)),1)&lt;D$4,1,0),AK77+TIME(0,E78,0),(MOD(AK77+TIME(0,E78,0),1)-D$4)+D$1),"Under"),AK77)</f>
        <v>42690.382638888877</v>
      </c>
      <c r="AL78" s="7">
        <f>IF(AJ78,AL77+E78,AL77)</f>
        <v>41</v>
      </c>
      <c r="AM78" s="10">
        <f>IF(AJ78,AM77-E78,AM77)</f>
        <v>679.75000000000023</v>
      </c>
      <c r="AN78" s="12"/>
      <c r="AO78" s="7"/>
      <c r="AP78" s="15">
        <f>IF(IF(AO78,1,0),IF(IF(MOD((AP77+TIME(0,E78,0)),1)&gt;D$1,1,0),IF(IF(MOD((AP77+TIME(0,E78,0)),1)&lt;D$4,1,0),AP77+TIME(0,E78,0),(MOD(AP77+TIME(0,E78,0),1)-D$4)+D$1),"Under"),AP77)</f>
        <v>0.31666666667070881</v>
      </c>
      <c r="AQ78" s="7">
        <f>IF(AO78,AQ77+E78,AQ77)</f>
        <v>426</v>
      </c>
      <c r="AR78" s="10">
        <f>IF(AO78,AR77-E78,AR77)</f>
        <v>294.75000000000023</v>
      </c>
      <c r="AS78" s="12"/>
      <c r="AT78" s="7">
        <v>1</v>
      </c>
      <c r="AU78" s="8">
        <f>IF(IF(AT78,1,0),IF(IF(MOD((AU77+TIME(0,E78,0)),1)&gt;D$1,1,0),IF(IF(MOD((AU77+TIME(0,E78,0)),1)&lt;D$4,1,0),AU77+TIME(0,E78,0),(MOD(AU77+TIME(0,E78,0),1)-D$4)+D$1),"Under"),AU77)</f>
        <v>42690.497222222228</v>
      </c>
      <c r="AV78" s="7">
        <f>IF(AT78,AV77+E78,AV77)</f>
        <v>206</v>
      </c>
      <c r="AW78" s="7">
        <f>IF(AT78,AW77-E78,AW77)</f>
        <v>514.75000000000023</v>
      </c>
      <c r="AY78" s="10"/>
      <c r="AZ78" s="8">
        <f>IF(IF(AY78,1,0),IF(IF(MOD((AZ77+TIME(0,E78,0)),1)&gt;D$1,1,0),IF(IF(MOD((AZ77+TIME(0,E78,0)),1)&lt;D$4,1,0),AZ77+TIME(0,E78,0),(MOD(AZ77+TIME(0,E78,0),1)-D$4)+D$1),"Under"),AZ77)</f>
        <v>0.37430555553712308</v>
      </c>
      <c r="BA78" s="7">
        <f>IF(AY78,BA77+E78,BA77)</f>
        <v>509</v>
      </c>
      <c r="BB78" s="10">
        <f>IF(AY78,BB77-E78,BB77)</f>
        <v>211.75000000000023</v>
      </c>
      <c r="BC78"/>
      <c r="BD78" s="10"/>
      <c r="BE78" s="8">
        <f>IF(IF(BD78,1,0),IF(IF(MOD((BE77+TIME(0,E78,0)),1)&gt;D$1,1,0),IF(IF(MOD((BE77+TIME(0,E78,0)),1)&lt;D$4,1,0),BE77+TIME(0,E78,0),(MOD(BE77+TIME(0,E78,0),1)-D$4)+D$1),"Under"),BE77)</f>
        <v>0.30069444442488014</v>
      </c>
      <c r="BF78" s="18">
        <f>IF(BD78,BF77+E78,BF77)</f>
        <v>403</v>
      </c>
      <c r="BG78" s="10">
        <f>IF(BD78,BG77-E78,BG77)</f>
        <v>317.75000000000023</v>
      </c>
    </row>
    <row r="79" spans="1:60" hidden="1" x14ac:dyDescent="0.25">
      <c r="A79" s="6">
        <f>'St5 Input'!A64</f>
        <v>4</v>
      </c>
      <c r="B79" s="6">
        <f>'St5 Input'!B64</f>
        <v>4500</v>
      </c>
      <c r="C79" s="6" t="str">
        <f>'St5 Input'!C64</f>
        <v xml:space="preserve"> Trim Interior</v>
      </c>
      <c r="D79" s="20">
        <f>'St5 Input'!D64</f>
        <v>60</v>
      </c>
      <c r="E79" s="20">
        <f t="shared" si="10"/>
        <v>60</v>
      </c>
      <c r="F79" s="10">
        <f>K79+P79+U79+AE79+AJ79+Z79+AO79+AT79+AY79+BD79</f>
        <v>1</v>
      </c>
      <c r="G79" s="20" t="str">
        <f>'St5 Input'!F64</f>
        <v xml:space="preserve"> RW</v>
      </c>
      <c r="H79" s="19" t="str">
        <f>'St5 Input'!G64</f>
        <v xml:space="preserve"> </v>
      </c>
      <c r="I79" s="8"/>
      <c r="K79" s="10"/>
      <c r="L79" s="8">
        <f t="shared" si="11"/>
        <v>42690.354166666664</v>
      </c>
      <c r="M79" s="10">
        <f t="shared" si="12"/>
        <v>0</v>
      </c>
      <c r="N79" s="10">
        <f t="shared" si="13"/>
        <v>720.75000000000023</v>
      </c>
      <c r="O79" s="12"/>
      <c r="P79" s="10"/>
      <c r="Q79" s="8">
        <f t="shared" si="14"/>
        <v>42690.354166666664</v>
      </c>
      <c r="R79" s="10">
        <f t="shared" si="15"/>
        <v>0</v>
      </c>
      <c r="S79" s="10">
        <f t="shared" si="16"/>
        <v>720.75000000000023</v>
      </c>
      <c r="T79" s="14"/>
      <c r="U79" s="7"/>
      <c r="V79" s="8">
        <f t="shared" si="17"/>
        <v>42690.354166666664</v>
      </c>
      <c r="W79" s="7">
        <f t="shared" si="19"/>
        <v>0</v>
      </c>
      <c r="X79" s="10">
        <f t="shared" si="18"/>
        <v>720.75000000000023</v>
      </c>
      <c r="Y79" s="14"/>
      <c r="Z79" s="7"/>
      <c r="AA79" s="8">
        <f>IF(IF(Z79,1,0),IF(IF(MOD((AA78+TIME(0,E79,0)),1)&gt;D$1,1,0),IF(IF(MOD((AA78+TIME(0,E79,0)),1)&lt;D$4,1,0),AA78+TIME(0,E79,0),(MOD(AA78+TIME(0,E79,0),1)-D$4)+D$1),"Under"),AA78)</f>
        <v>42690.354166666664</v>
      </c>
      <c r="AB79" s="10">
        <f>IF(Z79,AB78+E79,AB78)</f>
        <v>0</v>
      </c>
      <c r="AC79" s="10">
        <f>IF(Z79,AC78-E79,AC78)</f>
        <v>720.75000000000023</v>
      </c>
      <c r="AD79" s="14"/>
      <c r="AE79" s="7"/>
      <c r="AF79" s="8">
        <f>IF(IF(AE79,1,0),IF(IF(MOD((AF78+TIME(0,E79,0)),1)&gt;D$1,1,0),IF(IF(MOD((AF78+TIME(0,E79,0)),1)&lt;D$4,1,0),AF78+TIME(0,E79,0),(MOD(AF78+TIME(0,E79,0),1)-D$4)+D$1),"Under"),AF78)</f>
        <v>42690.354166666664</v>
      </c>
      <c r="AG79" s="7">
        <f>IF(P79,R78+E79,R78)</f>
        <v>0</v>
      </c>
      <c r="AH79" s="10">
        <f>IF(AE79,AH78-E79,AH78)</f>
        <v>720.75000000000023</v>
      </c>
      <c r="AI79" s="14"/>
      <c r="AJ79" s="7"/>
      <c r="AK79" s="8">
        <f>IF(IF(AJ79,1,0),IF(IF(MOD((AK78+TIME(0,E79,0)),1)&gt;D$1,1,0),IF(IF(MOD((AK78+TIME(0,E79,0)),1)&lt;D$4,1,0),AK78+TIME(0,E79,0),(MOD(AK78+TIME(0,E79,0),1)-D$4)+D$1),"Under"),AK78)</f>
        <v>42690.382638888877</v>
      </c>
      <c r="AL79" s="7">
        <f>IF(AJ79,AL78+E79,AL78)</f>
        <v>41</v>
      </c>
      <c r="AM79" s="10">
        <f>IF(AJ79,AM78-E79,AM78)</f>
        <v>679.75000000000023</v>
      </c>
      <c r="AN79" s="12"/>
      <c r="AO79" s="7"/>
      <c r="AP79" s="15">
        <f>IF(IF(AO79,1,0),IF(IF(MOD((AP78+TIME(0,E79,0)),1)&gt;D$1,1,0),IF(IF(MOD((AP78+TIME(0,E79,0)),1)&lt;D$4,1,0),AP78+TIME(0,E79,0),(MOD(AP78+TIME(0,E79,0),1)-D$4)+D$1),"Under"),AP78)</f>
        <v>0.31666666667070881</v>
      </c>
      <c r="AQ79" s="7">
        <f>IF(AO79,AQ78+E79,AQ78)</f>
        <v>426</v>
      </c>
      <c r="AR79" s="10">
        <f>IF(AO79,AR78-E79,AR78)</f>
        <v>294.75000000000023</v>
      </c>
      <c r="AS79" s="12"/>
      <c r="AT79" s="7"/>
      <c r="AU79" s="8">
        <f>IF(IF(AT79,1,0),IF(IF(MOD((AU78+TIME(0,E79,0)),1)&gt;D$1,1,0),IF(IF(MOD((AU78+TIME(0,E79,0)),1)&lt;D$4,1,0),AU78+TIME(0,E79,0),(MOD(AU78+TIME(0,E79,0),1)-D$4)+D$1),"Under"),AU78)</f>
        <v>42690.497222222228</v>
      </c>
      <c r="AV79" s="7">
        <f>IF(AT79,AV78+E79,AV78)</f>
        <v>206</v>
      </c>
      <c r="AW79" s="7">
        <f>IF(AT79,AW78-E79,AW78)</f>
        <v>514.75000000000023</v>
      </c>
      <c r="AY79" s="10">
        <v>1</v>
      </c>
      <c r="AZ79" s="8">
        <f>IF(IF(AY79,1,0),IF(IF(MOD((AZ78+TIME(0,E79,0)),1)&gt;D$1,1,0),IF(IF(MOD((AZ78+TIME(0,E79,0)),1)&lt;D$4,1,0),AZ78+TIME(0,E79,0),(MOD(AZ78+TIME(0,E79,0),1)-D$4)+D$1),"Under"),AZ78)</f>
        <v>0.41597222220378977</v>
      </c>
      <c r="BA79" s="7">
        <f>IF(AY79,BA78+E79,BA78)</f>
        <v>569</v>
      </c>
      <c r="BB79" s="10">
        <f>IF(AY79,BB78-E79,BB78)</f>
        <v>151.75000000000023</v>
      </c>
      <c r="BC79"/>
      <c r="BD79" s="10"/>
      <c r="BE79" s="8">
        <f>IF(IF(BD79,1,0),IF(IF(MOD((BE78+TIME(0,E79,0)),1)&gt;D$1,1,0),IF(IF(MOD((BE78+TIME(0,E79,0)),1)&lt;D$4,1,0),BE78+TIME(0,E79,0),(MOD(BE78+TIME(0,E79,0),1)-D$4)+D$1),"Under"),BE78)</f>
        <v>0.30069444442488014</v>
      </c>
      <c r="BF79" s="18">
        <f>IF(BD79,BF78+E79,BF78)</f>
        <v>403</v>
      </c>
      <c r="BG79" s="10">
        <f>IF(BD79,BG78-E79,BG78)</f>
        <v>317.75000000000023</v>
      </c>
    </row>
    <row r="80" spans="1:60" hidden="1" x14ac:dyDescent="0.25">
      <c r="A80" s="17">
        <f>'St5 Input'!A65</f>
        <v>4</v>
      </c>
      <c r="B80" s="17">
        <f>'St5 Input'!B65</f>
        <v>4520</v>
      </c>
      <c r="C80" s="17" t="str">
        <f>'St5 Input'!C65</f>
        <v xml:space="preserve"> Vents Garnish - Roof</v>
      </c>
      <c r="D80" s="20">
        <f>'St5 Input'!D65</f>
        <v>5</v>
      </c>
      <c r="E80" s="20">
        <f t="shared" si="10"/>
        <v>5</v>
      </c>
      <c r="F80" s="10">
        <f>K80+P80+U80+AE80+AJ80+Z80+AO80+AT80+AY80+BD80</f>
        <v>1</v>
      </c>
      <c r="G80" s="20" t="str">
        <f>'St5 Input'!F65</f>
        <v xml:space="preserve"> SR</v>
      </c>
      <c r="H80" s="19" t="str">
        <f>'St5 Input'!G65</f>
        <v xml:space="preserve"> </v>
      </c>
      <c r="I80" s="8"/>
      <c r="K80" s="10"/>
      <c r="L80" s="8">
        <f t="shared" si="11"/>
        <v>42690.354166666664</v>
      </c>
      <c r="M80" s="10">
        <f t="shared" si="12"/>
        <v>0</v>
      </c>
      <c r="N80" s="10">
        <f t="shared" si="13"/>
        <v>720.75000000000023</v>
      </c>
      <c r="O80" s="12"/>
      <c r="P80" s="10"/>
      <c r="Q80" s="8">
        <f t="shared" si="14"/>
        <v>42690.354166666664</v>
      </c>
      <c r="R80" s="10">
        <f t="shared" si="15"/>
        <v>0</v>
      </c>
      <c r="S80" s="10">
        <f t="shared" si="16"/>
        <v>720.75000000000023</v>
      </c>
      <c r="T80" s="14"/>
      <c r="U80" s="7"/>
      <c r="V80" s="8">
        <f t="shared" si="17"/>
        <v>42690.354166666664</v>
      </c>
      <c r="W80" s="7">
        <f t="shared" si="19"/>
        <v>0</v>
      </c>
      <c r="X80" s="10">
        <f t="shared" si="18"/>
        <v>720.75000000000023</v>
      </c>
      <c r="Y80" s="14"/>
      <c r="Z80" s="7"/>
      <c r="AA80" s="8">
        <f>IF(IF(Z80,1,0),IF(IF(MOD((AA79+TIME(0,E80,0)),1)&gt;D$1,1,0),IF(IF(MOD((AA79+TIME(0,E80,0)),1)&lt;D$4,1,0),AA79+TIME(0,E80,0),(MOD(AA79+TIME(0,E80,0),1)-D$4)+D$1),"Under"),AA79)</f>
        <v>42690.354166666664</v>
      </c>
      <c r="AB80" s="10">
        <f>IF(Z80,AB79+E80,AB79)</f>
        <v>0</v>
      </c>
      <c r="AC80" s="10">
        <f>IF(Z80,AC79-E80,AC79)</f>
        <v>720.75000000000023</v>
      </c>
      <c r="AD80" s="14"/>
      <c r="AE80" s="7"/>
      <c r="AF80" s="8">
        <f>IF(IF(AE80,1,0),IF(IF(MOD((AF79+TIME(0,E80,0)),1)&gt;D$1,1,0),IF(IF(MOD((AF79+TIME(0,E80,0)),1)&lt;D$4,1,0),AF79+TIME(0,E80,0),(MOD(AF79+TIME(0,E80,0),1)-D$4)+D$1),"Under"),AF79)</f>
        <v>42690.354166666664</v>
      </c>
      <c r="AG80" s="7">
        <f>IF(P80,R79+E80,R79)</f>
        <v>0</v>
      </c>
      <c r="AH80" s="10">
        <f>IF(AE80,AH79-E80,AH79)</f>
        <v>720.75000000000023</v>
      </c>
      <c r="AI80" s="14"/>
      <c r="AJ80" s="7"/>
      <c r="AK80" s="8">
        <f>IF(IF(AJ80,1,0),IF(IF(MOD((AK79+TIME(0,E80,0)),1)&gt;D$1,1,0),IF(IF(MOD((AK79+TIME(0,E80,0)),1)&lt;D$4,1,0),AK79+TIME(0,E80,0),(MOD(AK79+TIME(0,E80,0),1)-D$4)+D$1),"Under"),AK79)</f>
        <v>42690.382638888877</v>
      </c>
      <c r="AL80" s="7">
        <f>IF(AJ80,AL79+E80,AL79)</f>
        <v>41</v>
      </c>
      <c r="AM80" s="10">
        <f>IF(AJ80,AM79-E80,AM79)</f>
        <v>679.75000000000023</v>
      </c>
      <c r="AN80" s="12"/>
      <c r="AO80" s="7">
        <v>1</v>
      </c>
      <c r="AP80" s="15">
        <f>IF(IF(AO80,1,0),IF(IF(MOD((AP79+TIME(0,E80,0)),1)&gt;D$1,1,0),IF(IF(MOD((AP79+TIME(0,E80,0)),1)&lt;D$4,1,0),AP79+TIME(0,E80,0),(MOD(AP79+TIME(0,E80,0),1)-D$4)+D$1),"Under"),AP79)</f>
        <v>0.32013888889293102</v>
      </c>
      <c r="AQ80" s="7">
        <f>IF(AO80,AQ79+E80,AQ79)</f>
        <v>431</v>
      </c>
      <c r="AR80" s="10">
        <f>IF(AO80,AR79-E80,AR79)</f>
        <v>289.75000000000023</v>
      </c>
      <c r="AS80" s="12"/>
      <c r="AT80" s="7"/>
      <c r="AU80" s="8">
        <f>IF(IF(AT80,1,0),IF(IF(MOD((AU79+TIME(0,E80,0)),1)&gt;D$1,1,0),IF(IF(MOD((AU79+TIME(0,E80,0)),1)&lt;D$4,1,0),AU79+TIME(0,E80,0),(MOD(AU79+TIME(0,E80,0),1)-D$4)+D$1),"Under"),AU79)</f>
        <v>42690.497222222228</v>
      </c>
      <c r="AV80" s="7">
        <f>IF(AT80,AV79+E80,AV79)</f>
        <v>206</v>
      </c>
      <c r="AW80" s="7">
        <f>IF(AT80,AW79-E80,AW79)</f>
        <v>514.75000000000023</v>
      </c>
      <c r="AY80" s="10"/>
      <c r="AZ80" s="8">
        <f>IF(IF(AY80,1,0),IF(IF(MOD((AZ79+TIME(0,E80,0)),1)&gt;D$1,1,0),IF(IF(MOD((AZ79+TIME(0,E80,0)),1)&lt;D$4,1,0),AZ79+TIME(0,E80,0),(MOD(AZ79+TIME(0,E80,0),1)-D$4)+D$1),"Under"),AZ79)</f>
        <v>0.41597222220378977</v>
      </c>
      <c r="BA80" s="7">
        <f>IF(AY80,BA79+E80,BA79)</f>
        <v>569</v>
      </c>
      <c r="BB80" s="10">
        <f>IF(AY80,BB79-E80,BB79)</f>
        <v>151.75000000000023</v>
      </c>
      <c r="BC80"/>
      <c r="BD80" s="10"/>
      <c r="BE80" s="8">
        <f>IF(IF(BD80,1,0),IF(IF(MOD((BE79+TIME(0,E80,0)),1)&gt;D$1,1,0),IF(IF(MOD((BE79+TIME(0,E80,0)),1)&lt;D$4,1,0),BE79+TIME(0,E80,0),(MOD(BE79+TIME(0,E80,0),1)-D$4)+D$1),"Under"),BE79)</f>
        <v>0.30069444442488014</v>
      </c>
      <c r="BF80" s="18">
        <f>IF(BD80,BF79+E80,BF79)</f>
        <v>403</v>
      </c>
      <c r="BG80" s="10">
        <f>IF(BD80,BG79-E80,BG79)</f>
        <v>317.75000000000023</v>
      </c>
    </row>
    <row r="81" spans="1:59" hidden="1" x14ac:dyDescent="0.25">
      <c r="A81" s="17">
        <f>'St5 Input'!A66</f>
        <v>4</v>
      </c>
      <c r="B81" s="17">
        <f>'St5 Input'!B66</f>
        <v>4580</v>
      </c>
      <c r="C81" s="17" t="str">
        <f>'St5 Input'!C66</f>
        <v xml:space="preserve"> Towel Bar</v>
      </c>
      <c r="D81" s="20">
        <f>'St5 Input'!D66</f>
        <v>8</v>
      </c>
      <c r="E81" s="20">
        <f t="shared" si="10"/>
        <v>8</v>
      </c>
      <c r="F81" s="10">
        <f>K81+P81+U81+AE81+AJ81+Z81+AO81+AT81+AY81+BD81</f>
        <v>1</v>
      </c>
      <c r="G81" s="20" t="str">
        <f>'St5 Input'!F66</f>
        <v xml:space="preserve"> RW</v>
      </c>
      <c r="H81" s="19" t="str">
        <f>'St5 Input'!G66</f>
        <v xml:space="preserve"> </v>
      </c>
      <c r="I81" s="8"/>
      <c r="K81" s="10"/>
      <c r="L81" s="8">
        <f t="shared" si="11"/>
        <v>42690.354166666664</v>
      </c>
      <c r="M81" s="10">
        <f t="shared" si="12"/>
        <v>0</v>
      </c>
      <c r="N81" s="10">
        <f t="shared" si="13"/>
        <v>720.75000000000023</v>
      </c>
      <c r="O81" s="12"/>
      <c r="P81" s="10"/>
      <c r="Q81" s="8">
        <f t="shared" si="14"/>
        <v>42690.354166666664</v>
      </c>
      <c r="R81" s="10">
        <f t="shared" si="15"/>
        <v>0</v>
      </c>
      <c r="S81" s="10">
        <f t="shared" si="16"/>
        <v>720.75000000000023</v>
      </c>
      <c r="T81" s="14"/>
      <c r="U81" s="7"/>
      <c r="V81" s="8">
        <f t="shared" si="17"/>
        <v>42690.354166666664</v>
      </c>
      <c r="W81" s="7">
        <f t="shared" si="19"/>
        <v>0</v>
      </c>
      <c r="X81" s="10">
        <f t="shared" si="18"/>
        <v>720.75000000000023</v>
      </c>
      <c r="Y81" s="14"/>
      <c r="Z81" s="7"/>
      <c r="AA81" s="8">
        <f>IF(IF(Z81,1,0),IF(IF(MOD((AA80+TIME(0,E81,0)),1)&gt;D$1,1,0),IF(IF(MOD((AA80+TIME(0,E81,0)),1)&lt;D$4,1,0),AA80+TIME(0,E81,0),(MOD(AA80+TIME(0,E81,0),1)-D$4)+D$1),"Under"),AA80)</f>
        <v>42690.354166666664</v>
      </c>
      <c r="AB81" s="10">
        <f>IF(Z81,AB80+E81,AB80)</f>
        <v>0</v>
      </c>
      <c r="AC81" s="10">
        <f>IF(Z81,AC80-E81,AC80)</f>
        <v>720.75000000000023</v>
      </c>
      <c r="AD81" s="14"/>
      <c r="AE81" s="7"/>
      <c r="AF81" s="8">
        <f>IF(IF(AE81,1,0),IF(IF(MOD((AF80+TIME(0,E81,0)),1)&gt;D$1,1,0),IF(IF(MOD((AF80+TIME(0,E81,0)),1)&lt;D$4,1,0),AF80+TIME(0,E81,0),(MOD(AF80+TIME(0,E81,0),1)-D$4)+D$1),"Under"),AF80)</f>
        <v>42690.354166666664</v>
      </c>
      <c r="AG81" s="7">
        <f>IF(P81,R80+E81,R80)</f>
        <v>0</v>
      </c>
      <c r="AH81" s="10">
        <f>IF(AE81,AH80-E81,AH80)</f>
        <v>720.75000000000023</v>
      </c>
      <c r="AI81" s="14"/>
      <c r="AJ81" s="7"/>
      <c r="AK81" s="8">
        <f>IF(IF(AJ81,1,0),IF(IF(MOD((AK80+TIME(0,E81,0)),1)&gt;D$1,1,0),IF(IF(MOD((AK80+TIME(0,E81,0)),1)&lt;D$4,1,0),AK80+TIME(0,E81,0),(MOD(AK80+TIME(0,E81,0),1)-D$4)+D$1),"Under"),AK80)</f>
        <v>42690.382638888877</v>
      </c>
      <c r="AL81" s="7">
        <f>IF(AJ81,AL80+E81,AL80)</f>
        <v>41</v>
      </c>
      <c r="AM81" s="10">
        <f>IF(AJ81,AM80-E81,AM80)</f>
        <v>679.75000000000023</v>
      </c>
      <c r="AN81" s="12"/>
      <c r="AO81" s="7"/>
      <c r="AP81" s="15">
        <f>IF(IF(AO81,1,0),IF(IF(MOD((AP80+TIME(0,E81,0)),1)&gt;D$1,1,0),IF(IF(MOD((AP80+TIME(0,E81,0)),1)&lt;D$4,1,0),AP80+TIME(0,E81,0),(MOD(AP80+TIME(0,E81,0),1)-D$4)+D$1),"Under"),AP80)</f>
        <v>0.32013888889293102</v>
      </c>
      <c r="AQ81" s="7">
        <f>IF(AO81,AQ80+E81,AQ80)</f>
        <v>431</v>
      </c>
      <c r="AR81" s="10">
        <f>IF(AO81,AR80-E81,AR80)</f>
        <v>289.75000000000023</v>
      </c>
      <c r="AS81" s="12"/>
      <c r="AT81" s="7"/>
      <c r="AU81" s="8">
        <f>IF(IF(AT81,1,0),IF(IF(MOD((AU80+TIME(0,E81,0)),1)&gt;D$1,1,0),IF(IF(MOD((AU80+TIME(0,E81,0)),1)&lt;D$4,1,0),AU80+TIME(0,E81,0),(MOD(AU80+TIME(0,E81,0),1)-D$4)+D$1),"Under"),AU80)</f>
        <v>42690.497222222228</v>
      </c>
      <c r="AV81" s="7">
        <f>IF(AT81,AV80+E81,AV80)</f>
        <v>206</v>
      </c>
      <c r="AW81" s="7">
        <f>IF(AT81,AW80-E81,AW80)</f>
        <v>514.75000000000023</v>
      </c>
      <c r="AY81" s="10"/>
      <c r="AZ81" s="8">
        <f>IF(IF(AY81,1,0),IF(IF(MOD((AZ80+TIME(0,E81,0)),1)&gt;D$1,1,0),IF(IF(MOD((AZ80+TIME(0,E81,0)),1)&lt;D$4,1,0),AZ80+TIME(0,E81,0),(MOD(AZ80+TIME(0,E81,0),1)-D$4)+D$1),"Under"),AZ80)</f>
        <v>0.41597222220378977</v>
      </c>
      <c r="BA81" s="7">
        <f>IF(AY81,BA80+E81,BA80)</f>
        <v>569</v>
      </c>
      <c r="BB81" s="10">
        <f>IF(AY81,BB80-E81,BB80)</f>
        <v>151.75000000000023</v>
      </c>
      <c r="BC81"/>
      <c r="BD81" s="10">
        <v>1</v>
      </c>
      <c r="BE81" s="8">
        <f>IF(IF(BD81,1,0),IF(IF(MOD((BE80+TIME(0,E81,0)),1)&gt;D$1,1,0),IF(IF(MOD((BE80+TIME(0,E81,0)),1)&lt;D$4,1,0),BE80+TIME(0,E81,0),(MOD(BE80+TIME(0,E81,0),1)-D$4)+D$1),"Under"),BE80)</f>
        <v>0.30624999998043567</v>
      </c>
      <c r="BF81" s="18">
        <f>IF(BD81,BF80+E81,BF80)</f>
        <v>411</v>
      </c>
      <c r="BG81" s="10">
        <f>IF(BD81,BG80-E81,BG80)</f>
        <v>309.75000000000023</v>
      </c>
    </row>
    <row r="82" spans="1:59" hidden="1" x14ac:dyDescent="0.25">
      <c r="A82" s="17">
        <f>'St5 Input'!A67</f>
        <v>4</v>
      </c>
      <c r="B82" s="17">
        <f>'St5 Input'!B67</f>
        <v>4590</v>
      </c>
      <c r="C82" s="17" t="str">
        <f>'St5 Input'!C67</f>
        <v xml:space="preserve"> Install Mirror</v>
      </c>
      <c r="D82" s="20">
        <f>'St5 Input'!D67</f>
        <v>5</v>
      </c>
      <c r="E82" s="20">
        <f t="shared" si="10"/>
        <v>5</v>
      </c>
      <c r="F82" s="10">
        <f>K82+P82+U82+AE82+AJ82+Z82+AO82+AT82+AY82+BD82</f>
        <v>1</v>
      </c>
      <c r="G82" s="20" t="str">
        <f>'St5 Input'!F67</f>
        <v xml:space="preserve"> RW</v>
      </c>
      <c r="H82" s="19" t="str">
        <f>'St5 Input'!G67</f>
        <v xml:space="preserve"> </v>
      </c>
      <c r="I82" s="8"/>
      <c r="K82" s="10"/>
      <c r="L82" s="8">
        <f t="shared" ref="L82:L104" si="20">IF(IF(K82,1,0),IF(IF(MOD((L81+TIME(0,E82,0)),1)&gt;D$1,1,0),IF(IF(MOD((L81+TIME(0,E82,0)),1)&lt;D$4,1,0),L81+TIME(0,E82,0),(MOD(L81+TIME(0,E82,0),1)-D$4)+D$1),"Under"),L81)</f>
        <v>42690.354166666664</v>
      </c>
      <c r="M82" s="10">
        <f t="shared" ref="M82:M104" si="21">IF(K82,M81+E82,M81)</f>
        <v>0</v>
      </c>
      <c r="N82" s="10">
        <f t="shared" ref="N82:N104" si="22">IF(K82,N81-E82,N81)</f>
        <v>720.75000000000023</v>
      </c>
      <c r="O82" s="12"/>
      <c r="P82" s="10"/>
      <c r="Q82" s="8">
        <f t="shared" ref="Q82:Q98" si="23">IF(IF(P82,1,0),IF(IF(MOD((Q81+TIME(0,E82,0)),1)&gt;D$1,1,0),IF(IF(MOD((Q81+TIME(0,E82,0)),1)&lt;D$4,1,0),Q81+TIME(0,E82,0),(MOD(Q81+TIME(0,E82,0),1)-D$4)+D$1),"Under"),Q81)</f>
        <v>42690.354166666664</v>
      </c>
      <c r="R82" s="10">
        <f t="shared" ref="R82:R98" si="24">IF(P82,R81+E82,R81)</f>
        <v>0</v>
      </c>
      <c r="S82" s="10">
        <f t="shared" ref="S82:S98" si="25">IF(P82,S81-E82,S81)</f>
        <v>720.75000000000023</v>
      </c>
      <c r="T82" s="14"/>
      <c r="U82" s="7"/>
      <c r="V82" s="8">
        <f t="shared" ref="V82:V99" si="26">IF(IF(U82,1,0),IF(IF(MOD((V81+TIME(0,E82,0)),1)&gt;D$1,1,0),IF(IF(MOD((V81+TIME(0,E82,0)),1)&lt;D$4,1,0),V81+TIME(0,E82,0),(MOD(V81+TIME(0,E82,0),1)-D$4)+D$1),"Under"),V81)</f>
        <v>42690.354166666664</v>
      </c>
      <c r="W82" s="7">
        <f t="shared" si="19"/>
        <v>0</v>
      </c>
      <c r="X82" s="10">
        <f t="shared" ref="X82:X99" si="27">IF(P82,S81-E82,S81)</f>
        <v>720.75000000000023</v>
      </c>
      <c r="Y82" s="14"/>
      <c r="Z82" s="7"/>
      <c r="AA82" s="8">
        <f>IF(IF(Z82,1,0),IF(IF(MOD((AA81+TIME(0,E82,0)),1)&gt;D$1,1,0),IF(IF(MOD((AA81+TIME(0,E82,0)),1)&lt;D$4,1,0),AA81+TIME(0,E82,0),(MOD(AA81+TIME(0,E82,0),1)-D$4)+D$1),"Under"),AA81)</f>
        <v>42690.354166666664</v>
      </c>
      <c r="AB82" s="10">
        <f>IF(Z82,AB81+E82,AB81)</f>
        <v>0</v>
      </c>
      <c r="AC82" s="10">
        <f>IF(Z82,AC81-E82,AC81)</f>
        <v>720.75000000000023</v>
      </c>
      <c r="AD82" s="14"/>
      <c r="AE82" s="7"/>
      <c r="AF82" s="8">
        <f>IF(IF(AE82,1,0),IF(IF(MOD((AF81+TIME(0,E82,0)),1)&gt;D$1,1,0),IF(IF(MOD((AF81+TIME(0,E82,0)),1)&lt;D$4,1,0),AF81+TIME(0,E82,0),(MOD(AF81+TIME(0,E82,0),1)-D$4)+D$1),"Under"),AF81)</f>
        <v>42690.354166666664</v>
      </c>
      <c r="AG82" s="7">
        <f>IF(P82,R81+E82,R81)</f>
        <v>0</v>
      </c>
      <c r="AH82" s="10">
        <f>IF(AE82,AH81-E82,AH81)</f>
        <v>720.75000000000023</v>
      </c>
      <c r="AI82" s="14"/>
      <c r="AJ82" s="7"/>
      <c r="AK82" s="8">
        <f>IF(IF(AJ82,1,0),IF(IF(MOD((AK81+TIME(0,E82,0)),1)&gt;D$1,1,0),IF(IF(MOD((AK81+TIME(0,E82,0)),1)&lt;D$4,1,0),AK81+TIME(0,E82,0),(MOD(AK81+TIME(0,E82,0),1)-D$4)+D$1),"Under"),AK81)</f>
        <v>42690.382638888877</v>
      </c>
      <c r="AL82" s="7">
        <f>IF(AJ82,AL81+E82,AL81)</f>
        <v>41</v>
      </c>
      <c r="AM82" s="10">
        <f>IF(AJ82,AM81-E82,AM81)</f>
        <v>679.75000000000023</v>
      </c>
      <c r="AN82" s="12"/>
      <c r="AO82" s="7"/>
      <c r="AP82" s="15">
        <f>IF(IF(AO82,1,0),IF(IF(MOD((AP81+TIME(0,E82,0)),1)&gt;D$1,1,0),IF(IF(MOD((AP81+TIME(0,E82,0)),1)&lt;D$4,1,0),AP81+TIME(0,E82,0),(MOD(AP81+TIME(0,E82,0),1)-D$4)+D$1),"Under"),AP81)</f>
        <v>0.32013888889293102</v>
      </c>
      <c r="AQ82" s="7">
        <f>IF(AO82,AQ81+E82,AQ81)</f>
        <v>431</v>
      </c>
      <c r="AR82" s="10">
        <f>IF(AO82,AR81-E82,AR81)</f>
        <v>289.75000000000023</v>
      </c>
      <c r="AS82" s="12"/>
      <c r="AT82" s="7"/>
      <c r="AU82" s="8">
        <f>IF(IF(AT82,1,0),IF(IF(MOD((AU81+TIME(0,E82,0)),1)&gt;D$1,1,0),IF(IF(MOD((AU81+TIME(0,E82,0)),1)&lt;D$4,1,0),AU81+TIME(0,E82,0),(MOD(AU81+TIME(0,E82,0),1)-D$4)+D$1),"Under"),AU81)</f>
        <v>42690.497222222228</v>
      </c>
      <c r="AV82" s="7">
        <f>IF(AT82,AV81+E82,AV81)</f>
        <v>206</v>
      </c>
      <c r="AW82" s="7">
        <f>IF(AT82,AW81-E82,AW81)</f>
        <v>514.75000000000023</v>
      </c>
      <c r="AY82" s="10"/>
      <c r="AZ82" s="8">
        <f>IF(IF(AY82,1,0),IF(IF(MOD((AZ81+TIME(0,E82,0)),1)&gt;D$1,1,0),IF(IF(MOD((AZ81+TIME(0,E82,0)),1)&lt;D$4,1,0),AZ81+TIME(0,E82,0),(MOD(AZ81+TIME(0,E82,0),1)-D$4)+D$1),"Under"),AZ81)</f>
        <v>0.41597222220378977</v>
      </c>
      <c r="BA82" s="7">
        <f>IF(AY82,BA81+E82,BA81)</f>
        <v>569</v>
      </c>
      <c r="BB82" s="10">
        <f>IF(AY82,BB81-E82,BB81)</f>
        <v>151.75000000000023</v>
      </c>
      <c r="BC82"/>
      <c r="BD82" s="10">
        <v>1</v>
      </c>
      <c r="BE82" s="8">
        <f>IF(IF(BD82,1,0),IF(IF(MOD((BE81+TIME(0,E82,0)),1)&gt;D$1,1,0),IF(IF(MOD((BE81+TIME(0,E82,0)),1)&lt;D$4,1,0),BE81+TIME(0,E82,0),(MOD(BE81+TIME(0,E82,0),1)-D$4)+D$1),"Under"),BE81)</f>
        <v>0.30972222220265788</v>
      </c>
      <c r="BF82" s="18">
        <f>IF(BD82,BF81+E82,BF81)</f>
        <v>416</v>
      </c>
      <c r="BG82" s="10">
        <f>IF(BD82,BG81-E82,BG81)</f>
        <v>304.75000000000023</v>
      </c>
    </row>
    <row r="83" spans="1:59" hidden="1" x14ac:dyDescent="0.25">
      <c r="A83" s="17">
        <f>'St5 Input'!A68</f>
        <v>4</v>
      </c>
      <c r="B83" s="17">
        <f>'St5 Input'!B68</f>
        <v>4600</v>
      </c>
      <c r="C83" s="17" t="str">
        <f>'St5 Input'!C68</f>
        <v xml:space="preserve"> Shower Curtain Rod</v>
      </c>
      <c r="D83" s="20">
        <f>'St5 Input'!D68</f>
        <v>5</v>
      </c>
      <c r="E83" s="20">
        <f t="shared" si="10"/>
        <v>5</v>
      </c>
      <c r="F83" s="10">
        <f>K83+P83+U83+AE83+AJ83+Z83+AO83+AT83+AY83+BD83</f>
        <v>1</v>
      </c>
      <c r="G83" s="20" t="str">
        <f>'St5 Input'!F68</f>
        <v xml:space="preserve"> RW</v>
      </c>
      <c r="H83" s="19" t="str">
        <f>'St5 Input'!G68</f>
        <v xml:space="preserve"> </v>
      </c>
      <c r="I83" s="8"/>
      <c r="K83" s="10"/>
      <c r="L83" s="8">
        <f t="shared" si="20"/>
        <v>42690.354166666664</v>
      </c>
      <c r="M83" s="10">
        <f t="shared" si="21"/>
        <v>0</v>
      </c>
      <c r="N83" s="10">
        <f t="shared" si="22"/>
        <v>720.75000000000023</v>
      </c>
      <c r="O83" s="12"/>
      <c r="P83" s="10"/>
      <c r="Q83" s="8">
        <f t="shared" si="23"/>
        <v>42690.354166666664</v>
      </c>
      <c r="R83" s="10">
        <f t="shared" si="24"/>
        <v>0</v>
      </c>
      <c r="S83" s="10">
        <f t="shared" si="25"/>
        <v>720.75000000000023</v>
      </c>
      <c r="T83" s="14"/>
      <c r="U83" s="7"/>
      <c r="V83" s="8">
        <f t="shared" si="26"/>
        <v>42690.354166666664</v>
      </c>
      <c r="W83" s="7">
        <f t="shared" ref="W83:W99" si="28">IF(P83,R82+E83,R82)</f>
        <v>0</v>
      </c>
      <c r="X83" s="10">
        <f t="shared" si="27"/>
        <v>720.75000000000023</v>
      </c>
      <c r="Y83" s="14"/>
      <c r="Z83" s="7"/>
      <c r="AA83" s="8">
        <f>IF(IF(Z83,1,0),IF(IF(MOD((AA82+TIME(0,E83,0)),1)&gt;D$1,1,0),IF(IF(MOD((AA82+TIME(0,E83,0)),1)&lt;D$4,1,0),AA82+TIME(0,E83,0),(MOD(AA82+TIME(0,E83,0),1)-D$4)+D$1),"Under"),AA82)</f>
        <v>42690.354166666664</v>
      </c>
      <c r="AB83" s="10">
        <f>IF(Z83,AB82+E83,AB82)</f>
        <v>0</v>
      </c>
      <c r="AC83" s="10">
        <f>IF(Z83,AC82-E83,AC82)</f>
        <v>720.75000000000023</v>
      </c>
      <c r="AD83" s="14"/>
      <c r="AE83" s="7"/>
      <c r="AF83" s="8">
        <f>IF(IF(AE83,1,0),IF(IF(MOD((AF82+TIME(0,E83,0)),1)&gt;D$1,1,0),IF(IF(MOD((AF82+TIME(0,E83,0)),1)&lt;D$4,1,0),AF82+TIME(0,E83,0),(MOD(AF82+TIME(0,E83,0),1)-D$4)+D$1),"Under"),AF82)</f>
        <v>42690.354166666664</v>
      </c>
      <c r="AG83" s="7">
        <f>IF(P83,R82+E83,R82)</f>
        <v>0</v>
      </c>
      <c r="AH83" s="10">
        <f>IF(AE83,AH82-E83,AH82)</f>
        <v>720.75000000000023</v>
      </c>
      <c r="AI83" s="14"/>
      <c r="AJ83" s="7"/>
      <c r="AK83" s="8">
        <f>IF(IF(AJ83,1,0),IF(IF(MOD((AK82+TIME(0,E83,0)),1)&gt;D$1,1,0),IF(IF(MOD((AK82+TIME(0,E83,0)),1)&lt;D$4,1,0),AK82+TIME(0,E83,0),(MOD(AK82+TIME(0,E83,0),1)-D$4)+D$1),"Under"),AK82)</f>
        <v>42690.382638888877</v>
      </c>
      <c r="AL83" s="7">
        <f>IF(AJ83,AL82+E83,AL82)</f>
        <v>41</v>
      </c>
      <c r="AM83" s="10">
        <f>IF(AJ83,AM82-E83,AM82)</f>
        <v>679.75000000000023</v>
      </c>
      <c r="AN83" s="12"/>
      <c r="AO83" s="7"/>
      <c r="AP83" s="15">
        <f>IF(IF(AO83,1,0),IF(IF(MOD((AP82+TIME(0,E83,0)),1)&gt;D$1,1,0),IF(IF(MOD((AP82+TIME(0,E83,0)),1)&lt;D$4,1,0),AP82+TIME(0,E83,0),(MOD(AP82+TIME(0,E83,0),1)-D$4)+D$1),"Under"),AP82)</f>
        <v>0.32013888889293102</v>
      </c>
      <c r="AQ83" s="7">
        <f>IF(AO83,AQ82+E83,AQ82)</f>
        <v>431</v>
      </c>
      <c r="AR83" s="10">
        <f>IF(AO83,AR82-E83,AR82)</f>
        <v>289.75000000000023</v>
      </c>
      <c r="AS83" s="12"/>
      <c r="AT83" s="7"/>
      <c r="AU83" s="8">
        <f>IF(IF(AT83,1,0),IF(IF(MOD((AU82+TIME(0,E83,0)),1)&gt;D$1,1,0),IF(IF(MOD((AU82+TIME(0,E83,0)),1)&lt;D$4,1,0),AU82+TIME(0,E83,0),(MOD(AU82+TIME(0,E83,0),1)-D$4)+D$1),"Under"),AU82)</f>
        <v>42690.497222222228</v>
      </c>
      <c r="AV83" s="7">
        <f>IF(AT83,AV82+E83,AV82)</f>
        <v>206</v>
      </c>
      <c r="AW83" s="7">
        <f>IF(AT83,AW82-E83,AW82)</f>
        <v>514.75000000000023</v>
      </c>
      <c r="AY83" s="10"/>
      <c r="AZ83" s="8">
        <f>IF(IF(AY83,1,0),IF(IF(MOD((AZ82+TIME(0,E83,0)),1)&gt;D$1,1,0),IF(IF(MOD((AZ82+TIME(0,E83,0)),1)&lt;D$4,1,0),AZ82+TIME(0,E83,0),(MOD(AZ82+TIME(0,E83,0),1)-D$4)+D$1),"Under"),AZ82)</f>
        <v>0.41597222220378977</v>
      </c>
      <c r="BA83" s="7">
        <f>IF(AY83,BA82+E83,BA82)</f>
        <v>569</v>
      </c>
      <c r="BB83" s="10">
        <f>IF(AY83,BB82-E83,BB82)</f>
        <v>151.75000000000023</v>
      </c>
      <c r="BC83"/>
      <c r="BD83" s="10">
        <v>1</v>
      </c>
      <c r="BE83" s="8">
        <f>IF(IF(BD83,1,0),IF(IF(MOD((BE82+TIME(0,E83,0)),1)&gt;D$1,1,0),IF(IF(MOD((BE82+TIME(0,E83,0)),1)&lt;D$4,1,0),BE82+TIME(0,E83,0),(MOD(BE82+TIME(0,E83,0),1)-D$4)+D$1),"Under"),BE82)</f>
        <v>0.31319444442488009</v>
      </c>
      <c r="BF83" s="18">
        <f>IF(BD83,BF82+E83,BF82)</f>
        <v>421</v>
      </c>
      <c r="BG83" s="10">
        <f>IF(BD83,BG82-E83,BG82)</f>
        <v>299.75000000000023</v>
      </c>
    </row>
    <row r="84" spans="1:59" hidden="1" x14ac:dyDescent="0.25">
      <c r="A84" s="17">
        <f>'St5 Input'!A69</f>
        <v>4</v>
      </c>
      <c r="B84" s="17">
        <f>'St5 Input'!B69</f>
        <v>4610</v>
      </c>
      <c r="C84" s="17" t="str">
        <f>'St5 Input'!C69</f>
        <v xml:space="preserve"> Install Toilet</v>
      </c>
      <c r="D84" s="20">
        <f>'St5 Input'!D69</f>
        <v>7</v>
      </c>
      <c r="E84" s="20">
        <f t="shared" si="10"/>
        <v>7</v>
      </c>
      <c r="F84" s="10">
        <f>K84+P84+U84+AE84+AJ84+Z84+AO84+AT84+AY84+BD84</f>
        <v>0</v>
      </c>
      <c r="G84" s="20" t="str">
        <f>'St5 Input'!F69</f>
        <v xml:space="preserve"> JR</v>
      </c>
      <c r="H84" s="19" t="str">
        <f>'St5 Input'!G69</f>
        <v xml:space="preserve"> </v>
      </c>
      <c r="I84" s="8"/>
      <c r="K84" s="10"/>
      <c r="L84" s="8">
        <f t="shared" si="20"/>
        <v>42690.354166666664</v>
      </c>
      <c r="M84" s="10">
        <f t="shared" si="21"/>
        <v>0</v>
      </c>
      <c r="N84" s="10">
        <f t="shared" si="22"/>
        <v>720.75000000000023</v>
      </c>
      <c r="O84" s="12"/>
      <c r="P84" s="10"/>
      <c r="Q84" s="8">
        <f t="shared" si="23"/>
        <v>42690.354166666664</v>
      </c>
      <c r="R84" s="10">
        <f t="shared" si="24"/>
        <v>0</v>
      </c>
      <c r="S84" s="10">
        <f t="shared" si="25"/>
        <v>720.75000000000023</v>
      </c>
      <c r="T84" s="14"/>
      <c r="U84" s="7"/>
      <c r="V84" s="8">
        <f t="shared" si="26"/>
        <v>42690.354166666664</v>
      </c>
      <c r="W84" s="7">
        <f t="shared" si="28"/>
        <v>0</v>
      </c>
      <c r="X84" s="10">
        <f t="shared" si="27"/>
        <v>720.75000000000023</v>
      </c>
      <c r="Y84" s="14"/>
      <c r="Z84" s="7"/>
      <c r="AA84" s="8">
        <f>IF(IF(Z84,1,0),IF(IF(MOD((AA83+TIME(0,E84,0)),1)&gt;D$1,1,0),IF(IF(MOD((AA83+TIME(0,E84,0)),1)&lt;D$4,1,0),AA83+TIME(0,E84,0),(MOD(AA83+TIME(0,E84,0),1)-D$4)+D$1),"Under"),AA83)</f>
        <v>42690.354166666664</v>
      </c>
      <c r="AB84" s="10">
        <f>IF(Z84,AB83+E84,AB83)</f>
        <v>0</v>
      </c>
      <c r="AC84" s="10">
        <f>IF(Z84,AC83-E84,AC83)</f>
        <v>720.75000000000023</v>
      </c>
      <c r="AD84" s="14"/>
      <c r="AE84" s="7"/>
      <c r="AF84" s="8">
        <f>IF(IF(AE84,1,0),IF(IF(MOD((AF83+TIME(0,E84,0)),1)&gt;D$1,1,0),IF(IF(MOD((AF83+TIME(0,E84,0)),1)&lt;D$4,1,0),AF83+TIME(0,E84,0),(MOD(AF83+TIME(0,E84,0),1)-D$4)+D$1),"Under"),AF83)</f>
        <v>42690.354166666664</v>
      </c>
      <c r="AG84" s="7">
        <f>IF(P84,R83+E84,R83)</f>
        <v>0</v>
      </c>
      <c r="AH84" s="10">
        <f>IF(AE84,AH83-E84,AH83)</f>
        <v>720.75000000000023</v>
      </c>
      <c r="AI84" s="14"/>
      <c r="AJ84" s="7"/>
      <c r="AK84" s="8">
        <f>IF(IF(AJ84,1,0),IF(IF(MOD((AK83+TIME(0,E84,0)),1)&gt;D$1,1,0),IF(IF(MOD((AK83+TIME(0,E84,0)),1)&lt;D$4,1,0),AK83+TIME(0,E84,0),(MOD(AK83+TIME(0,E84,0),1)-D$4)+D$1),"Under"),AK83)</f>
        <v>42690.382638888877</v>
      </c>
      <c r="AL84" s="7">
        <f>IF(AJ84,AL83+E84,AL83)</f>
        <v>41</v>
      </c>
      <c r="AM84" s="10">
        <f>IF(AJ84,AM83-E84,AM83)</f>
        <v>679.75000000000023</v>
      </c>
      <c r="AN84" s="12" t="s">
        <v>304</v>
      </c>
      <c r="AO84" s="7"/>
      <c r="AP84" s="15">
        <f>IF(IF(AO84,1,0),IF(IF(MOD((AP83+TIME(0,E84,0)),1)&gt;D$1,1,0),IF(IF(MOD((AP83+TIME(0,E84,0)),1)&lt;D$4,1,0),AP83+TIME(0,E84,0),(MOD(AP83+TIME(0,E84,0),1)-D$4)+D$1),"Under"),AP83)</f>
        <v>0.32013888889293102</v>
      </c>
      <c r="AQ84" s="7">
        <f>IF(AO84,AQ83+E84,AQ83)</f>
        <v>431</v>
      </c>
      <c r="AR84" s="10">
        <f>IF(AO84,AR83-E84,AR83)</f>
        <v>289.75000000000023</v>
      </c>
      <c r="AS84" s="12"/>
      <c r="AT84" s="7"/>
      <c r="AU84" s="8">
        <f>IF(IF(AT84,1,0),IF(IF(MOD((AU83+TIME(0,E84,0)),1)&gt;D$1,1,0),IF(IF(MOD((AU83+TIME(0,E84,0)),1)&lt;D$4,1,0),AU83+TIME(0,E84,0),(MOD(AU83+TIME(0,E84,0),1)-D$4)+D$1),"Under"),AU83)</f>
        <v>42690.497222222228</v>
      </c>
      <c r="AV84" s="7">
        <f>IF(AT84,AV83+E84,AV83)</f>
        <v>206</v>
      </c>
      <c r="AW84" s="7">
        <f>IF(AT84,AW83-E84,AW83)</f>
        <v>514.75000000000023</v>
      </c>
      <c r="AY84" s="10"/>
      <c r="AZ84" s="8">
        <f>IF(IF(AY84,1,0),IF(IF(MOD((AZ83+TIME(0,E84,0)),1)&gt;D$1,1,0),IF(IF(MOD((AZ83+TIME(0,E84,0)),1)&lt;D$4,1,0),AZ83+TIME(0,E84,0),(MOD(AZ83+TIME(0,E84,0),1)-D$4)+D$1),"Under"),AZ83)</f>
        <v>0.41597222220378977</v>
      </c>
      <c r="BA84" s="7">
        <f>IF(AY84,BA83+E84,BA83)</f>
        <v>569</v>
      </c>
      <c r="BB84" s="10">
        <f>IF(AY84,BB83-E84,BB83)</f>
        <v>151.75000000000023</v>
      </c>
      <c r="BC84"/>
      <c r="BD84" s="10"/>
      <c r="BE84" s="8">
        <f>IF(IF(BD84,1,0),IF(IF(MOD((BE83+TIME(0,E84,0)),1)&gt;D$1,1,0),IF(IF(MOD((BE83+TIME(0,E84,0)),1)&lt;D$4,1,0),BE83+TIME(0,E84,0),(MOD(BE83+TIME(0,E84,0),1)-D$4)+D$1),"Under"),BE83)</f>
        <v>0.31319444442488009</v>
      </c>
      <c r="BF84" s="18">
        <f>IF(BD84,BF83+E84,BF83)</f>
        <v>421</v>
      </c>
      <c r="BG84" s="10">
        <f>IF(BD84,BG83-E84,BG83)</f>
        <v>299.75000000000023</v>
      </c>
    </row>
    <row r="85" spans="1:59" hidden="1" x14ac:dyDescent="0.25">
      <c r="A85" s="17">
        <f>'St5 Input'!A70</f>
        <v>4</v>
      </c>
      <c r="B85" s="17">
        <f>'St5 Input'!B70</f>
        <v>4620</v>
      </c>
      <c r="C85" s="17" t="str">
        <f>'St5 Input'!C70</f>
        <v xml:space="preserve"> LP Test - Water Test</v>
      </c>
      <c r="D85" s="20">
        <f>'St5 Input'!D70</f>
        <v>25</v>
      </c>
      <c r="E85" s="20">
        <f t="shared" si="10"/>
        <v>25</v>
      </c>
      <c r="F85" s="10">
        <f>K85+P85+U85+AE85+AJ85+Z85+AO85+AT85+AY85+BD85</f>
        <v>1</v>
      </c>
      <c r="G85" s="20" t="str">
        <f>'St5 Input'!F70</f>
        <v xml:space="preserve"> SR</v>
      </c>
      <c r="H85" s="19" t="str">
        <f>'St5 Input'!G70</f>
        <v xml:space="preserve"> </v>
      </c>
      <c r="I85" s="8"/>
      <c r="K85" s="10"/>
      <c r="L85" s="8">
        <f t="shared" si="20"/>
        <v>42690.354166666664</v>
      </c>
      <c r="M85" s="10">
        <f t="shared" si="21"/>
        <v>0</v>
      </c>
      <c r="N85" s="10">
        <f t="shared" si="22"/>
        <v>720.75000000000023</v>
      </c>
      <c r="O85" s="12"/>
      <c r="P85" s="10"/>
      <c r="Q85" s="8">
        <f t="shared" si="23"/>
        <v>42690.354166666664</v>
      </c>
      <c r="R85" s="10">
        <f t="shared" si="24"/>
        <v>0</v>
      </c>
      <c r="S85" s="10">
        <f t="shared" si="25"/>
        <v>720.75000000000023</v>
      </c>
      <c r="T85" s="14"/>
      <c r="U85" s="7"/>
      <c r="V85" s="8">
        <f t="shared" si="26"/>
        <v>42690.354166666664</v>
      </c>
      <c r="W85" s="7">
        <f t="shared" si="28"/>
        <v>0</v>
      </c>
      <c r="X85" s="10">
        <f t="shared" si="27"/>
        <v>720.75000000000023</v>
      </c>
      <c r="Y85" s="14"/>
      <c r="Z85" s="7"/>
      <c r="AA85" s="8">
        <f>IF(IF(Z85,1,0),IF(IF(MOD((AA84+TIME(0,E85,0)),1)&gt;D$1,1,0),IF(IF(MOD((AA84+TIME(0,E85,0)),1)&lt;D$4,1,0),AA84+TIME(0,E85,0),(MOD(AA84+TIME(0,E85,0),1)-D$4)+D$1),"Under"),AA84)</f>
        <v>42690.354166666664</v>
      </c>
      <c r="AB85" s="10">
        <f>IF(Z85,AB84+E85,AB84)</f>
        <v>0</v>
      </c>
      <c r="AC85" s="10">
        <f>IF(Z85,AC84-E85,AC84)</f>
        <v>720.75000000000023</v>
      </c>
      <c r="AD85" s="14"/>
      <c r="AE85" s="7"/>
      <c r="AF85" s="8">
        <f>IF(IF(AE85,1,0),IF(IF(MOD((AF84+TIME(0,E85,0)),1)&gt;D$1,1,0),IF(IF(MOD((AF84+TIME(0,E85,0)),1)&lt;D$4,1,0),AF84+TIME(0,E85,0),(MOD(AF84+TIME(0,E85,0),1)-D$4)+D$1),"Under"),AF84)</f>
        <v>42690.354166666664</v>
      </c>
      <c r="AG85" s="7">
        <f>IF(P85,R84+E85,R84)</f>
        <v>0</v>
      </c>
      <c r="AH85" s="10">
        <f>IF(AE85,AH84-E85,AH84)</f>
        <v>720.75000000000023</v>
      </c>
      <c r="AI85" s="14"/>
      <c r="AJ85" s="7"/>
      <c r="AK85" s="8">
        <f>IF(IF(AJ85,1,0),IF(IF(MOD((AK84+TIME(0,E85,0)),1)&gt;D$1,1,0),IF(IF(MOD((AK84+TIME(0,E85,0)),1)&lt;D$4,1,0),AK84+TIME(0,E85,0),(MOD(AK84+TIME(0,E85,0),1)-D$4)+D$1),"Under"),AK84)</f>
        <v>42690.382638888877</v>
      </c>
      <c r="AL85" s="7">
        <f>IF(AJ85,AL84+E85,AL84)</f>
        <v>41</v>
      </c>
      <c r="AM85" s="10">
        <f>IF(AJ85,AM84-E85,AM84)</f>
        <v>679.75000000000023</v>
      </c>
      <c r="AN85" s="12"/>
      <c r="AO85" s="7"/>
      <c r="AP85" s="15">
        <f>IF(IF(AO85,1,0),IF(IF(MOD((AP84+TIME(0,E85,0)),1)&gt;D$1,1,0),IF(IF(MOD((AP84+TIME(0,E85,0)),1)&lt;D$4,1,0),AP84+TIME(0,E85,0),(MOD(AP84+TIME(0,E85,0),1)-D$4)+D$1),"Under"),AP84)</f>
        <v>0.32013888889293102</v>
      </c>
      <c r="AQ85" s="7">
        <f>IF(AO85,AQ84+E85,AQ84)</f>
        <v>431</v>
      </c>
      <c r="AR85" s="10">
        <f>IF(AO85,AR84-E85,AR84)</f>
        <v>289.75000000000023</v>
      </c>
      <c r="AS85" s="12"/>
      <c r="AT85" s="7">
        <v>1</v>
      </c>
      <c r="AU85" s="8">
        <f>IF(IF(AT85,1,0),IF(IF(MOD((AU84+TIME(0,E85,0)),1)&gt;D$1,1,0),IF(IF(MOD((AU84+TIME(0,E85,0)),1)&lt;D$4,1,0),AU84+TIME(0,E85,0),(MOD(AU84+TIME(0,E85,0),1)-D$4)+D$1),"Under"),AU84)</f>
        <v>42690.514583333337</v>
      </c>
      <c r="AV85" s="7">
        <f>IF(AT85,AV84+E85,AV84)</f>
        <v>231</v>
      </c>
      <c r="AW85" s="7">
        <f>IF(AT85,AW84-E85,AW84)</f>
        <v>489.75000000000023</v>
      </c>
      <c r="AY85" s="10"/>
      <c r="AZ85" s="8">
        <f>IF(IF(AY85,1,0),IF(IF(MOD((AZ84+TIME(0,E85,0)),1)&gt;D$1,1,0),IF(IF(MOD((AZ84+TIME(0,E85,0)),1)&lt;D$4,1,0),AZ84+TIME(0,E85,0),(MOD(AZ84+TIME(0,E85,0),1)-D$4)+D$1),"Under"),AZ84)</f>
        <v>0.41597222220378977</v>
      </c>
      <c r="BA85" s="7">
        <f>IF(AY85,BA84+E85,BA84)</f>
        <v>569</v>
      </c>
      <c r="BB85" s="10">
        <f>IF(AY85,BB84-E85,BB84)</f>
        <v>151.75000000000023</v>
      </c>
      <c r="BC85"/>
      <c r="BD85" s="10"/>
      <c r="BE85" s="8">
        <f>IF(IF(BD85,1,0),IF(IF(MOD((BE84+TIME(0,E85,0)),1)&gt;D$1,1,0),IF(IF(MOD((BE84+TIME(0,E85,0)),1)&lt;D$4,1,0),BE84+TIME(0,E85,0),(MOD(BE84+TIME(0,E85,0),1)-D$4)+D$1),"Under"),BE84)</f>
        <v>0.31319444442488009</v>
      </c>
      <c r="BF85" s="18">
        <f>IF(BD85,BF84+E85,BF84)</f>
        <v>421</v>
      </c>
      <c r="BG85" s="10">
        <f>IF(BD85,BG84-E85,BG84)</f>
        <v>299.75000000000023</v>
      </c>
    </row>
    <row r="86" spans="1:59" hidden="1" x14ac:dyDescent="0.25">
      <c r="A86" s="17">
        <f>'St5 Input'!A71</f>
        <v>4</v>
      </c>
      <c r="B86" s="17">
        <f>'St5 Input'!B71</f>
        <v>4650</v>
      </c>
      <c r="C86" s="17" t="str">
        <f>'St5 Input'!C71</f>
        <v xml:space="preserve"> Install Entrance Door</v>
      </c>
      <c r="D86" s="20">
        <f>'St5 Input'!D71</f>
        <v>7</v>
      </c>
      <c r="E86" s="20">
        <f t="shared" si="10"/>
        <v>7</v>
      </c>
      <c r="F86" s="10">
        <f>K86+P86+U86+AE86+AJ86+Z86+AO86+AT86+AY86+BD86</f>
        <v>1</v>
      </c>
      <c r="G86" s="20" t="str">
        <f>'St5 Input'!F71</f>
        <v xml:space="preserve"> NT</v>
      </c>
      <c r="H86" s="19" t="str">
        <f>'St5 Input'!G71</f>
        <v xml:space="preserve"> </v>
      </c>
      <c r="I86" s="8"/>
      <c r="K86" s="10"/>
      <c r="L86" s="8">
        <f t="shared" si="20"/>
        <v>42690.354166666664</v>
      </c>
      <c r="M86" s="10">
        <f t="shared" si="21"/>
        <v>0</v>
      </c>
      <c r="N86" s="10">
        <f t="shared" si="22"/>
        <v>720.75000000000023</v>
      </c>
      <c r="O86" s="12"/>
      <c r="P86" s="10"/>
      <c r="Q86" s="8">
        <f t="shared" si="23"/>
        <v>42690.354166666664</v>
      </c>
      <c r="R86" s="10">
        <f t="shared" si="24"/>
        <v>0</v>
      </c>
      <c r="S86" s="10">
        <f t="shared" si="25"/>
        <v>720.75000000000023</v>
      </c>
      <c r="T86" s="14"/>
      <c r="U86" s="7"/>
      <c r="V86" s="8">
        <f t="shared" si="26"/>
        <v>42690.354166666664</v>
      </c>
      <c r="W86" s="7">
        <f t="shared" si="28"/>
        <v>0</v>
      </c>
      <c r="X86" s="10">
        <f t="shared" si="27"/>
        <v>720.75000000000023</v>
      </c>
      <c r="Y86" s="14"/>
      <c r="Z86" s="7"/>
      <c r="AA86" s="8">
        <f>IF(IF(Z86,1,0),IF(IF(MOD((AA85+TIME(0,E86,0)),1)&gt;D$1,1,0),IF(IF(MOD((AA85+TIME(0,E86,0)),1)&lt;D$4,1,0),AA85+TIME(0,E86,0),(MOD(AA85+TIME(0,E86,0),1)-D$4)+D$1),"Under"),AA85)</f>
        <v>42690.354166666664</v>
      </c>
      <c r="AB86" s="10">
        <f>IF(Z86,AB85+E86,AB85)</f>
        <v>0</v>
      </c>
      <c r="AC86" s="10">
        <f>IF(Z86,AC85-E86,AC85)</f>
        <v>720.75000000000023</v>
      </c>
      <c r="AD86" s="14"/>
      <c r="AE86" s="7">
        <v>1</v>
      </c>
      <c r="AF86" s="8">
        <f>IF(IF(AE86,1,0),IF(IF(MOD((AF85+TIME(0,E86,0)),1)&gt;D$1,1,0),IF(IF(MOD((AF85+TIME(0,E86,0)),1)&lt;D$4,1,0),AF85+TIME(0,E86,0),(MOD(AF85+TIME(0,E86,0),1)-D$4)+D$1),"Under"),AF85)</f>
        <v>42690.359027777777</v>
      </c>
      <c r="AG86" s="7">
        <f>IF(P86,R85+E86,R85)</f>
        <v>0</v>
      </c>
      <c r="AH86" s="10">
        <f>IF(AE86,AH85-E86,AH85)</f>
        <v>713.75000000000023</v>
      </c>
      <c r="AI86" s="14"/>
      <c r="AJ86" s="7"/>
      <c r="AK86" s="8">
        <f>IF(IF(AJ86,1,0),IF(IF(MOD((AK85+TIME(0,E86,0)),1)&gt;D$1,1,0),IF(IF(MOD((AK85+TIME(0,E86,0)),1)&lt;D$4,1,0),AK85+TIME(0,E86,0),(MOD(AK85+TIME(0,E86,0),1)-D$4)+D$1),"Under"),AK85)</f>
        <v>42690.382638888877</v>
      </c>
      <c r="AL86" s="7">
        <f>IF(AJ86,AL85+E86,AL85)</f>
        <v>41</v>
      </c>
      <c r="AM86" s="10">
        <f>IF(AJ86,AM85-E86,AM85)</f>
        <v>679.75000000000023</v>
      </c>
      <c r="AN86" s="12"/>
      <c r="AO86" s="7"/>
      <c r="AP86" s="15">
        <f>IF(IF(AO86,1,0),IF(IF(MOD((AP85+TIME(0,E86,0)),1)&gt;D$1,1,0),IF(IF(MOD((AP85+TIME(0,E86,0)),1)&lt;D$4,1,0),AP85+TIME(0,E86,0),(MOD(AP85+TIME(0,E86,0),1)-D$4)+D$1),"Under"),AP85)</f>
        <v>0.32013888889293102</v>
      </c>
      <c r="AQ86" s="7">
        <f>IF(AO86,AQ85+E86,AQ85)</f>
        <v>431</v>
      </c>
      <c r="AR86" s="10">
        <f>IF(AO86,AR85-E86,AR85)</f>
        <v>289.75000000000023</v>
      </c>
      <c r="AS86" s="12"/>
      <c r="AT86" s="7"/>
      <c r="AU86" s="8">
        <f>IF(IF(AT86,1,0),IF(IF(MOD((AU85+TIME(0,E86,0)),1)&gt;D$1,1,0),IF(IF(MOD((AU85+TIME(0,E86,0)),1)&lt;D$4,1,0),AU85+TIME(0,E86,0),(MOD(AU85+TIME(0,E86,0),1)-D$4)+D$1),"Under"),AU85)</f>
        <v>42690.514583333337</v>
      </c>
      <c r="AV86" s="7">
        <f>IF(AT86,AV85+E86,AV85)</f>
        <v>231</v>
      </c>
      <c r="AW86" s="7">
        <f>IF(AT86,AW85-E86,AW85)</f>
        <v>489.75000000000023</v>
      </c>
      <c r="AY86" s="10"/>
      <c r="AZ86" s="8">
        <f>IF(IF(AY86,1,0),IF(IF(MOD((AZ85+TIME(0,E86,0)),1)&gt;D$1,1,0),IF(IF(MOD((AZ85+TIME(0,E86,0)),1)&lt;D$4,1,0),AZ85+TIME(0,E86,0),(MOD(AZ85+TIME(0,E86,0),1)-D$4)+D$1),"Under"),AZ85)</f>
        <v>0.41597222220378977</v>
      </c>
      <c r="BA86" s="7">
        <f>IF(AY86,BA85+E86,BA85)</f>
        <v>569</v>
      </c>
      <c r="BB86" s="10">
        <f>IF(AY86,BB85-E86,BB85)</f>
        <v>151.75000000000023</v>
      </c>
      <c r="BC86"/>
      <c r="BD86" s="10"/>
      <c r="BE86" s="8">
        <f>IF(IF(BD86,1,0),IF(IF(MOD((BE85+TIME(0,E86,0)),1)&gt;D$1,1,0),IF(IF(MOD((BE85+TIME(0,E86,0)),1)&lt;D$4,1,0),BE85+TIME(0,E86,0),(MOD(BE85+TIME(0,E86,0),1)-D$4)+D$1),"Under"),BE85)</f>
        <v>0.31319444442488009</v>
      </c>
      <c r="BF86" s="18">
        <f>IF(BD86,BF85+E86,BF85)</f>
        <v>421</v>
      </c>
      <c r="BG86" s="10">
        <f>IF(BD86,BG85-E86,BG85)</f>
        <v>299.75000000000023</v>
      </c>
    </row>
    <row r="87" spans="1:59" hidden="1" x14ac:dyDescent="0.25">
      <c r="A87" s="17">
        <f>'St5 Input'!A72</f>
        <v>4</v>
      </c>
      <c r="B87" s="17">
        <f>'St5 Input'!B72</f>
        <v>4670</v>
      </c>
      <c r="C87" s="17" t="str">
        <f>'St5 Input'!C72</f>
        <v xml:space="preserve"> Grab Handle Entrance Door</v>
      </c>
      <c r="D87" s="20">
        <f>'St5 Input'!D72</f>
        <v>5</v>
      </c>
      <c r="E87" s="20">
        <f t="shared" si="10"/>
        <v>5</v>
      </c>
      <c r="F87" s="10">
        <f>K87+P87+U87+AE87+AJ87+Z87+AO87+AT87+AY87+BD87</f>
        <v>1</v>
      </c>
      <c r="G87" s="20" t="str">
        <f>'St5 Input'!F72</f>
        <v xml:space="preserve"> NT</v>
      </c>
      <c r="H87" s="19" t="str">
        <f>'St5 Input'!G72</f>
        <v xml:space="preserve"> </v>
      </c>
      <c r="I87" s="8"/>
      <c r="K87" s="10"/>
      <c r="L87" s="8">
        <f t="shared" si="20"/>
        <v>42690.354166666664</v>
      </c>
      <c r="M87" s="10">
        <f t="shared" si="21"/>
        <v>0</v>
      </c>
      <c r="N87" s="10">
        <f t="shared" si="22"/>
        <v>720.75000000000023</v>
      </c>
      <c r="O87" s="12"/>
      <c r="P87" s="10"/>
      <c r="Q87" s="8">
        <f t="shared" si="23"/>
        <v>42690.354166666664</v>
      </c>
      <c r="R87" s="10">
        <f t="shared" si="24"/>
        <v>0</v>
      </c>
      <c r="S87" s="10">
        <f t="shared" si="25"/>
        <v>720.75000000000023</v>
      </c>
      <c r="T87" s="14"/>
      <c r="U87" s="7"/>
      <c r="V87" s="8">
        <f t="shared" si="26"/>
        <v>42690.354166666664</v>
      </c>
      <c r="W87" s="7">
        <f t="shared" si="28"/>
        <v>0</v>
      </c>
      <c r="X87" s="10">
        <f t="shared" si="27"/>
        <v>720.75000000000023</v>
      </c>
      <c r="Y87" s="14"/>
      <c r="Z87" s="7"/>
      <c r="AA87" s="8">
        <f>IF(IF(Z87,1,0),IF(IF(MOD((AA86+TIME(0,E87,0)),1)&gt;D$1,1,0),IF(IF(MOD((AA86+TIME(0,E87,0)),1)&lt;D$4,1,0),AA86+TIME(0,E87,0),(MOD(AA86+TIME(0,E87,0),1)-D$4)+D$1),"Under"),AA86)</f>
        <v>42690.354166666664</v>
      </c>
      <c r="AB87" s="10">
        <f>IF(Z87,AB86+E87,AB86)</f>
        <v>0</v>
      </c>
      <c r="AC87" s="10">
        <f>IF(Z87,AC86-E87,AC86)</f>
        <v>720.75000000000023</v>
      </c>
      <c r="AD87" s="14"/>
      <c r="AE87" s="7"/>
      <c r="AF87" s="8">
        <f>IF(IF(AE87,1,0),IF(IF(MOD((AF86+TIME(0,E87,0)),1)&gt;D$1,1,0),IF(IF(MOD((AF86+TIME(0,E87,0)),1)&lt;D$4,1,0),AF86+TIME(0,E87,0),(MOD(AF86+TIME(0,E87,0),1)-D$4)+D$1),"Under"),AF86)</f>
        <v>42690.359027777777</v>
      </c>
      <c r="AG87" s="7">
        <f>IF(P87,R86+E87,R86)</f>
        <v>0</v>
      </c>
      <c r="AH87" s="10">
        <f>IF(AE87,AH86-E87,AH86)</f>
        <v>713.75000000000023</v>
      </c>
      <c r="AI87" s="14"/>
      <c r="AJ87" s="7"/>
      <c r="AK87" s="8">
        <f>IF(IF(AJ87,1,0),IF(IF(MOD((AK86+TIME(0,E87,0)),1)&gt;D$1,1,0),IF(IF(MOD((AK86+TIME(0,E87,0)),1)&lt;D$4,1,0),AK86+TIME(0,E87,0),(MOD(AK86+TIME(0,E87,0),1)-D$4)+D$1),"Under"),AK86)</f>
        <v>42690.382638888877</v>
      </c>
      <c r="AL87" s="7">
        <f>IF(AJ87,AL86+E87,AL86)</f>
        <v>41</v>
      </c>
      <c r="AM87" s="10">
        <f>IF(AJ87,AM86-E87,AM86)</f>
        <v>679.75000000000023</v>
      </c>
      <c r="AN87" s="12"/>
      <c r="AO87" s="7"/>
      <c r="AP87" s="15">
        <f>IF(IF(AO87,1,0),IF(IF(MOD((AP86+TIME(0,E87,0)),1)&gt;D$1,1,0),IF(IF(MOD((AP86+TIME(0,E87,0)),1)&lt;D$4,1,0),AP86+TIME(0,E87,0),(MOD(AP86+TIME(0,E87,0),1)-D$4)+D$1),"Under"),AP86)</f>
        <v>0.32013888889293102</v>
      </c>
      <c r="AQ87" s="7">
        <f>IF(AO87,AQ86+E87,AQ86)</f>
        <v>431</v>
      </c>
      <c r="AR87" s="10">
        <f>IF(AO87,AR86-E87,AR86)</f>
        <v>289.75000000000023</v>
      </c>
      <c r="AS87" s="12"/>
      <c r="AT87" s="7"/>
      <c r="AU87" s="8">
        <f>IF(IF(AT87,1,0),IF(IF(MOD((AU86+TIME(0,E87,0)),1)&gt;D$1,1,0),IF(IF(MOD((AU86+TIME(0,E87,0)),1)&lt;D$4,1,0),AU86+TIME(0,E87,0),(MOD(AU86+TIME(0,E87,0),1)-D$4)+D$1),"Under"),AU86)</f>
        <v>42690.514583333337</v>
      </c>
      <c r="AV87" s="7">
        <f>IF(AT87,AV86+E87,AV86)</f>
        <v>231</v>
      </c>
      <c r="AW87" s="7">
        <f>IF(AT87,AW86-E87,AW86)</f>
        <v>489.75000000000023</v>
      </c>
      <c r="AY87" s="10"/>
      <c r="AZ87" s="8">
        <f>IF(IF(AY87,1,0),IF(IF(MOD((AZ86+TIME(0,E87,0)),1)&gt;D$1,1,0),IF(IF(MOD((AZ86+TIME(0,E87,0)),1)&lt;D$4,1,0),AZ86+TIME(0,E87,0),(MOD(AZ86+TIME(0,E87,0),1)-D$4)+D$1),"Under"),AZ86)</f>
        <v>0.41597222220378977</v>
      </c>
      <c r="BA87" s="7">
        <f>IF(AY87,BA86+E87,BA86)</f>
        <v>569</v>
      </c>
      <c r="BB87" s="10">
        <f>IF(AY87,BB86-E87,BB86)</f>
        <v>151.75000000000023</v>
      </c>
      <c r="BC87"/>
      <c r="BD87" s="10">
        <v>1</v>
      </c>
      <c r="BE87" s="8">
        <f>IF(IF(BD87,1,0),IF(IF(MOD((BE86+TIME(0,E87,0)),1)&gt;D$1,1,0),IF(IF(MOD((BE86+TIME(0,E87,0)),1)&lt;D$4,1,0),BE86+TIME(0,E87,0),(MOD(BE86+TIME(0,E87,0),1)-D$4)+D$1),"Under"),BE86)</f>
        <v>0.3166666666471023</v>
      </c>
      <c r="BF87" s="18">
        <f>IF(BD87,BF86+E87,BF86)</f>
        <v>426</v>
      </c>
      <c r="BG87" s="10">
        <f>IF(BD87,BG86-E87,BG86)</f>
        <v>294.75000000000023</v>
      </c>
    </row>
    <row r="88" spans="1:59" hidden="1" x14ac:dyDescent="0.25">
      <c r="A88" s="17">
        <f>'St5 Input'!A73</f>
        <v>4</v>
      </c>
      <c r="B88" s="17">
        <f>'St5 Input'!B73</f>
        <v>4680</v>
      </c>
      <c r="C88" s="17" t="str">
        <f>'St5 Input'!C73</f>
        <v xml:space="preserve"> Trim Entrance Door</v>
      </c>
      <c r="D88" s="20">
        <f>'St5 Input'!D73</f>
        <v>20</v>
      </c>
      <c r="E88" s="20">
        <f t="shared" si="10"/>
        <v>20</v>
      </c>
      <c r="F88" s="10">
        <f>K88+P88+U88+AE88+AJ88+Z88+AO88+AT88+AY88+BD88</f>
        <v>1</v>
      </c>
      <c r="G88" s="20" t="str">
        <f>'St5 Input'!F73</f>
        <v xml:space="preserve"> NT</v>
      </c>
      <c r="H88" s="19" t="str">
        <f>'St5 Input'!G73</f>
        <v xml:space="preserve"> </v>
      </c>
      <c r="I88" s="8"/>
      <c r="K88" s="10"/>
      <c r="L88" s="8">
        <f t="shared" si="20"/>
        <v>42690.354166666664</v>
      </c>
      <c r="M88" s="10">
        <f t="shared" si="21"/>
        <v>0</v>
      </c>
      <c r="N88" s="10">
        <f t="shared" si="22"/>
        <v>720.75000000000023</v>
      </c>
      <c r="O88" s="12"/>
      <c r="P88" s="10"/>
      <c r="Q88" s="8">
        <f t="shared" si="23"/>
        <v>42690.354166666664</v>
      </c>
      <c r="R88" s="10">
        <f t="shared" si="24"/>
        <v>0</v>
      </c>
      <c r="S88" s="10">
        <f t="shared" si="25"/>
        <v>720.75000000000023</v>
      </c>
      <c r="T88" s="14"/>
      <c r="U88" s="7"/>
      <c r="V88" s="8">
        <f t="shared" si="26"/>
        <v>42690.354166666664</v>
      </c>
      <c r="W88" s="7">
        <f t="shared" si="28"/>
        <v>0</v>
      </c>
      <c r="X88" s="10">
        <f t="shared" si="27"/>
        <v>720.75000000000023</v>
      </c>
      <c r="Y88" s="14"/>
      <c r="Z88" s="7"/>
      <c r="AA88" s="8">
        <f>IF(IF(Z88,1,0),IF(IF(MOD((AA87+TIME(0,E88,0)),1)&gt;D$1,1,0),IF(IF(MOD((AA87+TIME(0,E88,0)),1)&lt;D$4,1,0),AA87+TIME(0,E88,0),(MOD(AA87+TIME(0,E88,0),1)-D$4)+D$1),"Under"),AA87)</f>
        <v>42690.354166666664</v>
      </c>
      <c r="AB88" s="10">
        <f>IF(Z88,AB87+E88,AB87)</f>
        <v>0</v>
      </c>
      <c r="AC88" s="10">
        <f>IF(Z88,AC87-E88,AC87)</f>
        <v>720.75000000000023</v>
      </c>
      <c r="AD88" s="14"/>
      <c r="AE88" s="7"/>
      <c r="AF88" s="8">
        <f>IF(IF(AE88,1,0),IF(IF(MOD((AF87+TIME(0,E88,0)),1)&gt;D$1,1,0),IF(IF(MOD((AF87+TIME(0,E88,0)),1)&lt;D$4,1,0),AF87+TIME(0,E88,0),(MOD(AF87+TIME(0,E88,0),1)-D$4)+D$1),"Under"),AF87)</f>
        <v>42690.359027777777</v>
      </c>
      <c r="AG88" s="7">
        <f>IF(P88,R87+E88,R87)</f>
        <v>0</v>
      </c>
      <c r="AH88" s="10">
        <f>IF(AE88,AH87-E88,AH87)</f>
        <v>713.75000000000023</v>
      </c>
      <c r="AI88" s="14"/>
      <c r="AJ88" s="7"/>
      <c r="AK88" s="8">
        <f>IF(IF(AJ88,1,0),IF(IF(MOD((AK87+TIME(0,E88,0)),1)&gt;D$1,1,0),IF(IF(MOD((AK87+TIME(0,E88,0)),1)&lt;D$4,1,0),AK87+TIME(0,E88,0),(MOD(AK87+TIME(0,E88,0),1)-D$4)+D$1),"Under"),AK87)</f>
        <v>42690.382638888877</v>
      </c>
      <c r="AL88" s="7">
        <f>IF(AJ88,AL87+E88,AL87)</f>
        <v>41</v>
      </c>
      <c r="AM88" s="10">
        <f>IF(AJ88,AM87-E88,AM87)</f>
        <v>679.75000000000023</v>
      </c>
      <c r="AN88" s="12"/>
      <c r="AO88" s="7"/>
      <c r="AP88" s="15">
        <f>IF(IF(AO88,1,0),IF(IF(MOD((AP87+TIME(0,E88,0)),1)&gt;D$1,1,0),IF(IF(MOD((AP87+TIME(0,E88,0)),1)&lt;D$4,1,0),AP87+TIME(0,E88,0),(MOD(AP87+TIME(0,E88,0),1)-D$4)+D$1),"Under"),AP87)</f>
        <v>0.32013888889293102</v>
      </c>
      <c r="AQ88" s="7">
        <f>IF(AO88,AQ87+E88,AQ87)</f>
        <v>431</v>
      </c>
      <c r="AR88" s="10">
        <f>IF(AO88,AR87-E88,AR87)</f>
        <v>289.75000000000023</v>
      </c>
      <c r="AS88" s="12"/>
      <c r="AT88" s="7">
        <v>1</v>
      </c>
      <c r="AU88" s="8">
        <f>IF(IF(AT88,1,0),IF(IF(MOD((AU87+TIME(0,E88,0)),1)&gt;D$1,1,0),IF(IF(MOD((AU87+TIME(0,E88,0)),1)&lt;D$4,1,0),AU87+TIME(0,E88,0),(MOD(AU87+TIME(0,E88,0),1)-D$4)+D$1),"Under"),AU87)</f>
        <v>42690.528472222228</v>
      </c>
      <c r="AV88" s="7">
        <f>IF(AT88,AV87+E88,AV87)</f>
        <v>251</v>
      </c>
      <c r="AW88" s="7">
        <f>IF(AT88,AW87-E88,AW87)</f>
        <v>469.75000000000023</v>
      </c>
      <c r="AY88" s="10"/>
      <c r="AZ88" s="8">
        <f>IF(IF(AY88,1,0),IF(IF(MOD((AZ87+TIME(0,E88,0)),1)&gt;D$1,1,0),IF(IF(MOD((AZ87+TIME(0,E88,0)),1)&lt;D$4,1,0),AZ87+TIME(0,E88,0),(MOD(AZ87+TIME(0,E88,0),1)-D$4)+D$1),"Under"),AZ87)</f>
        <v>0.41597222220378977</v>
      </c>
      <c r="BA88" s="7">
        <f>IF(AY88,BA87+E88,BA87)</f>
        <v>569</v>
      </c>
      <c r="BB88" s="10">
        <f>IF(AY88,BB87-E88,BB87)</f>
        <v>151.75000000000023</v>
      </c>
      <c r="BC88"/>
      <c r="BD88" s="10"/>
      <c r="BE88" s="8">
        <f>IF(IF(BD88,1,0),IF(IF(MOD((BE87+TIME(0,E88,0)),1)&gt;D$1,1,0),IF(IF(MOD((BE87+TIME(0,E88,0)),1)&lt;D$4,1,0),BE87+TIME(0,E88,0),(MOD(BE87+TIME(0,E88,0),1)-D$4)+D$1),"Under"),BE87)</f>
        <v>0.3166666666471023</v>
      </c>
      <c r="BF88" s="18">
        <f>IF(BD88,BF87+E88,BF87)</f>
        <v>426</v>
      </c>
      <c r="BG88" s="10">
        <f>IF(BD88,BG87-E88,BG87)</f>
        <v>294.75000000000023</v>
      </c>
    </row>
    <row r="89" spans="1:59" hidden="1" x14ac:dyDescent="0.25">
      <c r="A89" s="17">
        <f>'St5 Input'!A74</f>
        <v>4</v>
      </c>
      <c r="B89" s="17">
        <f>'St5 Input'!B74</f>
        <v>4690</v>
      </c>
      <c r="C89" s="17" t="str">
        <f>'St5 Input'!C74</f>
        <v xml:space="preserve"> Refer Panels</v>
      </c>
      <c r="D89" s="20">
        <f>'St5 Input'!D74</f>
        <v>5</v>
      </c>
      <c r="E89" s="20">
        <f t="shared" si="10"/>
        <v>5</v>
      </c>
      <c r="F89" s="10">
        <f>K89+P89+U89+AE89+AJ89+Z89+AO89+AT89+AY89+BD89</f>
        <v>1</v>
      </c>
      <c r="G89" s="20" t="str">
        <f>'St5 Input'!F74</f>
        <v xml:space="preserve"> RW</v>
      </c>
      <c r="H89" s="19" t="str">
        <f>'St5 Input'!G74</f>
        <v xml:space="preserve"> </v>
      </c>
      <c r="I89" s="8"/>
      <c r="K89" s="10"/>
      <c r="L89" s="8">
        <f t="shared" si="20"/>
        <v>42690.354166666664</v>
      </c>
      <c r="M89" s="10">
        <f t="shared" si="21"/>
        <v>0</v>
      </c>
      <c r="N89" s="10">
        <f t="shared" si="22"/>
        <v>720.75000000000023</v>
      </c>
      <c r="O89" s="12"/>
      <c r="P89" s="10"/>
      <c r="Q89" s="8">
        <f t="shared" si="23"/>
        <v>42690.354166666664</v>
      </c>
      <c r="R89" s="10">
        <f t="shared" si="24"/>
        <v>0</v>
      </c>
      <c r="S89" s="10">
        <f t="shared" si="25"/>
        <v>720.75000000000023</v>
      </c>
      <c r="T89" s="14"/>
      <c r="U89" s="7"/>
      <c r="V89" s="8">
        <f t="shared" si="26"/>
        <v>42690.354166666664</v>
      </c>
      <c r="W89" s="7">
        <f t="shared" si="28"/>
        <v>0</v>
      </c>
      <c r="X89" s="10">
        <f t="shared" si="27"/>
        <v>720.75000000000023</v>
      </c>
      <c r="Y89" s="14"/>
      <c r="Z89" s="7"/>
      <c r="AA89" s="8">
        <f>IF(IF(Z89,1,0),IF(IF(MOD((AA88+TIME(0,E89,0)),1)&gt;D$1,1,0),IF(IF(MOD((AA88+TIME(0,E89,0)),1)&lt;D$4,1,0),AA88+TIME(0,E89,0),(MOD(AA88+TIME(0,E89,0),1)-D$4)+D$1),"Under"),AA88)</f>
        <v>42690.354166666664</v>
      </c>
      <c r="AB89" s="10">
        <f>IF(Z89,AB88+E89,AB88)</f>
        <v>0</v>
      </c>
      <c r="AC89" s="10">
        <f>IF(Z89,AC88-E89,AC88)</f>
        <v>720.75000000000023</v>
      </c>
      <c r="AD89" s="14"/>
      <c r="AE89" s="7"/>
      <c r="AF89" s="8">
        <f>IF(IF(AE89,1,0),IF(IF(MOD((AF88+TIME(0,E89,0)),1)&gt;D$1,1,0),IF(IF(MOD((AF88+TIME(0,E89,0)),1)&lt;D$4,1,0),AF88+TIME(0,E89,0),(MOD(AF88+TIME(0,E89,0),1)-D$4)+D$1),"Under"),AF88)</f>
        <v>42690.359027777777</v>
      </c>
      <c r="AG89" s="7">
        <f>IF(P89,R88+E89,R88)</f>
        <v>0</v>
      </c>
      <c r="AH89" s="10">
        <f>IF(AE89,AH88-E89,AH88)</f>
        <v>713.75000000000023</v>
      </c>
      <c r="AI89" s="14"/>
      <c r="AJ89" s="7"/>
      <c r="AK89" s="8">
        <f>IF(IF(AJ89,1,0),IF(IF(MOD((AK88+TIME(0,E89,0)),1)&gt;D$1,1,0),IF(IF(MOD((AK88+TIME(0,E89,0)),1)&lt;D$4,1,0),AK88+TIME(0,E89,0),(MOD(AK88+TIME(0,E89,0),1)-D$4)+D$1),"Under"),AK88)</f>
        <v>42690.382638888877</v>
      </c>
      <c r="AL89" s="7">
        <f>IF(AJ89,AL88+E89,AL88)</f>
        <v>41</v>
      </c>
      <c r="AM89" s="10">
        <f>IF(AJ89,AM88-E89,AM88)</f>
        <v>679.75000000000023</v>
      </c>
      <c r="AN89" s="12"/>
      <c r="AO89" s="7"/>
      <c r="AP89" s="15">
        <f>IF(IF(AO89,1,0),IF(IF(MOD((AP88+TIME(0,E89,0)),1)&gt;D$1,1,0),IF(IF(MOD((AP88+TIME(0,E89,0)),1)&lt;D$4,1,0),AP88+TIME(0,E89,0),(MOD(AP88+TIME(0,E89,0),1)-D$4)+D$1),"Under"),AP88)</f>
        <v>0.32013888889293102</v>
      </c>
      <c r="AQ89" s="7">
        <f>IF(AO89,AQ88+E89,AQ88)</f>
        <v>431</v>
      </c>
      <c r="AR89" s="10">
        <f>IF(AO89,AR88-E89,AR88)</f>
        <v>289.75000000000023</v>
      </c>
      <c r="AS89" s="12"/>
      <c r="AT89" s="7">
        <v>1</v>
      </c>
      <c r="AU89" s="8">
        <f>IF(IF(AT89,1,0),IF(IF(MOD((AU88+TIME(0,E89,0)),1)&gt;D$1,1,0),IF(IF(MOD((AU88+TIME(0,E89,0)),1)&lt;D$4,1,0),AU88+TIME(0,E89,0),(MOD(AU88+TIME(0,E89,0),1)-D$4)+D$1),"Under"),AU88)</f>
        <v>42690.531944444447</v>
      </c>
      <c r="AV89" s="7">
        <f>IF(AT89,AV88+E89,AV88)</f>
        <v>256</v>
      </c>
      <c r="AW89" s="7">
        <f>IF(AT89,AW88-E89,AW88)</f>
        <v>464.75000000000023</v>
      </c>
      <c r="AY89" s="10"/>
      <c r="AZ89" s="8">
        <f>IF(IF(AY89,1,0),IF(IF(MOD((AZ88+TIME(0,E89,0)),1)&gt;D$1,1,0),IF(IF(MOD((AZ88+TIME(0,E89,0)),1)&lt;D$4,1,0),AZ88+TIME(0,E89,0),(MOD(AZ88+TIME(0,E89,0),1)-D$4)+D$1),"Under"),AZ88)</f>
        <v>0.41597222220378977</v>
      </c>
      <c r="BA89" s="7">
        <f>IF(AY89,BA88+E89,BA88)</f>
        <v>569</v>
      </c>
      <c r="BB89" s="10">
        <f>IF(AY89,BB88-E89,BB88)</f>
        <v>151.75000000000023</v>
      </c>
      <c r="BC89"/>
      <c r="BD89" s="10"/>
      <c r="BE89" s="8">
        <f>IF(IF(BD89,1,0),IF(IF(MOD((BE88+TIME(0,E89,0)),1)&gt;D$1,1,0),IF(IF(MOD((BE88+TIME(0,E89,0)),1)&lt;D$4,1,0),BE88+TIME(0,E89,0),(MOD(BE88+TIME(0,E89,0),1)-D$4)+D$1),"Under"),BE88)</f>
        <v>0.3166666666471023</v>
      </c>
      <c r="BF89" s="18">
        <f>IF(BD89,BF88+E89,BF88)</f>
        <v>426</v>
      </c>
      <c r="BG89" s="10">
        <f>IF(BD89,BG88-E89,BG88)</f>
        <v>294.75000000000023</v>
      </c>
    </row>
    <row r="90" spans="1:59" hidden="1" x14ac:dyDescent="0.25">
      <c r="A90" s="17">
        <f>'St5 Input'!A75</f>
        <v>4</v>
      </c>
      <c r="B90" s="17">
        <f>'St5 Input'!B75</f>
        <v>4700</v>
      </c>
      <c r="C90" s="17" t="str">
        <f>'St5 Input'!C75</f>
        <v>Awning cradle</v>
      </c>
      <c r="D90" s="20">
        <f>'St5 Input'!D75</f>
        <v>5</v>
      </c>
      <c r="E90" s="20">
        <f t="shared" si="10"/>
        <v>5</v>
      </c>
      <c r="F90" s="10">
        <f>K90+P90+U90+AE90+AJ90+Z90+AO90+AT90+AY90+BD90</f>
        <v>1</v>
      </c>
      <c r="G90" s="20" t="str">
        <f>'St5 Input'!F75</f>
        <v xml:space="preserve"> NT</v>
      </c>
      <c r="H90" s="19" t="str">
        <f>'St5 Input'!G75</f>
        <v xml:space="preserve"> </v>
      </c>
      <c r="I90" s="8"/>
      <c r="K90" s="10"/>
      <c r="L90" s="8">
        <f t="shared" si="20"/>
        <v>42690.354166666664</v>
      </c>
      <c r="M90" s="10">
        <f t="shared" si="21"/>
        <v>0</v>
      </c>
      <c r="N90" s="10">
        <f t="shared" si="22"/>
        <v>720.75000000000023</v>
      </c>
      <c r="O90" s="12"/>
      <c r="P90" s="10"/>
      <c r="Q90" s="8">
        <f t="shared" si="23"/>
        <v>42690.354166666664</v>
      </c>
      <c r="R90" s="10">
        <f t="shared" si="24"/>
        <v>0</v>
      </c>
      <c r="S90" s="10">
        <f t="shared" si="25"/>
        <v>720.75000000000023</v>
      </c>
      <c r="T90" s="14"/>
      <c r="U90" s="7"/>
      <c r="V90" s="8">
        <f t="shared" si="26"/>
        <v>42690.354166666664</v>
      </c>
      <c r="W90" s="7">
        <f t="shared" si="28"/>
        <v>0</v>
      </c>
      <c r="X90" s="10">
        <f t="shared" si="27"/>
        <v>720.75000000000023</v>
      </c>
      <c r="Y90" s="14"/>
      <c r="Z90" s="7"/>
      <c r="AA90" s="8">
        <f>IF(IF(Z90,1,0),IF(IF(MOD((AA89+TIME(0,E90,0)),1)&gt;D$1,1,0),IF(IF(MOD((AA89+TIME(0,E90,0)),1)&lt;D$4,1,0),AA89+TIME(0,E90,0),(MOD(AA89+TIME(0,E90,0),1)-D$4)+D$1),"Under"),AA89)</f>
        <v>42690.354166666664</v>
      </c>
      <c r="AB90" s="10">
        <f>IF(Z90,AB89+E90,AB89)</f>
        <v>0</v>
      </c>
      <c r="AC90" s="10">
        <f>IF(Z90,AC89-E90,AC89)</f>
        <v>720.75000000000023</v>
      </c>
      <c r="AD90" s="14"/>
      <c r="AE90" s="7">
        <v>1</v>
      </c>
      <c r="AF90" s="8">
        <f>IF(IF(AE90,1,0),IF(IF(MOD((AF89+TIME(0,E90,0)),1)&gt;D$1,1,0),IF(IF(MOD((AF89+TIME(0,E90,0)),1)&lt;D$4,1,0),AF89+TIME(0,E90,0),(MOD(AF89+TIME(0,E90,0),1)-D$4)+D$1),"Under"),AF89)</f>
        <v>42690.362499999996</v>
      </c>
      <c r="AG90" s="7">
        <f>IF(P90,R89+E90,R89)</f>
        <v>0</v>
      </c>
      <c r="AH90" s="10">
        <f>IF(AE90,AH89-E90,AH89)</f>
        <v>708.75000000000023</v>
      </c>
      <c r="AI90" s="14"/>
      <c r="AJ90" s="7"/>
      <c r="AK90" s="8">
        <f>IF(IF(AJ90,1,0),IF(IF(MOD((AK89+TIME(0,E90,0)),1)&gt;D$1,1,0),IF(IF(MOD((AK89+TIME(0,E90,0)),1)&lt;D$4,1,0),AK89+TIME(0,E90,0),(MOD(AK89+TIME(0,E90,0),1)-D$4)+D$1),"Under"),AK89)</f>
        <v>42690.382638888877</v>
      </c>
      <c r="AL90" s="7">
        <f>IF(AJ90,AL89+E90,AL89)</f>
        <v>41</v>
      </c>
      <c r="AM90" s="10">
        <f>IF(AJ90,AM89-E90,AM89)</f>
        <v>679.75000000000023</v>
      </c>
      <c r="AN90" s="12"/>
      <c r="AO90" s="7"/>
      <c r="AP90" s="15">
        <f>IF(IF(AO90,1,0),IF(IF(MOD((AP89+TIME(0,E90,0)),1)&gt;D$1,1,0),IF(IF(MOD((AP89+TIME(0,E90,0)),1)&lt;D$4,1,0),AP89+TIME(0,E90,0),(MOD(AP89+TIME(0,E90,0),1)-D$4)+D$1),"Under"),AP89)</f>
        <v>0.32013888889293102</v>
      </c>
      <c r="AQ90" s="7">
        <f>IF(AO90,AQ89+E90,AQ89)</f>
        <v>431</v>
      </c>
      <c r="AR90" s="10">
        <f>IF(AO90,AR89-E90,AR89)</f>
        <v>289.75000000000023</v>
      </c>
      <c r="AS90" s="12"/>
      <c r="AT90" s="7"/>
      <c r="AU90" s="8">
        <f>IF(IF(AT90,1,0),IF(IF(MOD((AU89+TIME(0,E90,0)),1)&gt;D$1,1,0),IF(IF(MOD((AU89+TIME(0,E90,0)),1)&lt;D$4,1,0),AU89+TIME(0,E90,0),(MOD(AU89+TIME(0,E90,0),1)-D$4)+D$1),"Under"),AU89)</f>
        <v>42690.531944444447</v>
      </c>
      <c r="AV90" s="7">
        <f>IF(AT90,AV89+E90,AV89)</f>
        <v>256</v>
      </c>
      <c r="AW90" s="7">
        <f>IF(AT90,AW89-E90,AW89)</f>
        <v>464.75000000000023</v>
      </c>
      <c r="AY90" s="10"/>
      <c r="AZ90" s="8">
        <f>IF(IF(AY90,1,0),IF(IF(MOD((AZ89+TIME(0,E90,0)),1)&gt;D$1,1,0),IF(IF(MOD((AZ89+TIME(0,E90,0)),1)&lt;D$4,1,0),AZ89+TIME(0,E90,0),(MOD(AZ89+TIME(0,E90,0),1)-D$4)+D$1),"Under"),AZ89)</f>
        <v>0.41597222220378977</v>
      </c>
      <c r="BA90" s="7">
        <f>IF(AY90,BA89+E90,BA89)</f>
        <v>569</v>
      </c>
      <c r="BB90" s="10">
        <f>IF(AY90,BB89-E90,BB89)</f>
        <v>151.75000000000023</v>
      </c>
      <c r="BC90"/>
      <c r="BD90" s="10"/>
      <c r="BE90" s="8">
        <f>IF(IF(BD90,1,0),IF(IF(MOD((BE89+TIME(0,E90,0)),1)&gt;D$1,1,0),IF(IF(MOD((BE89+TIME(0,E90,0)),1)&lt;D$4,1,0),BE89+TIME(0,E90,0),(MOD(BE89+TIME(0,E90,0),1)-D$4)+D$1),"Under"),BE89)</f>
        <v>0.3166666666471023</v>
      </c>
      <c r="BF90" s="18">
        <f>IF(BD90,BF89+E90,BF89)</f>
        <v>426</v>
      </c>
      <c r="BG90" s="10">
        <f>IF(BD90,BG89-E90,BG89)</f>
        <v>294.75000000000023</v>
      </c>
    </row>
    <row r="91" spans="1:59" hidden="1" x14ac:dyDescent="0.25">
      <c r="A91" s="17">
        <f>'St5 Input'!A76</f>
        <v>4</v>
      </c>
      <c r="B91" s="17">
        <f>'St5 Input'!B76</f>
        <v>4710</v>
      </c>
      <c r="C91" s="17" t="str">
        <f>'St5 Input'!C76</f>
        <v xml:space="preserve"> Awning</v>
      </c>
      <c r="D91" s="20">
        <f>'St5 Input'!D76</f>
        <v>30</v>
      </c>
      <c r="E91" s="20">
        <f t="shared" si="10"/>
        <v>30</v>
      </c>
      <c r="F91" s="10">
        <f>K91+P91+U91+AE91+AJ91+Z91+AO91+AT91+AY91+BD91</f>
        <v>1</v>
      </c>
      <c r="G91" s="20" t="str">
        <f>'St5 Input'!F76</f>
        <v xml:space="preserve"> NT</v>
      </c>
      <c r="H91" s="19" t="str">
        <f>'St5 Input'!G76</f>
        <v xml:space="preserve"> </v>
      </c>
      <c r="I91" s="8"/>
      <c r="K91" s="10"/>
      <c r="L91" s="8">
        <f t="shared" si="20"/>
        <v>42690.354166666664</v>
      </c>
      <c r="M91" s="10">
        <f t="shared" si="21"/>
        <v>0</v>
      </c>
      <c r="N91" s="10">
        <f t="shared" si="22"/>
        <v>720.75000000000023</v>
      </c>
      <c r="O91" s="12"/>
      <c r="P91" s="10"/>
      <c r="Q91" s="8">
        <f t="shared" si="23"/>
        <v>42690.354166666664</v>
      </c>
      <c r="R91" s="10">
        <f t="shared" si="24"/>
        <v>0</v>
      </c>
      <c r="S91" s="10">
        <f t="shared" si="25"/>
        <v>720.75000000000023</v>
      </c>
      <c r="T91" s="14"/>
      <c r="U91" s="7"/>
      <c r="V91" s="8">
        <f t="shared" si="26"/>
        <v>42690.354166666664</v>
      </c>
      <c r="W91" s="7">
        <f t="shared" si="28"/>
        <v>0</v>
      </c>
      <c r="X91" s="10">
        <f t="shared" si="27"/>
        <v>720.75000000000023</v>
      </c>
      <c r="Y91" s="14"/>
      <c r="Z91" s="7"/>
      <c r="AA91" s="8">
        <f>IF(IF(Z91,1,0),IF(IF(MOD((AA90+TIME(0,E91,0)),1)&gt;D$1,1,0),IF(IF(MOD((AA90+TIME(0,E91,0)),1)&lt;D$4,1,0),AA90+TIME(0,E91,0),(MOD(AA90+TIME(0,E91,0),1)-D$4)+D$1),"Under"),AA90)</f>
        <v>42690.354166666664</v>
      </c>
      <c r="AB91" s="10">
        <f>IF(Z91,AB90+E91,AB90)</f>
        <v>0</v>
      </c>
      <c r="AC91" s="10">
        <f>IF(Z91,AC90-E91,AC90)</f>
        <v>720.75000000000023</v>
      </c>
      <c r="AD91" s="14"/>
      <c r="AE91" s="7">
        <v>1</v>
      </c>
      <c r="AF91" s="8">
        <f>IF(IF(AE91,1,0),IF(IF(MOD((AF90+TIME(0,E91,0)),1)&gt;D$1,1,0),IF(IF(MOD((AF90+TIME(0,E91,0)),1)&lt;D$4,1,0),AF90+TIME(0,E91,0),(MOD(AF90+TIME(0,E91,0),1)-D$4)+D$1),"Under"),AF90)</f>
        <v>42690.383333333331</v>
      </c>
      <c r="AG91" s="7">
        <f>IF(P91,R90+E91,R90)</f>
        <v>0</v>
      </c>
      <c r="AH91" s="10">
        <f>IF(AE91,AH90-E91,AH90)</f>
        <v>678.75000000000023</v>
      </c>
      <c r="AI91" s="14"/>
      <c r="AJ91" s="7"/>
      <c r="AK91" s="8">
        <f>IF(IF(AJ91,1,0),IF(IF(MOD((AK90+TIME(0,E91,0)),1)&gt;D$1,1,0),IF(IF(MOD((AK90+TIME(0,E91,0)),1)&lt;D$4,1,0),AK90+TIME(0,E91,0),(MOD(AK90+TIME(0,E91,0),1)-D$4)+D$1),"Under"),AK90)</f>
        <v>42690.382638888877</v>
      </c>
      <c r="AL91" s="7">
        <f>IF(AJ91,AL90+E91,AL90)</f>
        <v>41</v>
      </c>
      <c r="AM91" s="10">
        <f>IF(AJ91,AM90-E91,AM90)</f>
        <v>679.75000000000023</v>
      </c>
      <c r="AN91" s="12"/>
      <c r="AO91" s="7"/>
      <c r="AP91" s="15">
        <f>IF(IF(AO91,1,0),IF(IF(MOD((AP90+TIME(0,E91,0)),1)&gt;D$1,1,0),IF(IF(MOD((AP90+TIME(0,E91,0)),1)&lt;D$4,1,0),AP90+TIME(0,E91,0),(MOD(AP90+TIME(0,E91,0),1)-D$4)+D$1),"Under"),AP90)</f>
        <v>0.32013888889293102</v>
      </c>
      <c r="AQ91" s="7">
        <f>IF(AO91,AQ90+E91,AQ90)</f>
        <v>431</v>
      </c>
      <c r="AR91" s="10">
        <f>IF(AO91,AR90-E91,AR90)</f>
        <v>289.75000000000023</v>
      </c>
      <c r="AS91" s="12"/>
      <c r="AT91" s="7"/>
      <c r="AU91" s="8">
        <f>IF(IF(AT91,1,0),IF(IF(MOD((AU90+TIME(0,E91,0)),1)&gt;D$1,1,0),IF(IF(MOD((AU90+TIME(0,E91,0)),1)&lt;D$4,1,0),AU90+TIME(0,E91,0),(MOD(AU90+TIME(0,E91,0),1)-D$4)+D$1),"Under"),AU90)</f>
        <v>42690.531944444447</v>
      </c>
      <c r="AV91" s="7">
        <f>IF(AT91,AV90+E91,AV90)</f>
        <v>256</v>
      </c>
      <c r="AW91" s="7">
        <f>IF(AT91,AW90-E91,AW90)</f>
        <v>464.75000000000023</v>
      </c>
      <c r="AY91" s="10"/>
      <c r="AZ91" s="8">
        <f>IF(IF(AY91,1,0),IF(IF(MOD((AZ90+TIME(0,E91,0)),1)&gt;D$1,1,0),IF(IF(MOD((AZ90+TIME(0,E91,0)),1)&lt;D$4,1,0),AZ90+TIME(0,E91,0),(MOD(AZ90+TIME(0,E91,0),1)-D$4)+D$1),"Under"),AZ90)</f>
        <v>0.41597222220378977</v>
      </c>
      <c r="BA91" s="7">
        <f>IF(AY91,BA90+E91,BA90)</f>
        <v>569</v>
      </c>
      <c r="BB91" s="10">
        <f>IF(AY91,BB90-E91,BB90)</f>
        <v>151.75000000000023</v>
      </c>
      <c r="BC91"/>
      <c r="BD91" s="10"/>
      <c r="BE91" s="8">
        <f>IF(IF(BD91,1,0),IF(IF(MOD((BE90+TIME(0,E91,0)),1)&gt;D$1,1,0),IF(IF(MOD((BE90+TIME(0,E91,0)),1)&lt;D$4,1,0),BE90+TIME(0,E91,0),(MOD(BE90+TIME(0,E91,0),1)-D$4)+D$1),"Under"),BE90)</f>
        <v>0.3166666666471023</v>
      </c>
      <c r="BF91" s="18">
        <f>IF(BD91,BF90+E91,BF90)</f>
        <v>426</v>
      </c>
      <c r="BG91" s="10">
        <f>IF(BD91,BG90-E91,BG90)</f>
        <v>294.75000000000023</v>
      </c>
    </row>
    <row r="92" spans="1:59" hidden="1" x14ac:dyDescent="0.25">
      <c r="A92" s="17">
        <f>'St5 Input'!A77</f>
        <v>4</v>
      </c>
      <c r="B92" s="17">
        <f>'St5 Input'!B77</f>
        <v>4720</v>
      </c>
      <c r="C92" s="17" t="str">
        <f>'St5 Input'!C77</f>
        <v xml:space="preserve"> Front Baggage Door</v>
      </c>
      <c r="D92" s="20">
        <f>'St5 Input'!D77</f>
        <v>10</v>
      </c>
      <c r="E92" s="20">
        <f t="shared" si="10"/>
        <v>10</v>
      </c>
      <c r="F92" s="10">
        <f>K92+P92+U92+AE92+AJ92+Z92+AO92+AT92+AY92+BD92</f>
        <v>1</v>
      </c>
      <c r="G92" s="20" t="str">
        <f>'St5 Input'!F77</f>
        <v xml:space="preserve"> NT</v>
      </c>
      <c r="H92" s="19" t="str">
        <f>'St5 Input'!G77</f>
        <v xml:space="preserve"> </v>
      </c>
      <c r="I92" s="8"/>
      <c r="K92" s="10"/>
      <c r="L92" s="8">
        <f t="shared" si="20"/>
        <v>42690.354166666664</v>
      </c>
      <c r="M92" s="10">
        <f t="shared" si="21"/>
        <v>0</v>
      </c>
      <c r="N92" s="10">
        <f t="shared" si="22"/>
        <v>720.75000000000023</v>
      </c>
      <c r="O92" s="12"/>
      <c r="P92" s="10"/>
      <c r="Q92" s="8">
        <f t="shared" si="23"/>
        <v>42690.354166666664</v>
      </c>
      <c r="R92" s="10">
        <f t="shared" si="24"/>
        <v>0</v>
      </c>
      <c r="S92" s="10">
        <f t="shared" si="25"/>
        <v>720.75000000000023</v>
      </c>
      <c r="T92" s="14"/>
      <c r="U92" s="7"/>
      <c r="V92" s="8">
        <f t="shared" si="26"/>
        <v>42690.354166666664</v>
      </c>
      <c r="W92" s="7">
        <f t="shared" si="28"/>
        <v>0</v>
      </c>
      <c r="X92" s="10">
        <f t="shared" si="27"/>
        <v>720.75000000000023</v>
      </c>
      <c r="Y92" s="14"/>
      <c r="Z92" s="7"/>
      <c r="AA92" s="8">
        <f>IF(IF(Z92,1,0),IF(IF(MOD((AA91+TIME(0,E92,0)),1)&gt;D$1,1,0),IF(IF(MOD((AA91+TIME(0,E92,0)),1)&lt;D$4,1,0),AA91+TIME(0,E92,0),(MOD(AA91+TIME(0,E92,0),1)-D$4)+D$1),"Under"),AA91)</f>
        <v>42690.354166666664</v>
      </c>
      <c r="AB92" s="10">
        <f>IF(Z92,AB91+E92,AB91)</f>
        <v>0</v>
      </c>
      <c r="AC92" s="10">
        <f>IF(Z92,AC91-E92,AC91)</f>
        <v>720.75000000000023</v>
      </c>
      <c r="AD92" s="14"/>
      <c r="AE92" s="7"/>
      <c r="AF92" s="8">
        <f>IF(IF(AE92,1,0),IF(IF(MOD((AF91+TIME(0,E92,0)),1)&gt;D$1,1,0),IF(IF(MOD((AF91+TIME(0,E92,0)),1)&lt;D$4,1,0),AF91+TIME(0,E92,0),(MOD(AF91+TIME(0,E92,0),1)-D$4)+D$1),"Under"),AF91)</f>
        <v>42690.383333333331</v>
      </c>
      <c r="AG92" s="7">
        <f>IF(P92,R91+E92,R91)</f>
        <v>0</v>
      </c>
      <c r="AH92" s="10">
        <f>IF(AE92,AH91-E92,AH91)</f>
        <v>678.75000000000023</v>
      </c>
      <c r="AI92" s="14"/>
      <c r="AJ92" s="7"/>
      <c r="AK92" s="8">
        <f>IF(IF(AJ92,1,0),IF(IF(MOD((AK91+TIME(0,E92,0)),1)&gt;D$1,1,0),IF(IF(MOD((AK91+TIME(0,E92,0)),1)&lt;D$4,1,0),AK91+TIME(0,E92,0),(MOD(AK91+TIME(0,E92,0),1)-D$4)+D$1),"Under"),AK91)</f>
        <v>42690.382638888877</v>
      </c>
      <c r="AL92" s="7">
        <f>IF(AJ92,AL91+E92,AL91)</f>
        <v>41</v>
      </c>
      <c r="AM92" s="10">
        <f>IF(AJ92,AM91-E92,AM91)</f>
        <v>679.75000000000023</v>
      </c>
      <c r="AN92" s="12"/>
      <c r="AO92" s="7"/>
      <c r="AP92" s="15">
        <f>IF(IF(AO92,1,0),IF(IF(MOD((AP91+TIME(0,E92,0)),1)&gt;D$1,1,0),IF(IF(MOD((AP91+TIME(0,E92,0)),1)&lt;D$4,1,0),AP91+TIME(0,E92,0),(MOD(AP91+TIME(0,E92,0),1)-D$4)+D$1),"Under"),AP91)</f>
        <v>0.32013888889293102</v>
      </c>
      <c r="AQ92" s="7">
        <f>IF(AO92,AQ91+E92,AQ91)</f>
        <v>431</v>
      </c>
      <c r="AR92" s="10">
        <f>IF(AO92,AR91-E92,AR91)</f>
        <v>289.75000000000023</v>
      </c>
      <c r="AS92" s="12"/>
      <c r="AT92" s="7"/>
      <c r="AU92" s="8">
        <f>IF(IF(AT92,1,0),IF(IF(MOD((AU91+TIME(0,E92,0)),1)&gt;D$1,1,0),IF(IF(MOD((AU91+TIME(0,E92,0)),1)&lt;D$4,1,0),AU91+TIME(0,E92,0),(MOD(AU91+TIME(0,E92,0),1)-D$4)+D$1),"Under"),AU91)</f>
        <v>42690.531944444447</v>
      </c>
      <c r="AV92" s="7">
        <f>IF(AT92,AV91+E92,AV91)</f>
        <v>256</v>
      </c>
      <c r="AW92" s="7">
        <f>IF(AT92,AW91-E92,AW91)</f>
        <v>464.75000000000023</v>
      </c>
      <c r="AY92" s="10">
        <v>1</v>
      </c>
      <c r="AZ92" s="8">
        <f>IF(IF(AY92,1,0),IF(IF(MOD((AZ91+TIME(0,E92,0)),1)&gt;D$1,1,0),IF(IF(MOD((AZ91+TIME(0,E92,0)),1)&lt;D$4,1,0),AZ91+TIME(0,E92,0),(MOD(AZ91+TIME(0,E92,0),1)-D$4)+D$1),"Under"),AZ91)</f>
        <v>0.42291666664823419</v>
      </c>
      <c r="BA92" s="7">
        <f>IF(AY92,BA91+E92,BA91)</f>
        <v>579</v>
      </c>
      <c r="BB92" s="10">
        <f>IF(AY92,BB91-E92,BB91)</f>
        <v>141.75000000000023</v>
      </c>
      <c r="BC92"/>
      <c r="BD92" s="10"/>
      <c r="BE92" s="8">
        <f>IF(IF(BD92,1,0),IF(IF(MOD((BE91+TIME(0,E92,0)),1)&gt;D$1,1,0),IF(IF(MOD((BE91+TIME(0,E92,0)),1)&lt;D$4,1,0),BE91+TIME(0,E92,0),(MOD(BE91+TIME(0,E92,0),1)-D$4)+D$1),"Under"),BE91)</f>
        <v>0.3166666666471023</v>
      </c>
      <c r="BF92" s="18">
        <f>IF(BD92,BF91+E92,BF91)</f>
        <v>426</v>
      </c>
      <c r="BG92" s="10">
        <f>IF(BD92,BG91-E92,BG91)</f>
        <v>294.75000000000023</v>
      </c>
    </row>
    <row r="93" spans="1:59" hidden="1" x14ac:dyDescent="0.25">
      <c r="A93" s="17">
        <f>'St5 Input'!A78</f>
        <v>4</v>
      </c>
      <c r="B93" s="17">
        <f>'St5 Input'!B78</f>
        <v>4730</v>
      </c>
      <c r="C93" s="17" t="str">
        <f>'St5 Input'!C78</f>
        <v xml:space="preserve"> Bathdoor</v>
      </c>
      <c r="D93" s="20">
        <f>'St5 Input'!D78</f>
        <v>10</v>
      </c>
      <c r="E93" s="20">
        <f t="shared" si="10"/>
        <v>10</v>
      </c>
      <c r="F93" s="10">
        <f>K93+P93+U93+AE93+AJ93+Z93+AO93+AT93+AY93+BD93</f>
        <v>1</v>
      </c>
      <c r="G93" s="20" t="str">
        <f>'St5 Input'!F78</f>
        <v xml:space="preserve"> RW</v>
      </c>
      <c r="H93" s="19" t="str">
        <f>'St5 Input'!G78</f>
        <v xml:space="preserve"> </v>
      </c>
      <c r="I93" s="8"/>
      <c r="K93" s="10"/>
      <c r="L93" s="8">
        <f t="shared" si="20"/>
        <v>42690.354166666664</v>
      </c>
      <c r="M93" s="10">
        <f t="shared" si="21"/>
        <v>0</v>
      </c>
      <c r="N93" s="10">
        <f t="shared" si="22"/>
        <v>720.75000000000023</v>
      </c>
      <c r="O93" s="12"/>
      <c r="P93" s="10"/>
      <c r="Q93" s="8">
        <f t="shared" si="23"/>
        <v>42690.354166666664</v>
      </c>
      <c r="R93" s="10">
        <f t="shared" si="24"/>
        <v>0</v>
      </c>
      <c r="S93" s="10">
        <f t="shared" si="25"/>
        <v>720.75000000000023</v>
      </c>
      <c r="T93" s="14"/>
      <c r="U93" s="7"/>
      <c r="V93" s="8">
        <f t="shared" si="26"/>
        <v>42690.354166666664</v>
      </c>
      <c r="W93" s="7">
        <f t="shared" si="28"/>
        <v>0</v>
      </c>
      <c r="X93" s="10">
        <f t="shared" si="27"/>
        <v>720.75000000000023</v>
      </c>
      <c r="Y93" s="14"/>
      <c r="Z93" s="7"/>
      <c r="AA93" s="8">
        <f>IF(IF(Z93,1,0),IF(IF(MOD((AA92+TIME(0,E93,0)),1)&gt;D$1,1,0),IF(IF(MOD((AA92+TIME(0,E93,0)),1)&lt;D$4,1,0),AA92+TIME(0,E93,0),(MOD(AA92+TIME(0,E93,0),1)-D$4)+D$1),"Under"),AA92)</f>
        <v>42690.354166666664</v>
      </c>
      <c r="AB93" s="10">
        <f>IF(Z93,AB92+E93,AB92)</f>
        <v>0</v>
      </c>
      <c r="AC93" s="10">
        <f>IF(Z93,AC92-E93,AC92)</f>
        <v>720.75000000000023</v>
      </c>
      <c r="AD93" s="14"/>
      <c r="AE93" s="7"/>
      <c r="AF93" s="8">
        <f>IF(IF(AE93,1,0),IF(IF(MOD((AF92+TIME(0,E93,0)),1)&gt;D$1,1,0),IF(IF(MOD((AF92+TIME(0,E93,0)),1)&lt;D$4,1,0),AF92+TIME(0,E93,0),(MOD(AF92+TIME(0,E93,0),1)-D$4)+D$1),"Under"),AF92)</f>
        <v>42690.383333333331</v>
      </c>
      <c r="AG93" s="7">
        <f>IF(P93,R92+E93,R92)</f>
        <v>0</v>
      </c>
      <c r="AH93" s="10">
        <f>IF(AE93,AH92-E93,AH92)</f>
        <v>678.75000000000023</v>
      </c>
      <c r="AI93" s="14"/>
      <c r="AJ93" s="7"/>
      <c r="AK93" s="8">
        <f>IF(IF(AJ93,1,0),IF(IF(MOD((AK92+TIME(0,E93,0)),1)&gt;D$1,1,0),IF(IF(MOD((AK92+TIME(0,E93,0)),1)&lt;D$4,1,0),AK92+TIME(0,E93,0),(MOD(AK92+TIME(0,E93,0),1)-D$4)+D$1),"Under"),AK92)</f>
        <v>42690.382638888877</v>
      </c>
      <c r="AL93" s="7">
        <f>IF(AJ93,AL92+E93,AL92)</f>
        <v>41</v>
      </c>
      <c r="AM93" s="10">
        <f>IF(AJ93,AM92-E93,AM92)</f>
        <v>679.75000000000023</v>
      </c>
      <c r="AN93" s="12"/>
      <c r="AO93" s="7"/>
      <c r="AP93" s="15">
        <f>IF(IF(AO93,1,0),IF(IF(MOD((AP92+TIME(0,E93,0)),1)&gt;D$1,1,0),IF(IF(MOD((AP92+TIME(0,E93,0)),1)&lt;D$4,1,0),AP92+TIME(0,E93,0),(MOD(AP92+TIME(0,E93,0),1)-D$4)+D$1),"Under"),AP92)</f>
        <v>0.32013888889293102</v>
      </c>
      <c r="AQ93" s="7">
        <f>IF(AO93,AQ92+E93,AQ92)</f>
        <v>431</v>
      </c>
      <c r="AR93" s="10">
        <f>IF(AO93,AR92-E93,AR92)</f>
        <v>289.75000000000023</v>
      </c>
      <c r="AS93" s="12"/>
      <c r="AT93" s="7"/>
      <c r="AU93" s="8">
        <f>IF(IF(AT93,1,0),IF(IF(MOD((AU92+TIME(0,E93,0)),1)&gt;D$1,1,0),IF(IF(MOD((AU92+TIME(0,E93,0)),1)&lt;D$4,1,0),AU92+TIME(0,E93,0),(MOD(AU92+TIME(0,E93,0),1)-D$4)+D$1),"Under"),AU92)</f>
        <v>42690.531944444447</v>
      </c>
      <c r="AV93" s="7">
        <f>IF(AT93,AV92+E93,AV92)</f>
        <v>256</v>
      </c>
      <c r="AW93" s="7">
        <f>IF(AT93,AW92-E93,AW92)</f>
        <v>464.75000000000023</v>
      </c>
      <c r="AY93" s="10">
        <v>1</v>
      </c>
      <c r="AZ93" s="8">
        <f>IF(IF(AY93,1,0),IF(IF(MOD((AZ92+TIME(0,E93,0)),1)&gt;D$1,1,0),IF(IF(MOD((AZ92+TIME(0,E93,0)),1)&lt;D$4,1,0),AZ92+TIME(0,E93,0),(MOD(AZ92+TIME(0,E93,0),1)-D$4)+D$1),"Under"),AZ92)</f>
        <v>0.4298611110926786</v>
      </c>
      <c r="BA93" s="7">
        <f>IF(AY93,BA92+E93,BA92)</f>
        <v>589</v>
      </c>
      <c r="BB93" s="10">
        <f>IF(AY93,BB92-E93,BB92)</f>
        <v>131.75000000000023</v>
      </c>
      <c r="BC93"/>
      <c r="BD93" s="10"/>
      <c r="BE93" s="8">
        <f>IF(IF(BD93,1,0),IF(IF(MOD((BE92+TIME(0,E93,0)),1)&gt;D$1,1,0),IF(IF(MOD((BE92+TIME(0,E93,0)),1)&lt;D$4,1,0),BE92+TIME(0,E93,0),(MOD(BE92+TIME(0,E93,0),1)-D$4)+D$1),"Under"),BE92)</f>
        <v>0.3166666666471023</v>
      </c>
      <c r="BF93" s="18">
        <f>IF(BD93,BF92+E93,BF92)</f>
        <v>426</v>
      </c>
      <c r="BG93" s="10">
        <f>IF(BD93,BG92-E93,BG92)</f>
        <v>294.75000000000023</v>
      </c>
    </row>
    <row r="94" spans="1:59" hidden="1" x14ac:dyDescent="0.25">
      <c r="A94" s="17">
        <f>'St5 Input'!A79</f>
        <v>4</v>
      </c>
      <c r="B94" s="17">
        <f>'St5 Input'!B79</f>
        <v>4740</v>
      </c>
      <c r="C94" s="17" t="str">
        <f>'St5 Input'!C79</f>
        <v xml:space="preserve"> Trim Bathroom Door</v>
      </c>
      <c r="D94" s="20">
        <f>'St5 Input'!D79</f>
        <v>15</v>
      </c>
      <c r="E94" s="20">
        <f t="shared" si="10"/>
        <v>15</v>
      </c>
      <c r="F94" s="10">
        <f>K94+P94+U94+AE94+AJ94+Z94+AO94+AT94+AY94+BD94</f>
        <v>1</v>
      </c>
      <c r="G94" s="20" t="str">
        <f>'St5 Input'!F79</f>
        <v xml:space="preserve"> RW</v>
      </c>
      <c r="H94" s="19" t="str">
        <f>'St5 Input'!G79</f>
        <v xml:space="preserve"> </v>
      </c>
      <c r="I94" s="8"/>
      <c r="K94" s="10"/>
      <c r="L94" s="8">
        <f t="shared" si="20"/>
        <v>42690.354166666664</v>
      </c>
      <c r="M94" s="10">
        <f t="shared" si="21"/>
        <v>0</v>
      </c>
      <c r="N94" s="10">
        <f t="shared" si="22"/>
        <v>720.75000000000023</v>
      </c>
      <c r="O94" s="12"/>
      <c r="P94" s="10"/>
      <c r="Q94" s="8">
        <f t="shared" si="23"/>
        <v>42690.354166666664</v>
      </c>
      <c r="R94" s="10">
        <f t="shared" si="24"/>
        <v>0</v>
      </c>
      <c r="S94" s="10">
        <f t="shared" si="25"/>
        <v>720.75000000000023</v>
      </c>
      <c r="T94" s="14"/>
      <c r="U94" s="7"/>
      <c r="V94" s="8">
        <f t="shared" si="26"/>
        <v>42690.354166666664</v>
      </c>
      <c r="W94" s="7">
        <f t="shared" si="28"/>
        <v>0</v>
      </c>
      <c r="X94" s="10">
        <f t="shared" si="27"/>
        <v>720.75000000000023</v>
      </c>
      <c r="Y94" s="14"/>
      <c r="Z94" s="7"/>
      <c r="AA94" s="8">
        <f>IF(IF(Z94,1,0),IF(IF(MOD((AA93+TIME(0,E94,0)),1)&gt;D$1,1,0),IF(IF(MOD((AA93+TIME(0,E94,0)),1)&lt;D$4,1,0),AA93+TIME(0,E94,0),(MOD(AA93+TIME(0,E94,0),1)-D$4)+D$1),"Under"),AA93)</f>
        <v>42690.354166666664</v>
      </c>
      <c r="AB94" s="10">
        <f>IF(Z94,AB93+E94,AB93)</f>
        <v>0</v>
      </c>
      <c r="AC94" s="10">
        <f>IF(Z94,AC93-E94,AC93)</f>
        <v>720.75000000000023</v>
      </c>
      <c r="AD94" s="14"/>
      <c r="AE94" s="7"/>
      <c r="AF94" s="8">
        <f>IF(IF(AE94,1,0),IF(IF(MOD((AF93+TIME(0,E94,0)),1)&gt;D$1,1,0),IF(IF(MOD((AF93+TIME(0,E94,0)),1)&lt;D$4,1,0),AF93+TIME(0,E94,0),(MOD(AF93+TIME(0,E94,0),1)-D$4)+D$1),"Under"),AF93)</f>
        <v>42690.383333333331</v>
      </c>
      <c r="AG94" s="7">
        <f>IF(P94,R93+E94,R93)</f>
        <v>0</v>
      </c>
      <c r="AH94" s="10">
        <f>IF(AE94,AH93-E94,AH93)</f>
        <v>678.75000000000023</v>
      </c>
      <c r="AI94" s="14"/>
      <c r="AJ94" s="7"/>
      <c r="AK94" s="8">
        <f>IF(IF(AJ94,1,0),IF(IF(MOD((AK93+TIME(0,E94,0)),1)&gt;D$1,1,0),IF(IF(MOD((AK93+TIME(0,E94,0)),1)&lt;D$4,1,0),AK93+TIME(0,E94,0),(MOD(AK93+TIME(0,E94,0),1)-D$4)+D$1),"Under"),AK93)</f>
        <v>42690.382638888877</v>
      </c>
      <c r="AL94" s="7">
        <f>IF(AJ94,AL93+E94,AL93)</f>
        <v>41</v>
      </c>
      <c r="AM94" s="10">
        <f>IF(AJ94,AM93-E94,AM93)</f>
        <v>679.75000000000023</v>
      </c>
      <c r="AN94" s="12"/>
      <c r="AO94" s="7"/>
      <c r="AP94" s="15">
        <f>IF(IF(AO94,1,0),IF(IF(MOD((AP93+TIME(0,E94,0)),1)&gt;D$1,1,0),IF(IF(MOD((AP93+TIME(0,E94,0)),1)&lt;D$4,1,0),AP93+TIME(0,E94,0),(MOD(AP93+TIME(0,E94,0),1)-D$4)+D$1),"Under"),AP93)</f>
        <v>0.32013888889293102</v>
      </c>
      <c r="AQ94" s="7">
        <f>IF(AO94,AQ93+E94,AQ93)</f>
        <v>431</v>
      </c>
      <c r="AR94" s="10">
        <f>IF(AO94,AR93-E94,AR93)</f>
        <v>289.75000000000023</v>
      </c>
      <c r="AS94" s="12"/>
      <c r="AT94" s="7"/>
      <c r="AU94" s="8">
        <f>IF(IF(AT94,1,0),IF(IF(MOD((AU93+TIME(0,E94,0)),1)&gt;D$1,1,0),IF(IF(MOD((AU93+TIME(0,E94,0)),1)&lt;D$4,1,0),AU93+TIME(0,E94,0),(MOD(AU93+TIME(0,E94,0),1)-D$4)+D$1),"Under"),AU93)</f>
        <v>42690.531944444447</v>
      </c>
      <c r="AV94" s="7">
        <f>IF(AT94,AV93+E94,AV93)</f>
        <v>256</v>
      </c>
      <c r="AW94" s="7">
        <f>IF(AT94,AW93-E94,AW93)</f>
        <v>464.75000000000023</v>
      </c>
      <c r="AY94" s="10">
        <v>1</v>
      </c>
      <c r="AZ94" s="8">
        <f>IF(IF(AY94,1,0),IF(IF(MOD((AZ93+TIME(0,E94,0)),1)&gt;D$1,1,0),IF(IF(MOD((AZ93+TIME(0,E94,0)),1)&lt;D$4,1,0),AZ93+TIME(0,E94,0),(MOD(AZ93+TIME(0,E94,0),1)-D$4)+D$1),"Under"),AZ93)</f>
        <v>0.44027777775934529</v>
      </c>
      <c r="BA94" s="7">
        <f>IF(AY94,BA93+E94,BA93)</f>
        <v>604</v>
      </c>
      <c r="BB94" s="10">
        <f>IF(AY94,BB93-E94,BB93)</f>
        <v>116.75000000000023</v>
      </c>
      <c r="BC94"/>
      <c r="BD94" s="10"/>
      <c r="BE94" s="8">
        <f>IF(IF(BD94,1,0),IF(IF(MOD((BE93+TIME(0,E94,0)),1)&gt;D$1,1,0),IF(IF(MOD((BE93+TIME(0,E94,0)),1)&lt;D$4,1,0),BE93+TIME(0,E94,0),(MOD(BE93+TIME(0,E94,0),1)-D$4)+D$1),"Under"),BE93)</f>
        <v>0.3166666666471023</v>
      </c>
      <c r="BF94" s="18">
        <f>IF(BD94,BF93+E94,BF93)</f>
        <v>426</v>
      </c>
      <c r="BG94" s="10">
        <f>IF(BD94,BG93-E94,BG93)</f>
        <v>294.75000000000023</v>
      </c>
    </row>
    <row r="95" spans="1:59" hidden="1" x14ac:dyDescent="0.25">
      <c r="A95" s="17">
        <f>'St5 Input'!A80</f>
        <v>4</v>
      </c>
      <c r="B95" s="17">
        <f>'St5 Input'!B80</f>
        <v>4780</v>
      </c>
      <c r="C95" s="17" t="str">
        <f>'St5 Input'!C80</f>
        <v xml:space="preserve"> Prep Bed Door - RS</v>
      </c>
      <c r="D95" s="20">
        <f>'St5 Input'!D80</f>
        <v>33</v>
      </c>
      <c r="E95" s="20">
        <f t="shared" si="10"/>
        <v>33</v>
      </c>
      <c r="F95" s="10">
        <f>K95+P95+U95+AE95+AJ95+Z95+AO95+AT95+AY95+BD95</f>
        <v>1</v>
      </c>
      <c r="G95" s="20" t="str">
        <f>'St5 Input'!F80</f>
        <v xml:space="preserve"> SR</v>
      </c>
      <c r="H95" s="19" t="str">
        <f>'St5 Input'!G80</f>
        <v xml:space="preserve"> </v>
      </c>
      <c r="I95" s="8"/>
      <c r="K95" s="10"/>
      <c r="L95" s="8">
        <f t="shared" si="20"/>
        <v>42690.354166666664</v>
      </c>
      <c r="M95" s="10">
        <f t="shared" si="21"/>
        <v>0</v>
      </c>
      <c r="N95" s="10">
        <f t="shared" si="22"/>
        <v>720.75000000000023</v>
      </c>
      <c r="O95" s="12"/>
      <c r="P95" s="10"/>
      <c r="Q95" s="8">
        <f t="shared" si="23"/>
        <v>42690.354166666664</v>
      </c>
      <c r="R95" s="10">
        <f t="shared" si="24"/>
        <v>0</v>
      </c>
      <c r="S95" s="10">
        <f t="shared" si="25"/>
        <v>720.75000000000023</v>
      </c>
      <c r="T95" s="14"/>
      <c r="U95" s="7"/>
      <c r="V95" s="8">
        <f t="shared" si="26"/>
        <v>42690.354166666664</v>
      </c>
      <c r="W95" s="7">
        <f t="shared" si="28"/>
        <v>0</v>
      </c>
      <c r="X95" s="10">
        <f t="shared" si="27"/>
        <v>720.75000000000023</v>
      </c>
      <c r="Y95" s="14"/>
      <c r="Z95" s="7"/>
      <c r="AA95" s="8">
        <f>IF(IF(Z95,1,0),IF(IF(MOD((AA94+TIME(0,E95,0)),1)&gt;D$1,1,0),IF(IF(MOD((AA94+TIME(0,E95,0)),1)&lt;D$4,1,0),AA94+TIME(0,E95,0),(MOD(AA94+TIME(0,E95,0),1)-D$4)+D$1),"Under"),AA94)</f>
        <v>42690.354166666664</v>
      </c>
      <c r="AB95" s="10">
        <f>IF(Z95,AB94+E95,AB94)</f>
        <v>0</v>
      </c>
      <c r="AC95" s="10">
        <f>IF(Z95,AC94-E95,AC94)</f>
        <v>720.75000000000023</v>
      </c>
      <c r="AD95" s="14"/>
      <c r="AE95" s="7"/>
      <c r="AF95" s="8">
        <f>IF(IF(AE95,1,0),IF(IF(MOD((AF94+TIME(0,E95,0)),1)&gt;D$1,1,0),IF(IF(MOD((AF94+TIME(0,E95,0)),1)&lt;D$4,1,0),AF94+TIME(0,E95,0),(MOD(AF94+TIME(0,E95,0),1)-D$4)+D$1),"Under"),AF94)</f>
        <v>42690.383333333331</v>
      </c>
      <c r="AG95" s="7">
        <f>IF(P95,R94+E95,R94)</f>
        <v>0</v>
      </c>
      <c r="AH95" s="10">
        <f>IF(AE95,AH94-E95,AH94)</f>
        <v>678.75000000000023</v>
      </c>
      <c r="AI95" s="14"/>
      <c r="AJ95" s="7"/>
      <c r="AK95" s="8">
        <f>IF(IF(AJ95,1,0),IF(IF(MOD((AK94+TIME(0,E95,0)),1)&gt;D$1,1,0),IF(IF(MOD((AK94+TIME(0,E95,0)),1)&lt;D$4,1,0),AK94+TIME(0,E95,0),(MOD(AK94+TIME(0,E95,0),1)-D$4)+D$1),"Under"),AK94)</f>
        <v>42690.382638888877</v>
      </c>
      <c r="AL95" s="7">
        <f>IF(AJ95,AL94+E95,AL94)</f>
        <v>41</v>
      </c>
      <c r="AM95" s="10">
        <f>IF(AJ95,AM94-E95,AM94)</f>
        <v>679.75000000000023</v>
      </c>
      <c r="AN95" s="12"/>
      <c r="AO95" s="7"/>
      <c r="AP95" s="15">
        <f>IF(IF(AO95,1,0),IF(IF(MOD((AP94+TIME(0,E95,0)),1)&gt;D$1,1,0),IF(IF(MOD((AP94+TIME(0,E95,0)),1)&lt;D$4,1,0),AP94+TIME(0,E95,0),(MOD(AP94+TIME(0,E95,0),1)-D$4)+D$1),"Under"),AP94)</f>
        <v>0.32013888889293102</v>
      </c>
      <c r="AQ95" s="7">
        <f>IF(AO95,AQ94+E95,AQ94)</f>
        <v>431</v>
      </c>
      <c r="AR95" s="10">
        <f>IF(AO95,AR94-E95,AR94)</f>
        <v>289.75000000000023</v>
      </c>
      <c r="AS95" s="12"/>
      <c r="AT95" s="7">
        <v>1</v>
      </c>
      <c r="AU95" s="8">
        <f>IF(IF(AT95,1,0),IF(IF(MOD((AU94+TIME(0,E95,0)),1)&gt;D$1,1,0),IF(IF(MOD((AU94+TIME(0,E95,0)),1)&lt;D$4,1,0),AU94+TIME(0,E95,0),(MOD(AU94+TIME(0,E95,0),1)-D$4)+D$1),"Under"),AU94)</f>
        <v>0.2215277777819816</v>
      </c>
      <c r="AV95" s="7">
        <f>IF(AT95,AV94+E95,AV94)</f>
        <v>289</v>
      </c>
      <c r="AW95" s="7">
        <f>IF(AT95,AW94-E95,AW94)</f>
        <v>431.75000000000023</v>
      </c>
      <c r="AY95" s="10"/>
      <c r="AZ95" s="8">
        <f>IF(IF(AY95,1,0),IF(IF(MOD((AZ94+TIME(0,E95,0)),1)&gt;D$1,1,0),IF(IF(MOD((AZ94+TIME(0,E95,0)),1)&lt;D$4,1,0),AZ94+TIME(0,E95,0),(MOD(AZ94+TIME(0,E95,0),1)-D$4)+D$1),"Under"),AZ94)</f>
        <v>0.44027777775934529</v>
      </c>
      <c r="BA95" s="7">
        <f>IF(AY95,BA94+E95,BA94)</f>
        <v>604</v>
      </c>
      <c r="BB95" s="10">
        <f>IF(AY95,BB94-E95,BB94)</f>
        <v>116.75000000000023</v>
      </c>
      <c r="BC95"/>
      <c r="BD95" s="10"/>
      <c r="BE95" s="8">
        <f>IF(IF(BD95,1,0),IF(IF(MOD((BE94+TIME(0,E95,0)),1)&gt;D$1,1,0),IF(IF(MOD((BE94+TIME(0,E95,0)),1)&lt;D$4,1,0),BE94+TIME(0,E95,0),(MOD(BE94+TIME(0,E95,0),1)-D$4)+D$1),"Under"),BE94)</f>
        <v>0.3166666666471023</v>
      </c>
      <c r="BF95" s="18">
        <f>IF(BD95,BF94+E95,BF94)</f>
        <v>426</v>
      </c>
      <c r="BG95" s="10">
        <f>IF(BD95,BG94-E95,BG94)</f>
        <v>294.75000000000023</v>
      </c>
    </row>
    <row r="96" spans="1:59" hidden="1" x14ac:dyDescent="0.25">
      <c r="A96" s="17">
        <f>'St5 Input'!A81</f>
        <v>4</v>
      </c>
      <c r="B96" s="17">
        <f>'St5 Input'!B81</f>
        <v>4800</v>
      </c>
      <c r="C96" s="17" t="str">
        <f>'St5 Input'!C81</f>
        <v xml:space="preserve"> Install Bed Door - RS</v>
      </c>
      <c r="D96" s="20">
        <f>'St5 Input'!D81</f>
        <v>217</v>
      </c>
      <c r="E96" s="20">
        <f t="shared" si="10"/>
        <v>217</v>
      </c>
      <c r="F96" s="10">
        <f>K96+P96+U96+AE96+AJ96+Z96+AO96+AT96+AY96+BD96</f>
        <v>1</v>
      </c>
      <c r="G96" s="20" t="str">
        <f>'St5 Input'!F81</f>
        <v xml:space="preserve"> MH</v>
      </c>
      <c r="H96" s="19" t="str">
        <f>'St5 Input'!G81</f>
        <v xml:space="preserve"> </v>
      </c>
      <c r="I96" s="8"/>
      <c r="K96" s="10"/>
      <c r="L96" s="8">
        <f t="shared" si="20"/>
        <v>42690.354166666664</v>
      </c>
      <c r="M96" s="10">
        <f t="shared" si="21"/>
        <v>0</v>
      </c>
      <c r="N96" s="10">
        <f t="shared" si="22"/>
        <v>720.75000000000023</v>
      </c>
      <c r="O96" s="12"/>
      <c r="P96" s="10"/>
      <c r="Q96" s="8">
        <f t="shared" si="23"/>
        <v>42690.354166666664</v>
      </c>
      <c r="R96" s="10">
        <f t="shared" si="24"/>
        <v>0</v>
      </c>
      <c r="S96" s="10">
        <f t="shared" si="25"/>
        <v>720.75000000000023</v>
      </c>
      <c r="T96" s="14"/>
      <c r="U96" s="7"/>
      <c r="V96" s="8">
        <f t="shared" si="26"/>
        <v>42690.354166666664</v>
      </c>
      <c r="W96" s="7">
        <f t="shared" si="28"/>
        <v>0</v>
      </c>
      <c r="X96" s="10">
        <f t="shared" si="27"/>
        <v>720.75000000000023</v>
      </c>
      <c r="Y96" s="14"/>
      <c r="Z96" s="7"/>
      <c r="AA96" s="8">
        <f>IF(IF(Z96,1,0),IF(IF(MOD((AA95+TIME(0,E96,0)),1)&gt;D$1,1,0),IF(IF(MOD((AA95+TIME(0,E96,0)),1)&lt;D$4,1,0),AA95+TIME(0,E96,0),(MOD(AA95+TIME(0,E96,0),1)-D$4)+D$1),"Under"),AA95)</f>
        <v>42690.354166666664</v>
      </c>
      <c r="AB96" s="10">
        <f>IF(Z96,AB95+E96,AB95)</f>
        <v>0</v>
      </c>
      <c r="AC96" s="10">
        <f>IF(Z96,AC95-E96,AC95)</f>
        <v>720.75000000000023</v>
      </c>
      <c r="AD96" s="14"/>
      <c r="AE96" s="7"/>
      <c r="AF96" s="8">
        <f>IF(IF(AE96,1,0),IF(IF(MOD((AF95+TIME(0,E96,0)),1)&gt;D$1,1,0),IF(IF(MOD((AF95+TIME(0,E96,0)),1)&lt;D$4,1,0),AF95+TIME(0,E96,0),(MOD(AF95+TIME(0,E96,0),1)-D$4)+D$1),"Under"),AF95)</f>
        <v>42690.383333333331</v>
      </c>
      <c r="AG96" s="7">
        <f>IF(P96,R95+E96,R95)</f>
        <v>0</v>
      </c>
      <c r="AH96" s="10">
        <f>IF(AE96,AH95-E96,AH95)</f>
        <v>678.75000000000023</v>
      </c>
      <c r="AI96" s="14"/>
      <c r="AJ96" s="7"/>
      <c r="AK96" s="8">
        <f>IF(IF(AJ96,1,0),IF(IF(MOD((AK95+TIME(0,E96,0)),1)&gt;D$1,1,0),IF(IF(MOD((AK95+TIME(0,E96,0)),1)&lt;D$4,1,0),AK95+TIME(0,E96,0),(MOD(AK95+TIME(0,E96,0),1)-D$4)+D$1),"Under"),AK95)</f>
        <v>42690.382638888877</v>
      </c>
      <c r="AL96" s="7">
        <f>IF(AJ96,AL95+E96,AL95)</f>
        <v>41</v>
      </c>
      <c r="AM96" s="10">
        <f>IF(AJ96,AM95-E96,AM95)</f>
        <v>679.75000000000023</v>
      </c>
      <c r="AN96" s="12"/>
      <c r="AO96" s="7"/>
      <c r="AP96" s="15">
        <f>IF(IF(AO96,1,0),IF(IF(MOD((AP95+TIME(0,E96,0)),1)&gt;D$1,1,0),IF(IF(MOD((AP95+TIME(0,E96,0)),1)&lt;D$4,1,0),AP95+TIME(0,E96,0),(MOD(AP95+TIME(0,E96,0),1)-D$4)+D$1),"Under"),AP95)</f>
        <v>0.32013888889293102</v>
      </c>
      <c r="AQ96" s="7">
        <f>IF(AO96,AQ95+E96,AQ95)</f>
        <v>431</v>
      </c>
      <c r="AR96" s="10">
        <f>IF(AO96,AR95-E96,AR95)</f>
        <v>289.75000000000023</v>
      </c>
      <c r="AS96" s="12"/>
      <c r="AT96" s="7">
        <v>1</v>
      </c>
      <c r="AU96" s="8">
        <f>IF(IF(AT96,1,0),IF(IF(MOD((AU95+TIME(0,E96,0)),1)&gt;D$1,1,0),IF(IF(MOD((AU95+TIME(0,E96,0)),1)&lt;D$4,1,0),AU95+TIME(0,E96,0),(MOD(AU95+TIME(0,E96,0),1)-D$4)+D$1),"Under"),AU95)</f>
        <v>0.37222222222642604</v>
      </c>
      <c r="AV96" s="7">
        <f>IF(AT96,AV95+E96,AV95)</f>
        <v>506</v>
      </c>
      <c r="AW96" s="7">
        <f>IF(AT96,AW95-E96,AW95)</f>
        <v>214.75000000000023</v>
      </c>
      <c r="AY96" s="10"/>
      <c r="AZ96" s="8">
        <f>IF(IF(AY96,1,0),IF(IF(MOD((AZ95+TIME(0,E96,0)),1)&gt;D$1,1,0),IF(IF(MOD((AZ95+TIME(0,E96,0)),1)&lt;D$4,1,0),AZ95+TIME(0,E96,0),(MOD(AZ95+TIME(0,E96,0),1)-D$4)+D$1),"Under"),AZ95)</f>
        <v>0.44027777775934529</v>
      </c>
      <c r="BA96" s="7">
        <f>IF(AY96,BA95+E96,BA95)</f>
        <v>604</v>
      </c>
      <c r="BB96" s="10">
        <f>IF(AY96,BB95-E96,BB95)</f>
        <v>116.75000000000023</v>
      </c>
      <c r="BC96"/>
      <c r="BD96" s="10"/>
      <c r="BE96" s="8">
        <f>IF(IF(BD96,1,0),IF(IF(MOD((BE95+TIME(0,E96,0)),1)&gt;D$1,1,0),IF(IF(MOD((BE95+TIME(0,E96,0)),1)&lt;D$4,1,0),BE95+TIME(0,E96,0),(MOD(BE95+TIME(0,E96,0),1)-D$4)+D$1),"Under"),BE95)</f>
        <v>0.3166666666471023</v>
      </c>
      <c r="BF96" s="18">
        <f>IF(BD96,BF95+E96,BF95)</f>
        <v>426</v>
      </c>
      <c r="BG96" s="10">
        <f>IF(BD96,BG95-E96,BG95)</f>
        <v>294.75000000000023</v>
      </c>
    </row>
    <row r="97" spans="1:59" hidden="1" x14ac:dyDescent="0.25">
      <c r="A97" s="17">
        <f>'St5 Input'!A82</f>
        <v>4</v>
      </c>
      <c r="B97" s="17">
        <f>'St5 Input'!B82</f>
        <v>4880</v>
      </c>
      <c r="C97" s="17" t="str">
        <f>'St5 Input'!C82</f>
        <v xml:space="preserve"> Install Dinette CS - Rear</v>
      </c>
      <c r="D97" s="20">
        <f>'St5 Input'!D82</f>
        <v>45</v>
      </c>
      <c r="E97" s="20">
        <f t="shared" si="10"/>
        <v>45</v>
      </c>
      <c r="F97" s="10">
        <f>K97+P97+U97+AE97+AJ97+Z97+AO97+AT97+AY97+BD97</f>
        <v>1</v>
      </c>
      <c r="G97" s="20" t="str">
        <f>'St5 Input'!F82</f>
        <v xml:space="preserve"> RW</v>
      </c>
      <c r="H97" s="19" t="str">
        <f>'St5 Input'!G82</f>
        <v xml:space="preserve"> </v>
      </c>
      <c r="I97" s="8"/>
      <c r="K97" s="10"/>
      <c r="L97" s="8">
        <f t="shared" si="20"/>
        <v>42690.354166666664</v>
      </c>
      <c r="M97" s="10">
        <f t="shared" si="21"/>
        <v>0</v>
      </c>
      <c r="N97" s="10">
        <f t="shared" si="22"/>
        <v>720.75000000000023</v>
      </c>
      <c r="O97" s="12"/>
      <c r="P97" s="10"/>
      <c r="Q97" s="8">
        <f t="shared" si="23"/>
        <v>42690.354166666664</v>
      </c>
      <c r="R97" s="10">
        <f t="shared" si="24"/>
        <v>0</v>
      </c>
      <c r="S97" s="10">
        <f t="shared" si="25"/>
        <v>720.75000000000023</v>
      </c>
      <c r="T97" s="14"/>
      <c r="U97" s="7"/>
      <c r="V97" s="8">
        <f t="shared" si="26"/>
        <v>42690.354166666664</v>
      </c>
      <c r="W97" s="7">
        <f t="shared" si="28"/>
        <v>0</v>
      </c>
      <c r="X97" s="10">
        <f t="shared" si="27"/>
        <v>720.75000000000023</v>
      </c>
      <c r="Y97" s="14"/>
      <c r="Z97" s="7"/>
      <c r="AA97" s="8">
        <f>IF(IF(Z97,1,0),IF(IF(MOD((AA96+TIME(0,E97,0)),1)&gt;D$1,1,0),IF(IF(MOD((AA96+TIME(0,E97,0)),1)&lt;D$4,1,0),AA96+TIME(0,E97,0),(MOD(AA96+TIME(0,E97,0),1)-D$4)+D$1),"Under"),AA96)</f>
        <v>42690.354166666664</v>
      </c>
      <c r="AB97" s="10">
        <f>IF(Z97,AB96+E97,AB96)</f>
        <v>0</v>
      </c>
      <c r="AC97" s="10">
        <f>IF(Z97,AC96-E97,AC96)</f>
        <v>720.75000000000023</v>
      </c>
      <c r="AD97" s="14"/>
      <c r="AE97" s="7"/>
      <c r="AF97" s="8">
        <f>IF(IF(AE97,1,0),IF(IF(MOD((AF96+TIME(0,E97,0)),1)&gt;D$1,1,0),IF(IF(MOD((AF96+TIME(0,E97,0)),1)&lt;D$4,1,0),AF96+TIME(0,E97,0),(MOD(AF96+TIME(0,E97,0),1)-D$4)+D$1),"Under"),AF96)</f>
        <v>42690.383333333331</v>
      </c>
      <c r="AG97" s="7">
        <f>IF(P97,R96+E97,R96)</f>
        <v>0</v>
      </c>
      <c r="AH97" s="10">
        <f>IF(AE97,AH96-E97,AH96)</f>
        <v>678.75000000000023</v>
      </c>
      <c r="AI97" s="14"/>
      <c r="AJ97" s="7"/>
      <c r="AK97" s="8">
        <f>IF(IF(AJ97,1,0),IF(IF(MOD((AK96+TIME(0,E97,0)),1)&gt;D$1,1,0),IF(IF(MOD((AK96+TIME(0,E97,0)),1)&lt;D$4,1,0),AK96+TIME(0,E97,0),(MOD(AK96+TIME(0,E97,0),1)-D$4)+D$1),"Under"),AK96)</f>
        <v>42690.382638888877</v>
      </c>
      <c r="AL97" s="7">
        <f>IF(AJ97,AL96+E97,AL96)</f>
        <v>41</v>
      </c>
      <c r="AM97" s="10">
        <f>IF(AJ97,AM96-E97,AM96)</f>
        <v>679.75000000000023</v>
      </c>
      <c r="AN97" s="12"/>
      <c r="AO97" s="7"/>
      <c r="AP97" s="15">
        <f>IF(IF(AO97,1,0),IF(IF(MOD((AP96+TIME(0,E97,0)),1)&gt;D$1,1,0),IF(IF(MOD((AP96+TIME(0,E97,0)),1)&lt;D$4,1,0),AP96+TIME(0,E97,0),(MOD(AP96+TIME(0,E97,0),1)-D$4)+D$1),"Under"),AP96)</f>
        <v>0.32013888889293102</v>
      </c>
      <c r="AQ97" s="7">
        <f>IF(AO97,AQ96+E97,AQ96)</f>
        <v>431</v>
      </c>
      <c r="AR97" s="10">
        <f>IF(AO97,AR96-E97,AR96)</f>
        <v>289.75000000000023</v>
      </c>
      <c r="AS97" s="12"/>
      <c r="AT97" s="7"/>
      <c r="AU97" s="8">
        <f>IF(IF(AT97,1,0),IF(IF(MOD((AU96+TIME(0,E97,0)),1)&gt;D$1,1,0),IF(IF(MOD((AU96+TIME(0,E97,0)),1)&lt;D$4,1,0),AU96+TIME(0,E97,0),(MOD(AU96+TIME(0,E97,0),1)-D$4)+D$1),"Under"),AU96)</f>
        <v>0.37222222222642604</v>
      </c>
      <c r="AV97" s="7">
        <f>IF(AT97,AV96+E97,AV96)</f>
        <v>506</v>
      </c>
      <c r="AW97" s="7">
        <f>IF(AT97,AW96-E97,AW96)</f>
        <v>214.75000000000023</v>
      </c>
      <c r="AY97" s="10"/>
      <c r="AZ97" s="8">
        <f>IF(IF(AY97,1,0),IF(IF(MOD((AZ96+TIME(0,E97,0)),1)&gt;D$1,1,0),IF(IF(MOD((AZ96+TIME(0,E97,0)),1)&lt;D$4,1,0),AZ96+TIME(0,E97,0),(MOD(AZ96+TIME(0,E97,0),1)-D$4)+D$1),"Under"),AZ96)</f>
        <v>0.44027777775934529</v>
      </c>
      <c r="BA97" s="7">
        <f>IF(AY97,BA96+E97,BA96)</f>
        <v>604</v>
      </c>
      <c r="BB97" s="10">
        <f>IF(AY97,BB96-E97,BB96)</f>
        <v>116.75000000000023</v>
      </c>
      <c r="BC97"/>
      <c r="BD97" s="10">
        <v>1</v>
      </c>
      <c r="BE97" s="8">
        <f>IF(IF(BD97,1,0),IF(IF(MOD((BE96+TIME(0,E97,0)),1)&gt;D$1,1,0),IF(IF(MOD((BE96+TIME(0,E97,0)),1)&lt;D$4,1,0),BE96+TIME(0,E97,0),(MOD(BE96+TIME(0,E97,0),1)-D$4)+D$1),"Under"),BE96)</f>
        <v>0.3479166666471023</v>
      </c>
      <c r="BF97" s="18">
        <f>IF(BD97,BF96+E97,BF96)</f>
        <v>471</v>
      </c>
      <c r="BG97" s="10">
        <f>IF(BD97,BG96-E97,BG96)</f>
        <v>249.75000000000023</v>
      </c>
    </row>
    <row r="98" spans="1:59" hidden="1" x14ac:dyDescent="0.25">
      <c r="A98" s="17">
        <f>'St5 Input'!A83</f>
        <v>4</v>
      </c>
      <c r="B98" s="17">
        <f>'St5 Input'!B83</f>
        <v>4920</v>
      </c>
      <c r="C98" s="17" t="str">
        <f>'St5 Input'!C83</f>
        <v xml:space="preserve"> Flood Test</v>
      </c>
      <c r="D98" s="20">
        <f>'St5 Input'!D83</f>
        <v>80</v>
      </c>
      <c r="E98" s="20">
        <f t="shared" si="10"/>
        <v>80</v>
      </c>
      <c r="F98" s="10">
        <f>K98+P98+U98+AE98+AJ98+Z98+AO98+AT98+AY98+BD98</f>
        <v>1</v>
      </c>
      <c r="G98" s="20" t="str">
        <f>'St5 Input'!F83</f>
        <v xml:space="preserve"> SR</v>
      </c>
      <c r="H98" s="19" t="str">
        <f>'St5 Input'!G83</f>
        <v xml:space="preserve"> </v>
      </c>
      <c r="I98" s="8"/>
      <c r="K98" s="10"/>
      <c r="L98" s="8">
        <f t="shared" si="20"/>
        <v>42690.354166666664</v>
      </c>
      <c r="M98" s="10">
        <f t="shared" si="21"/>
        <v>0</v>
      </c>
      <c r="N98" s="10">
        <f t="shared" si="22"/>
        <v>720.75000000000023</v>
      </c>
      <c r="O98" s="12"/>
      <c r="P98" s="10"/>
      <c r="Q98" s="8">
        <f t="shared" si="23"/>
        <v>42690.354166666664</v>
      </c>
      <c r="R98" s="10">
        <f t="shared" si="24"/>
        <v>0</v>
      </c>
      <c r="S98" s="10">
        <f t="shared" si="25"/>
        <v>720.75000000000023</v>
      </c>
      <c r="T98" s="14"/>
      <c r="U98" s="7"/>
      <c r="V98" s="8">
        <f t="shared" si="26"/>
        <v>42690.354166666664</v>
      </c>
      <c r="W98" s="7">
        <f t="shared" si="28"/>
        <v>0</v>
      </c>
      <c r="X98" s="10">
        <f t="shared" si="27"/>
        <v>720.75000000000023</v>
      </c>
      <c r="Y98" s="14"/>
      <c r="Z98" s="7"/>
      <c r="AA98" s="8">
        <f>IF(IF(Z98,1,0),IF(IF(MOD((AA97+TIME(0,E98,0)),1)&gt;D$1,1,0),IF(IF(MOD((AA97+TIME(0,E98,0)),1)&lt;D$4,1,0),AA97+TIME(0,E98,0),(MOD(AA97+TIME(0,E98,0),1)-D$4)+D$1),"Under"),AA97)</f>
        <v>42690.354166666664</v>
      </c>
      <c r="AB98" s="10">
        <f>IF(Z98,AB97+E98,AB97)</f>
        <v>0</v>
      </c>
      <c r="AC98" s="10">
        <f>IF(Z98,AC97-E98,AC97)</f>
        <v>720.75000000000023</v>
      </c>
      <c r="AD98" s="14"/>
      <c r="AE98" s="7"/>
      <c r="AF98" s="8">
        <f>IF(IF(AE98,1,0),IF(IF(MOD((AF97+TIME(0,E98,0)),1)&gt;D$1,1,0),IF(IF(MOD((AF97+TIME(0,E98,0)),1)&lt;D$4,1,0),AF97+TIME(0,E98,0),(MOD(AF97+TIME(0,E98,0),1)-D$4)+D$1),"Under"),AF97)</f>
        <v>42690.383333333331</v>
      </c>
      <c r="AG98" s="7">
        <f>IF(P98,R97+E98,R97)</f>
        <v>0</v>
      </c>
      <c r="AH98" s="10">
        <f>IF(AE98,AH97-E98,AH97)</f>
        <v>678.75000000000023</v>
      </c>
      <c r="AI98" s="14"/>
      <c r="AJ98" s="7"/>
      <c r="AK98" s="8">
        <f>IF(IF(AJ98,1,0),IF(IF(MOD((AK97+TIME(0,E98,0)),1)&gt;D$1,1,0),IF(IF(MOD((AK97+TIME(0,E98,0)),1)&lt;D$4,1,0),AK97+TIME(0,E98,0),(MOD(AK97+TIME(0,E98,0),1)-D$4)+D$1),"Under"),AK97)</f>
        <v>42690.382638888877</v>
      </c>
      <c r="AL98" s="7">
        <f>IF(AJ98,AL97+E98,AL97)</f>
        <v>41</v>
      </c>
      <c r="AM98" s="10">
        <f>IF(AJ98,AM97-E98,AM97)</f>
        <v>679.75000000000023</v>
      </c>
      <c r="AN98" s="12"/>
      <c r="AO98" s="7"/>
      <c r="AP98" s="15">
        <f>IF(IF(AO98,1,0),IF(IF(MOD((AP97+TIME(0,E98,0)),1)&gt;D$1,1,0),IF(IF(MOD((AP97+TIME(0,E98,0)),1)&lt;D$4,1,0),AP97+TIME(0,E98,0),(MOD(AP97+TIME(0,E98,0),1)-D$4)+D$1),"Under"),AP97)</f>
        <v>0.32013888889293102</v>
      </c>
      <c r="AQ98" s="7">
        <f>IF(AO98,AQ97+E98,AQ97)</f>
        <v>431</v>
      </c>
      <c r="AR98" s="10">
        <f>IF(AO98,AR97-E98,AR97)</f>
        <v>289.75000000000023</v>
      </c>
      <c r="AS98" s="12"/>
      <c r="AT98" s="7">
        <v>1</v>
      </c>
      <c r="AU98" s="8">
        <f>IF(IF(AT98,1,0),IF(IF(MOD((AU97+TIME(0,E98,0)),1)&gt;D$1,1,0),IF(IF(MOD((AU97+TIME(0,E98,0)),1)&lt;D$4,1,0),AU97+TIME(0,E98,0),(MOD(AU97+TIME(0,E98,0),1)-D$4)+D$1),"Under"),AU97)</f>
        <v>0.42777777778198156</v>
      </c>
      <c r="AV98" s="7">
        <f>IF(AT98,AV97+E98,AV97)</f>
        <v>586</v>
      </c>
      <c r="AW98" s="7">
        <f>IF(AT98,AW97-E98,AW97)</f>
        <v>134.75000000000023</v>
      </c>
      <c r="AY98" s="10"/>
      <c r="AZ98" s="8">
        <f>IF(IF(AY98,1,0),IF(IF(MOD((AZ97+TIME(0,E98,0)),1)&gt;D$1,1,0),IF(IF(MOD((AZ97+TIME(0,E98,0)),1)&lt;D$4,1,0),AZ97+TIME(0,E98,0),(MOD(AZ97+TIME(0,E98,0),1)-D$4)+D$1),"Under"),AZ97)</f>
        <v>0.44027777775934529</v>
      </c>
      <c r="BA98" s="7">
        <f>IF(AY98,BA97+E98,BA97)</f>
        <v>604</v>
      </c>
      <c r="BB98" s="10">
        <f>IF(AY98,BB97-E98,BB97)</f>
        <v>116.75000000000023</v>
      </c>
      <c r="BC98"/>
      <c r="BD98" s="10"/>
      <c r="BE98" s="8">
        <f>IF(IF(BD98,1,0),IF(IF(MOD((BE97+TIME(0,E98,0)),1)&gt;D$1,1,0),IF(IF(MOD((BE97+TIME(0,E98,0)),1)&lt;D$4,1,0),BE97+TIME(0,E98,0),(MOD(BE97+TIME(0,E98,0),1)-D$4)+D$1),"Under"),BE97)</f>
        <v>0.3479166666471023</v>
      </c>
      <c r="BF98" s="18">
        <f>IF(BD98,BF97+E98,BF97)</f>
        <v>471</v>
      </c>
      <c r="BG98" s="10">
        <f>IF(BD98,BG97-E98,BG97)</f>
        <v>249.75000000000023</v>
      </c>
    </row>
    <row r="99" spans="1:59" hidden="1" x14ac:dyDescent="0.25">
      <c r="A99" s="17">
        <f>'St5 Input'!A84</f>
        <v>4</v>
      </c>
      <c r="B99" s="17">
        <f>'St5 Input'!B84</f>
        <v>4970</v>
      </c>
      <c r="C99" s="17" t="str">
        <f>'St5 Input'!C84</f>
        <v xml:space="preserve"> install &amp; hook up LP tanks</v>
      </c>
      <c r="D99" s="20">
        <f>'St5 Input'!D84</f>
        <v>15</v>
      </c>
      <c r="E99" s="20">
        <f t="shared" si="10"/>
        <v>15</v>
      </c>
      <c r="F99" s="10">
        <f>K99+P99+U99+AE99+AJ99+Z99+AO99+AT99+AY99+BD99</f>
        <v>1</v>
      </c>
      <c r="G99" s="20" t="str">
        <f>'St5 Input'!F84</f>
        <v xml:space="preserve"> SR</v>
      </c>
      <c r="H99" s="21">
        <f>SUM(D47:D99)</f>
        <v>1597</v>
      </c>
      <c r="I99" s="23">
        <f>H99/D12</f>
        <v>2.2157474852584107</v>
      </c>
      <c r="K99" s="10"/>
      <c r="L99" s="8">
        <f t="shared" si="20"/>
        <v>42690.354166666664</v>
      </c>
      <c r="M99" s="10">
        <f t="shared" si="21"/>
        <v>0</v>
      </c>
      <c r="N99" s="10">
        <f t="shared" si="22"/>
        <v>720.75000000000023</v>
      </c>
      <c r="O99" s="12"/>
      <c r="P99" s="10"/>
      <c r="Q99" s="8">
        <f t="shared" ref="Q99:Q104" si="29">IF(IF(P99,1,0),IF(IF(MOD((Q98+TIME(0,E99,0)),1)&gt;D$1,1,0),IF(IF(MOD((Q98+TIME(0,E99,0)),1)&lt;D$4,1,0),Q98+TIME(0,E99,0),(MOD(Q98+TIME(0,E99,0),1)-D$4)+D$1),"Under"),Q98)</f>
        <v>42690.354166666664</v>
      </c>
      <c r="R99" s="10">
        <f t="shared" ref="R99:R104" si="30">IF(P99,R98+E99,R98)</f>
        <v>0</v>
      </c>
      <c r="S99" s="10">
        <f t="shared" ref="S99:S104" si="31">IF(P99,S98-E99,S98)</f>
        <v>720.75000000000023</v>
      </c>
      <c r="T99" s="14"/>
      <c r="U99" s="7"/>
      <c r="V99" s="8">
        <f t="shared" si="26"/>
        <v>42690.354166666664</v>
      </c>
      <c r="W99" s="7">
        <f t="shared" si="28"/>
        <v>0</v>
      </c>
      <c r="X99" s="10">
        <f t="shared" si="27"/>
        <v>720.75000000000023</v>
      </c>
      <c r="Y99" s="14"/>
      <c r="Z99" s="7"/>
      <c r="AA99" s="8">
        <f>IF(IF(Z99,1,0),IF(IF(MOD((AA98+TIME(0,E99,0)),1)&gt;D$1,1,0),IF(IF(MOD((AA98+TIME(0,E99,0)),1)&lt;D$4,1,0),AA98+TIME(0,E99,0),(MOD(AA98+TIME(0,E99,0),1)-D$4)+D$1),"Under"),AA98)</f>
        <v>42690.354166666664</v>
      </c>
      <c r="AB99" s="10">
        <f>IF(Z99,AB98+E99,AB98)</f>
        <v>0</v>
      </c>
      <c r="AC99" s="10">
        <f>IF(Z99,AC98-E99,AC98)</f>
        <v>720.75000000000023</v>
      </c>
      <c r="AD99" s="14"/>
      <c r="AE99" s="7"/>
      <c r="AF99" s="8">
        <f>IF(IF(AE99,1,0),IF(IF(MOD((AF98+TIME(0,E99,0)),1)&gt;D$1,1,0),IF(IF(MOD((AF98+TIME(0,E99,0)),1)&lt;D$4,1,0),AF98+TIME(0,E99,0),(MOD(AF98+TIME(0,E99,0),1)-D$4)+D$1),"Under"),AF98)</f>
        <v>42690.383333333331</v>
      </c>
      <c r="AG99" s="7">
        <f>IF(P99,R98+E99,R98)</f>
        <v>0</v>
      </c>
      <c r="AH99" s="10">
        <f>IF(AE99,AH98-E99,AH98)</f>
        <v>678.75000000000023</v>
      </c>
      <c r="AI99" s="14"/>
      <c r="AJ99" s="7"/>
      <c r="AK99" s="8">
        <f t="shared" ref="AK99:AK101" si="32">IF(IF(AJ99,1,0),IF(IF(MOD((AK98+TIME(0,E99,0)),1)&gt;D$1,1,0),IF(IF(MOD((AK98+TIME(0,E99,0)),1)&lt;D$4,1,0),AK98+TIME(0,E99,0),(MOD(AK98+TIME(0,E99,0),1)-D$4)+D$1),"Under"),AK98)</f>
        <v>42690.382638888877</v>
      </c>
      <c r="AL99" s="7">
        <f t="shared" ref="AL99:AL101" si="33">IF(AJ99,AL98+E99,AL98)</f>
        <v>41</v>
      </c>
      <c r="AM99" s="10">
        <f t="shared" ref="AM99:AM101" si="34">IF(AJ99,AM98-E99,AM98)</f>
        <v>679.75000000000023</v>
      </c>
      <c r="AN99" s="12"/>
      <c r="AO99" s="7"/>
      <c r="AP99" s="15">
        <f t="shared" ref="AP99:AP100" si="35">IF(IF(AO99,1,0),IF(IF(MOD((AP98+TIME(0,E99,0)),1)&gt;D$1,1,0),IF(IF(MOD((AP98+TIME(0,E99,0)),1)&lt;D$4,1,0),AP98+TIME(0,E99,0),(MOD(AP98+TIME(0,E99,0),1)-D$4)+D$1),"Under"),AP98)</f>
        <v>0.32013888889293102</v>
      </c>
      <c r="AQ99" s="7">
        <f t="shared" ref="AQ99:AQ100" si="36">IF(AO99,AQ98+E99,AQ98)</f>
        <v>431</v>
      </c>
      <c r="AR99" s="10">
        <f t="shared" ref="AR99:AR100" si="37">IF(AO99,AR98-E99,AR98)</f>
        <v>289.75000000000023</v>
      </c>
      <c r="AS99" s="12"/>
      <c r="AT99" s="7">
        <v>1</v>
      </c>
      <c r="AU99" s="8">
        <f t="shared" ref="AU99:AU103" si="38">IF(IF(AT99,1,0),IF(IF(MOD((AU98+TIME(0,E99,0)),1)&gt;D$1,1,0),IF(IF(MOD((AU98+TIME(0,E99,0)),1)&lt;D$4,1,0),AU98+TIME(0,E99,0),(MOD(AU98+TIME(0,E99,0),1)-D$4)+D$1),"Under"),AU98)</f>
        <v>0.43819444444864825</v>
      </c>
      <c r="AV99" s="7">
        <f t="shared" ref="AV99:AV103" si="39">IF(AT99,AV98+E99,AV98)</f>
        <v>601</v>
      </c>
      <c r="AW99" s="7">
        <f t="shared" ref="AW99:AW103" si="40">IF(AT99,AW98-E99,AW98)</f>
        <v>119.75000000000023</v>
      </c>
      <c r="AY99" s="10"/>
      <c r="AZ99" s="8">
        <f t="shared" ref="AZ99:AZ101" si="41">IF(IF(AY99,1,0),IF(IF(MOD((AZ98+TIME(0,E99,0)),1)&gt;D$1,1,0),IF(IF(MOD((AZ98+TIME(0,E99,0)),1)&lt;D$4,1,0),AZ98+TIME(0,E99,0),(MOD(AZ98+TIME(0,E99,0),1)-D$4)+D$1),"Under"),AZ98)</f>
        <v>0.44027777775934529</v>
      </c>
      <c r="BA99" s="7">
        <f t="shared" ref="BA99:BA101" si="42">IF(AY99,BA98+E99,BA98)</f>
        <v>604</v>
      </c>
      <c r="BB99" s="10">
        <f t="shared" ref="BB99:BB101" si="43">IF(AY99,BB98-E99,BB98)</f>
        <v>116.75000000000023</v>
      </c>
      <c r="BC99"/>
      <c r="BD99" s="10"/>
      <c r="BE99" s="8">
        <f t="shared" ref="BE99:BE101" si="44">IF(IF(BD99,1,0),IF(IF(MOD((BE98+TIME(0,E99,0)),1)&gt;D$1,1,0),IF(IF(MOD((BE98+TIME(0,E99,0)),1)&lt;D$4,1,0),BE98+TIME(0,E99,0),(MOD(BE98+TIME(0,E99,0),1)-D$4)+D$1),"Under"),BE98)</f>
        <v>0.3479166666471023</v>
      </c>
      <c r="BF99" s="22">
        <f t="shared" ref="BF99:BF101" si="45">IF(BD99,BF98+E99,BF98)</f>
        <v>471</v>
      </c>
      <c r="BG99" s="10">
        <f t="shared" ref="BG99:BG101" si="46">IF(BD99,BG98-E99,BG98)</f>
        <v>249.75000000000023</v>
      </c>
    </row>
    <row r="100" spans="1:59" hidden="1" x14ac:dyDescent="0.25">
      <c r="A100" s="17" t="str">
        <f>'St5 Input'!A85</f>
        <v>Station</v>
      </c>
      <c r="B100" s="17" t="str">
        <f>'St5 Input'!B85</f>
        <v xml:space="preserve"> Process_#</v>
      </c>
      <c r="C100" s="17"/>
      <c r="D100" s="20"/>
      <c r="E100" s="20">
        <f t="shared" si="10"/>
        <v>0</v>
      </c>
      <c r="F100" s="10">
        <f>K100+P100+U100+AE100+AJ100+Z100+AO100+AT100+AY100+BD100</f>
        <v>0</v>
      </c>
      <c r="G100" s="20"/>
      <c r="H100" s="25" t="str">
        <f>'St5 Input'!D85</f>
        <v xml:space="preserve"> 7.0x20</v>
      </c>
      <c r="I100" s="19">
        <f>'St5 Input'!G85</f>
        <v>206112</v>
      </c>
      <c r="K100" s="10"/>
      <c r="L100" s="8">
        <f t="shared" si="20"/>
        <v>42690.354166666664</v>
      </c>
      <c r="M100" s="10">
        <f t="shared" si="21"/>
        <v>0</v>
      </c>
      <c r="N100" s="10">
        <f t="shared" si="22"/>
        <v>720.75000000000023</v>
      </c>
      <c r="O100" s="12"/>
      <c r="P100" s="10"/>
      <c r="Q100" s="8">
        <f t="shared" si="29"/>
        <v>42690.354166666664</v>
      </c>
      <c r="R100" s="10">
        <f t="shared" si="30"/>
        <v>0</v>
      </c>
      <c r="S100" s="10">
        <f t="shared" si="31"/>
        <v>720.75000000000023</v>
      </c>
      <c r="T100" s="14"/>
      <c r="U100" s="7"/>
      <c r="V100" s="8">
        <f t="shared" ref="V100:V163" si="47">IF(IF(U100,1,0),IF(IF(MOD((V99+TIME(0,E100,0)),1)&gt;D$1,1,0),IF(IF(MOD((V99+TIME(0,E100,0)),1)&lt;D$4,1,0),V99+TIME(0,E100,0),(MOD(V99+TIME(0,E100,0),1)-D$4)+D$1),"Under"),V99)</f>
        <v>42690.354166666664</v>
      </c>
      <c r="W100" s="7">
        <f t="shared" ref="W100:W163" si="48">IF(P100,R99+E100,R99)</f>
        <v>0</v>
      </c>
      <c r="X100" s="10">
        <f t="shared" ref="X100:X163" si="49">IF(P100,S99-E100,S99)</f>
        <v>720.75000000000023</v>
      </c>
      <c r="Y100" s="14"/>
      <c r="Z100" s="7"/>
      <c r="AA100" s="8">
        <f>IF(IF(Z100,1,0),IF(IF(MOD((AA99+TIME(0,E100,0)),1)&gt;D$1,1,0),IF(IF(MOD((AA99+TIME(0,E100,0)),1)&lt;D$4,1,0),AA99+TIME(0,E100,0),(MOD(AA99+TIME(0,E100,0),1)-D$4)+D$1),"Under"),AA99)</f>
        <v>42690.354166666664</v>
      </c>
      <c r="AB100" s="10">
        <f>IF(Z100,AB99+E100,AB99)</f>
        <v>0</v>
      </c>
      <c r="AC100" s="10">
        <f>IF(Z100,AC99-E100,AC99)</f>
        <v>720.75000000000023</v>
      </c>
      <c r="AD100" s="14"/>
      <c r="AE100" s="7"/>
      <c r="AF100" s="8">
        <f>IF(IF(AE100,1,0),IF(IF(MOD((AF99+TIME(0,E100,0)),1)&gt;D$1,1,0),IF(IF(MOD((AF99+TIME(0,E100,0)),1)&lt;D$4,1,0),AF99+TIME(0,E100,0),(MOD(AF99+TIME(0,E100,0),1)-D$4)+D$1),"Under"),AF99)</f>
        <v>42690.383333333331</v>
      </c>
      <c r="AG100" s="7">
        <f>IF(P100,R99+E100,R99)</f>
        <v>0</v>
      </c>
      <c r="AH100" s="10">
        <f>IF(AE100,AH99-E100,AH99)</f>
        <v>678.75000000000023</v>
      </c>
      <c r="AI100" s="14"/>
      <c r="AJ100" s="7"/>
      <c r="AK100" s="8">
        <f t="shared" si="32"/>
        <v>42690.382638888877</v>
      </c>
      <c r="AL100" s="7">
        <f t="shared" si="33"/>
        <v>41</v>
      </c>
      <c r="AM100" s="10">
        <f t="shared" si="34"/>
        <v>679.75000000000023</v>
      </c>
      <c r="AN100" s="12"/>
      <c r="AO100" s="7"/>
      <c r="AP100" s="15">
        <f t="shared" si="35"/>
        <v>0.32013888889293102</v>
      </c>
      <c r="AQ100" s="7">
        <f t="shared" si="36"/>
        <v>431</v>
      </c>
      <c r="AR100" s="10">
        <f t="shared" si="37"/>
        <v>289.75000000000023</v>
      </c>
      <c r="AS100" s="12"/>
      <c r="AT100" s="7"/>
      <c r="AU100" s="8">
        <f t="shared" si="38"/>
        <v>0.43819444444864825</v>
      </c>
      <c r="AV100" s="7">
        <f t="shared" si="39"/>
        <v>601</v>
      </c>
      <c r="AW100" s="7">
        <f t="shared" si="40"/>
        <v>119.75000000000023</v>
      </c>
      <c r="AY100" s="10"/>
      <c r="AZ100" s="8">
        <f t="shared" si="41"/>
        <v>0.44027777775934529</v>
      </c>
      <c r="BA100" s="7">
        <f t="shared" si="42"/>
        <v>604</v>
      </c>
      <c r="BB100" s="10">
        <f t="shared" si="43"/>
        <v>116.75000000000023</v>
      </c>
      <c r="BC100"/>
      <c r="BD100" s="10"/>
      <c r="BE100" s="8">
        <f t="shared" si="44"/>
        <v>0.3479166666471023</v>
      </c>
      <c r="BF100" s="22">
        <f t="shared" si="45"/>
        <v>471</v>
      </c>
      <c r="BG100" s="10">
        <f t="shared" si="46"/>
        <v>249.75000000000023</v>
      </c>
    </row>
    <row r="101" spans="1:59" hidden="1" x14ac:dyDescent="0.25">
      <c r="A101" s="17">
        <f>'St5 Input'!A86</f>
        <v>3</v>
      </c>
      <c r="B101" s="17">
        <f>'St5 Input'!B86</f>
        <v>3010</v>
      </c>
      <c r="C101" s="17" t="str">
        <f>'St5 Input'!C86</f>
        <v xml:space="preserve"> install bathroom upper cab. &amp; countertop</v>
      </c>
      <c r="D101" s="20">
        <f>'St5 Input'!D86</f>
        <v>37</v>
      </c>
      <c r="E101" s="20">
        <f t="shared" si="10"/>
        <v>37</v>
      </c>
      <c r="F101" s="10">
        <f>K101+P101+U101+AE101+AJ101+Z101+AO101+AT101+AY101+BD101</f>
        <v>1</v>
      </c>
      <c r="G101" s="20" t="str">
        <f>'St5 Input'!F86</f>
        <v xml:space="preserve"> J.R.</v>
      </c>
      <c r="H101" s="19" t="str">
        <f>'St5 Input'!G86</f>
        <v xml:space="preserve"> </v>
      </c>
      <c r="I101" s="8"/>
      <c r="K101" s="10"/>
      <c r="L101" s="8">
        <f t="shared" si="20"/>
        <v>42690.354166666664</v>
      </c>
      <c r="M101" s="10">
        <f t="shared" si="21"/>
        <v>0</v>
      </c>
      <c r="N101" s="10">
        <f t="shared" si="22"/>
        <v>720.75000000000023</v>
      </c>
      <c r="O101" s="12"/>
      <c r="P101" s="10"/>
      <c r="Q101" s="8">
        <f t="shared" si="29"/>
        <v>42690.354166666664</v>
      </c>
      <c r="R101" s="10">
        <f t="shared" si="30"/>
        <v>0</v>
      </c>
      <c r="S101" s="10">
        <f t="shared" si="31"/>
        <v>720.75000000000023</v>
      </c>
      <c r="T101" s="14"/>
      <c r="U101" s="7"/>
      <c r="V101" s="8">
        <f t="shared" si="47"/>
        <v>42690.354166666664</v>
      </c>
      <c r="W101" s="7">
        <f t="shared" si="48"/>
        <v>0</v>
      </c>
      <c r="X101" s="10">
        <f t="shared" si="49"/>
        <v>720.75000000000023</v>
      </c>
      <c r="Y101" s="14"/>
      <c r="Z101" s="7"/>
      <c r="AA101" s="8">
        <f>IF(IF(Z101,1,0),IF(IF(MOD((AA100+TIME(0,E101,0)),1)&gt;D$1,1,0),IF(IF(MOD((AA100+TIME(0,E101,0)),1)&lt;D$4,1,0),AA100+TIME(0,E101,0),(MOD(AA100+TIME(0,E101,0),1)-D$4)+D$1),"Under"),AA100)</f>
        <v>42690.354166666664</v>
      </c>
      <c r="AB101" s="10">
        <f>IF(Z101,AB100+E101,AB100)</f>
        <v>0</v>
      </c>
      <c r="AC101" s="10">
        <f>IF(Z101,AC100-E101,AC100)</f>
        <v>720.75000000000023</v>
      </c>
      <c r="AD101" s="14"/>
      <c r="AE101" s="7"/>
      <c r="AF101" s="8">
        <f>IF(IF(AE101,1,0),IF(IF(MOD((AF100+TIME(0,E101,0)),1)&gt;D$1,1,0),IF(IF(MOD((AF100+TIME(0,E101,0)),1)&lt;D$4,1,0),AF100+TIME(0,E101,0),(MOD(AF100+TIME(0,E101,0),1)-D$4)+D$1),"Under"),AF100)</f>
        <v>42690.383333333331</v>
      </c>
      <c r="AG101" s="7">
        <f>IF(P101,R100+E101,R100)</f>
        <v>0</v>
      </c>
      <c r="AH101" s="10">
        <f>IF(AE101,AH100-E101,AH100)</f>
        <v>678.75000000000023</v>
      </c>
      <c r="AI101" s="14"/>
      <c r="AJ101" s="7">
        <v>1</v>
      </c>
      <c r="AK101" s="8">
        <f t="shared" si="32"/>
        <v>42690.408333333318</v>
      </c>
      <c r="AL101" s="7">
        <f t="shared" si="33"/>
        <v>78</v>
      </c>
      <c r="AM101" s="10">
        <f t="shared" si="34"/>
        <v>642.75000000000023</v>
      </c>
      <c r="AN101" s="12"/>
      <c r="AO101" s="7"/>
      <c r="AP101" s="15">
        <f>IF(IF(AO101,1,0),IF(IF(MOD((AP100+TIME(0,E101,0)),1)&gt;D$1,1,0),IF(IF(MOD((AP100+TIME(0,E101,0)),1)&lt;D$4,1,0),AP100+TIME(0,E101,0),(MOD(AP100+TIME(0,E101,0),1)-D$4)+D$1),"Under"),AP100)</f>
        <v>0.32013888889293102</v>
      </c>
      <c r="AQ101" s="7">
        <f>IF(AO101,AQ100+E101,AQ100)</f>
        <v>431</v>
      </c>
      <c r="AR101" s="10">
        <f>IF(AO101,AR100-E101,AR100)</f>
        <v>289.75000000000023</v>
      </c>
      <c r="AS101" s="12"/>
      <c r="AT101" s="7"/>
      <c r="AU101" s="8">
        <f t="shared" si="38"/>
        <v>0.43819444444864825</v>
      </c>
      <c r="AV101" s="7">
        <f t="shared" si="39"/>
        <v>601</v>
      </c>
      <c r="AW101" s="7">
        <f t="shared" si="40"/>
        <v>119.75000000000023</v>
      </c>
      <c r="AY101" s="10"/>
      <c r="AZ101" s="8">
        <f t="shared" si="41"/>
        <v>0.44027777775934529</v>
      </c>
      <c r="BA101" s="7">
        <f t="shared" si="42"/>
        <v>604</v>
      </c>
      <c r="BB101" s="10">
        <f t="shared" si="43"/>
        <v>116.75000000000023</v>
      </c>
      <c r="BC101"/>
      <c r="BD101" s="10"/>
      <c r="BE101" s="8">
        <f t="shared" si="44"/>
        <v>0.3479166666471023</v>
      </c>
      <c r="BF101" s="22">
        <f t="shared" si="45"/>
        <v>471</v>
      </c>
      <c r="BG101" s="10">
        <f t="shared" si="46"/>
        <v>249.75000000000023</v>
      </c>
    </row>
    <row r="102" spans="1:59" hidden="1" x14ac:dyDescent="0.25">
      <c r="A102" s="17">
        <f>'St5 Input'!A87</f>
        <v>3</v>
      </c>
      <c r="B102" s="17">
        <f>'St5 Input'!B87</f>
        <v>3020</v>
      </c>
      <c r="C102" s="17" t="str">
        <f>'St5 Input'!C87</f>
        <v xml:space="preserve"> install bath backsplash</v>
      </c>
      <c r="D102" s="20">
        <f>'St5 Input'!D87</f>
        <v>8</v>
      </c>
      <c r="E102" s="20">
        <f t="shared" si="10"/>
        <v>8</v>
      </c>
      <c r="F102" s="10">
        <f>K102+P102+U102+AE102+AJ102+Z102+AO102+AT102+AY102+BD102</f>
        <v>1</v>
      </c>
      <c r="G102" s="20" t="str">
        <f>'St5 Input'!F87</f>
        <v xml:space="preserve"> J.R.</v>
      </c>
      <c r="H102" s="19" t="str">
        <f>'St5 Input'!G87</f>
        <v xml:space="preserve"> </v>
      </c>
      <c r="I102" s="8"/>
      <c r="K102" s="10"/>
      <c r="L102" s="8">
        <f t="shared" si="20"/>
        <v>42690.354166666664</v>
      </c>
      <c r="M102" s="10">
        <f t="shared" si="21"/>
        <v>0</v>
      </c>
      <c r="N102" s="10">
        <f t="shared" si="22"/>
        <v>720.75000000000023</v>
      </c>
      <c r="O102" s="12"/>
      <c r="P102" s="10"/>
      <c r="Q102" s="8">
        <f t="shared" si="29"/>
        <v>42690.354166666664</v>
      </c>
      <c r="R102" s="10">
        <f t="shared" si="30"/>
        <v>0</v>
      </c>
      <c r="S102" s="10">
        <f t="shared" si="31"/>
        <v>720.75000000000023</v>
      </c>
      <c r="T102" s="14"/>
      <c r="U102" s="7"/>
      <c r="V102" s="8">
        <f t="shared" si="47"/>
        <v>42690.354166666664</v>
      </c>
      <c r="W102" s="7">
        <f t="shared" si="48"/>
        <v>0</v>
      </c>
      <c r="X102" s="10">
        <f t="shared" si="49"/>
        <v>720.75000000000023</v>
      </c>
      <c r="Y102" s="14"/>
      <c r="Z102" s="7"/>
      <c r="AA102" s="8">
        <f>IF(IF(Z102,1,0),IF(IF(MOD((AA101+TIME(0,E102,0)),1)&gt;D$1,1,0),IF(IF(MOD((AA101+TIME(0,E102,0)),1)&lt;D$4,1,0),AA101+TIME(0,E102,0),(MOD(AA101+TIME(0,E102,0),1)-D$4)+D$1),"Under"),AA101)</f>
        <v>42690.354166666664</v>
      </c>
      <c r="AB102" s="10">
        <f>IF(Z102,AB101+E102,AB101)</f>
        <v>0</v>
      </c>
      <c r="AC102" s="10">
        <f>IF(Z102,AC101-E102,AC101)</f>
        <v>720.75000000000023</v>
      </c>
      <c r="AD102" s="14"/>
      <c r="AE102" s="7"/>
      <c r="AF102" s="8">
        <f>IF(IF(AE102,1,0),IF(IF(MOD((AF101+TIME(0,E102,0)),1)&gt;D$1,1,0),IF(IF(MOD((AF101+TIME(0,E102,0)),1)&lt;D$4,1,0),AF101+TIME(0,E102,0),(MOD(AF101+TIME(0,E102,0),1)-D$4)+D$1),"Under"),AF101)</f>
        <v>42690.383333333331</v>
      </c>
      <c r="AG102" s="7">
        <f>IF(P102,R101+E102,R101)</f>
        <v>0</v>
      </c>
      <c r="AH102" s="10">
        <f>IF(AE102,AH101-E102,AH101)</f>
        <v>678.75000000000023</v>
      </c>
      <c r="AI102" s="14"/>
      <c r="AJ102" s="7">
        <v>1</v>
      </c>
      <c r="AK102" s="8">
        <f>IF(IF(AJ102,1,0),IF(IF(MOD((AK101+TIME(0,E102,0)),1)&gt;D$1,1,0),IF(IF(MOD((AK101+TIME(0,E102,0)),1)&lt;D$4,1,0),AK101+TIME(0,E102,0),(MOD(AK101+TIME(0,E102,0),1)-D$4)+D$1),"Under"),AK101)</f>
        <v>42690.413888888877</v>
      </c>
      <c r="AL102" s="7">
        <f>IF(AJ102,AL101+E102,AL101)</f>
        <v>86</v>
      </c>
      <c r="AM102" s="10">
        <f>IF(AJ102,AM101-E102,AM101)</f>
        <v>634.75000000000023</v>
      </c>
      <c r="AN102" s="12"/>
      <c r="AO102" s="7"/>
      <c r="AP102" s="15">
        <f>IF(IF(AO102,1,0),IF(IF(MOD((AP101+TIME(0,E102,0)),1)&gt;D$1,1,0),IF(IF(MOD((AP101+TIME(0,E102,0)),1)&lt;D$4,1,0),AP101+TIME(0,E102,0),(MOD(AP101+TIME(0,E102,0),1)-D$4)+D$1),"Under"),AP101)</f>
        <v>0.32013888889293102</v>
      </c>
      <c r="AQ102" s="7">
        <f>IF(AO102,AQ101+E102,AQ101)</f>
        <v>431</v>
      </c>
      <c r="AR102" s="10">
        <f>IF(AO102,AR101-E102,AR101)</f>
        <v>289.75000000000023</v>
      </c>
      <c r="AS102" s="12"/>
      <c r="AT102" s="7"/>
      <c r="AU102" s="8">
        <f t="shared" si="38"/>
        <v>0.43819444444864825</v>
      </c>
      <c r="AV102" s="7">
        <f t="shared" si="39"/>
        <v>601</v>
      </c>
      <c r="AW102" s="7">
        <f t="shared" si="40"/>
        <v>119.75000000000023</v>
      </c>
      <c r="AY102" s="10"/>
      <c r="AZ102" s="8">
        <f>IF(IF(AY102,1,0),IF(IF(MOD((AZ101+TIME(0,E102,0)),1)&gt;D$1,1,0),IF(IF(MOD((AZ101+TIME(0,E102,0)),1)&lt;D$4,1,0),AZ101+TIME(0,E102,0),(MOD(AZ101+TIME(0,E102,0),1)-D$4)+D$1),"Under"),AZ101)</f>
        <v>0.44027777775934529</v>
      </c>
      <c r="BA102" s="7">
        <f>IF(AY102,BA101+E102,BA101)</f>
        <v>604</v>
      </c>
      <c r="BB102" s="10">
        <f>IF(AY102,BB101-E102,BB101)</f>
        <v>116.75000000000023</v>
      </c>
      <c r="BC102"/>
      <c r="BD102" s="10"/>
      <c r="BE102" s="8">
        <f>IF(IF(BD102,1,0),IF(IF(MOD((BE101+TIME(0,E102,0)),1)&gt;D$1,1,0),IF(IF(MOD((BE101+TIME(0,E102,0)),1)&lt;D$4,1,0),BE101+TIME(0,E102,0),(MOD(BE101+TIME(0,E102,0),1)-D$4)+D$1),"Under"),BE101)</f>
        <v>0.3479166666471023</v>
      </c>
      <c r="BF102" s="18">
        <f>IF(BD102,BF101+E102,BF101)</f>
        <v>471</v>
      </c>
      <c r="BG102" s="10">
        <f>IF(BD102,BG101-E102,BG101)</f>
        <v>249.75000000000023</v>
      </c>
    </row>
    <row r="103" spans="1:59" hidden="1" x14ac:dyDescent="0.25">
      <c r="A103" s="17">
        <f>'St5 Input'!A88</f>
        <v>3</v>
      </c>
      <c r="B103" s="17">
        <f>'St5 Input'!B88</f>
        <v>3030</v>
      </c>
      <c r="C103" s="17" t="str">
        <f>'St5 Input'!C88</f>
        <v xml:space="preserve"> set linen in bathroom</v>
      </c>
      <c r="D103" s="20">
        <f>'St5 Input'!D88</f>
        <v>48</v>
      </c>
      <c r="E103" s="20">
        <f t="shared" si="10"/>
        <v>48</v>
      </c>
      <c r="F103" s="10">
        <f>K103+P103+U103+AE103+AJ103+Z103+AO103+AT103+AY103+BD103</f>
        <v>1</v>
      </c>
      <c r="G103" s="20" t="str">
        <f>'St5 Input'!F88</f>
        <v xml:space="preserve"> J.R.</v>
      </c>
      <c r="H103" s="19" t="str">
        <f>'St5 Input'!G88</f>
        <v xml:space="preserve"> </v>
      </c>
      <c r="I103" s="8"/>
      <c r="K103" s="10"/>
      <c r="L103" s="8">
        <f t="shared" si="20"/>
        <v>42690.354166666664</v>
      </c>
      <c r="M103" s="10">
        <f t="shared" si="21"/>
        <v>0</v>
      </c>
      <c r="N103" s="10">
        <f t="shared" si="22"/>
        <v>720.75000000000023</v>
      </c>
      <c r="O103" s="12"/>
      <c r="P103" s="10"/>
      <c r="Q103" s="8">
        <f t="shared" si="29"/>
        <v>42690.354166666664</v>
      </c>
      <c r="R103" s="10">
        <f t="shared" si="30"/>
        <v>0</v>
      </c>
      <c r="S103" s="10">
        <f t="shared" si="31"/>
        <v>720.75000000000023</v>
      </c>
      <c r="T103" s="14"/>
      <c r="U103" s="7"/>
      <c r="V103" s="8">
        <f t="shared" si="47"/>
        <v>42690.354166666664</v>
      </c>
      <c r="W103" s="7">
        <f t="shared" si="48"/>
        <v>0</v>
      </c>
      <c r="X103" s="10">
        <f t="shared" si="49"/>
        <v>720.75000000000023</v>
      </c>
      <c r="Y103" s="14"/>
      <c r="Z103" s="7"/>
      <c r="AA103" s="8">
        <f>IF(IF(Z103,1,0),IF(IF(MOD((AA102+TIME(0,E103,0)),1)&gt;D$1,1,0),IF(IF(MOD((AA102+TIME(0,E103,0)),1)&lt;D$4,1,0),AA102+TIME(0,E103,0),(MOD(AA102+TIME(0,E103,0),1)-D$4)+D$1),"Under"),AA102)</f>
        <v>42690.354166666664</v>
      </c>
      <c r="AB103" s="10">
        <f>IF(Z103,AB102+E103,AB102)</f>
        <v>0</v>
      </c>
      <c r="AC103" s="10">
        <f>IF(Z103,AC102-E103,AC102)</f>
        <v>720.75000000000023</v>
      </c>
      <c r="AD103" s="14"/>
      <c r="AE103" s="7"/>
      <c r="AF103" s="8">
        <f>IF(IF(AE103,1,0),IF(IF(MOD((AF102+TIME(0,E103,0)),1)&gt;D$1,1,0),IF(IF(MOD((AF102+TIME(0,E103,0)),1)&lt;D$4,1,0),AF102+TIME(0,E103,0),(MOD(AF102+TIME(0,E103,0),1)-D$4)+D$1),"Under"),AF102)</f>
        <v>42690.383333333331</v>
      </c>
      <c r="AG103" s="7">
        <f>IF(P103,R102+E103,R102)</f>
        <v>0</v>
      </c>
      <c r="AH103" s="10">
        <f>IF(AE103,AH102-E103,AH102)</f>
        <v>678.75000000000023</v>
      </c>
      <c r="AI103" s="14"/>
      <c r="AJ103" s="7">
        <v>1</v>
      </c>
      <c r="AK103" s="8">
        <f>IF(IF(AJ103,1,0),IF(IF(MOD((AK102+TIME(0,E103,0)),1)&gt;D$1,1,0),IF(IF(MOD((AK102+TIME(0,E103,0)),1)&lt;D$4,1,0),AK102+TIME(0,E103,0),(MOD(AK102+TIME(0,E103,0),1)-D$4)+D$1),"Under"),AK102)</f>
        <v>42690.44722222221</v>
      </c>
      <c r="AL103" s="7">
        <f>IF(AJ103,AL102+E103,AL102)</f>
        <v>134</v>
      </c>
      <c r="AM103" s="10">
        <f>IF(AJ103,AM102-E103,AM102)</f>
        <v>586.75000000000023</v>
      </c>
      <c r="AN103" s="12"/>
      <c r="AO103" s="7"/>
      <c r="AP103" s="15">
        <f>IF(IF(AO103,1,0),IF(IF(MOD((AP102+TIME(0,E103,0)),1)&gt;D$1,1,0),IF(IF(MOD((AP102+TIME(0,E103,0)),1)&lt;D$4,1,0),AP102+TIME(0,E103,0),(MOD(AP102+TIME(0,E103,0),1)-D$4)+D$1),"Under"),AP102)</f>
        <v>0.32013888889293102</v>
      </c>
      <c r="AQ103" s="7">
        <f>IF(AO103,AQ102+E103,AQ102)</f>
        <v>431</v>
      </c>
      <c r="AR103" s="10">
        <f>IF(AO103,AR102-E103,AR102)</f>
        <v>289.75000000000023</v>
      </c>
      <c r="AS103" s="12"/>
      <c r="AT103" s="7"/>
      <c r="AU103" s="8">
        <f t="shared" si="38"/>
        <v>0.43819444444864825</v>
      </c>
      <c r="AV103" s="7">
        <f t="shared" si="39"/>
        <v>601</v>
      </c>
      <c r="AW103" s="7">
        <f t="shared" si="40"/>
        <v>119.75000000000023</v>
      </c>
      <c r="AY103" s="10"/>
      <c r="AZ103" s="8">
        <f>IF(IF(AY103,1,0),IF(IF(MOD((AZ102+TIME(0,E103,0)),1)&gt;D$1,1,0),IF(IF(MOD((AZ102+TIME(0,E103,0)),1)&lt;D$4,1,0),AZ102+TIME(0,E103,0),(MOD(AZ102+TIME(0,E103,0),1)-D$4)+D$1),"Under"),AZ102)</f>
        <v>0.44027777775934529</v>
      </c>
      <c r="BA103" s="7">
        <f>IF(AY103,BA102+E103,BA102)</f>
        <v>604</v>
      </c>
      <c r="BB103" s="10">
        <f>IF(AY103,BB102-E103,BB102)</f>
        <v>116.75000000000023</v>
      </c>
      <c r="BC103"/>
      <c r="BD103" s="10"/>
      <c r="BE103" s="8">
        <f>IF(IF(BD103,1,0),IF(IF(MOD((BE102+TIME(0,E103,0)),1)&gt;D$1,1,0),IF(IF(MOD((BE102+TIME(0,E103,0)),1)&lt;D$4,1,0),BE102+TIME(0,E103,0),(MOD(BE102+TIME(0,E103,0),1)-D$4)+D$1),"Under"),BE102)</f>
        <v>0.3479166666471023</v>
      </c>
      <c r="BF103" s="18">
        <f>IF(BD103,BF102+E103,BF102)</f>
        <v>471</v>
      </c>
      <c r="BG103" s="10">
        <f>IF(BD103,BG102-E103,BG102)</f>
        <v>249.75000000000023</v>
      </c>
    </row>
    <row r="104" spans="1:59" hidden="1" x14ac:dyDescent="0.25">
      <c r="A104" s="17">
        <f>'St5 Input'!A89</f>
        <v>3</v>
      </c>
      <c r="B104" s="17">
        <f>'St5 Input'!B89</f>
        <v>3040</v>
      </c>
      <c r="C104" s="17" t="str">
        <f>'St5 Input'!C89</f>
        <v xml:space="preserve"> set kitchen broom closet</v>
      </c>
      <c r="D104" s="20">
        <f>'St5 Input'!D89</f>
        <v>50</v>
      </c>
      <c r="E104" s="20">
        <f t="shared" si="10"/>
        <v>50</v>
      </c>
      <c r="F104" s="10">
        <f>K104+P104+U104+AE104+AJ104+Z104+AO104+AT104+AY104+BD104</f>
        <v>1</v>
      </c>
      <c r="G104" s="20" t="str">
        <f>'St5 Input'!F89</f>
        <v xml:space="preserve"> J.R.</v>
      </c>
      <c r="H104" s="19" t="str">
        <f>'St5 Input'!G89</f>
        <v xml:space="preserve"> </v>
      </c>
      <c r="I104" s="8"/>
      <c r="K104" s="10"/>
      <c r="L104" s="8">
        <f t="shared" si="20"/>
        <v>42690.354166666664</v>
      </c>
      <c r="M104" s="10">
        <f t="shared" si="21"/>
        <v>0</v>
      </c>
      <c r="N104" s="10">
        <f t="shared" si="22"/>
        <v>720.75000000000023</v>
      </c>
      <c r="O104" s="12"/>
      <c r="P104" s="10"/>
      <c r="Q104" s="8">
        <f t="shared" si="29"/>
        <v>42690.354166666664</v>
      </c>
      <c r="R104" s="10">
        <f t="shared" si="30"/>
        <v>0</v>
      </c>
      <c r="S104" s="10">
        <f t="shared" si="31"/>
        <v>720.75000000000023</v>
      </c>
      <c r="T104" s="14"/>
      <c r="U104" s="7"/>
      <c r="V104" s="8">
        <f t="shared" si="47"/>
        <v>42690.354166666664</v>
      </c>
      <c r="W104" s="7">
        <f t="shared" si="48"/>
        <v>0</v>
      </c>
      <c r="X104" s="10">
        <f t="shared" si="49"/>
        <v>720.75000000000023</v>
      </c>
      <c r="Y104" s="14"/>
      <c r="Z104" s="7"/>
      <c r="AA104" s="8">
        <f>IF(IF(Z104,1,0),IF(IF(MOD((AA103+TIME(0,E104,0)),1)&gt;D$1,1,0),IF(IF(MOD((AA103+TIME(0,E104,0)),1)&lt;D$4,1,0),AA103+TIME(0,E104,0),(MOD(AA103+TIME(0,E104,0),1)-D$4)+D$1),"Under"),AA103)</f>
        <v>42690.354166666664</v>
      </c>
      <c r="AB104" s="10">
        <f>IF(Z104,AB103+E104,AB103)</f>
        <v>0</v>
      </c>
      <c r="AC104" s="10">
        <f>IF(Z104,AC103-E104,AC103)</f>
        <v>720.75000000000023</v>
      </c>
      <c r="AD104" s="14"/>
      <c r="AE104" s="7"/>
      <c r="AF104" s="8">
        <f>IF(IF(AE104,1,0),IF(IF(MOD((AF103+TIME(0,E104,0)),1)&gt;D$1,1,0),IF(IF(MOD((AF103+TIME(0,E104,0)),1)&lt;D$4,1,0),AF103+TIME(0,E104,0),(MOD(AF103+TIME(0,E104,0),1)-D$4)+D$1),"Under"),AF103)</f>
        <v>42690.383333333331</v>
      </c>
      <c r="AG104" s="7">
        <f>IF(P104,R103+E104,R103)</f>
        <v>0</v>
      </c>
      <c r="AH104" s="10">
        <f>IF(AE104,AH103-E104,AH103)</f>
        <v>678.75000000000023</v>
      </c>
      <c r="AI104" s="14"/>
      <c r="AJ104" s="7">
        <v>1</v>
      </c>
      <c r="AK104" s="8">
        <f>IF(IF(AJ104,1,0),IF(IF(MOD((AK103+TIME(0,E104,0)),1)&gt;D$1,1,0),IF(IF(MOD((AK103+TIME(0,E104,0)),1)&lt;D$4,1,0),AK103+TIME(0,E104,0),(MOD(AK103+TIME(0,E104,0),1)-D$4)+D$1),"Under"),AK103)</f>
        <v>42690.481944444429</v>
      </c>
      <c r="AL104" s="7">
        <f>IF(AJ104,AL103+E104,AL103)</f>
        <v>184</v>
      </c>
      <c r="AM104" s="10">
        <f>IF(AJ104,AM103-E104,AM103)</f>
        <v>536.75000000000023</v>
      </c>
      <c r="AN104" s="12"/>
      <c r="AO104" s="7"/>
      <c r="AP104" s="15">
        <f>IF(IF(AO104,1,0),IF(IF(MOD((AP103+TIME(0,E104,0)),1)&gt;D$1,1,0),IF(IF(MOD((AP103+TIME(0,E104,0)),1)&lt;D$4,1,0),AP103+TIME(0,E104,0),(MOD(AP103+TIME(0,E104,0),1)-D$4)+D$1),"Under"),AP103)</f>
        <v>0.32013888889293102</v>
      </c>
      <c r="AQ104" s="7">
        <f>IF(AO104,AQ103+E104,AQ103)</f>
        <v>431</v>
      </c>
      <c r="AR104" s="10">
        <f>IF(AO104,AR103-E104,AR103)</f>
        <v>289.75000000000023</v>
      </c>
      <c r="AS104" s="12"/>
      <c r="AT104" s="7"/>
      <c r="AU104" s="8">
        <f>IF(IF(AT104,1,0),IF(IF(MOD((AU103+TIME(0,E104,0)),1)&gt;D$1,1,0),IF(IF(MOD((AU103+TIME(0,E104,0)),1)&lt;D$4,1,0),AU103+TIME(0,E104,0),(MOD(AU103+TIME(0,E104,0),1)-D$4)+D$1),"Under"),AU103)</f>
        <v>0.43819444444864825</v>
      </c>
      <c r="AV104" s="7">
        <f>IF(AT104,AV103+E104,AV103)</f>
        <v>601</v>
      </c>
      <c r="AW104" s="7">
        <f>IF(AT104,AW103-E104,AW103)</f>
        <v>119.75000000000023</v>
      </c>
      <c r="AY104" s="10"/>
      <c r="AZ104" s="8">
        <f>IF(IF(AY104,1,0),IF(IF(MOD((AZ103+TIME(0,E104,0)),1)&gt;D$1,1,0),IF(IF(MOD((AZ103+TIME(0,E104,0)),1)&lt;D$4,1,0),AZ103+TIME(0,E104,0),(MOD(AZ103+TIME(0,E104,0),1)-D$4)+D$1),"Under"),AZ103)</f>
        <v>0.44027777775934529</v>
      </c>
      <c r="BA104" s="7">
        <f>IF(AY104,BA103+E104,BA103)</f>
        <v>604</v>
      </c>
      <c r="BB104" s="10">
        <f>IF(AY104,BB103-E104,BB103)</f>
        <v>116.75000000000023</v>
      </c>
      <c r="BC104"/>
      <c r="BD104" s="10"/>
      <c r="BE104" s="8">
        <f>IF(IF(BD104,1,0),IF(IF(MOD((BE103+TIME(0,E104,0)),1)&gt;D$1,1,0),IF(IF(MOD((BE103+TIME(0,E104,0)),1)&lt;D$4,1,0),BE103+TIME(0,E104,0),(MOD(BE103+TIME(0,E104,0),1)-D$4)+D$1),"Under"),BE103)</f>
        <v>0.3479166666471023</v>
      </c>
      <c r="BF104" s="18">
        <f>IF(BD104,BF103+E104,BF103)</f>
        <v>471</v>
      </c>
      <c r="BG104" s="10">
        <f>IF(BD104,BG103-E104,BG103)</f>
        <v>249.75000000000023</v>
      </c>
    </row>
    <row r="105" spans="1:59" hidden="1" x14ac:dyDescent="0.25">
      <c r="A105" s="17">
        <f>'St5 Input'!A90</f>
        <v>3</v>
      </c>
      <c r="B105" s="17">
        <f>'St5 Input'!B90</f>
        <v>3050</v>
      </c>
      <c r="C105" s="17" t="str">
        <f>'St5 Input'!C90</f>
        <v xml:space="preserve"> install bargman cord &amp; junction box</v>
      </c>
      <c r="D105" s="20">
        <f>'St5 Input'!D90</f>
        <v>65</v>
      </c>
      <c r="E105" s="20">
        <f t="shared" si="10"/>
        <v>65</v>
      </c>
      <c r="F105" s="10">
        <f>K105+P105+U105+AE105+AJ105+Z105+AO105+AT105+AY105+BD105</f>
        <v>1</v>
      </c>
      <c r="G105" s="20" t="str">
        <f>'St5 Input'!F90</f>
        <v xml:space="preserve"> TS</v>
      </c>
      <c r="H105" s="19" t="str">
        <f>'St5 Input'!G90</f>
        <v xml:space="preserve"> </v>
      </c>
      <c r="I105" s="8"/>
      <c r="K105" s="10"/>
      <c r="L105" s="8">
        <f t="shared" ref="L105:L132" si="50">IF(IF(K105,1,0),IF(IF(MOD((L104+TIME(0,E105,0)),1)&gt;D$1,1,0),IF(IF(MOD((L104+TIME(0,E105,0)),1)&lt;D$4,1,0),L104+TIME(0,E105,0),(MOD(L104+TIME(0,E105,0),1)-D$4)+D$1),"Under"),L104)</f>
        <v>42690.354166666664</v>
      </c>
      <c r="M105" s="10">
        <f t="shared" ref="M105:M132" si="51">IF(K105,M104+E105,M104)</f>
        <v>0</v>
      </c>
      <c r="N105" s="10">
        <f t="shared" ref="N105:N132" si="52">IF(K105,N104-E105,N104)</f>
        <v>720.75000000000023</v>
      </c>
      <c r="O105" s="12"/>
      <c r="P105" s="10"/>
      <c r="Q105" s="8">
        <f t="shared" ref="Q105:Q132" si="53">IF(IF(P105,1,0),IF(IF(MOD((Q104+TIME(0,E105,0)),1)&gt;D$1,1,0),IF(IF(MOD((Q104+TIME(0,E105,0)),1)&lt;D$4,1,0),Q104+TIME(0,E105,0),(MOD(Q104+TIME(0,E105,0),1)-D$4)+D$1),"Under"),Q104)</f>
        <v>42690.354166666664</v>
      </c>
      <c r="R105" s="10">
        <f t="shared" ref="R105:R132" si="54">IF(P105,R104+E105,R104)</f>
        <v>0</v>
      </c>
      <c r="S105" s="10">
        <f t="shared" ref="S105:S132" si="55">IF(P105,S104-E105,S104)</f>
        <v>720.75000000000023</v>
      </c>
      <c r="T105" s="14"/>
      <c r="U105" s="7"/>
      <c r="V105" s="8">
        <f t="shared" si="47"/>
        <v>42690.354166666664</v>
      </c>
      <c r="W105" s="7">
        <f t="shared" si="48"/>
        <v>0</v>
      </c>
      <c r="X105" s="10">
        <f t="shared" si="49"/>
        <v>720.75000000000023</v>
      </c>
      <c r="Y105" s="14"/>
      <c r="Z105" s="7"/>
      <c r="AA105" s="8">
        <f>IF(IF(Z105,1,0),IF(IF(MOD((AA104+TIME(0,E105,0)),1)&gt;D$1,1,0),IF(IF(MOD((AA104+TIME(0,E105,0)),1)&lt;D$4,1,0),AA104+TIME(0,E105,0),(MOD(AA104+TIME(0,E105,0),1)-D$4)+D$1),"Under"),AA104)</f>
        <v>42690.354166666664</v>
      </c>
      <c r="AB105" s="10">
        <f>IF(Z105,AB104+E105,AB104)</f>
        <v>0</v>
      </c>
      <c r="AC105" s="10">
        <f>IF(Z105,AC104-E105,AC104)</f>
        <v>720.75000000000023</v>
      </c>
      <c r="AD105" s="14"/>
      <c r="AE105" s="7"/>
      <c r="AF105" s="8">
        <f>IF(IF(AE105,1,0),IF(IF(MOD((AF104+TIME(0,E105,0)),1)&gt;D$1,1,0),IF(IF(MOD((AF104+TIME(0,E105,0)),1)&lt;D$4,1,0),AF104+TIME(0,E105,0),(MOD(AF104+TIME(0,E105,0),1)-D$4)+D$1),"Under"),AF104)</f>
        <v>42690.383333333331</v>
      </c>
      <c r="AG105" s="7">
        <f>IF(P105,R104+E105,R104)</f>
        <v>0</v>
      </c>
      <c r="AH105" s="10">
        <f>IF(AE105,AH104-E105,AH104)</f>
        <v>678.75000000000023</v>
      </c>
      <c r="AI105" s="14"/>
      <c r="AJ105" s="7"/>
      <c r="AK105" s="8">
        <f>IF(IF(AJ105,1,0),IF(IF(MOD((AK104+TIME(0,E105,0)),1)&gt;D$1,1,0),IF(IF(MOD((AK104+TIME(0,E105,0)),1)&lt;D$4,1,0),AK104+TIME(0,E105,0),(MOD(AK104+TIME(0,E105,0),1)-D$4)+D$1),"Under"),AK104)</f>
        <v>42690.481944444429</v>
      </c>
      <c r="AL105" s="7">
        <f>IF(AJ105,AL104+E105,AL104)</f>
        <v>184</v>
      </c>
      <c r="AM105" s="10">
        <f>IF(AJ105,AM104-E105,AM104)</f>
        <v>536.75000000000023</v>
      </c>
      <c r="AN105" s="12"/>
      <c r="AO105" s="7">
        <v>1</v>
      </c>
      <c r="AP105" s="15">
        <f>IF(IF(AO105,1,0),IF(IF(MOD((AP104+TIME(0,E105,0)),1)&gt;D$1,1,0),IF(IF(MOD((AP104+TIME(0,E105,0)),1)&lt;D$4,1,0),AP104+TIME(0,E105,0),(MOD(AP104+TIME(0,E105,0),1)-D$4)+D$1),"Under"),AP104)</f>
        <v>0.36527777778181991</v>
      </c>
      <c r="AQ105" s="7">
        <f>IF(AO105,AQ104+E105,AQ104)</f>
        <v>496</v>
      </c>
      <c r="AR105" s="10">
        <f>IF(AO105,AR104-E105,AR104)</f>
        <v>224.75000000000023</v>
      </c>
      <c r="AS105" s="12"/>
      <c r="AT105" s="7"/>
      <c r="AU105" s="8">
        <f>IF(IF(AT105,1,0),IF(IF(MOD((AU104+TIME(0,E105,0)),1)&gt;D$1,1,0),IF(IF(MOD((AU104+TIME(0,E105,0)),1)&lt;D$4,1,0),AU104+TIME(0,E105,0),(MOD(AU104+TIME(0,E105,0),1)-D$4)+D$1),"Under"),AU104)</f>
        <v>0.43819444444864825</v>
      </c>
      <c r="AV105" s="7">
        <f>IF(AT105,AV104+E105,AV104)</f>
        <v>601</v>
      </c>
      <c r="AW105" s="7">
        <f>IF(AT105,AW104-E105,AW104)</f>
        <v>119.75000000000023</v>
      </c>
      <c r="AY105" s="10"/>
      <c r="AZ105" s="8">
        <f>IF(IF(AY105,1,0),IF(IF(MOD((AZ104+TIME(0,E105,0)),1)&gt;D$1,1,0),IF(IF(MOD((AZ104+TIME(0,E105,0)),1)&lt;D$4,1,0),AZ104+TIME(0,E105,0),(MOD(AZ104+TIME(0,E105,0),1)-D$4)+D$1),"Under"),AZ104)</f>
        <v>0.44027777775934529</v>
      </c>
      <c r="BA105" s="7">
        <f>IF(AY105,BA104+E105,BA104)</f>
        <v>604</v>
      </c>
      <c r="BB105" s="10">
        <f>IF(AY105,BB104-E105,BB104)</f>
        <v>116.75000000000023</v>
      </c>
      <c r="BC105"/>
      <c r="BD105" s="10"/>
      <c r="BE105" s="8">
        <f>IF(IF(BD105,1,0),IF(IF(MOD((BE104+TIME(0,E105,0)),1)&gt;D$1,1,0),IF(IF(MOD((BE104+TIME(0,E105,0)),1)&lt;D$4,1,0),BE104+TIME(0,E105,0),(MOD(BE104+TIME(0,E105,0),1)-D$4)+D$1),"Under"),BE104)</f>
        <v>0.3479166666471023</v>
      </c>
      <c r="BF105" s="18">
        <f>IF(BD105,BF104+E105,BF104)</f>
        <v>471</v>
      </c>
      <c r="BG105" s="10">
        <f>IF(BD105,BG104-E105,BG104)</f>
        <v>249.75000000000023</v>
      </c>
    </row>
    <row r="106" spans="1:59" hidden="1" x14ac:dyDescent="0.25">
      <c r="A106" s="17">
        <f>'St5 Input'!A91</f>
        <v>3</v>
      </c>
      <c r="B106" s="17">
        <f>'St5 Input'!B91</f>
        <v>3060</v>
      </c>
      <c r="C106" s="17" t="str">
        <f>'St5 Input'!C91</f>
        <v xml:space="preserve"> wire electric jack</v>
      </c>
      <c r="D106" s="20">
        <f>'St5 Input'!D91</f>
        <v>10</v>
      </c>
      <c r="E106" s="20">
        <f t="shared" si="10"/>
        <v>10</v>
      </c>
      <c r="F106" s="10">
        <f>K106+P106+U106+AE106+AJ106+Z106+AO106+AT106+AY106+BD106</f>
        <v>1</v>
      </c>
      <c r="G106" s="20" t="str">
        <f>'St5 Input'!F91</f>
        <v xml:space="preserve"> TS</v>
      </c>
      <c r="H106" s="19" t="str">
        <f>'St5 Input'!G91</f>
        <v xml:space="preserve"> </v>
      </c>
      <c r="I106" s="8"/>
      <c r="K106" s="10"/>
      <c r="L106" s="8">
        <f t="shared" si="50"/>
        <v>42690.354166666664</v>
      </c>
      <c r="M106" s="10">
        <f t="shared" si="51"/>
        <v>0</v>
      </c>
      <c r="N106" s="10">
        <f t="shared" si="52"/>
        <v>720.75000000000023</v>
      </c>
      <c r="O106" s="12"/>
      <c r="P106" s="10"/>
      <c r="Q106" s="8">
        <f t="shared" si="53"/>
        <v>42690.354166666664</v>
      </c>
      <c r="R106" s="10">
        <f t="shared" si="54"/>
        <v>0</v>
      </c>
      <c r="S106" s="10">
        <f t="shared" si="55"/>
        <v>720.75000000000023</v>
      </c>
      <c r="T106" s="14"/>
      <c r="U106" s="7"/>
      <c r="V106" s="8">
        <f t="shared" si="47"/>
        <v>42690.354166666664</v>
      </c>
      <c r="W106" s="7">
        <f t="shared" si="48"/>
        <v>0</v>
      </c>
      <c r="X106" s="10">
        <f t="shared" si="49"/>
        <v>720.75000000000023</v>
      </c>
      <c r="Y106" s="14"/>
      <c r="Z106" s="7"/>
      <c r="AA106" s="8">
        <f>IF(IF(Z106,1,0),IF(IF(MOD((AA105+TIME(0,E106,0)),1)&gt;D$1,1,0),IF(IF(MOD((AA105+TIME(0,E106,0)),1)&lt;D$4,1,0),AA105+TIME(0,E106,0),(MOD(AA105+TIME(0,E106,0),1)-D$4)+D$1),"Under"),AA105)</f>
        <v>42690.354166666664</v>
      </c>
      <c r="AB106" s="10">
        <f>IF(Z106,AB105+E106,AB105)</f>
        <v>0</v>
      </c>
      <c r="AC106" s="10">
        <f>IF(Z106,AC105-E106,AC105)</f>
        <v>720.75000000000023</v>
      </c>
      <c r="AD106" s="14"/>
      <c r="AE106" s="7"/>
      <c r="AF106" s="8">
        <f>IF(IF(AE106,1,0),IF(IF(MOD((AF105+TIME(0,E106,0)),1)&gt;D$1,1,0),IF(IF(MOD((AF105+TIME(0,E106,0)),1)&lt;D$4,1,0),AF105+TIME(0,E106,0),(MOD(AF105+TIME(0,E106,0),1)-D$4)+D$1),"Under"),AF105)</f>
        <v>42690.383333333331</v>
      </c>
      <c r="AG106" s="7">
        <f>IF(P106,R105+E106,R105)</f>
        <v>0</v>
      </c>
      <c r="AH106" s="10">
        <f>IF(AE106,AH105-E106,AH105)</f>
        <v>678.75000000000023</v>
      </c>
      <c r="AI106" s="14"/>
      <c r="AJ106" s="7"/>
      <c r="AK106" s="8">
        <f>IF(IF(AJ106,1,0),IF(IF(MOD((AK105+TIME(0,E106,0)),1)&gt;D$1,1,0),IF(IF(MOD((AK105+TIME(0,E106,0)),1)&lt;D$4,1,0),AK105+TIME(0,E106,0),(MOD(AK105+TIME(0,E106,0),1)-D$4)+D$1),"Under"),AK105)</f>
        <v>42690.481944444429</v>
      </c>
      <c r="AL106" s="7">
        <f>IF(AJ106,AL105+E106,AL105)</f>
        <v>184</v>
      </c>
      <c r="AM106" s="10">
        <f>IF(AJ106,AM105-E106,AM105)</f>
        <v>536.75000000000023</v>
      </c>
      <c r="AN106" s="12"/>
      <c r="AO106" s="7">
        <v>1</v>
      </c>
      <c r="AP106" s="15">
        <f>IF(IF(AO106,1,0),IF(IF(MOD((AP105+TIME(0,E106,0)),1)&gt;D$1,1,0),IF(IF(MOD((AP105+TIME(0,E106,0)),1)&lt;D$4,1,0),AP105+TIME(0,E106,0),(MOD(AP105+TIME(0,E106,0),1)-D$4)+D$1),"Under"),AP105)</f>
        <v>0.37222222222626433</v>
      </c>
      <c r="AQ106" s="7">
        <f>IF(AO106,AQ105+E106,AQ105)</f>
        <v>506</v>
      </c>
      <c r="AR106" s="10">
        <f>IF(AO106,AR105-E106,AR105)</f>
        <v>214.75000000000023</v>
      </c>
      <c r="AS106" s="12"/>
      <c r="AT106" s="7"/>
      <c r="AU106" s="8">
        <f>IF(IF(AT106,1,0),IF(IF(MOD((AU105+TIME(0,E106,0)),1)&gt;D$1,1,0),IF(IF(MOD((AU105+TIME(0,E106,0)),1)&lt;D$4,1,0),AU105+TIME(0,E106,0),(MOD(AU105+TIME(0,E106,0),1)-D$4)+D$1),"Under"),AU105)</f>
        <v>0.43819444444864825</v>
      </c>
      <c r="AV106" s="7">
        <f>IF(AT106,AV105+E106,AV105)</f>
        <v>601</v>
      </c>
      <c r="AW106" s="7">
        <f>IF(AT106,AW105-E106,AW105)</f>
        <v>119.75000000000023</v>
      </c>
      <c r="AY106" s="10"/>
      <c r="AZ106" s="8">
        <f>IF(IF(AY106,1,0),IF(IF(MOD((AZ105+TIME(0,E106,0)),1)&gt;D$1,1,0),IF(IF(MOD((AZ105+TIME(0,E106,0)),1)&lt;D$4,1,0),AZ105+TIME(0,E106,0),(MOD(AZ105+TIME(0,E106,0),1)-D$4)+D$1),"Under"),AZ105)</f>
        <v>0.44027777775934529</v>
      </c>
      <c r="BA106" s="7">
        <f>IF(AY106,BA105+E106,BA105)</f>
        <v>604</v>
      </c>
      <c r="BB106" s="10">
        <f>IF(AY106,BB105-E106,BB105)</f>
        <v>116.75000000000023</v>
      </c>
      <c r="BC106"/>
      <c r="BD106" s="10"/>
      <c r="BE106" s="8">
        <f>IF(IF(BD106,1,0),IF(IF(MOD((BE105+TIME(0,E106,0)),1)&gt;D$1,1,0),IF(IF(MOD((BE105+TIME(0,E106,0)),1)&lt;D$4,1,0),BE105+TIME(0,E106,0),(MOD(BE105+TIME(0,E106,0),1)-D$4)+D$1),"Under"),BE105)</f>
        <v>0.3479166666471023</v>
      </c>
      <c r="BF106" s="18">
        <f>IF(BD106,BF105+E106,BF105)</f>
        <v>471</v>
      </c>
      <c r="BG106" s="10">
        <f>IF(BD106,BG105-E106,BG105)</f>
        <v>249.75000000000023</v>
      </c>
    </row>
    <row r="107" spans="1:59" hidden="1" x14ac:dyDescent="0.25">
      <c r="A107" s="17">
        <f>'St5 Input'!A92</f>
        <v>3</v>
      </c>
      <c r="B107" s="17">
        <f>'St5 Input'!B92</f>
        <v>3070</v>
      </c>
      <c r="C107" s="17" t="str">
        <f>'St5 Input'!C92</f>
        <v xml:space="preserve"> Install Battery</v>
      </c>
      <c r="D107" s="20">
        <f>'St5 Input'!D92</f>
        <v>20</v>
      </c>
      <c r="E107" s="20">
        <f t="shared" ref="E107:E170" si="56">IF(F107&gt;0,D107/F107,D107)</f>
        <v>20</v>
      </c>
      <c r="F107" s="10">
        <f>K107+P107+U107+AE107+AJ107+Z107+AO107+AT107+AY107+BD107</f>
        <v>1</v>
      </c>
      <c r="G107" s="20" t="str">
        <f>'St5 Input'!F92</f>
        <v xml:space="preserve"> TS</v>
      </c>
      <c r="H107" s="19" t="str">
        <f>'St5 Input'!G92</f>
        <v xml:space="preserve"> </v>
      </c>
      <c r="I107" s="8"/>
      <c r="K107" s="10"/>
      <c r="L107" s="8">
        <f t="shared" si="50"/>
        <v>42690.354166666664</v>
      </c>
      <c r="M107" s="10">
        <f t="shared" si="51"/>
        <v>0</v>
      </c>
      <c r="N107" s="10">
        <f t="shared" si="52"/>
        <v>720.75000000000023</v>
      </c>
      <c r="O107" s="12"/>
      <c r="P107" s="10"/>
      <c r="Q107" s="8">
        <f t="shared" si="53"/>
        <v>42690.354166666664</v>
      </c>
      <c r="R107" s="10">
        <f t="shared" si="54"/>
        <v>0</v>
      </c>
      <c r="S107" s="10">
        <f t="shared" si="55"/>
        <v>720.75000000000023</v>
      </c>
      <c r="T107" s="14"/>
      <c r="U107" s="7"/>
      <c r="V107" s="8">
        <f t="shared" si="47"/>
        <v>42690.354166666664</v>
      </c>
      <c r="W107" s="7">
        <f t="shared" si="48"/>
        <v>0</v>
      </c>
      <c r="X107" s="10">
        <f t="shared" si="49"/>
        <v>720.75000000000023</v>
      </c>
      <c r="Y107" s="14"/>
      <c r="Z107" s="7"/>
      <c r="AA107" s="8">
        <f>IF(IF(Z107,1,0),IF(IF(MOD((AA106+TIME(0,E107,0)),1)&gt;D$1,1,0),IF(IF(MOD((AA106+TIME(0,E107,0)),1)&lt;D$4,1,0),AA106+TIME(0,E107,0),(MOD(AA106+TIME(0,E107,0),1)-D$4)+D$1),"Under"),AA106)</f>
        <v>42690.354166666664</v>
      </c>
      <c r="AB107" s="10">
        <f>IF(Z107,AB106+E107,AB106)</f>
        <v>0</v>
      </c>
      <c r="AC107" s="10">
        <f>IF(Z107,AC106-E107,AC106)</f>
        <v>720.75000000000023</v>
      </c>
      <c r="AD107" s="14"/>
      <c r="AE107" s="7"/>
      <c r="AF107" s="8">
        <f>IF(IF(AE107,1,0),IF(IF(MOD((AF106+TIME(0,E107,0)),1)&gt;D$1,1,0),IF(IF(MOD((AF106+TIME(0,E107,0)),1)&lt;D$4,1,0),AF106+TIME(0,E107,0),(MOD(AF106+TIME(0,E107,0),1)-D$4)+D$1),"Under"),AF106)</f>
        <v>42690.383333333331</v>
      </c>
      <c r="AG107" s="7">
        <f>IF(P107,R106+E107,R106)</f>
        <v>0</v>
      </c>
      <c r="AH107" s="10">
        <f>IF(AE107,AH106-E107,AH106)</f>
        <v>678.75000000000023</v>
      </c>
      <c r="AI107" s="14"/>
      <c r="AJ107" s="7"/>
      <c r="AK107" s="8">
        <f>IF(IF(AJ107,1,0),IF(IF(MOD((AK106+TIME(0,E107,0)),1)&gt;D$1,1,0),IF(IF(MOD((AK106+TIME(0,E107,0)),1)&lt;D$4,1,0),AK106+TIME(0,E107,0),(MOD(AK106+TIME(0,E107,0),1)-D$4)+D$1),"Under"),AK106)</f>
        <v>42690.481944444429</v>
      </c>
      <c r="AL107" s="7">
        <f>IF(AJ107,AL106+E107,AL106)</f>
        <v>184</v>
      </c>
      <c r="AM107" s="10">
        <f>IF(AJ107,AM106-E107,AM106)</f>
        <v>536.75000000000023</v>
      </c>
      <c r="AN107" s="12"/>
      <c r="AO107" s="7">
        <v>1</v>
      </c>
      <c r="AP107" s="15">
        <f>IF(IF(AO107,1,0),IF(IF(MOD((AP106+TIME(0,E107,0)),1)&gt;D$1,1,0),IF(IF(MOD((AP106+TIME(0,E107,0)),1)&lt;D$4,1,0),AP106+TIME(0,E107,0),(MOD(AP106+TIME(0,E107,0),1)-D$4)+D$1),"Under"),AP106)</f>
        <v>0.38611111111515323</v>
      </c>
      <c r="AQ107" s="7">
        <f>IF(AO107,AQ106+E107,AQ106)</f>
        <v>526</v>
      </c>
      <c r="AR107" s="10">
        <f>IF(AO107,AR106-E107,AR106)</f>
        <v>194.75000000000023</v>
      </c>
      <c r="AS107" s="12"/>
      <c r="AT107" s="7"/>
      <c r="AU107" s="8">
        <f>IF(IF(AT107,1,0),IF(IF(MOD((AU106+TIME(0,E107,0)),1)&gt;D$1,1,0),IF(IF(MOD((AU106+TIME(0,E107,0)),1)&lt;D$4,1,0),AU106+TIME(0,E107,0),(MOD(AU106+TIME(0,E107,0),1)-D$4)+D$1),"Under"),AU106)</f>
        <v>0.43819444444864825</v>
      </c>
      <c r="AV107" s="7">
        <f>IF(AT107,AV106+E107,AV106)</f>
        <v>601</v>
      </c>
      <c r="AW107" s="7">
        <f>IF(AT107,AW106-E107,AW106)</f>
        <v>119.75000000000023</v>
      </c>
      <c r="AY107" s="10"/>
      <c r="AZ107" s="8">
        <f>IF(IF(AY107,1,0),IF(IF(MOD((AZ106+TIME(0,E107,0)),1)&gt;D$1,1,0),IF(IF(MOD((AZ106+TIME(0,E107,0)),1)&lt;D$4,1,0),AZ106+TIME(0,E107,0),(MOD(AZ106+TIME(0,E107,0),1)-D$4)+D$1),"Under"),AZ106)</f>
        <v>0.44027777775934529</v>
      </c>
      <c r="BA107" s="7">
        <f>IF(AY107,BA106+E107,BA106)</f>
        <v>604</v>
      </c>
      <c r="BB107" s="10">
        <f>IF(AY107,BB106-E107,BB106)</f>
        <v>116.75000000000023</v>
      </c>
      <c r="BC107"/>
      <c r="BD107" s="10"/>
      <c r="BE107" s="8">
        <f>IF(IF(BD107,1,0),IF(IF(MOD((BE106+TIME(0,E107,0)),1)&gt;D$1,1,0),IF(IF(MOD((BE106+TIME(0,E107,0)),1)&lt;D$4,1,0),BE106+TIME(0,E107,0),(MOD(BE106+TIME(0,E107,0),1)-D$4)+D$1),"Under"),BE106)</f>
        <v>0.3479166666471023</v>
      </c>
      <c r="BF107" s="18">
        <f>IF(BD107,BF106+E107,BF106)</f>
        <v>471</v>
      </c>
      <c r="BG107" s="10">
        <f>IF(BD107,BG106-E107,BG106)</f>
        <v>249.75000000000023</v>
      </c>
    </row>
    <row r="108" spans="1:59" hidden="1" x14ac:dyDescent="0.25">
      <c r="A108" s="17">
        <f>'St5 Input'!A93</f>
        <v>3</v>
      </c>
      <c r="B108" s="17">
        <f>'St5 Input'!B93</f>
        <v>3100</v>
      </c>
      <c r="C108" s="17" t="str">
        <f>'St5 Input'!C93</f>
        <v xml:space="preserve"> Loom Wires Where Needed</v>
      </c>
      <c r="D108" s="20">
        <f>'St5 Input'!D93</f>
        <v>27</v>
      </c>
      <c r="E108" s="20">
        <f t="shared" si="56"/>
        <v>27</v>
      </c>
      <c r="F108" s="10">
        <f>K108+P108+U108+AE108+AJ108+Z108+AO108+AT108+AY108+BD108</f>
        <v>1</v>
      </c>
      <c r="G108" s="20" t="str">
        <f>'St5 Input'!F93</f>
        <v xml:space="preserve"> TS</v>
      </c>
      <c r="H108" s="19" t="str">
        <f>'St5 Input'!G93</f>
        <v xml:space="preserve"> </v>
      </c>
      <c r="I108" s="8"/>
      <c r="K108" s="10"/>
      <c r="L108" s="8">
        <f t="shared" si="50"/>
        <v>42690.354166666664</v>
      </c>
      <c r="M108" s="10">
        <f t="shared" si="51"/>
        <v>0</v>
      </c>
      <c r="N108" s="10">
        <f t="shared" si="52"/>
        <v>720.75000000000023</v>
      </c>
      <c r="O108" s="12"/>
      <c r="P108" s="10"/>
      <c r="Q108" s="8">
        <f t="shared" si="53"/>
        <v>42690.354166666664</v>
      </c>
      <c r="R108" s="10">
        <f t="shared" si="54"/>
        <v>0</v>
      </c>
      <c r="S108" s="10">
        <f t="shared" si="55"/>
        <v>720.75000000000023</v>
      </c>
      <c r="T108" s="14"/>
      <c r="U108" s="7"/>
      <c r="V108" s="8">
        <f t="shared" si="47"/>
        <v>42690.354166666664</v>
      </c>
      <c r="W108" s="7">
        <f t="shared" si="48"/>
        <v>0</v>
      </c>
      <c r="X108" s="10">
        <f t="shared" si="49"/>
        <v>720.75000000000023</v>
      </c>
      <c r="Y108" s="14"/>
      <c r="Z108" s="7"/>
      <c r="AA108" s="8">
        <f>IF(IF(Z108,1,0),IF(IF(MOD((AA107+TIME(0,E108,0)),1)&gt;D$1,1,0),IF(IF(MOD((AA107+TIME(0,E108,0)),1)&lt;D$4,1,0),AA107+TIME(0,E108,0),(MOD(AA107+TIME(0,E108,0),1)-D$4)+D$1),"Under"),AA107)</f>
        <v>42690.354166666664</v>
      </c>
      <c r="AB108" s="10">
        <f>IF(Z108,AB107+E108,AB107)</f>
        <v>0</v>
      </c>
      <c r="AC108" s="10">
        <f>IF(Z108,AC107-E108,AC107)</f>
        <v>720.75000000000023</v>
      </c>
      <c r="AD108" s="14"/>
      <c r="AE108" s="7"/>
      <c r="AF108" s="8">
        <f>IF(IF(AE108,1,0),IF(IF(MOD((AF107+TIME(0,E108,0)),1)&gt;D$1,1,0),IF(IF(MOD((AF107+TIME(0,E108,0)),1)&lt;D$4,1,0),AF107+TIME(0,E108,0),(MOD(AF107+TIME(0,E108,0),1)-D$4)+D$1),"Under"),AF107)</f>
        <v>42690.383333333331</v>
      </c>
      <c r="AG108" s="7">
        <f>IF(P108,R107+E108,R107)</f>
        <v>0</v>
      </c>
      <c r="AH108" s="10">
        <f>IF(AE108,AH107-E108,AH107)</f>
        <v>678.75000000000023</v>
      </c>
      <c r="AI108" s="14"/>
      <c r="AJ108" s="7"/>
      <c r="AK108" s="8">
        <f>IF(IF(AJ108,1,0),IF(IF(MOD((AK107+TIME(0,E108,0)),1)&gt;D$1,1,0),IF(IF(MOD((AK107+TIME(0,E108,0)),1)&lt;D$4,1,0),AK107+TIME(0,E108,0),(MOD(AK107+TIME(0,E108,0),1)-D$4)+D$1),"Under"),AK107)</f>
        <v>42690.481944444429</v>
      </c>
      <c r="AL108" s="7">
        <f>IF(AJ108,AL107+E108,AL107)</f>
        <v>184</v>
      </c>
      <c r="AM108" s="10">
        <f>IF(AJ108,AM107-E108,AM107)</f>
        <v>536.75000000000023</v>
      </c>
      <c r="AN108" s="12"/>
      <c r="AO108" s="7">
        <v>1</v>
      </c>
      <c r="AP108" s="15">
        <f>IF(IF(AO108,1,0),IF(IF(MOD((AP107+TIME(0,E108,0)),1)&gt;D$1,1,0),IF(IF(MOD((AP107+TIME(0,E108,0)),1)&lt;D$4,1,0),AP107+TIME(0,E108,0),(MOD(AP107+TIME(0,E108,0),1)-D$4)+D$1),"Under"),AP107)</f>
        <v>0.40486111111515322</v>
      </c>
      <c r="AQ108" s="7">
        <f>IF(AO108,AQ107+E108,AQ107)</f>
        <v>553</v>
      </c>
      <c r="AR108" s="10">
        <f>IF(AO108,AR107-E108,AR107)</f>
        <v>167.75000000000023</v>
      </c>
      <c r="AS108" s="12"/>
      <c r="AT108" s="7"/>
      <c r="AU108" s="8">
        <f>IF(IF(AT108,1,0),IF(IF(MOD((AU107+TIME(0,E108,0)),1)&gt;D$1,1,0),IF(IF(MOD((AU107+TIME(0,E108,0)),1)&lt;D$4,1,0),AU107+TIME(0,E108,0),(MOD(AU107+TIME(0,E108,0),1)-D$4)+D$1),"Under"),AU107)</f>
        <v>0.43819444444864825</v>
      </c>
      <c r="AV108" s="7">
        <f>IF(AT108,AV107+E108,AV107)</f>
        <v>601</v>
      </c>
      <c r="AW108" s="7">
        <f>IF(AT108,AW107-E108,AW107)</f>
        <v>119.75000000000023</v>
      </c>
      <c r="AY108" s="10"/>
      <c r="AZ108" s="8">
        <f>IF(IF(AY108,1,0),IF(IF(MOD((AZ107+TIME(0,E108,0)),1)&gt;D$1,1,0),IF(IF(MOD((AZ107+TIME(0,E108,0)),1)&lt;D$4,1,0),AZ107+TIME(0,E108,0),(MOD(AZ107+TIME(0,E108,0),1)-D$4)+D$1),"Under"),AZ107)</f>
        <v>0.44027777775934529</v>
      </c>
      <c r="BA108" s="7">
        <f>IF(AY108,BA107+E108,BA107)</f>
        <v>604</v>
      </c>
      <c r="BB108" s="10">
        <f>IF(AY108,BB107-E108,BB107)</f>
        <v>116.75000000000023</v>
      </c>
      <c r="BC108"/>
      <c r="BD108" s="10"/>
      <c r="BE108" s="8">
        <f>IF(IF(BD108,1,0),IF(IF(MOD((BE107+TIME(0,E108,0)),1)&gt;D$1,1,0),IF(IF(MOD((BE107+TIME(0,E108,0)),1)&lt;D$4,1,0),BE107+TIME(0,E108,0),(MOD(BE107+TIME(0,E108,0),1)-D$4)+D$1),"Under"),BE107)</f>
        <v>0.3479166666471023</v>
      </c>
      <c r="BF108" s="18">
        <f>IF(BD108,BF107+E108,BF107)</f>
        <v>471</v>
      </c>
      <c r="BG108" s="10">
        <f>IF(BD108,BG107-E108,BG107)</f>
        <v>249.75000000000023</v>
      </c>
    </row>
    <row r="109" spans="1:59" hidden="1" x14ac:dyDescent="0.25">
      <c r="A109" s="17">
        <f>'St5 Input'!A94</f>
        <v>3</v>
      </c>
      <c r="B109" s="17">
        <f>'St5 Input'!B94</f>
        <v>3110</v>
      </c>
      <c r="C109" s="17" t="str">
        <f>'St5 Input'!C94</f>
        <v xml:space="preserve"> Low point drains &amp; water lines.     (std. unit)</v>
      </c>
      <c r="D109" s="20">
        <f>'St5 Input'!D94</f>
        <v>26</v>
      </c>
      <c r="E109" s="20">
        <f t="shared" si="56"/>
        <v>26</v>
      </c>
      <c r="F109" s="10">
        <f>K109+P109+U109+AE109+AJ109+Z109+AO109+AT109+AY109+BD109</f>
        <v>1</v>
      </c>
      <c r="G109" s="20" t="str">
        <f>'St5 Input'!F94</f>
        <v xml:space="preserve"> JR</v>
      </c>
      <c r="H109" s="19" t="str">
        <f>'St5 Input'!G94</f>
        <v xml:space="preserve"> </v>
      </c>
      <c r="I109" s="8"/>
      <c r="K109" s="10"/>
      <c r="L109" s="8">
        <f t="shared" si="50"/>
        <v>42690.354166666664</v>
      </c>
      <c r="M109" s="10">
        <f t="shared" si="51"/>
        <v>0</v>
      </c>
      <c r="N109" s="10">
        <f t="shared" si="52"/>
        <v>720.75000000000023</v>
      </c>
      <c r="O109" s="12"/>
      <c r="P109" s="10"/>
      <c r="Q109" s="8">
        <f t="shared" si="53"/>
        <v>42690.354166666664</v>
      </c>
      <c r="R109" s="10">
        <f t="shared" si="54"/>
        <v>0</v>
      </c>
      <c r="S109" s="10">
        <f t="shared" si="55"/>
        <v>720.75000000000023</v>
      </c>
      <c r="T109" s="14"/>
      <c r="U109" s="7"/>
      <c r="V109" s="8">
        <f t="shared" si="47"/>
        <v>42690.354166666664</v>
      </c>
      <c r="W109" s="7">
        <f t="shared" si="48"/>
        <v>0</v>
      </c>
      <c r="X109" s="10">
        <f t="shared" si="49"/>
        <v>720.75000000000023</v>
      </c>
      <c r="Y109" s="14"/>
      <c r="Z109" s="7"/>
      <c r="AA109" s="8">
        <f>IF(IF(Z109,1,0),IF(IF(MOD((AA108+TIME(0,E109,0)),1)&gt;D$1,1,0),IF(IF(MOD((AA108+TIME(0,E109,0)),1)&lt;D$4,1,0),AA108+TIME(0,E109,0),(MOD(AA108+TIME(0,E109,0),1)-D$4)+D$1),"Under"),AA108)</f>
        <v>42690.354166666664</v>
      </c>
      <c r="AB109" s="10">
        <f>IF(Z109,AB108+E109,AB108)</f>
        <v>0</v>
      </c>
      <c r="AC109" s="10">
        <f>IF(Z109,AC108-E109,AC108)</f>
        <v>720.75000000000023</v>
      </c>
      <c r="AD109" s="14"/>
      <c r="AE109" s="7"/>
      <c r="AF109" s="8">
        <f>IF(IF(AE109,1,0),IF(IF(MOD((AF108+TIME(0,E109,0)),1)&gt;D$1,1,0),IF(IF(MOD((AF108+TIME(0,E109,0)),1)&lt;D$4,1,0),AF108+TIME(0,E109,0),(MOD(AF108+TIME(0,E109,0),1)-D$4)+D$1),"Under"),AF108)</f>
        <v>42690.383333333331</v>
      </c>
      <c r="AG109" s="7">
        <f>IF(P109,R108+E109,R108)</f>
        <v>0</v>
      </c>
      <c r="AH109" s="10">
        <f>IF(AE109,AH108-E109,AH108)</f>
        <v>678.75000000000023</v>
      </c>
      <c r="AI109" s="14"/>
      <c r="AJ109" s="7">
        <v>1</v>
      </c>
      <c r="AK109" s="8">
        <f>IF(IF(AJ109,1,0),IF(IF(MOD((AK108+TIME(0,E109,0)),1)&gt;D$1,1,0),IF(IF(MOD((AK108+TIME(0,E109,0)),1)&lt;D$4,1,0),AK108+TIME(0,E109,0),(MOD(AK108+TIME(0,E109,0),1)-D$4)+D$1),"Under"),AK108)</f>
        <v>42690.499999999985</v>
      </c>
      <c r="AL109" s="7">
        <f>IF(AJ109,AL108+E109,AL108)</f>
        <v>210</v>
      </c>
      <c r="AM109" s="10">
        <f>IF(AJ109,AM108-E109,AM108)</f>
        <v>510.75000000000023</v>
      </c>
      <c r="AN109" s="12"/>
      <c r="AO109" s="7"/>
      <c r="AP109" s="15">
        <f>IF(IF(AO109,1,0),IF(IF(MOD((AP108+TIME(0,E109,0)),1)&gt;D$1,1,0),IF(IF(MOD((AP108+TIME(0,E109,0)),1)&lt;D$4,1,0),AP108+TIME(0,E109,0),(MOD(AP108+TIME(0,E109,0),1)-D$4)+D$1),"Under"),AP108)</f>
        <v>0.40486111111515322</v>
      </c>
      <c r="AQ109" s="7">
        <f>IF(AO109,AQ108+E109,AQ108)</f>
        <v>553</v>
      </c>
      <c r="AR109" s="10">
        <f>IF(AO109,AR108-E109,AR108)</f>
        <v>167.75000000000023</v>
      </c>
      <c r="AS109" s="12"/>
      <c r="AT109" s="7"/>
      <c r="AU109" s="8">
        <f>IF(IF(AT109,1,0),IF(IF(MOD((AU108+TIME(0,E109,0)),1)&gt;D$1,1,0),IF(IF(MOD((AU108+TIME(0,E109,0)),1)&lt;D$4,1,0),AU108+TIME(0,E109,0),(MOD(AU108+TIME(0,E109,0),1)-D$4)+D$1),"Under"),AU108)</f>
        <v>0.43819444444864825</v>
      </c>
      <c r="AV109" s="7">
        <f>IF(AT109,AV108+E109,AV108)</f>
        <v>601</v>
      </c>
      <c r="AW109" s="7">
        <f>IF(AT109,AW108-E109,AW108)</f>
        <v>119.75000000000023</v>
      </c>
      <c r="AY109" s="10"/>
      <c r="AZ109" s="8">
        <f>IF(IF(AY109,1,0),IF(IF(MOD((AZ108+TIME(0,E109,0)),1)&gt;D$1,1,0),IF(IF(MOD((AZ108+TIME(0,E109,0)),1)&lt;D$4,1,0),AZ108+TIME(0,E109,0),(MOD(AZ108+TIME(0,E109,0),1)-D$4)+D$1),"Under"),AZ108)</f>
        <v>0.44027777775934529</v>
      </c>
      <c r="BA109" s="7">
        <f>IF(AY109,BA108+E109,BA108)</f>
        <v>604</v>
      </c>
      <c r="BB109" s="10">
        <f>IF(AY109,BB108-E109,BB108)</f>
        <v>116.75000000000023</v>
      </c>
      <c r="BC109"/>
      <c r="BD109" s="10"/>
      <c r="BE109" s="8">
        <f>IF(IF(BD109,1,0),IF(IF(MOD((BE108+TIME(0,E109,0)),1)&gt;D$1,1,0),IF(IF(MOD((BE108+TIME(0,E109,0)),1)&lt;D$4,1,0),BE108+TIME(0,E109,0),(MOD(BE108+TIME(0,E109,0),1)-D$4)+D$1),"Under"),BE108)</f>
        <v>0.3479166666471023</v>
      </c>
      <c r="BF109" s="18">
        <f>IF(BD109,BF108+E109,BF108)</f>
        <v>471</v>
      </c>
      <c r="BG109" s="10">
        <f>IF(BD109,BG108-E109,BG108)</f>
        <v>249.75000000000023</v>
      </c>
    </row>
    <row r="110" spans="1:59" hidden="1" x14ac:dyDescent="0.25">
      <c r="A110" s="17">
        <f>'St5 Input'!A95</f>
        <v>3</v>
      </c>
      <c r="B110" s="17">
        <f>'St5 Input'!B95</f>
        <v>3120</v>
      </c>
      <c r="C110" s="17" t="str">
        <f>'St5 Input'!C95</f>
        <v xml:space="preserve"> Install Shower</v>
      </c>
      <c r="D110" s="20">
        <f>'St5 Input'!D95</f>
        <v>8</v>
      </c>
      <c r="E110" s="20">
        <f t="shared" si="56"/>
        <v>8</v>
      </c>
      <c r="F110" s="10">
        <f>K110+P110+U110+AE110+AJ110+Z110+AO110+AT110+AY110+BD110</f>
        <v>1</v>
      </c>
      <c r="G110" s="20" t="str">
        <f>'St5 Input'!F95</f>
        <v xml:space="preserve"> JR</v>
      </c>
      <c r="H110" s="19" t="str">
        <f>'St5 Input'!G95</f>
        <v xml:space="preserve"> </v>
      </c>
      <c r="I110" s="8"/>
      <c r="K110" s="10"/>
      <c r="L110" s="8">
        <f t="shared" si="50"/>
        <v>42690.354166666664</v>
      </c>
      <c r="M110" s="10">
        <f t="shared" si="51"/>
        <v>0</v>
      </c>
      <c r="N110" s="10">
        <f t="shared" si="52"/>
        <v>720.75000000000023</v>
      </c>
      <c r="O110" s="12"/>
      <c r="P110" s="10"/>
      <c r="Q110" s="8">
        <f t="shared" si="53"/>
        <v>42690.354166666664</v>
      </c>
      <c r="R110" s="10">
        <f t="shared" si="54"/>
        <v>0</v>
      </c>
      <c r="S110" s="10">
        <f t="shared" si="55"/>
        <v>720.75000000000023</v>
      </c>
      <c r="T110" s="14"/>
      <c r="U110" s="7"/>
      <c r="V110" s="8">
        <f t="shared" si="47"/>
        <v>42690.354166666664</v>
      </c>
      <c r="W110" s="7">
        <f t="shared" si="48"/>
        <v>0</v>
      </c>
      <c r="X110" s="10">
        <f t="shared" si="49"/>
        <v>720.75000000000023</v>
      </c>
      <c r="Y110" s="14"/>
      <c r="Z110" s="7"/>
      <c r="AA110" s="8">
        <f>IF(IF(Z110,1,0),IF(IF(MOD((AA109+TIME(0,E110,0)),1)&gt;D$1,1,0),IF(IF(MOD((AA109+TIME(0,E110,0)),1)&lt;D$4,1,0),AA109+TIME(0,E110,0),(MOD(AA109+TIME(0,E110,0),1)-D$4)+D$1),"Under"),AA109)</f>
        <v>42690.354166666664</v>
      </c>
      <c r="AB110" s="10">
        <f>IF(Z110,AB109+E110,AB109)</f>
        <v>0</v>
      </c>
      <c r="AC110" s="10">
        <f>IF(Z110,AC109-E110,AC109)</f>
        <v>720.75000000000023</v>
      </c>
      <c r="AD110" s="14"/>
      <c r="AE110" s="7"/>
      <c r="AF110" s="8">
        <f>IF(IF(AE110,1,0),IF(IF(MOD((AF109+TIME(0,E110,0)),1)&gt;D$1,1,0),IF(IF(MOD((AF109+TIME(0,E110,0)),1)&lt;D$4,1,0),AF109+TIME(0,E110,0),(MOD(AF109+TIME(0,E110,0),1)-D$4)+D$1),"Under"),AF109)</f>
        <v>42690.383333333331</v>
      </c>
      <c r="AG110" s="7">
        <f>IF(P110,R109+E110,R109)</f>
        <v>0</v>
      </c>
      <c r="AH110" s="10">
        <f>IF(AE110,AH109-E110,AH109)</f>
        <v>678.75000000000023</v>
      </c>
      <c r="AI110" s="14"/>
      <c r="AJ110" s="7">
        <v>1</v>
      </c>
      <c r="AK110" s="8">
        <f>IF(IF(AJ110,1,0),IF(IF(MOD((AK109+TIME(0,E110,0)),1)&gt;D$1,1,0),IF(IF(MOD((AK109+TIME(0,E110,0)),1)&lt;D$4,1,0),AK109+TIME(0,E110,0),(MOD(AK109+TIME(0,E110,0),1)-D$4)+D$1),"Under"),AK109)</f>
        <v>42690.505555555545</v>
      </c>
      <c r="AL110" s="7">
        <f>IF(AJ110,AL109+E110,AL109)</f>
        <v>218</v>
      </c>
      <c r="AM110" s="10">
        <f>IF(AJ110,AM109-E110,AM109)</f>
        <v>502.75000000000023</v>
      </c>
      <c r="AN110" s="12"/>
      <c r="AO110" s="7"/>
      <c r="AP110" s="15">
        <f>IF(IF(AO110,1,0),IF(IF(MOD((AP109+TIME(0,E110,0)),1)&gt;D$1,1,0),IF(IF(MOD((AP109+TIME(0,E110,0)),1)&lt;D$4,1,0),AP109+TIME(0,E110,0),(MOD(AP109+TIME(0,E110,0),1)-D$4)+D$1),"Under"),AP109)</f>
        <v>0.40486111111515322</v>
      </c>
      <c r="AQ110" s="7">
        <f>IF(AO110,AQ109+E110,AQ109)</f>
        <v>553</v>
      </c>
      <c r="AR110" s="10">
        <f>IF(AO110,AR109-E110,AR109)</f>
        <v>167.75000000000023</v>
      </c>
      <c r="AS110" s="12"/>
      <c r="AT110" s="7"/>
      <c r="AU110" s="8">
        <f>IF(IF(AT110,1,0),IF(IF(MOD((AU109+TIME(0,E110,0)),1)&gt;D$1,1,0),IF(IF(MOD((AU109+TIME(0,E110,0)),1)&lt;D$4,1,0),AU109+TIME(0,E110,0),(MOD(AU109+TIME(0,E110,0),1)-D$4)+D$1),"Under"),AU109)</f>
        <v>0.43819444444864825</v>
      </c>
      <c r="AV110" s="7">
        <f>IF(AT110,AV109+E110,AV109)</f>
        <v>601</v>
      </c>
      <c r="AW110" s="7">
        <f>IF(AT110,AW109-E110,AW109)</f>
        <v>119.75000000000023</v>
      </c>
      <c r="AY110" s="10"/>
      <c r="AZ110" s="8">
        <f>IF(IF(AY110,1,0),IF(IF(MOD((AZ109+TIME(0,E110,0)),1)&gt;D$1,1,0),IF(IF(MOD((AZ109+TIME(0,E110,0)),1)&lt;D$4,1,0),AZ109+TIME(0,E110,0),(MOD(AZ109+TIME(0,E110,0),1)-D$4)+D$1),"Under"),AZ109)</f>
        <v>0.44027777775934529</v>
      </c>
      <c r="BA110" s="7">
        <f>IF(AY110,BA109+E110,BA109)</f>
        <v>604</v>
      </c>
      <c r="BB110" s="10">
        <f>IF(AY110,BB109-E110,BB109)</f>
        <v>116.75000000000023</v>
      </c>
      <c r="BC110"/>
      <c r="BD110" s="10"/>
      <c r="BE110" s="8">
        <f>IF(IF(BD110,1,0),IF(IF(MOD((BE109+TIME(0,E110,0)),1)&gt;D$1,1,0),IF(IF(MOD((BE109+TIME(0,E110,0)),1)&lt;D$4,1,0),BE109+TIME(0,E110,0),(MOD(BE109+TIME(0,E110,0),1)-D$4)+D$1),"Under"),BE109)</f>
        <v>0.3479166666471023</v>
      </c>
      <c r="BF110" s="18">
        <f>IF(BD110,BF109+E110,BF109)</f>
        <v>471</v>
      </c>
      <c r="BG110" s="10">
        <f>IF(BD110,BG109-E110,BG109)</f>
        <v>249.75000000000023</v>
      </c>
    </row>
    <row r="111" spans="1:59" hidden="1" x14ac:dyDescent="0.25">
      <c r="A111" s="17">
        <f>'St5 Input'!A96</f>
        <v>3</v>
      </c>
      <c r="B111" s="17">
        <f>'St5 Input'!B96</f>
        <v>3130</v>
      </c>
      <c r="C111" s="17" t="str">
        <f>'St5 Input'!C96</f>
        <v xml:space="preserve"> Shower Faucet</v>
      </c>
      <c r="D111" s="20">
        <f>'St5 Input'!D96</f>
        <v>2</v>
      </c>
      <c r="E111" s="20">
        <f t="shared" si="56"/>
        <v>2</v>
      </c>
      <c r="F111" s="10">
        <f>K111+P111+U111+AE111+AJ111+Z111+AO111+AT111+AY111+BD111</f>
        <v>1</v>
      </c>
      <c r="G111" s="20" t="str">
        <f>'St5 Input'!F96</f>
        <v xml:space="preserve"> JR</v>
      </c>
      <c r="H111" s="19" t="str">
        <f>'St5 Input'!G96</f>
        <v xml:space="preserve"> </v>
      </c>
      <c r="I111" s="8"/>
      <c r="K111" s="10"/>
      <c r="L111" s="8">
        <f t="shared" si="50"/>
        <v>42690.354166666664</v>
      </c>
      <c r="M111" s="10">
        <f t="shared" si="51"/>
        <v>0</v>
      </c>
      <c r="N111" s="10">
        <f t="shared" si="52"/>
        <v>720.75000000000023</v>
      </c>
      <c r="O111" s="12"/>
      <c r="P111" s="10"/>
      <c r="Q111" s="8">
        <f t="shared" si="53"/>
        <v>42690.354166666664</v>
      </c>
      <c r="R111" s="10">
        <f t="shared" si="54"/>
        <v>0</v>
      </c>
      <c r="S111" s="10">
        <f t="shared" si="55"/>
        <v>720.75000000000023</v>
      </c>
      <c r="T111" s="14"/>
      <c r="U111" s="7"/>
      <c r="V111" s="8">
        <f t="shared" si="47"/>
        <v>42690.354166666664</v>
      </c>
      <c r="W111" s="7">
        <f t="shared" si="48"/>
        <v>0</v>
      </c>
      <c r="X111" s="10">
        <f t="shared" si="49"/>
        <v>720.75000000000023</v>
      </c>
      <c r="Y111" s="14"/>
      <c r="Z111" s="7"/>
      <c r="AA111" s="8">
        <f>IF(IF(Z111,1,0),IF(IF(MOD((AA110+TIME(0,E111,0)),1)&gt;D$1,1,0),IF(IF(MOD((AA110+TIME(0,E111,0)),1)&lt;D$4,1,0),AA110+TIME(0,E111,0),(MOD(AA110+TIME(0,E111,0),1)-D$4)+D$1),"Under"),AA110)</f>
        <v>42690.354166666664</v>
      </c>
      <c r="AB111" s="10">
        <f>IF(Z111,AB110+E111,AB110)</f>
        <v>0</v>
      </c>
      <c r="AC111" s="10">
        <f>IF(Z111,AC110-E111,AC110)</f>
        <v>720.75000000000023</v>
      </c>
      <c r="AD111" s="14"/>
      <c r="AE111" s="7"/>
      <c r="AF111" s="8">
        <f>IF(IF(AE111,1,0),IF(IF(MOD((AF110+TIME(0,E111,0)),1)&gt;D$1,1,0),IF(IF(MOD((AF110+TIME(0,E111,0)),1)&lt;D$4,1,0),AF110+TIME(0,E111,0),(MOD(AF110+TIME(0,E111,0),1)-D$4)+D$1),"Under"),AF110)</f>
        <v>42690.383333333331</v>
      </c>
      <c r="AG111" s="7">
        <f>IF(P111,R110+E111,R110)</f>
        <v>0</v>
      </c>
      <c r="AH111" s="10">
        <f>IF(AE111,AH110-E111,AH110)</f>
        <v>678.75000000000023</v>
      </c>
      <c r="AI111" s="14"/>
      <c r="AJ111" s="7">
        <v>1</v>
      </c>
      <c r="AK111" s="8">
        <f>IF(IF(AJ111,1,0),IF(IF(MOD((AK110+TIME(0,E111,0)),1)&gt;D$1,1,0),IF(IF(MOD((AK110+TIME(0,E111,0)),1)&lt;D$4,1,0),AK110+TIME(0,E111,0),(MOD(AK110+TIME(0,E111,0),1)-D$4)+D$1),"Under"),AK110)</f>
        <v>42690.506944444431</v>
      </c>
      <c r="AL111" s="7">
        <f>IF(AJ111,AL110+E111,AL110)</f>
        <v>220</v>
      </c>
      <c r="AM111" s="10">
        <f>IF(AJ111,AM110-E111,AM110)</f>
        <v>500.75000000000023</v>
      </c>
      <c r="AN111" s="12"/>
      <c r="AO111" s="7"/>
      <c r="AP111" s="15">
        <f>IF(IF(AO111,1,0),IF(IF(MOD((AP110+TIME(0,E111,0)),1)&gt;D$1,1,0),IF(IF(MOD((AP110+TIME(0,E111,0)),1)&lt;D$4,1,0),AP110+TIME(0,E111,0),(MOD(AP110+TIME(0,E111,0),1)-D$4)+D$1),"Under"),AP110)</f>
        <v>0.40486111111515322</v>
      </c>
      <c r="AQ111" s="7">
        <f>IF(AO111,AQ110+E111,AQ110)</f>
        <v>553</v>
      </c>
      <c r="AR111" s="10">
        <f>IF(AO111,AR110-E111,AR110)</f>
        <v>167.75000000000023</v>
      </c>
      <c r="AS111" s="12"/>
      <c r="AT111" s="7"/>
      <c r="AU111" s="8">
        <f>IF(IF(AT111,1,0),IF(IF(MOD((AU110+TIME(0,E111,0)),1)&gt;D$1,1,0),IF(IF(MOD((AU110+TIME(0,E111,0)),1)&lt;D$4,1,0),AU110+TIME(0,E111,0),(MOD(AU110+TIME(0,E111,0),1)-D$4)+D$1),"Under"),AU110)</f>
        <v>0.43819444444864825</v>
      </c>
      <c r="AV111" s="7">
        <f>IF(AT111,AV110+E111,AV110)</f>
        <v>601</v>
      </c>
      <c r="AW111" s="7">
        <f>IF(AT111,AW110-E111,AW110)</f>
        <v>119.75000000000023</v>
      </c>
      <c r="AY111" s="10"/>
      <c r="AZ111" s="8">
        <f>IF(IF(AY111,1,0),IF(IF(MOD((AZ110+TIME(0,E111,0)),1)&gt;D$1,1,0),IF(IF(MOD((AZ110+TIME(0,E111,0)),1)&lt;D$4,1,0),AZ110+TIME(0,E111,0),(MOD(AZ110+TIME(0,E111,0),1)-D$4)+D$1),"Under"),AZ110)</f>
        <v>0.44027777775934529</v>
      </c>
      <c r="BA111" s="7">
        <f>IF(AY111,BA110+E111,BA110)</f>
        <v>604</v>
      </c>
      <c r="BB111" s="10">
        <f>IF(AY111,BB110-E111,BB110)</f>
        <v>116.75000000000023</v>
      </c>
      <c r="BC111"/>
      <c r="BD111" s="10"/>
      <c r="BE111" s="8">
        <f>IF(IF(BD111,1,0),IF(IF(MOD((BE110+TIME(0,E111,0)),1)&gt;D$1,1,0),IF(IF(MOD((BE110+TIME(0,E111,0)),1)&lt;D$4,1,0),BE110+TIME(0,E111,0),(MOD(BE110+TIME(0,E111,0),1)-D$4)+D$1),"Under"),BE110)</f>
        <v>0.3479166666471023</v>
      </c>
      <c r="BF111" s="18">
        <f>IF(BD111,BF110+E111,BF110)</f>
        <v>471</v>
      </c>
      <c r="BG111" s="10">
        <f>IF(BD111,BG110-E111,BG110)</f>
        <v>249.75000000000023</v>
      </c>
    </row>
    <row r="112" spans="1:59" hidden="1" x14ac:dyDescent="0.25">
      <c r="A112" s="17">
        <f>'St5 Input'!A97</f>
        <v>3</v>
      </c>
      <c r="B112" s="17">
        <f>'St5 Input'!B97</f>
        <v>3140</v>
      </c>
      <c r="C112" s="17" t="str">
        <f>'St5 Input'!C97</f>
        <v xml:space="preserve"> Set Bath Wall and Drill Holes for Plumbing and Wiring</v>
      </c>
      <c r="D112" s="20">
        <f>'St5 Input'!D97</f>
        <v>20</v>
      </c>
      <c r="E112" s="20">
        <f t="shared" si="56"/>
        <v>20</v>
      </c>
      <c r="F112" s="10">
        <f>K112+P112+U112+AE112+AJ112+Z112+AO112+AT112+AY112+BD112</f>
        <v>1</v>
      </c>
      <c r="G112" s="20" t="str">
        <f>'St5 Input'!F97</f>
        <v xml:space="preserve"> JR</v>
      </c>
      <c r="H112" s="19" t="str">
        <f>'St5 Input'!G97</f>
        <v xml:space="preserve"> </v>
      </c>
      <c r="I112" s="8"/>
      <c r="K112" s="10"/>
      <c r="L112" s="8">
        <f t="shared" si="50"/>
        <v>42690.354166666664</v>
      </c>
      <c r="M112" s="10">
        <f t="shared" si="51"/>
        <v>0</v>
      </c>
      <c r="N112" s="10">
        <f t="shared" si="52"/>
        <v>720.75000000000023</v>
      </c>
      <c r="O112" s="12"/>
      <c r="P112" s="10"/>
      <c r="Q112" s="8">
        <f t="shared" si="53"/>
        <v>42690.354166666664</v>
      </c>
      <c r="R112" s="10">
        <f t="shared" si="54"/>
        <v>0</v>
      </c>
      <c r="S112" s="10">
        <f t="shared" si="55"/>
        <v>720.75000000000023</v>
      </c>
      <c r="T112" s="14"/>
      <c r="U112" s="7"/>
      <c r="V112" s="8">
        <f t="shared" si="47"/>
        <v>42690.354166666664</v>
      </c>
      <c r="W112" s="7">
        <f t="shared" si="48"/>
        <v>0</v>
      </c>
      <c r="X112" s="10">
        <f t="shared" si="49"/>
        <v>720.75000000000023</v>
      </c>
      <c r="Y112" s="14"/>
      <c r="Z112" s="7"/>
      <c r="AA112" s="8">
        <f>IF(IF(Z112,1,0),IF(IF(MOD((AA111+TIME(0,E112,0)),1)&gt;D$1,1,0),IF(IF(MOD((AA111+TIME(0,E112,0)),1)&lt;D$4,1,0),AA111+TIME(0,E112,0),(MOD(AA111+TIME(0,E112,0),1)-D$4)+D$1),"Under"),AA111)</f>
        <v>42690.354166666664</v>
      </c>
      <c r="AB112" s="10">
        <f>IF(Z112,AB111+E112,AB111)</f>
        <v>0</v>
      </c>
      <c r="AC112" s="10">
        <f>IF(Z112,AC111-E112,AC111)</f>
        <v>720.75000000000023</v>
      </c>
      <c r="AD112" s="14"/>
      <c r="AE112" s="7"/>
      <c r="AF112" s="8">
        <f>IF(IF(AE112,1,0),IF(IF(MOD((AF111+TIME(0,E112,0)),1)&gt;D$1,1,0),IF(IF(MOD((AF111+TIME(0,E112,0)),1)&lt;D$4,1,0),AF111+TIME(0,E112,0),(MOD(AF111+TIME(0,E112,0),1)-D$4)+D$1),"Under"),AF111)</f>
        <v>42690.383333333331</v>
      </c>
      <c r="AG112" s="7">
        <f>IF(P112,R111+E112,R111)</f>
        <v>0</v>
      </c>
      <c r="AH112" s="10">
        <f>IF(AE112,AH111-E112,AH111)</f>
        <v>678.75000000000023</v>
      </c>
      <c r="AI112" s="14"/>
      <c r="AJ112" s="7">
        <v>1</v>
      </c>
      <c r="AK112" s="8">
        <f>IF(IF(AJ112,1,0),IF(IF(MOD((AK111+TIME(0,E112,0)),1)&gt;D$1,1,0),IF(IF(MOD((AK111+TIME(0,E112,0)),1)&lt;D$4,1,0),AK111+TIME(0,E112,0),(MOD(AK111+TIME(0,E112,0),1)-D$4)+D$1),"Under"),AK111)</f>
        <v>42690.520833333321</v>
      </c>
      <c r="AL112" s="7">
        <f>IF(AJ112,AL111+E112,AL111)</f>
        <v>240</v>
      </c>
      <c r="AM112" s="10">
        <f>IF(AJ112,AM111-E112,AM111)</f>
        <v>480.75000000000023</v>
      </c>
      <c r="AN112" s="12"/>
      <c r="AO112" s="7"/>
      <c r="AP112" s="15">
        <f>IF(IF(AO112,1,0),IF(IF(MOD((AP111+TIME(0,E112,0)),1)&gt;D$1,1,0),IF(IF(MOD((AP111+TIME(0,E112,0)),1)&lt;D$4,1,0),AP111+TIME(0,E112,0),(MOD(AP111+TIME(0,E112,0),1)-D$4)+D$1),"Under"),AP111)</f>
        <v>0.40486111111515322</v>
      </c>
      <c r="AQ112" s="7">
        <f>IF(AO112,AQ111+E112,AQ111)</f>
        <v>553</v>
      </c>
      <c r="AR112" s="10">
        <f>IF(AO112,AR111-E112,AR111)</f>
        <v>167.75000000000023</v>
      </c>
      <c r="AS112" s="12"/>
      <c r="AT112" s="7"/>
      <c r="AU112" s="8">
        <f>IF(IF(AT112,1,0),IF(IF(MOD((AU111+TIME(0,E112,0)),1)&gt;D$1,1,0),IF(IF(MOD((AU111+TIME(0,E112,0)),1)&lt;D$4,1,0),AU111+TIME(0,E112,0),(MOD(AU111+TIME(0,E112,0),1)-D$4)+D$1),"Under"),AU111)</f>
        <v>0.43819444444864825</v>
      </c>
      <c r="AV112" s="7">
        <f>IF(AT112,AV111+E112,AV111)</f>
        <v>601</v>
      </c>
      <c r="AW112" s="7">
        <f>IF(AT112,AW111-E112,AW111)</f>
        <v>119.75000000000023</v>
      </c>
      <c r="AY112" s="10"/>
      <c r="AZ112" s="8">
        <f>IF(IF(AY112,1,0),IF(IF(MOD((AZ111+TIME(0,E112,0)),1)&gt;D$1,1,0),IF(IF(MOD((AZ111+TIME(0,E112,0)),1)&lt;D$4,1,0),AZ111+TIME(0,E112,0),(MOD(AZ111+TIME(0,E112,0),1)-D$4)+D$1),"Under"),AZ111)</f>
        <v>0.44027777775934529</v>
      </c>
      <c r="BA112" s="7">
        <f>IF(AY112,BA111+E112,BA111)</f>
        <v>604</v>
      </c>
      <c r="BB112" s="10">
        <f>IF(AY112,BB111-E112,BB111)</f>
        <v>116.75000000000023</v>
      </c>
      <c r="BC112"/>
      <c r="BD112" s="10"/>
      <c r="BE112" s="8">
        <f>IF(IF(BD112,1,0),IF(IF(MOD((BE111+TIME(0,E112,0)),1)&gt;D$1,1,0),IF(IF(MOD((BE111+TIME(0,E112,0)),1)&lt;D$4,1,0),BE111+TIME(0,E112,0),(MOD(BE111+TIME(0,E112,0),1)-D$4)+D$1),"Under"),BE111)</f>
        <v>0.3479166666471023</v>
      </c>
      <c r="BF112" s="18">
        <f>IF(BD112,BF111+E112,BF111)</f>
        <v>471</v>
      </c>
      <c r="BG112" s="10">
        <f>IF(BD112,BG111-E112,BG111)</f>
        <v>249.75000000000023</v>
      </c>
    </row>
    <row r="113" spans="1:59" hidden="1" x14ac:dyDescent="0.25">
      <c r="A113" s="17">
        <f>'St5 Input'!A98</f>
        <v>3</v>
      </c>
      <c r="B113" s="17">
        <f>'St5 Input'!B98</f>
        <v>3150</v>
      </c>
      <c r="C113" s="17" t="str">
        <f>'St5 Input'!C98</f>
        <v xml:space="preserve"> Plumb Drain Vents</v>
      </c>
      <c r="D113" s="20">
        <f>'St5 Input'!D98</f>
        <v>10</v>
      </c>
      <c r="E113" s="20">
        <f t="shared" si="56"/>
        <v>10</v>
      </c>
      <c r="F113" s="10">
        <f>K113+P113+U113+AE113+AJ113+Z113+AO113+AT113+AY113+BD113</f>
        <v>1</v>
      </c>
      <c r="G113" s="20" t="str">
        <f>'St5 Input'!F98</f>
        <v xml:space="preserve"> JR</v>
      </c>
      <c r="H113" s="19" t="str">
        <f>'St5 Input'!G98</f>
        <v xml:space="preserve"> </v>
      </c>
      <c r="I113" s="8"/>
      <c r="K113" s="10"/>
      <c r="L113" s="8">
        <f t="shared" si="50"/>
        <v>42690.354166666664</v>
      </c>
      <c r="M113" s="10">
        <f t="shared" si="51"/>
        <v>0</v>
      </c>
      <c r="N113" s="10">
        <f t="shared" si="52"/>
        <v>720.75000000000023</v>
      </c>
      <c r="O113" s="12"/>
      <c r="P113" s="10"/>
      <c r="Q113" s="8">
        <f t="shared" si="53"/>
        <v>42690.354166666664</v>
      </c>
      <c r="R113" s="10">
        <f t="shared" si="54"/>
        <v>0</v>
      </c>
      <c r="S113" s="10">
        <f t="shared" si="55"/>
        <v>720.75000000000023</v>
      </c>
      <c r="T113" s="14"/>
      <c r="U113" s="7"/>
      <c r="V113" s="8">
        <f t="shared" si="47"/>
        <v>42690.354166666664</v>
      </c>
      <c r="W113" s="7">
        <f t="shared" si="48"/>
        <v>0</v>
      </c>
      <c r="X113" s="10">
        <f t="shared" si="49"/>
        <v>720.75000000000023</v>
      </c>
      <c r="Y113" s="14"/>
      <c r="Z113" s="7"/>
      <c r="AA113" s="8">
        <f>IF(IF(Z113,1,0),IF(IF(MOD((AA112+TIME(0,E113,0)),1)&gt;D$1,1,0),IF(IF(MOD((AA112+TIME(0,E113,0)),1)&lt;D$4,1,0),AA112+TIME(0,E113,0),(MOD(AA112+TIME(0,E113,0),1)-D$4)+D$1),"Under"),AA112)</f>
        <v>42690.354166666664</v>
      </c>
      <c r="AB113" s="10">
        <f>IF(Z113,AB112+E113,AB112)</f>
        <v>0</v>
      </c>
      <c r="AC113" s="10">
        <f>IF(Z113,AC112-E113,AC112)</f>
        <v>720.75000000000023</v>
      </c>
      <c r="AD113" s="14"/>
      <c r="AE113" s="7"/>
      <c r="AF113" s="8">
        <f>IF(IF(AE113,1,0),IF(IF(MOD((AF112+TIME(0,E113,0)),1)&gt;D$1,1,0),IF(IF(MOD((AF112+TIME(0,E113,0)),1)&lt;D$4,1,0),AF112+TIME(0,E113,0),(MOD(AF112+TIME(0,E113,0),1)-D$4)+D$1),"Under"),AF112)</f>
        <v>42690.383333333331</v>
      </c>
      <c r="AG113" s="7">
        <f>IF(P113,R112+E113,R112)</f>
        <v>0</v>
      </c>
      <c r="AH113" s="10">
        <f>IF(AE113,AH112-E113,AH112)</f>
        <v>678.75000000000023</v>
      </c>
      <c r="AI113" s="14"/>
      <c r="AJ113" s="7">
        <v>1</v>
      </c>
      <c r="AK113" s="8">
        <f>IF(IF(AJ113,1,0),IF(IF(MOD((AK112+TIME(0,E113,0)),1)&gt;D$1,1,0),IF(IF(MOD((AK112+TIME(0,E113,0)),1)&lt;D$4,1,0),AK112+TIME(0,E113,0),(MOD(AK112+TIME(0,E113,0),1)-D$4)+D$1),"Under"),AK112)</f>
        <v>42690.527777777766</v>
      </c>
      <c r="AL113" s="7">
        <f>IF(AJ113,AL112+E113,AL112)</f>
        <v>250</v>
      </c>
      <c r="AM113" s="10">
        <f>IF(AJ113,AM112-E113,AM112)</f>
        <v>470.75000000000023</v>
      </c>
      <c r="AN113" s="12"/>
      <c r="AO113" s="7"/>
      <c r="AP113" s="15">
        <f>IF(IF(AO113,1,0),IF(IF(MOD((AP112+TIME(0,E113,0)),1)&gt;D$1,1,0),IF(IF(MOD((AP112+TIME(0,E113,0)),1)&lt;D$4,1,0),AP112+TIME(0,E113,0),(MOD(AP112+TIME(0,E113,0),1)-D$4)+D$1),"Under"),AP112)</f>
        <v>0.40486111111515322</v>
      </c>
      <c r="AQ113" s="7">
        <f>IF(AO113,AQ112+E113,AQ112)</f>
        <v>553</v>
      </c>
      <c r="AR113" s="10">
        <f>IF(AO113,AR112-E113,AR112)</f>
        <v>167.75000000000023</v>
      </c>
      <c r="AS113" s="12"/>
      <c r="AT113" s="7"/>
      <c r="AU113" s="8">
        <f>IF(IF(AT113,1,0),IF(IF(MOD((AU112+TIME(0,E113,0)),1)&gt;D$1,1,0),IF(IF(MOD((AU112+TIME(0,E113,0)),1)&lt;D$4,1,0),AU112+TIME(0,E113,0),(MOD(AU112+TIME(0,E113,0),1)-D$4)+D$1),"Under"),AU112)</f>
        <v>0.43819444444864825</v>
      </c>
      <c r="AV113" s="7">
        <f>IF(AT113,AV112+E113,AV112)</f>
        <v>601</v>
      </c>
      <c r="AW113" s="7">
        <f>IF(AT113,AW112-E113,AW112)</f>
        <v>119.75000000000023</v>
      </c>
      <c r="AY113" s="10"/>
      <c r="AZ113" s="8">
        <f>IF(IF(AY113,1,0),IF(IF(MOD((AZ112+TIME(0,E113,0)),1)&gt;D$1,1,0),IF(IF(MOD((AZ112+TIME(0,E113,0)),1)&lt;D$4,1,0),AZ112+TIME(0,E113,0),(MOD(AZ112+TIME(0,E113,0),1)-D$4)+D$1),"Under"),AZ112)</f>
        <v>0.44027777775934529</v>
      </c>
      <c r="BA113" s="7">
        <f>IF(AY113,BA112+E113,BA112)</f>
        <v>604</v>
      </c>
      <c r="BB113" s="10">
        <f>IF(AY113,BB112-E113,BB112)</f>
        <v>116.75000000000023</v>
      </c>
      <c r="BC113"/>
      <c r="BD113" s="10"/>
      <c r="BE113" s="8">
        <f>IF(IF(BD113,1,0),IF(IF(MOD((BE112+TIME(0,E113,0)),1)&gt;D$1,1,0),IF(IF(MOD((BE112+TIME(0,E113,0)),1)&lt;D$4,1,0),BE112+TIME(0,E113,0),(MOD(BE112+TIME(0,E113,0),1)-D$4)+D$1),"Under"),BE112)</f>
        <v>0.3479166666471023</v>
      </c>
      <c r="BF113" s="18">
        <f>IF(BD113,BF112+E113,BF112)</f>
        <v>471</v>
      </c>
      <c r="BG113" s="10">
        <f>IF(BD113,BG112-E113,BG112)</f>
        <v>249.75000000000023</v>
      </c>
    </row>
    <row r="114" spans="1:59" hidden="1" x14ac:dyDescent="0.25">
      <c r="A114" s="17">
        <f>'St5 Input'!A99</f>
        <v>3</v>
      </c>
      <c r="B114" s="17">
        <f>'St5 Input'!B99</f>
        <v>3160</v>
      </c>
      <c r="C114" s="17" t="str">
        <f>'St5 Input'!C99</f>
        <v xml:space="preserve"> Panel Interior Bathroom</v>
      </c>
      <c r="D114" s="20">
        <f>'St5 Input'!D99</f>
        <v>10</v>
      </c>
      <c r="E114" s="20">
        <f t="shared" si="56"/>
        <v>10</v>
      </c>
      <c r="F114" s="10">
        <f>K114+P114+U114+AE114+AJ114+Z114+AO114+AT114+AY114+BD114</f>
        <v>1</v>
      </c>
      <c r="G114" s="20" t="str">
        <f>'St5 Input'!F99</f>
        <v xml:space="preserve"> JR</v>
      </c>
      <c r="H114" s="19" t="str">
        <f>'St5 Input'!G99</f>
        <v xml:space="preserve"> </v>
      </c>
      <c r="I114" s="8"/>
      <c r="K114" s="10"/>
      <c r="L114" s="8">
        <f t="shared" si="50"/>
        <v>42690.354166666664</v>
      </c>
      <c r="M114" s="10">
        <f t="shared" si="51"/>
        <v>0</v>
      </c>
      <c r="N114" s="10">
        <f t="shared" si="52"/>
        <v>720.75000000000023</v>
      </c>
      <c r="O114" s="12"/>
      <c r="P114" s="10"/>
      <c r="Q114" s="8">
        <f t="shared" si="53"/>
        <v>42690.354166666664</v>
      </c>
      <c r="R114" s="10">
        <f t="shared" si="54"/>
        <v>0</v>
      </c>
      <c r="S114" s="10">
        <f t="shared" si="55"/>
        <v>720.75000000000023</v>
      </c>
      <c r="T114" s="14"/>
      <c r="U114" s="7"/>
      <c r="V114" s="8">
        <f t="shared" si="47"/>
        <v>42690.354166666664</v>
      </c>
      <c r="W114" s="7">
        <f t="shared" si="48"/>
        <v>0</v>
      </c>
      <c r="X114" s="10">
        <f t="shared" si="49"/>
        <v>720.75000000000023</v>
      </c>
      <c r="Y114" s="14"/>
      <c r="Z114" s="7"/>
      <c r="AA114" s="8">
        <f>IF(IF(Z114,1,0),IF(IF(MOD((AA113+TIME(0,E114,0)),1)&gt;D$1,1,0),IF(IF(MOD((AA113+TIME(0,E114,0)),1)&lt;D$4,1,0),AA113+TIME(0,E114,0),(MOD(AA113+TIME(0,E114,0),1)-D$4)+D$1),"Under"),AA113)</f>
        <v>42690.354166666664</v>
      </c>
      <c r="AB114" s="10">
        <f>IF(Z114,AB113+E114,AB113)</f>
        <v>0</v>
      </c>
      <c r="AC114" s="10">
        <f>IF(Z114,AC113-E114,AC113)</f>
        <v>720.75000000000023</v>
      </c>
      <c r="AD114" s="14"/>
      <c r="AE114" s="7"/>
      <c r="AF114" s="8">
        <f>IF(IF(AE114,1,0),IF(IF(MOD((AF113+TIME(0,E114,0)),1)&gt;D$1,1,0),IF(IF(MOD((AF113+TIME(0,E114,0)),1)&lt;D$4,1,0),AF113+TIME(0,E114,0),(MOD(AF113+TIME(0,E114,0),1)-D$4)+D$1),"Under"),AF113)</f>
        <v>42690.383333333331</v>
      </c>
      <c r="AG114" s="7">
        <f>IF(P114,R113+E114,R113)</f>
        <v>0</v>
      </c>
      <c r="AH114" s="10">
        <f>IF(AE114,AH113-E114,AH113)</f>
        <v>678.75000000000023</v>
      </c>
      <c r="AI114" s="14"/>
      <c r="AJ114" s="7">
        <v>1</v>
      </c>
      <c r="AK114" s="8">
        <f>IF(IF(AJ114,1,0),IF(IF(MOD((AK113+TIME(0,E114,0)),1)&gt;D$1,1,0),IF(IF(MOD((AK113+TIME(0,E114,0)),1)&lt;D$4,1,0),AK113+TIME(0,E114,0),(MOD(AK113+TIME(0,E114,0),1)-D$4)+D$1),"Under"),AK113)</f>
        <v>42690.534722222212</v>
      </c>
      <c r="AL114" s="7">
        <f>IF(AJ114,AL113+E114,AL113)</f>
        <v>260</v>
      </c>
      <c r="AM114" s="10">
        <f>IF(AJ114,AM113-E114,AM113)</f>
        <v>460.75000000000023</v>
      </c>
      <c r="AN114" s="12"/>
      <c r="AO114" s="7"/>
      <c r="AP114" s="15">
        <f>IF(IF(AO114,1,0),IF(IF(MOD((AP113+TIME(0,E114,0)),1)&gt;D$1,1,0),IF(IF(MOD((AP113+TIME(0,E114,0)),1)&lt;D$4,1,0),AP113+TIME(0,E114,0),(MOD(AP113+TIME(0,E114,0),1)-D$4)+D$1),"Under"),AP113)</f>
        <v>0.40486111111515322</v>
      </c>
      <c r="AQ114" s="7">
        <f>IF(AO114,AQ113+E114,AQ113)</f>
        <v>553</v>
      </c>
      <c r="AR114" s="10">
        <f>IF(AO114,AR113-E114,AR113)</f>
        <v>167.75000000000023</v>
      </c>
      <c r="AS114" s="12"/>
      <c r="AT114" s="7"/>
      <c r="AU114" s="8">
        <f>IF(IF(AT114,1,0),IF(IF(MOD((AU113+TIME(0,E114,0)),1)&gt;D$1,1,0),IF(IF(MOD((AU113+TIME(0,E114,0)),1)&lt;D$4,1,0),AU113+TIME(0,E114,0),(MOD(AU113+TIME(0,E114,0),1)-D$4)+D$1),"Under"),AU113)</f>
        <v>0.43819444444864825</v>
      </c>
      <c r="AV114" s="7">
        <f>IF(AT114,AV113+E114,AV113)</f>
        <v>601</v>
      </c>
      <c r="AW114" s="7">
        <f>IF(AT114,AW113-E114,AW113)</f>
        <v>119.75000000000023</v>
      </c>
      <c r="AY114" s="10"/>
      <c r="AZ114" s="8">
        <f>IF(IF(AY114,1,0),IF(IF(MOD((AZ113+TIME(0,E114,0)),1)&gt;D$1,1,0),IF(IF(MOD((AZ113+TIME(0,E114,0)),1)&lt;D$4,1,0),AZ113+TIME(0,E114,0),(MOD(AZ113+TIME(0,E114,0),1)-D$4)+D$1),"Under"),AZ113)</f>
        <v>0.44027777775934529</v>
      </c>
      <c r="BA114" s="7">
        <f>IF(AY114,BA113+E114,BA113)</f>
        <v>604</v>
      </c>
      <c r="BB114" s="10">
        <f>IF(AY114,BB113-E114,BB113)</f>
        <v>116.75000000000023</v>
      </c>
      <c r="BC114"/>
      <c r="BD114" s="10"/>
      <c r="BE114" s="8">
        <f>IF(IF(BD114,1,0),IF(IF(MOD((BE113+TIME(0,E114,0)),1)&gt;D$1,1,0),IF(IF(MOD((BE113+TIME(0,E114,0)),1)&lt;D$4,1,0),BE113+TIME(0,E114,0),(MOD(BE113+TIME(0,E114,0),1)-D$4)+D$1),"Under"),BE113)</f>
        <v>0.3479166666471023</v>
      </c>
      <c r="BF114" s="18">
        <f>IF(BD114,BF113+E114,BF113)</f>
        <v>471</v>
      </c>
      <c r="BG114" s="10">
        <f>IF(BD114,BG113-E114,BG113)</f>
        <v>249.75000000000023</v>
      </c>
    </row>
    <row r="115" spans="1:59" hidden="1" x14ac:dyDescent="0.25">
      <c r="A115" s="17">
        <f>'St5 Input'!A100</f>
        <v>3</v>
      </c>
      <c r="B115" s="17">
        <f>'St5 Input'!B100</f>
        <v>3170</v>
      </c>
      <c r="C115" s="17" t="str">
        <f>'St5 Input'!C100</f>
        <v xml:space="preserve"> Panel Outside of Bath Wall</v>
      </c>
      <c r="D115" s="20">
        <f>'St5 Input'!D100</f>
        <v>9</v>
      </c>
      <c r="E115" s="20">
        <f t="shared" si="56"/>
        <v>9</v>
      </c>
      <c r="F115" s="10">
        <f>K115+P115+U115+AE115+AJ115+Z115+AO115+AT115+AY115+BD115</f>
        <v>1</v>
      </c>
      <c r="G115" s="20" t="str">
        <f>'St5 Input'!F100</f>
        <v xml:space="preserve"> JR</v>
      </c>
      <c r="H115" s="19" t="str">
        <f>'St5 Input'!G100</f>
        <v xml:space="preserve"> </v>
      </c>
      <c r="I115" s="8"/>
      <c r="K115" s="10"/>
      <c r="L115" s="8">
        <f t="shared" si="50"/>
        <v>42690.354166666664</v>
      </c>
      <c r="M115" s="10">
        <f t="shared" si="51"/>
        <v>0</v>
      </c>
      <c r="N115" s="10">
        <f t="shared" si="52"/>
        <v>720.75000000000023</v>
      </c>
      <c r="O115" s="12"/>
      <c r="P115" s="10"/>
      <c r="Q115" s="8">
        <f t="shared" si="53"/>
        <v>42690.354166666664</v>
      </c>
      <c r="R115" s="10">
        <f t="shared" si="54"/>
        <v>0</v>
      </c>
      <c r="S115" s="10">
        <f t="shared" si="55"/>
        <v>720.75000000000023</v>
      </c>
      <c r="T115" s="14"/>
      <c r="U115" s="7"/>
      <c r="V115" s="8">
        <f t="shared" si="47"/>
        <v>42690.354166666664</v>
      </c>
      <c r="W115" s="7">
        <f t="shared" si="48"/>
        <v>0</v>
      </c>
      <c r="X115" s="10">
        <f t="shared" si="49"/>
        <v>720.75000000000023</v>
      </c>
      <c r="Y115" s="14"/>
      <c r="Z115" s="7"/>
      <c r="AA115" s="8">
        <f>IF(IF(Z115,1,0),IF(IF(MOD((AA114+TIME(0,E115,0)),1)&gt;D$1,1,0),IF(IF(MOD((AA114+TIME(0,E115,0)),1)&lt;D$4,1,0),AA114+TIME(0,E115,0),(MOD(AA114+TIME(0,E115,0),1)-D$4)+D$1),"Under"),AA114)</f>
        <v>42690.354166666664</v>
      </c>
      <c r="AB115" s="10">
        <f>IF(Z115,AB114+E115,AB114)</f>
        <v>0</v>
      </c>
      <c r="AC115" s="10">
        <f>IF(Z115,AC114-E115,AC114)</f>
        <v>720.75000000000023</v>
      </c>
      <c r="AD115" s="14"/>
      <c r="AE115" s="7"/>
      <c r="AF115" s="8">
        <f>IF(IF(AE115,1,0),IF(IF(MOD((AF114+TIME(0,E115,0)),1)&gt;D$1,1,0),IF(IF(MOD((AF114+TIME(0,E115,0)),1)&lt;D$4,1,0),AF114+TIME(0,E115,0),(MOD(AF114+TIME(0,E115,0),1)-D$4)+D$1),"Under"),AF114)</f>
        <v>42690.383333333331</v>
      </c>
      <c r="AG115" s="7">
        <f>IF(P115,R114+E115,R114)</f>
        <v>0</v>
      </c>
      <c r="AH115" s="10">
        <f>IF(AE115,AH114-E115,AH114)</f>
        <v>678.75000000000023</v>
      </c>
      <c r="AI115" s="14"/>
      <c r="AJ115" s="7">
        <v>1</v>
      </c>
      <c r="AK115" s="8">
        <f>IF(IF(AJ115,1,0),IF(IF(MOD((AK114+TIME(0,E115,0)),1)&gt;D$1,1,0),IF(IF(MOD((AK114+TIME(0,E115,0)),1)&lt;D$4,1,0),AK114+TIME(0,E115,0),(MOD(AK114+TIME(0,E115,0),1)-D$4)+D$1),"Under"),AK114)</f>
        <v>42690.54097222221</v>
      </c>
      <c r="AL115" s="7">
        <f>IF(AJ115,AL114+E115,AL114)</f>
        <v>269</v>
      </c>
      <c r="AM115" s="10">
        <f>IF(AJ115,AM114-E115,AM114)</f>
        <v>451.75000000000023</v>
      </c>
      <c r="AN115" s="12"/>
      <c r="AO115" s="7"/>
      <c r="AP115" s="15">
        <f>IF(IF(AO115,1,0),IF(IF(MOD((AP114+TIME(0,E115,0)),1)&gt;D$1,1,0),IF(IF(MOD((AP114+TIME(0,E115,0)),1)&lt;D$4,1,0),AP114+TIME(0,E115,0),(MOD(AP114+TIME(0,E115,0),1)-D$4)+D$1),"Under"),AP114)</f>
        <v>0.40486111111515322</v>
      </c>
      <c r="AQ115" s="7">
        <f>IF(AO115,AQ114+E115,AQ114)</f>
        <v>553</v>
      </c>
      <c r="AR115" s="10">
        <f>IF(AO115,AR114-E115,AR114)</f>
        <v>167.75000000000023</v>
      </c>
      <c r="AS115" s="12"/>
      <c r="AT115" s="7"/>
      <c r="AU115" s="8">
        <f>IF(IF(AT115,1,0),IF(IF(MOD((AU114+TIME(0,E115,0)),1)&gt;D$1,1,0),IF(IF(MOD((AU114+TIME(0,E115,0)),1)&lt;D$4,1,0),AU114+TIME(0,E115,0),(MOD(AU114+TIME(0,E115,0),1)-D$4)+D$1),"Under"),AU114)</f>
        <v>0.43819444444864825</v>
      </c>
      <c r="AV115" s="7">
        <f>IF(AT115,AV114+E115,AV114)</f>
        <v>601</v>
      </c>
      <c r="AW115" s="7">
        <f>IF(AT115,AW114-E115,AW114)</f>
        <v>119.75000000000023</v>
      </c>
      <c r="AY115" s="10"/>
      <c r="AZ115" s="8">
        <f>IF(IF(AY115,1,0),IF(IF(MOD((AZ114+TIME(0,E115,0)),1)&gt;D$1,1,0),IF(IF(MOD((AZ114+TIME(0,E115,0)),1)&lt;D$4,1,0),AZ114+TIME(0,E115,0),(MOD(AZ114+TIME(0,E115,0),1)-D$4)+D$1),"Under"),AZ114)</f>
        <v>0.44027777775934529</v>
      </c>
      <c r="BA115" s="7">
        <f>IF(AY115,BA114+E115,BA114)</f>
        <v>604</v>
      </c>
      <c r="BB115" s="10">
        <f>IF(AY115,BB114-E115,BB114)</f>
        <v>116.75000000000023</v>
      </c>
      <c r="BC115"/>
      <c r="BD115" s="10"/>
      <c r="BE115" s="8">
        <f>IF(IF(BD115,1,0),IF(IF(MOD((BE114+TIME(0,E115,0)),1)&gt;D$1,1,0),IF(IF(MOD((BE114+TIME(0,E115,0)),1)&lt;D$4,1,0),BE114+TIME(0,E115,0),(MOD(BE114+TIME(0,E115,0),1)-D$4)+D$1),"Under"),BE114)</f>
        <v>0.3479166666471023</v>
      </c>
      <c r="BF115" s="18">
        <f>IF(BD115,BF114+E115,BF114)</f>
        <v>471</v>
      </c>
      <c r="BG115" s="10">
        <f>IF(BD115,BG114-E115,BG114)</f>
        <v>249.75000000000023</v>
      </c>
    </row>
    <row r="116" spans="1:59" hidden="1" x14ac:dyDescent="0.25">
      <c r="A116" s="17">
        <f>'St5 Input'!A101</f>
        <v>3</v>
      </c>
      <c r="B116" s="17">
        <f>'St5 Input'!B101</f>
        <v>3180</v>
      </c>
      <c r="C116" s="17" t="str">
        <f>'St5 Input'!C101</f>
        <v xml:space="preserve"> Install remainder of ceiling panals</v>
      </c>
      <c r="D116" s="20">
        <f>'St5 Input'!D101</f>
        <v>30</v>
      </c>
      <c r="E116" s="20">
        <f t="shared" si="56"/>
        <v>15</v>
      </c>
      <c r="F116" s="10">
        <f>K116+P116+U116+AE116+AJ116+Z116+AO116+AT116+AY116+BD116</f>
        <v>2</v>
      </c>
      <c r="G116" s="20" t="str">
        <f>'St5 Input'!F101</f>
        <v xml:space="preserve"> JR</v>
      </c>
      <c r="H116" s="19" t="str">
        <f>'St5 Input'!G101</f>
        <v xml:space="preserve"> </v>
      </c>
      <c r="I116" s="8"/>
      <c r="K116" s="10"/>
      <c r="L116" s="8">
        <f t="shared" si="50"/>
        <v>42690.354166666664</v>
      </c>
      <c r="M116" s="10">
        <f t="shared" si="51"/>
        <v>0</v>
      </c>
      <c r="N116" s="10">
        <f t="shared" si="52"/>
        <v>720.75000000000023</v>
      </c>
      <c r="O116" s="12"/>
      <c r="P116" s="10"/>
      <c r="Q116" s="8">
        <f t="shared" si="53"/>
        <v>42690.354166666664</v>
      </c>
      <c r="R116" s="10">
        <f t="shared" si="54"/>
        <v>0</v>
      </c>
      <c r="S116" s="10">
        <f t="shared" si="55"/>
        <v>720.75000000000023</v>
      </c>
      <c r="T116" s="14"/>
      <c r="U116" s="7"/>
      <c r="V116" s="8">
        <f t="shared" si="47"/>
        <v>42690.354166666664</v>
      </c>
      <c r="W116" s="7">
        <f t="shared" si="48"/>
        <v>0</v>
      </c>
      <c r="X116" s="10">
        <f t="shared" si="49"/>
        <v>720.75000000000023</v>
      </c>
      <c r="Y116" s="14"/>
      <c r="Z116" s="7"/>
      <c r="AA116" s="8">
        <f>IF(IF(Z116,1,0),IF(IF(MOD((AA115+TIME(0,E116,0)),1)&gt;D$1,1,0),IF(IF(MOD((AA115+TIME(0,E116,0)),1)&lt;D$4,1,0),AA115+TIME(0,E116,0),(MOD(AA115+TIME(0,E116,0),1)-D$4)+D$1),"Under"),AA115)</f>
        <v>42690.354166666664</v>
      </c>
      <c r="AB116" s="10">
        <f>IF(Z116,AB115+E116,AB115)</f>
        <v>0</v>
      </c>
      <c r="AC116" s="10">
        <f>IF(Z116,AC115-E116,AC115)</f>
        <v>720.75000000000023</v>
      </c>
      <c r="AD116" s="14"/>
      <c r="AE116" s="7">
        <v>1</v>
      </c>
      <c r="AF116" s="8">
        <f>IF(IF(AE116,1,0),IF(IF(MOD((AF115+TIME(0,E116,0)),1)&gt;D$1,1,0),IF(IF(MOD((AF115+TIME(0,E116,0)),1)&lt;D$4,1,0),AF115+TIME(0,E116,0),(MOD(AF115+TIME(0,E116,0),1)-D$4)+D$1),"Under"),AF115)</f>
        <v>42690.393749999996</v>
      </c>
      <c r="AG116" s="7">
        <f>IF(P116,R115+E116,R115)</f>
        <v>0</v>
      </c>
      <c r="AH116" s="10">
        <f>IF(AE116,AH115-E116,AH115)</f>
        <v>663.75000000000023</v>
      </c>
      <c r="AI116" s="14"/>
      <c r="AJ116" s="7">
        <v>1</v>
      </c>
      <c r="AK116" s="8">
        <f>IF(IF(AJ116,1,0),IF(IF(MOD((AK115+TIME(0,E116,0)),1)&gt;D$1,1,0),IF(IF(MOD((AK115+TIME(0,E116,0)),1)&lt;D$4,1,0),AK115+TIME(0,E116,0),(MOD(AK115+TIME(0,E116,0),1)-D$4)+D$1),"Under"),AK115)</f>
        <v>0.21805555554116526</v>
      </c>
      <c r="AL116" s="7">
        <f>IF(AJ116,AL115+E116,AL115)</f>
        <v>284</v>
      </c>
      <c r="AM116" s="10">
        <f>IF(AJ116,AM115-E116,AM115)</f>
        <v>436.75000000000023</v>
      </c>
      <c r="AN116" s="12"/>
      <c r="AO116" s="7"/>
      <c r="AP116" s="15">
        <f>IF(IF(AO116,1,0),IF(IF(MOD((AP115+TIME(0,E116,0)),1)&gt;D$1,1,0),IF(IF(MOD((AP115+TIME(0,E116,0)),1)&lt;D$4,1,0),AP115+TIME(0,E116,0),(MOD(AP115+TIME(0,E116,0),1)-D$4)+D$1),"Under"),AP115)</f>
        <v>0.40486111111515322</v>
      </c>
      <c r="AQ116" s="7">
        <f>IF(AO116,AQ115+E116,AQ115)</f>
        <v>553</v>
      </c>
      <c r="AR116" s="10">
        <f>IF(AO116,AR115-E116,AR115)</f>
        <v>167.75000000000023</v>
      </c>
      <c r="AS116" s="12"/>
      <c r="AT116" s="7"/>
      <c r="AU116" s="8">
        <f>IF(IF(AT116,1,0),IF(IF(MOD((AU115+TIME(0,E116,0)),1)&gt;D$1,1,0),IF(IF(MOD((AU115+TIME(0,E116,0)),1)&lt;D$4,1,0),AU115+TIME(0,E116,0),(MOD(AU115+TIME(0,E116,0),1)-D$4)+D$1),"Under"),AU115)</f>
        <v>0.43819444444864825</v>
      </c>
      <c r="AV116" s="7">
        <f>IF(AT116,AV115+E116,AV115)</f>
        <v>601</v>
      </c>
      <c r="AW116" s="7">
        <f>IF(AT116,AW115-E116,AW115)</f>
        <v>119.75000000000023</v>
      </c>
      <c r="AY116" s="10"/>
      <c r="AZ116" s="8">
        <f>IF(IF(AY116,1,0),IF(IF(MOD((AZ115+TIME(0,E116,0)),1)&gt;D$1,1,0),IF(IF(MOD((AZ115+TIME(0,E116,0)),1)&lt;D$4,1,0),AZ115+TIME(0,E116,0),(MOD(AZ115+TIME(0,E116,0),1)-D$4)+D$1),"Under"),AZ115)</f>
        <v>0.44027777775934529</v>
      </c>
      <c r="BA116" s="7">
        <f>IF(AY116,BA115+E116,BA115)</f>
        <v>604</v>
      </c>
      <c r="BB116" s="10">
        <f>IF(AY116,BB115-E116,BB115)</f>
        <v>116.75000000000023</v>
      </c>
      <c r="BC116"/>
      <c r="BD116" s="10"/>
      <c r="BE116" s="8">
        <f>IF(IF(BD116,1,0),IF(IF(MOD((BE115+TIME(0,E116,0)),1)&gt;D$1,1,0),IF(IF(MOD((BE115+TIME(0,E116,0)),1)&lt;D$4,1,0),BE115+TIME(0,E116,0),(MOD(BE115+TIME(0,E116,0),1)-D$4)+D$1),"Under"),BE115)</f>
        <v>0.3479166666471023</v>
      </c>
      <c r="BF116" s="18">
        <f>IF(BD116,BF115+E116,BF115)</f>
        <v>471</v>
      </c>
      <c r="BG116" s="10">
        <f>IF(BD116,BG115-E116,BG115)</f>
        <v>249.75000000000023</v>
      </c>
    </row>
    <row r="117" spans="1:59" hidden="1" x14ac:dyDescent="0.25">
      <c r="A117" s="17">
        <f>'St5 Input'!A102</f>
        <v>3</v>
      </c>
      <c r="B117" s="17">
        <f>'St5 Input'!B102</f>
        <v>3190</v>
      </c>
      <c r="C117" s="17" t="str">
        <f>'St5 Input'!C102</f>
        <v xml:space="preserve"> Panel All Interior Walls</v>
      </c>
      <c r="D117" s="20">
        <f>'St5 Input'!D102</f>
        <v>120</v>
      </c>
      <c r="E117" s="20">
        <f t="shared" si="56"/>
        <v>120</v>
      </c>
      <c r="F117" s="10">
        <f>K117+P117+U117+AE117+AJ117+Z117+AO117+AT117+AY117+BD117</f>
        <v>1</v>
      </c>
      <c r="G117" s="20" t="str">
        <f>'St5 Input'!F102</f>
        <v xml:space="preserve"> JR</v>
      </c>
      <c r="H117" s="19" t="str">
        <f>'St5 Input'!G102</f>
        <v xml:space="preserve"> </v>
      </c>
      <c r="I117" s="8"/>
      <c r="K117" s="10"/>
      <c r="L117" s="8">
        <f t="shared" si="50"/>
        <v>42690.354166666664</v>
      </c>
      <c r="M117" s="10">
        <f t="shared" si="51"/>
        <v>0</v>
      </c>
      <c r="N117" s="10">
        <f t="shared" si="52"/>
        <v>720.75000000000023</v>
      </c>
      <c r="O117" s="12"/>
      <c r="P117" s="10"/>
      <c r="Q117" s="8">
        <f t="shared" si="53"/>
        <v>42690.354166666664</v>
      </c>
      <c r="R117" s="10">
        <f t="shared" si="54"/>
        <v>0</v>
      </c>
      <c r="S117" s="10">
        <f t="shared" si="55"/>
        <v>720.75000000000023</v>
      </c>
      <c r="T117" s="14"/>
      <c r="U117" s="7"/>
      <c r="V117" s="8">
        <f t="shared" si="47"/>
        <v>42690.354166666664</v>
      </c>
      <c r="W117" s="7">
        <f t="shared" si="48"/>
        <v>0</v>
      </c>
      <c r="X117" s="10">
        <f t="shared" si="49"/>
        <v>720.75000000000023</v>
      </c>
      <c r="Y117" s="14"/>
      <c r="Z117" s="7"/>
      <c r="AA117" s="8">
        <f>IF(IF(Z117,1,0),IF(IF(MOD((AA116+TIME(0,E117,0)),1)&gt;D$1,1,0),IF(IF(MOD((AA116+TIME(0,E117,0)),1)&lt;D$4,1,0),AA116+TIME(0,E117,0),(MOD(AA116+TIME(0,E117,0),1)-D$4)+D$1),"Under"),AA116)</f>
        <v>42690.354166666664</v>
      </c>
      <c r="AB117" s="10">
        <f>IF(Z117,AB116+E117,AB116)</f>
        <v>0</v>
      </c>
      <c r="AC117" s="10">
        <f>IF(Z117,AC116-E117,AC116)</f>
        <v>720.75000000000023</v>
      </c>
      <c r="AD117" s="14"/>
      <c r="AE117" s="7"/>
      <c r="AF117" s="8">
        <f>IF(IF(AE117,1,0),IF(IF(MOD((AF116+TIME(0,E117,0)),1)&gt;D$1,1,0),IF(IF(MOD((AF116+TIME(0,E117,0)),1)&lt;D$4,1,0),AF116+TIME(0,E117,0),(MOD(AF116+TIME(0,E117,0),1)-D$4)+D$1),"Under"),AF116)</f>
        <v>42690.393749999996</v>
      </c>
      <c r="AG117" s="7">
        <f>IF(P117,R116+E117,R116)</f>
        <v>0</v>
      </c>
      <c r="AH117" s="10">
        <f>IF(AE117,AH116-E117,AH116)</f>
        <v>663.75000000000023</v>
      </c>
      <c r="AI117" s="14"/>
      <c r="AJ117" s="7">
        <v>1</v>
      </c>
      <c r="AK117" s="8">
        <f>IF(IF(AJ117,1,0),IF(IF(MOD((AK116+TIME(0,E117,0)),1)&gt;D$1,1,0),IF(IF(MOD((AK116+TIME(0,E117,0)),1)&lt;D$4,1,0),AK116+TIME(0,E117,0),(MOD(AK116+TIME(0,E117,0),1)-D$4)+D$1),"Under"),AK116)</f>
        <v>0.30138888887449861</v>
      </c>
      <c r="AL117" s="7">
        <f>IF(AJ117,AL116+E117,AL116)</f>
        <v>404</v>
      </c>
      <c r="AM117" s="10">
        <f>IF(AJ117,AM116-E117,AM116)</f>
        <v>316.75000000000023</v>
      </c>
      <c r="AN117" s="12"/>
      <c r="AO117" s="7"/>
      <c r="AP117" s="15">
        <f>IF(IF(AO117,1,0),IF(IF(MOD((AP116+TIME(0,E117,0)),1)&gt;D$1,1,0),IF(IF(MOD((AP116+TIME(0,E117,0)),1)&lt;D$4,1,0),AP116+TIME(0,E117,0),(MOD(AP116+TIME(0,E117,0),1)-D$4)+D$1),"Under"),AP116)</f>
        <v>0.40486111111515322</v>
      </c>
      <c r="AQ117" s="7">
        <f>IF(AO117,AQ116+E117,AQ116)</f>
        <v>553</v>
      </c>
      <c r="AR117" s="10">
        <f>IF(AO117,AR116-E117,AR116)</f>
        <v>167.75000000000023</v>
      </c>
      <c r="AS117" s="12"/>
      <c r="AT117" s="7"/>
      <c r="AU117" s="8">
        <f>IF(IF(AT117,1,0),IF(IF(MOD((AU116+TIME(0,E117,0)),1)&gt;D$1,1,0),IF(IF(MOD((AU116+TIME(0,E117,0)),1)&lt;D$4,1,0),AU116+TIME(0,E117,0),(MOD(AU116+TIME(0,E117,0),1)-D$4)+D$1),"Under"),AU116)</f>
        <v>0.43819444444864825</v>
      </c>
      <c r="AV117" s="7">
        <f>IF(AT117,AV116+E117,AV116)</f>
        <v>601</v>
      </c>
      <c r="AW117" s="7">
        <f>IF(AT117,AW116-E117,AW116)</f>
        <v>119.75000000000023</v>
      </c>
      <c r="AY117" s="10"/>
      <c r="AZ117" s="8">
        <f>IF(IF(AY117,1,0),IF(IF(MOD((AZ116+TIME(0,E117,0)),1)&gt;D$1,1,0),IF(IF(MOD((AZ116+TIME(0,E117,0)),1)&lt;D$4,1,0),AZ116+TIME(0,E117,0),(MOD(AZ116+TIME(0,E117,0),1)-D$4)+D$1),"Under"),AZ116)</f>
        <v>0.44027777775934529</v>
      </c>
      <c r="BA117" s="7">
        <f>IF(AY117,BA116+E117,BA116)</f>
        <v>604</v>
      </c>
      <c r="BB117" s="10">
        <f>IF(AY117,BB116-E117,BB116)</f>
        <v>116.75000000000023</v>
      </c>
      <c r="BC117"/>
      <c r="BD117" s="10"/>
      <c r="BE117" s="8">
        <f>IF(IF(BD117,1,0),IF(IF(MOD((BE116+TIME(0,E117,0)),1)&gt;D$1,1,0),IF(IF(MOD((BE116+TIME(0,E117,0)),1)&lt;D$4,1,0),BE116+TIME(0,E117,0),(MOD(BE116+TIME(0,E117,0),1)-D$4)+D$1),"Under"),BE116)</f>
        <v>0.3479166666471023</v>
      </c>
      <c r="BF117" s="18">
        <f>IF(BD117,BF116+E117,BF116)</f>
        <v>471</v>
      </c>
      <c r="BG117" s="10">
        <f>IF(BD117,BG116-E117,BG116)</f>
        <v>249.75000000000023</v>
      </c>
    </row>
    <row r="118" spans="1:59" hidden="1" x14ac:dyDescent="0.25">
      <c r="A118" s="17">
        <f>'St5 Input'!A103</f>
        <v>3</v>
      </c>
      <c r="B118" s="17">
        <f>'St5 Input'!B103</f>
        <v>3210</v>
      </c>
      <c r="C118" s="17" t="str">
        <f>'St5 Input'!C103</f>
        <v xml:space="preserve"> Install and Hook Up Front Plumbing Kit</v>
      </c>
      <c r="D118" s="20">
        <f>'St5 Input'!D103</f>
        <v>13</v>
      </c>
      <c r="E118" s="20">
        <f t="shared" si="56"/>
        <v>13</v>
      </c>
      <c r="F118" s="10">
        <f>K118+P118+U118+AE118+AJ118+Z118+AO118+AT118+AY118+BD118</f>
        <v>1</v>
      </c>
      <c r="G118" s="20" t="str">
        <f>'St5 Input'!F103</f>
        <v xml:space="preserve"> JR</v>
      </c>
      <c r="H118" s="19" t="str">
        <f>'St5 Input'!G103</f>
        <v xml:space="preserve"> </v>
      </c>
      <c r="I118" s="8"/>
      <c r="K118" s="10"/>
      <c r="L118" s="8">
        <f t="shared" si="50"/>
        <v>42690.354166666664</v>
      </c>
      <c r="M118" s="10">
        <f t="shared" si="51"/>
        <v>0</v>
      </c>
      <c r="N118" s="10">
        <f t="shared" si="52"/>
        <v>720.75000000000023</v>
      </c>
      <c r="O118" s="12"/>
      <c r="P118" s="10"/>
      <c r="Q118" s="8">
        <f t="shared" si="53"/>
        <v>42690.354166666664</v>
      </c>
      <c r="R118" s="10">
        <f t="shared" si="54"/>
        <v>0</v>
      </c>
      <c r="S118" s="10">
        <f t="shared" si="55"/>
        <v>720.75000000000023</v>
      </c>
      <c r="T118" s="14"/>
      <c r="U118" s="7"/>
      <c r="V118" s="8">
        <f t="shared" si="47"/>
        <v>42690.354166666664</v>
      </c>
      <c r="W118" s="7">
        <f t="shared" si="48"/>
        <v>0</v>
      </c>
      <c r="X118" s="10">
        <f t="shared" si="49"/>
        <v>720.75000000000023</v>
      </c>
      <c r="Y118" s="14"/>
      <c r="Z118" s="7"/>
      <c r="AA118" s="8">
        <f>IF(IF(Z118,1,0),IF(IF(MOD((AA117+TIME(0,E118,0)),1)&gt;D$1,1,0),IF(IF(MOD((AA117+TIME(0,E118,0)),1)&lt;D$4,1,0),AA117+TIME(0,E118,0),(MOD(AA117+TIME(0,E118,0),1)-D$4)+D$1),"Under"),AA117)</f>
        <v>42690.354166666664</v>
      </c>
      <c r="AB118" s="10">
        <f>IF(Z118,AB117+E118,AB117)</f>
        <v>0</v>
      </c>
      <c r="AC118" s="10">
        <f>IF(Z118,AC117-E118,AC117)</f>
        <v>720.75000000000023</v>
      </c>
      <c r="AD118" s="14"/>
      <c r="AE118" s="7"/>
      <c r="AF118" s="8">
        <f>IF(IF(AE118,1,0),IF(IF(MOD((AF117+TIME(0,E118,0)),1)&gt;D$1,1,0),IF(IF(MOD((AF117+TIME(0,E118,0)),1)&lt;D$4,1,0),AF117+TIME(0,E118,0),(MOD(AF117+TIME(0,E118,0),1)-D$4)+D$1),"Under"),AF117)</f>
        <v>42690.393749999996</v>
      </c>
      <c r="AG118" s="7">
        <f>IF(P118,R117+E118,R117)</f>
        <v>0</v>
      </c>
      <c r="AH118" s="10">
        <f>IF(AE118,AH117-E118,AH117)</f>
        <v>663.75000000000023</v>
      </c>
      <c r="AI118" s="14"/>
      <c r="AJ118" s="7">
        <v>1</v>
      </c>
      <c r="AK118" s="8">
        <f>IF(IF(AJ118,1,0),IF(IF(MOD((AK117+TIME(0,E118,0)),1)&gt;D$1,1,0),IF(IF(MOD((AK117+TIME(0,E118,0)),1)&lt;D$4,1,0),AK117+TIME(0,E118,0),(MOD(AK117+TIME(0,E118,0),1)-D$4)+D$1),"Under"),AK117)</f>
        <v>0.31041666665227641</v>
      </c>
      <c r="AL118" s="7">
        <f>IF(AJ118,AL117+E118,AL117)</f>
        <v>417</v>
      </c>
      <c r="AM118" s="10">
        <f>IF(AJ118,AM117-E118,AM117)</f>
        <v>303.75000000000023</v>
      </c>
      <c r="AN118" s="12"/>
      <c r="AO118" s="7"/>
      <c r="AP118" s="15">
        <f>IF(IF(AO118,1,0),IF(IF(MOD((AP117+TIME(0,E118,0)),1)&gt;D$1,1,0),IF(IF(MOD((AP117+TIME(0,E118,0)),1)&lt;D$4,1,0),AP117+TIME(0,E118,0),(MOD(AP117+TIME(0,E118,0),1)-D$4)+D$1),"Under"),AP117)</f>
        <v>0.40486111111515322</v>
      </c>
      <c r="AQ118" s="7">
        <f>IF(AO118,AQ117+E118,AQ117)</f>
        <v>553</v>
      </c>
      <c r="AR118" s="10">
        <f>IF(AO118,AR117-E118,AR117)</f>
        <v>167.75000000000023</v>
      </c>
      <c r="AS118" s="12"/>
      <c r="AT118" s="7"/>
      <c r="AU118" s="8">
        <f>IF(IF(AT118,1,0),IF(IF(MOD((AU117+TIME(0,E118,0)),1)&gt;D$1,1,0),IF(IF(MOD((AU117+TIME(0,E118,0)),1)&lt;D$4,1,0),AU117+TIME(0,E118,0),(MOD(AU117+TIME(0,E118,0),1)-D$4)+D$1),"Under"),AU117)</f>
        <v>0.43819444444864825</v>
      </c>
      <c r="AV118" s="7">
        <f>IF(AT118,AV117+E118,AV117)</f>
        <v>601</v>
      </c>
      <c r="AW118" s="7">
        <f>IF(AT118,AW117-E118,AW117)</f>
        <v>119.75000000000023</v>
      </c>
      <c r="AY118" s="10"/>
      <c r="AZ118" s="8">
        <f>IF(IF(AY118,1,0),IF(IF(MOD((AZ117+TIME(0,E118,0)),1)&gt;D$1,1,0),IF(IF(MOD((AZ117+TIME(0,E118,0)),1)&lt;D$4,1,0),AZ117+TIME(0,E118,0),(MOD(AZ117+TIME(0,E118,0),1)-D$4)+D$1),"Under"),AZ117)</f>
        <v>0.44027777775934529</v>
      </c>
      <c r="BA118" s="7">
        <f>IF(AY118,BA117+E118,BA117)</f>
        <v>604</v>
      </c>
      <c r="BB118" s="10">
        <f>IF(AY118,BB117-E118,BB117)</f>
        <v>116.75000000000023</v>
      </c>
      <c r="BC118"/>
      <c r="BD118" s="10"/>
      <c r="BE118" s="8">
        <f>IF(IF(BD118,1,0),IF(IF(MOD((BE117+TIME(0,E118,0)),1)&gt;D$1,1,0),IF(IF(MOD((BE117+TIME(0,E118,0)),1)&lt;D$4,1,0),BE117+TIME(0,E118,0),(MOD(BE117+TIME(0,E118,0),1)-D$4)+D$1),"Under"),BE117)</f>
        <v>0.3479166666471023</v>
      </c>
      <c r="BF118" s="18">
        <f>IF(BD118,BF117+E118,BF117)</f>
        <v>471</v>
      </c>
      <c r="BG118" s="10">
        <f>IF(BD118,BG117-E118,BG117)</f>
        <v>249.75000000000023</v>
      </c>
    </row>
    <row r="119" spans="1:59" hidden="1" x14ac:dyDescent="0.25">
      <c r="A119" s="17">
        <f>'St5 Input'!A104</f>
        <v>3</v>
      </c>
      <c r="B119" s="17">
        <f>'St5 Input'!B104</f>
        <v>3220</v>
      </c>
      <c r="C119" s="17" t="str">
        <f>'St5 Input'!C104</f>
        <v xml:space="preserve"> Mount pump &amp; hook up electric</v>
      </c>
      <c r="D119" s="20">
        <f>'St5 Input'!D104</f>
        <v>5</v>
      </c>
      <c r="E119" s="20">
        <f t="shared" si="56"/>
        <v>5</v>
      </c>
      <c r="F119" s="10">
        <f>K119+P119+U119+AE119+AJ119+Z119+AO119+AT119+AY119+BD119</f>
        <v>1</v>
      </c>
      <c r="G119" s="20" t="str">
        <f>'St5 Input'!F104</f>
        <v xml:space="preserve"> JR</v>
      </c>
      <c r="H119" s="19" t="str">
        <f>'St5 Input'!G104</f>
        <v xml:space="preserve"> </v>
      </c>
      <c r="I119" s="8"/>
      <c r="K119" s="10"/>
      <c r="L119" s="8">
        <f t="shared" si="50"/>
        <v>42690.354166666664</v>
      </c>
      <c r="M119" s="10">
        <f t="shared" si="51"/>
        <v>0</v>
      </c>
      <c r="N119" s="10">
        <f t="shared" si="52"/>
        <v>720.75000000000023</v>
      </c>
      <c r="O119" s="12"/>
      <c r="P119" s="10"/>
      <c r="Q119" s="8">
        <f t="shared" si="53"/>
        <v>42690.354166666664</v>
      </c>
      <c r="R119" s="10">
        <f t="shared" si="54"/>
        <v>0</v>
      </c>
      <c r="S119" s="10">
        <f t="shared" si="55"/>
        <v>720.75000000000023</v>
      </c>
      <c r="T119" s="14"/>
      <c r="U119" s="7"/>
      <c r="V119" s="8">
        <f t="shared" si="47"/>
        <v>42690.354166666664</v>
      </c>
      <c r="W119" s="7">
        <f t="shared" si="48"/>
        <v>0</v>
      </c>
      <c r="X119" s="10">
        <f t="shared" si="49"/>
        <v>720.75000000000023</v>
      </c>
      <c r="Y119" s="14"/>
      <c r="Z119" s="7"/>
      <c r="AA119" s="8">
        <f>IF(IF(Z119,1,0),IF(IF(MOD((AA118+TIME(0,E119,0)),1)&gt;D$1,1,0),IF(IF(MOD((AA118+TIME(0,E119,0)),1)&lt;D$4,1,0),AA118+TIME(0,E119,0),(MOD(AA118+TIME(0,E119,0),1)-D$4)+D$1),"Under"),AA118)</f>
        <v>42690.354166666664</v>
      </c>
      <c r="AB119" s="10">
        <f>IF(Z119,AB118+E119,AB118)</f>
        <v>0</v>
      </c>
      <c r="AC119" s="10">
        <f>IF(Z119,AC118-E119,AC118)</f>
        <v>720.75000000000023</v>
      </c>
      <c r="AD119" s="14"/>
      <c r="AE119" s="7"/>
      <c r="AF119" s="8">
        <f>IF(IF(AE119,1,0),IF(IF(MOD((AF118+TIME(0,E119,0)),1)&gt;D$1,1,0),IF(IF(MOD((AF118+TIME(0,E119,0)),1)&lt;D$4,1,0),AF118+TIME(0,E119,0),(MOD(AF118+TIME(0,E119,0),1)-D$4)+D$1),"Under"),AF118)</f>
        <v>42690.393749999996</v>
      </c>
      <c r="AG119" s="7">
        <f>IF(P119,R118+E119,R118)</f>
        <v>0</v>
      </c>
      <c r="AH119" s="10">
        <f>IF(AE119,AH118-E119,AH118)</f>
        <v>663.75000000000023</v>
      </c>
      <c r="AI119" s="14"/>
      <c r="AJ119" s="7">
        <v>1</v>
      </c>
      <c r="AK119" s="8">
        <f>IF(IF(AJ119,1,0),IF(IF(MOD((AK118+TIME(0,E119,0)),1)&gt;D$1,1,0),IF(IF(MOD((AK118+TIME(0,E119,0)),1)&lt;D$4,1,0),AK118+TIME(0,E119,0),(MOD(AK118+TIME(0,E119,0),1)-D$4)+D$1),"Under"),AK118)</f>
        <v>0.31388888887449862</v>
      </c>
      <c r="AL119" s="7">
        <f>IF(AJ119,AL118+E119,AL118)</f>
        <v>422</v>
      </c>
      <c r="AM119" s="10">
        <f>IF(AJ119,AM118-E119,AM118)</f>
        <v>298.75000000000023</v>
      </c>
      <c r="AN119" s="12"/>
      <c r="AO119" s="7"/>
      <c r="AP119" s="15">
        <f>IF(IF(AO119,1,0),IF(IF(MOD((AP118+TIME(0,E119,0)),1)&gt;D$1,1,0),IF(IF(MOD((AP118+TIME(0,E119,0)),1)&lt;D$4,1,0),AP118+TIME(0,E119,0),(MOD(AP118+TIME(0,E119,0),1)-D$4)+D$1),"Under"),AP118)</f>
        <v>0.40486111111515322</v>
      </c>
      <c r="AQ119" s="7">
        <f>IF(AO119,AQ118+E119,AQ118)</f>
        <v>553</v>
      </c>
      <c r="AR119" s="10">
        <f>IF(AO119,AR118-E119,AR118)</f>
        <v>167.75000000000023</v>
      </c>
      <c r="AS119" s="12"/>
      <c r="AT119" s="7"/>
      <c r="AU119" s="8">
        <f>IF(IF(AT119,1,0),IF(IF(MOD((AU118+TIME(0,E119,0)),1)&gt;D$1,1,0),IF(IF(MOD((AU118+TIME(0,E119,0)),1)&lt;D$4,1,0),AU118+TIME(0,E119,0),(MOD(AU118+TIME(0,E119,0),1)-D$4)+D$1),"Under"),AU118)</f>
        <v>0.43819444444864825</v>
      </c>
      <c r="AV119" s="7">
        <f>IF(AT119,AV118+E119,AV118)</f>
        <v>601</v>
      </c>
      <c r="AW119" s="7">
        <f>IF(AT119,AW118-E119,AW118)</f>
        <v>119.75000000000023</v>
      </c>
      <c r="AY119" s="10"/>
      <c r="AZ119" s="8">
        <f>IF(IF(AY119,1,0),IF(IF(MOD((AZ118+TIME(0,E119,0)),1)&gt;D$1,1,0),IF(IF(MOD((AZ118+TIME(0,E119,0)),1)&lt;D$4,1,0),AZ118+TIME(0,E119,0),(MOD(AZ118+TIME(0,E119,0),1)-D$4)+D$1),"Under"),AZ118)</f>
        <v>0.44027777775934529</v>
      </c>
      <c r="BA119" s="7">
        <f>IF(AY119,BA118+E119,BA118)</f>
        <v>604</v>
      </c>
      <c r="BB119" s="10">
        <f>IF(AY119,BB118-E119,BB118)</f>
        <v>116.75000000000023</v>
      </c>
      <c r="BC119"/>
      <c r="BD119" s="10"/>
      <c r="BE119" s="8">
        <f>IF(IF(BD119,1,0),IF(IF(MOD((BE118+TIME(0,E119,0)),1)&gt;D$1,1,0),IF(IF(MOD((BE118+TIME(0,E119,0)),1)&lt;D$4,1,0),BE118+TIME(0,E119,0),(MOD(BE118+TIME(0,E119,0),1)-D$4)+D$1),"Under"),BE118)</f>
        <v>0.3479166666471023</v>
      </c>
      <c r="BF119" s="18">
        <f>IF(BD119,BF118+E119,BF118)</f>
        <v>471</v>
      </c>
      <c r="BG119" s="10">
        <f>IF(BD119,BG118-E119,BG118)</f>
        <v>249.75000000000023</v>
      </c>
    </row>
    <row r="120" spans="1:59" hidden="1" x14ac:dyDescent="0.25">
      <c r="A120" s="17">
        <f>'St5 Input'!A105</f>
        <v>3</v>
      </c>
      <c r="B120" s="17">
        <f>'St5 Input'!B105</f>
        <v>3230</v>
      </c>
      <c r="C120" s="17" t="str">
        <f>'St5 Input'!C105</f>
        <v xml:space="preserve"> Install LP Lines</v>
      </c>
      <c r="D120" s="20">
        <f>'St5 Input'!D105</f>
        <v>20</v>
      </c>
      <c r="E120" s="20">
        <f t="shared" si="56"/>
        <v>20</v>
      </c>
      <c r="F120" s="10">
        <f>K120+P120+U120+AE120+AJ120+Z120+AO120+AT120+AY120+BD120</f>
        <v>1</v>
      </c>
      <c r="G120" s="20" t="str">
        <f>'St5 Input'!F105</f>
        <v xml:space="preserve"> JR</v>
      </c>
      <c r="H120" s="19" t="str">
        <f>'St5 Input'!G105</f>
        <v xml:space="preserve"> </v>
      </c>
      <c r="I120" s="8"/>
      <c r="K120" s="10"/>
      <c r="L120" s="8">
        <f t="shared" si="50"/>
        <v>42690.354166666664</v>
      </c>
      <c r="M120" s="10">
        <f t="shared" si="51"/>
        <v>0</v>
      </c>
      <c r="N120" s="10">
        <f t="shared" si="52"/>
        <v>720.75000000000023</v>
      </c>
      <c r="O120" s="12"/>
      <c r="P120" s="10"/>
      <c r="Q120" s="8">
        <f t="shared" si="53"/>
        <v>42690.354166666664</v>
      </c>
      <c r="R120" s="10">
        <f t="shared" si="54"/>
        <v>0</v>
      </c>
      <c r="S120" s="10">
        <f t="shared" si="55"/>
        <v>720.75000000000023</v>
      </c>
      <c r="T120" s="14"/>
      <c r="U120" s="7"/>
      <c r="V120" s="8">
        <f t="shared" si="47"/>
        <v>42690.354166666664</v>
      </c>
      <c r="W120" s="7">
        <f t="shared" si="48"/>
        <v>0</v>
      </c>
      <c r="X120" s="10">
        <f t="shared" si="49"/>
        <v>720.75000000000023</v>
      </c>
      <c r="Y120" s="14"/>
      <c r="Z120" s="7"/>
      <c r="AA120" s="8">
        <f>IF(IF(Z120,1,0),IF(IF(MOD((AA119+TIME(0,E120,0)),1)&gt;D$1,1,0),IF(IF(MOD((AA119+TIME(0,E120,0)),1)&lt;D$4,1,0),AA119+TIME(0,E120,0),(MOD(AA119+TIME(0,E120,0),1)-D$4)+D$1),"Under"),AA119)</f>
        <v>42690.354166666664</v>
      </c>
      <c r="AB120" s="10">
        <f>IF(Z120,AB119+E120,AB119)</f>
        <v>0</v>
      </c>
      <c r="AC120" s="10">
        <f>IF(Z120,AC119-E120,AC119)</f>
        <v>720.75000000000023</v>
      </c>
      <c r="AD120" s="14"/>
      <c r="AE120" s="7"/>
      <c r="AF120" s="8">
        <f>IF(IF(AE120,1,0),IF(IF(MOD((AF119+TIME(0,E120,0)),1)&gt;D$1,1,0),IF(IF(MOD((AF119+TIME(0,E120,0)),1)&lt;D$4,1,0),AF119+TIME(0,E120,0),(MOD(AF119+TIME(0,E120,0),1)-D$4)+D$1),"Under"),AF119)</f>
        <v>42690.393749999996</v>
      </c>
      <c r="AG120" s="7">
        <f>IF(P120,R119+E120,R119)</f>
        <v>0</v>
      </c>
      <c r="AH120" s="10">
        <f>IF(AE120,AH119-E120,AH119)</f>
        <v>663.75000000000023</v>
      </c>
      <c r="AI120" s="14"/>
      <c r="AJ120" s="7">
        <v>1</v>
      </c>
      <c r="AK120" s="8">
        <f>IF(IF(AJ120,1,0),IF(IF(MOD((AK119+TIME(0,E120,0)),1)&gt;D$1,1,0),IF(IF(MOD((AK119+TIME(0,E120,0)),1)&lt;D$4,1,0),AK119+TIME(0,E120,0),(MOD(AK119+TIME(0,E120,0),1)-D$4)+D$1),"Under"),AK119)</f>
        <v>0.32777777776338751</v>
      </c>
      <c r="AL120" s="7">
        <f>IF(AJ120,AL119+E120,AL119)</f>
        <v>442</v>
      </c>
      <c r="AM120" s="10">
        <f>IF(AJ120,AM119-E120,AM119)</f>
        <v>278.75000000000023</v>
      </c>
      <c r="AN120" s="12"/>
      <c r="AO120" s="7"/>
      <c r="AP120" s="15">
        <f>IF(IF(AO120,1,0),IF(IF(MOD((AP119+TIME(0,E120,0)),1)&gt;D$1,1,0),IF(IF(MOD((AP119+TIME(0,E120,0)),1)&lt;D$4,1,0),AP119+TIME(0,E120,0),(MOD(AP119+TIME(0,E120,0),1)-D$4)+D$1),"Under"),AP119)</f>
        <v>0.40486111111515322</v>
      </c>
      <c r="AQ120" s="7">
        <f>IF(AO120,AQ119+E120,AQ119)</f>
        <v>553</v>
      </c>
      <c r="AR120" s="10">
        <f>IF(AO120,AR119-E120,AR119)</f>
        <v>167.75000000000023</v>
      </c>
      <c r="AS120" s="12"/>
      <c r="AT120" s="7"/>
      <c r="AU120" s="8">
        <f>IF(IF(AT120,1,0),IF(IF(MOD((AU119+TIME(0,E120,0)),1)&gt;D$1,1,0),IF(IF(MOD((AU119+TIME(0,E120,0)),1)&lt;D$4,1,0),AU119+TIME(0,E120,0),(MOD(AU119+TIME(0,E120,0),1)-D$4)+D$1),"Under"),AU119)</f>
        <v>0.43819444444864825</v>
      </c>
      <c r="AV120" s="7">
        <f>IF(AT120,AV119+E120,AV119)</f>
        <v>601</v>
      </c>
      <c r="AW120" s="7">
        <f>IF(AT120,AW119-E120,AW119)</f>
        <v>119.75000000000023</v>
      </c>
      <c r="AY120" s="10"/>
      <c r="AZ120" s="8">
        <f>IF(IF(AY120,1,0),IF(IF(MOD((AZ119+TIME(0,E120,0)),1)&gt;D$1,1,0),IF(IF(MOD((AZ119+TIME(0,E120,0)),1)&lt;D$4,1,0),AZ119+TIME(0,E120,0),(MOD(AZ119+TIME(0,E120,0),1)-D$4)+D$1),"Under"),AZ119)</f>
        <v>0.44027777775934529</v>
      </c>
      <c r="BA120" s="7">
        <f>IF(AY120,BA119+E120,BA119)</f>
        <v>604</v>
      </c>
      <c r="BB120" s="10">
        <f>IF(AY120,BB119-E120,BB119)</f>
        <v>116.75000000000023</v>
      </c>
      <c r="BC120"/>
      <c r="BD120" s="10"/>
      <c r="BE120" s="8">
        <f>IF(IF(BD120,1,0),IF(IF(MOD((BE119+TIME(0,E120,0)),1)&gt;D$1,1,0),IF(IF(MOD((BE119+TIME(0,E120,0)),1)&lt;D$4,1,0),BE119+TIME(0,E120,0),(MOD(BE119+TIME(0,E120,0),1)-D$4)+D$1),"Under"),BE119)</f>
        <v>0.3479166666471023</v>
      </c>
      <c r="BF120" s="18">
        <f>IF(BD120,BF119+E120,BF119)</f>
        <v>471</v>
      </c>
      <c r="BG120" s="10">
        <f>IF(BD120,BG119-E120,BG119)</f>
        <v>249.75000000000023</v>
      </c>
    </row>
    <row r="121" spans="1:59" hidden="1" x14ac:dyDescent="0.25">
      <c r="A121" s="17">
        <f>'St5 Input'!A106</f>
        <v>3</v>
      </c>
      <c r="B121" s="17">
        <f>'St5 Input'!B106</f>
        <v>3240</v>
      </c>
      <c r="C121" s="17" t="str">
        <f>'St5 Input'!C106</f>
        <v xml:space="preserve"> Set Furnace and Install Furnace Vent</v>
      </c>
      <c r="D121" s="20">
        <f>'St5 Input'!D106</f>
        <v>20</v>
      </c>
      <c r="E121" s="20">
        <f t="shared" si="56"/>
        <v>20</v>
      </c>
      <c r="F121" s="10">
        <f>K121+P121+U121+AE121+AJ121+Z121+AO121+AT121+AY121+BD121</f>
        <v>1</v>
      </c>
      <c r="G121" s="20" t="str">
        <f>'St5 Input'!F106</f>
        <v xml:space="preserve"> JR</v>
      </c>
      <c r="H121" s="19" t="str">
        <f>'St5 Input'!G106</f>
        <v xml:space="preserve"> </v>
      </c>
      <c r="I121" s="8"/>
      <c r="K121" s="10"/>
      <c r="L121" s="8">
        <f t="shared" si="50"/>
        <v>42690.354166666664</v>
      </c>
      <c r="M121" s="10">
        <f t="shared" si="51"/>
        <v>0</v>
      </c>
      <c r="N121" s="10">
        <f t="shared" si="52"/>
        <v>720.75000000000023</v>
      </c>
      <c r="O121" s="12"/>
      <c r="P121" s="10"/>
      <c r="Q121" s="8">
        <f t="shared" si="53"/>
        <v>42690.354166666664</v>
      </c>
      <c r="R121" s="10">
        <f t="shared" si="54"/>
        <v>0</v>
      </c>
      <c r="S121" s="10">
        <f t="shared" si="55"/>
        <v>720.75000000000023</v>
      </c>
      <c r="T121" s="14"/>
      <c r="U121" s="7"/>
      <c r="V121" s="8">
        <f t="shared" si="47"/>
        <v>42690.354166666664</v>
      </c>
      <c r="W121" s="7">
        <f t="shared" si="48"/>
        <v>0</v>
      </c>
      <c r="X121" s="10">
        <f t="shared" si="49"/>
        <v>720.75000000000023</v>
      </c>
      <c r="Y121" s="14"/>
      <c r="Z121" s="7"/>
      <c r="AA121" s="8">
        <f>IF(IF(Z121,1,0),IF(IF(MOD((AA120+TIME(0,E121,0)),1)&gt;D$1,1,0),IF(IF(MOD((AA120+TIME(0,E121,0)),1)&lt;D$4,1,0),AA120+TIME(0,E121,0),(MOD(AA120+TIME(0,E121,0),1)-D$4)+D$1),"Under"),AA120)</f>
        <v>42690.354166666664</v>
      </c>
      <c r="AB121" s="10">
        <f>IF(Z121,AB120+E121,AB120)</f>
        <v>0</v>
      </c>
      <c r="AC121" s="10">
        <f>IF(Z121,AC120-E121,AC120)</f>
        <v>720.75000000000023</v>
      </c>
      <c r="AD121" s="14"/>
      <c r="AE121" s="7"/>
      <c r="AF121" s="8">
        <f>IF(IF(AE121,1,0),IF(IF(MOD((AF120+TIME(0,E121,0)),1)&gt;D$1,1,0),IF(IF(MOD((AF120+TIME(0,E121,0)),1)&lt;D$4,1,0),AF120+TIME(0,E121,0),(MOD(AF120+TIME(0,E121,0),1)-D$4)+D$1),"Under"),AF120)</f>
        <v>42690.393749999996</v>
      </c>
      <c r="AG121" s="7">
        <f>IF(P121,R120+E121,R120)</f>
        <v>0</v>
      </c>
      <c r="AH121" s="10">
        <f>IF(AE121,AH120-E121,AH120)</f>
        <v>663.75000000000023</v>
      </c>
      <c r="AI121" s="14"/>
      <c r="AJ121" s="7">
        <v>1</v>
      </c>
      <c r="AK121" s="8">
        <f>IF(IF(AJ121,1,0),IF(IF(MOD((AK120+TIME(0,E121,0)),1)&gt;D$1,1,0),IF(IF(MOD((AK120+TIME(0,E121,0)),1)&lt;D$4,1,0),AK120+TIME(0,E121,0),(MOD(AK120+TIME(0,E121,0),1)-D$4)+D$1),"Under"),AK120)</f>
        <v>0.34166666665227641</v>
      </c>
      <c r="AL121" s="7">
        <f>IF(AJ121,AL120+E121,AL120)</f>
        <v>462</v>
      </c>
      <c r="AM121" s="10">
        <f>IF(AJ121,AM120-E121,AM120)</f>
        <v>258.75000000000023</v>
      </c>
      <c r="AN121" s="12"/>
      <c r="AO121" s="7"/>
      <c r="AP121" s="15">
        <f>IF(IF(AO121,1,0),IF(IF(MOD((AP120+TIME(0,E121,0)),1)&gt;D$1,1,0),IF(IF(MOD((AP120+TIME(0,E121,0)),1)&lt;D$4,1,0),AP120+TIME(0,E121,0),(MOD(AP120+TIME(0,E121,0),1)-D$4)+D$1),"Under"),AP120)</f>
        <v>0.40486111111515322</v>
      </c>
      <c r="AQ121" s="7">
        <f>IF(AO121,AQ120+E121,AQ120)</f>
        <v>553</v>
      </c>
      <c r="AR121" s="10">
        <f>IF(AO121,AR120-E121,AR120)</f>
        <v>167.75000000000023</v>
      </c>
      <c r="AS121" s="12"/>
      <c r="AT121" s="7"/>
      <c r="AU121" s="8">
        <f>IF(IF(AT121,1,0),IF(IF(MOD((AU120+TIME(0,E121,0)),1)&gt;D$1,1,0),IF(IF(MOD((AU120+TIME(0,E121,0)),1)&lt;D$4,1,0),AU120+TIME(0,E121,0),(MOD(AU120+TIME(0,E121,0),1)-D$4)+D$1),"Under"),AU120)</f>
        <v>0.43819444444864825</v>
      </c>
      <c r="AV121" s="7">
        <f>IF(AT121,AV120+E121,AV120)</f>
        <v>601</v>
      </c>
      <c r="AW121" s="7">
        <f>IF(AT121,AW120-E121,AW120)</f>
        <v>119.75000000000023</v>
      </c>
      <c r="AY121" s="10"/>
      <c r="AZ121" s="8">
        <f>IF(IF(AY121,1,0),IF(IF(MOD((AZ120+TIME(0,E121,0)),1)&gt;D$1,1,0),IF(IF(MOD((AZ120+TIME(0,E121,0)),1)&lt;D$4,1,0),AZ120+TIME(0,E121,0),(MOD(AZ120+TIME(0,E121,0),1)-D$4)+D$1),"Under"),AZ120)</f>
        <v>0.44027777775934529</v>
      </c>
      <c r="BA121" s="7">
        <f>IF(AY121,BA120+E121,BA120)</f>
        <v>604</v>
      </c>
      <c r="BB121" s="10">
        <f>IF(AY121,BB120-E121,BB120)</f>
        <v>116.75000000000023</v>
      </c>
      <c r="BC121"/>
      <c r="BD121" s="10"/>
      <c r="BE121" s="8">
        <f>IF(IF(BD121,1,0),IF(IF(MOD((BE120+TIME(0,E121,0)),1)&gt;D$1,1,0),IF(IF(MOD((BE120+TIME(0,E121,0)),1)&lt;D$4,1,0),BE120+TIME(0,E121,0),(MOD(BE120+TIME(0,E121,0),1)-D$4)+D$1),"Under"),BE120)</f>
        <v>0.3479166666471023</v>
      </c>
      <c r="BF121" s="18">
        <f>IF(BD121,BF120+E121,BF120)</f>
        <v>471</v>
      </c>
      <c r="BG121" s="10">
        <f>IF(BD121,BG120-E121,BG120)</f>
        <v>249.75000000000023</v>
      </c>
    </row>
    <row r="122" spans="1:59" hidden="1" x14ac:dyDescent="0.25">
      <c r="A122" s="17">
        <f>'St5 Input'!A107</f>
        <v>3</v>
      </c>
      <c r="B122" s="17">
        <f>'St5 Input'!B107</f>
        <v>3250</v>
      </c>
      <c r="C122" s="17" t="str">
        <f>'St5 Input'!C107</f>
        <v xml:space="preserve"> Refer Cabinet</v>
      </c>
      <c r="D122" s="20">
        <f>'St5 Input'!D107</f>
        <v>9</v>
      </c>
      <c r="E122" s="20">
        <f t="shared" si="56"/>
        <v>9</v>
      </c>
      <c r="F122" s="10">
        <f>K122+P122+U122+AE122+AJ122+Z122+AO122+AT122+AY122+BD122</f>
        <v>1</v>
      </c>
      <c r="G122" s="20" t="str">
        <f>'St5 Input'!F107</f>
        <v xml:space="preserve"> JR</v>
      </c>
      <c r="H122" s="19" t="str">
        <f>'St5 Input'!G107</f>
        <v xml:space="preserve"> </v>
      </c>
      <c r="I122" s="8"/>
      <c r="K122" s="10"/>
      <c r="L122" s="8">
        <f t="shared" si="50"/>
        <v>42690.354166666664</v>
      </c>
      <c r="M122" s="10">
        <f t="shared" si="51"/>
        <v>0</v>
      </c>
      <c r="N122" s="10">
        <f t="shared" si="52"/>
        <v>720.75000000000023</v>
      </c>
      <c r="O122" s="12"/>
      <c r="P122" s="10"/>
      <c r="Q122" s="8">
        <f t="shared" si="53"/>
        <v>42690.354166666664</v>
      </c>
      <c r="R122" s="10">
        <f t="shared" si="54"/>
        <v>0</v>
      </c>
      <c r="S122" s="10">
        <f t="shared" si="55"/>
        <v>720.75000000000023</v>
      </c>
      <c r="T122" s="14"/>
      <c r="U122" s="7"/>
      <c r="V122" s="8">
        <f t="shared" si="47"/>
        <v>42690.354166666664</v>
      </c>
      <c r="W122" s="7">
        <f t="shared" si="48"/>
        <v>0</v>
      </c>
      <c r="X122" s="10">
        <f t="shared" si="49"/>
        <v>720.75000000000023</v>
      </c>
      <c r="Y122" s="14"/>
      <c r="Z122" s="7"/>
      <c r="AA122" s="8">
        <f>IF(IF(Z122,1,0),IF(IF(MOD((AA121+TIME(0,E122,0)),1)&gt;D$1,1,0),IF(IF(MOD((AA121+TIME(0,E122,0)),1)&lt;D$4,1,0),AA121+TIME(0,E122,0),(MOD(AA121+TIME(0,E122,0),1)-D$4)+D$1),"Under"),AA121)</f>
        <v>42690.354166666664</v>
      </c>
      <c r="AB122" s="10">
        <f>IF(Z122,AB121+E122,AB121)</f>
        <v>0</v>
      </c>
      <c r="AC122" s="10">
        <f>IF(Z122,AC121-E122,AC121)</f>
        <v>720.75000000000023</v>
      </c>
      <c r="AD122" s="14"/>
      <c r="AE122" s="7"/>
      <c r="AF122" s="8">
        <f>IF(IF(AE122,1,0),IF(IF(MOD((AF121+TIME(0,E122,0)),1)&gt;D$1,1,0),IF(IF(MOD((AF121+TIME(0,E122,0)),1)&lt;D$4,1,0),AF121+TIME(0,E122,0),(MOD(AF121+TIME(0,E122,0),1)-D$4)+D$1),"Under"),AF121)</f>
        <v>42690.393749999996</v>
      </c>
      <c r="AG122" s="7">
        <f>IF(P122,R121+E122,R121)</f>
        <v>0</v>
      </c>
      <c r="AH122" s="10">
        <f>IF(AE122,AH121-E122,AH121)</f>
        <v>663.75000000000023</v>
      </c>
      <c r="AI122" s="14"/>
      <c r="AJ122" s="7">
        <v>1</v>
      </c>
      <c r="AK122" s="8">
        <f>IF(IF(AJ122,1,0),IF(IF(MOD((AK121+TIME(0,E122,0)),1)&gt;D$1,1,0),IF(IF(MOD((AK121+TIME(0,E122,0)),1)&lt;D$4,1,0),AK121+TIME(0,E122,0),(MOD(AK121+TIME(0,E122,0),1)-D$4)+D$1),"Under"),AK121)</f>
        <v>0.34791666665227639</v>
      </c>
      <c r="AL122" s="7">
        <f>IF(AJ122,AL121+E122,AL121)</f>
        <v>471</v>
      </c>
      <c r="AM122" s="10">
        <f>IF(AJ122,AM121-E122,AM121)</f>
        <v>249.75000000000023</v>
      </c>
      <c r="AN122" s="12"/>
      <c r="AO122" s="7"/>
      <c r="AP122" s="15">
        <f>IF(IF(AO122,1,0),IF(IF(MOD((AP121+TIME(0,E122,0)),1)&gt;D$1,1,0),IF(IF(MOD((AP121+TIME(0,E122,0)),1)&lt;D$4,1,0),AP121+TIME(0,E122,0),(MOD(AP121+TIME(0,E122,0),1)-D$4)+D$1),"Under"),AP121)</f>
        <v>0.40486111111515322</v>
      </c>
      <c r="AQ122" s="7">
        <f>IF(AO122,AQ121+E122,AQ121)</f>
        <v>553</v>
      </c>
      <c r="AR122" s="10">
        <f>IF(AO122,AR121-E122,AR121)</f>
        <v>167.75000000000023</v>
      </c>
      <c r="AS122" s="12"/>
      <c r="AT122" s="7"/>
      <c r="AU122" s="8">
        <f>IF(IF(AT122,1,0),IF(IF(MOD((AU121+TIME(0,E122,0)),1)&gt;D$1,1,0),IF(IF(MOD((AU121+TIME(0,E122,0)),1)&lt;D$4,1,0),AU121+TIME(0,E122,0),(MOD(AU121+TIME(0,E122,0),1)-D$4)+D$1),"Under"),AU121)</f>
        <v>0.43819444444864825</v>
      </c>
      <c r="AV122" s="7">
        <f>IF(AT122,AV121+E122,AV121)</f>
        <v>601</v>
      </c>
      <c r="AW122" s="7">
        <f>IF(AT122,AW121-E122,AW121)</f>
        <v>119.75000000000023</v>
      </c>
      <c r="AY122" s="10"/>
      <c r="AZ122" s="8">
        <f>IF(IF(AY122,1,0),IF(IF(MOD((AZ121+TIME(0,E122,0)),1)&gt;D$1,1,0),IF(IF(MOD((AZ121+TIME(0,E122,0)),1)&lt;D$4,1,0),AZ121+TIME(0,E122,0),(MOD(AZ121+TIME(0,E122,0),1)-D$4)+D$1),"Under"),AZ121)</f>
        <v>0.44027777775934529</v>
      </c>
      <c r="BA122" s="7">
        <f>IF(AY122,BA121+E122,BA121)</f>
        <v>604</v>
      </c>
      <c r="BB122" s="10">
        <f>IF(AY122,BB121-E122,BB121)</f>
        <v>116.75000000000023</v>
      </c>
      <c r="BC122"/>
      <c r="BD122" s="10"/>
      <c r="BE122" s="8">
        <f>IF(IF(BD122,1,0),IF(IF(MOD((BE121+TIME(0,E122,0)),1)&gt;D$1,1,0),IF(IF(MOD((BE121+TIME(0,E122,0)),1)&lt;D$4,1,0),BE121+TIME(0,E122,0),(MOD(BE121+TIME(0,E122,0),1)-D$4)+D$1),"Under"),BE121)</f>
        <v>0.3479166666471023</v>
      </c>
      <c r="BF122" s="18">
        <f>IF(BD122,BF121+E122,BF121)</f>
        <v>471</v>
      </c>
      <c r="BG122" s="10">
        <f>IF(BD122,BG121-E122,BG121)</f>
        <v>249.75000000000023</v>
      </c>
    </row>
    <row r="123" spans="1:59" hidden="1" x14ac:dyDescent="0.25">
      <c r="A123" s="17">
        <f>'St5 Input'!A108</f>
        <v>3</v>
      </c>
      <c r="B123" s="17">
        <f>'St5 Input'!B108</f>
        <v>3260</v>
      </c>
      <c r="C123" s="17" t="str">
        <f>'St5 Input'!C108</f>
        <v xml:space="preserve"> Trim Refer Cabinet</v>
      </c>
      <c r="D123" s="20">
        <f>'St5 Input'!D108</f>
        <v>10</v>
      </c>
      <c r="E123" s="20">
        <f t="shared" si="56"/>
        <v>10</v>
      </c>
      <c r="F123" s="10">
        <f>K123+P123+U123+AE123+AJ123+Z123+AO123+AT123+AY123+BD123</f>
        <v>1</v>
      </c>
      <c r="G123" s="20" t="str">
        <f>'St5 Input'!F108</f>
        <v xml:space="preserve"> JR</v>
      </c>
      <c r="H123" s="19" t="str">
        <f>'St5 Input'!G108</f>
        <v xml:space="preserve"> </v>
      </c>
      <c r="I123" s="8"/>
      <c r="K123" s="10"/>
      <c r="L123" s="8">
        <f t="shared" si="50"/>
        <v>42690.354166666664</v>
      </c>
      <c r="M123" s="10">
        <f t="shared" si="51"/>
        <v>0</v>
      </c>
      <c r="N123" s="10">
        <f t="shared" si="52"/>
        <v>720.75000000000023</v>
      </c>
      <c r="O123" s="12"/>
      <c r="P123" s="10"/>
      <c r="Q123" s="8">
        <f t="shared" si="53"/>
        <v>42690.354166666664</v>
      </c>
      <c r="R123" s="10">
        <f t="shared" si="54"/>
        <v>0</v>
      </c>
      <c r="S123" s="10">
        <f t="shared" si="55"/>
        <v>720.75000000000023</v>
      </c>
      <c r="T123" s="14"/>
      <c r="U123" s="7"/>
      <c r="V123" s="8">
        <f t="shared" si="47"/>
        <v>42690.354166666664</v>
      </c>
      <c r="W123" s="7">
        <f t="shared" si="48"/>
        <v>0</v>
      </c>
      <c r="X123" s="10">
        <f t="shared" si="49"/>
        <v>720.75000000000023</v>
      </c>
      <c r="Y123" s="14"/>
      <c r="Z123" s="7"/>
      <c r="AA123" s="8">
        <f>IF(IF(Z123,1,0),IF(IF(MOD((AA122+TIME(0,E123,0)),1)&gt;D$1,1,0),IF(IF(MOD((AA122+TIME(0,E123,0)),1)&lt;D$4,1,0),AA122+TIME(0,E123,0),(MOD(AA122+TIME(0,E123,0),1)-D$4)+D$1),"Under"),AA122)</f>
        <v>42690.354166666664</v>
      </c>
      <c r="AB123" s="10">
        <f>IF(Z123,AB122+E123,AB122)</f>
        <v>0</v>
      </c>
      <c r="AC123" s="10">
        <f>IF(Z123,AC122-E123,AC122)</f>
        <v>720.75000000000023</v>
      </c>
      <c r="AD123" s="14"/>
      <c r="AE123" s="7"/>
      <c r="AF123" s="8">
        <f>IF(IF(AE123,1,0),IF(IF(MOD((AF122+TIME(0,E123,0)),1)&gt;D$1,1,0),IF(IF(MOD((AF122+TIME(0,E123,0)),1)&lt;D$4,1,0),AF122+TIME(0,E123,0),(MOD(AF122+TIME(0,E123,0),1)-D$4)+D$1),"Under"),AF122)</f>
        <v>42690.393749999996</v>
      </c>
      <c r="AG123" s="7">
        <f>IF(P123,R122+E123,R122)</f>
        <v>0</v>
      </c>
      <c r="AH123" s="10">
        <f>IF(AE123,AH122-E123,AH122)</f>
        <v>663.75000000000023</v>
      </c>
      <c r="AI123" s="14"/>
      <c r="AJ123" s="7">
        <v>1</v>
      </c>
      <c r="AK123" s="8">
        <f>IF(IF(AJ123,1,0),IF(IF(MOD((AK122+TIME(0,E123,0)),1)&gt;D$1,1,0),IF(IF(MOD((AK122+TIME(0,E123,0)),1)&lt;D$4,1,0),AK122+TIME(0,E123,0),(MOD(AK122+TIME(0,E123,0),1)-D$4)+D$1),"Under"),AK122)</f>
        <v>0.3548611110967208</v>
      </c>
      <c r="AL123" s="7">
        <f>IF(AJ123,AL122+E123,AL122)</f>
        <v>481</v>
      </c>
      <c r="AM123" s="10">
        <f>IF(AJ123,AM122-E123,AM122)</f>
        <v>239.75000000000023</v>
      </c>
      <c r="AN123" s="12"/>
      <c r="AO123" s="7"/>
      <c r="AP123" s="15">
        <f>IF(IF(AO123,1,0),IF(IF(MOD((AP122+TIME(0,E123,0)),1)&gt;D$1,1,0),IF(IF(MOD((AP122+TIME(0,E123,0)),1)&lt;D$4,1,0),AP122+TIME(0,E123,0),(MOD(AP122+TIME(0,E123,0),1)-D$4)+D$1),"Under"),AP122)</f>
        <v>0.40486111111515322</v>
      </c>
      <c r="AQ123" s="7">
        <f>IF(AO123,AQ122+E123,AQ122)</f>
        <v>553</v>
      </c>
      <c r="AR123" s="10">
        <f>IF(AO123,AR122-E123,AR122)</f>
        <v>167.75000000000023</v>
      </c>
      <c r="AS123" s="12"/>
      <c r="AT123" s="7"/>
      <c r="AU123" s="8">
        <f>IF(IF(AT123,1,0),IF(IF(MOD((AU122+TIME(0,E123,0)),1)&gt;D$1,1,0),IF(IF(MOD((AU122+TIME(0,E123,0)),1)&lt;D$4,1,0),AU122+TIME(0,E123,0),(MOD(AU122+TIME(0,E123,0),1)-D$4)+D$1),"Under"),AU122)</f>
        <v>0.43819444444864825</v>
      </c>
      <c r="AV123" s="7">
        <f>IF(AT123,AV122+E123,AV122)</f>
        <v>601</v>
      </c>
      <c r="AW123" s="7">
        <f>IF(AT123,AW122-E123,AW122)</f>
        <v>119.75000000000023</v>
      </c>
      <c r="AY123" s="10"/>
      <c r="AZ123" s="8">
        <f>IF(IF(AY123,1,0),IF(IF(MOD((AZ122+TIME(0,E123,0)),1)&gt;D$1,1,0),IF(IF(MOD((AZ122+TIME(0,E123,0)),1)&lt;D$4,1,0),AZ122+TIME(0,E123,0),(MOD(AZ122+TIME(0,E123,0),1)-D$4)+D$1),"Under"),AZ122)</f>
        <v>0.44027777775934529</v>
      </c>
      <c r="BA123" s="7">
        <f>IF(AY123,BA122+E123,BA122)</f>
        <v>604</v>
      </c>
      <c r="BB123" s="10">
        <f>IF(AY123,BB122-E123,BB122)</f>
        <v>116.75000000000023</v>
      </c>
      <c r="BC123"/>
      <c r="BD123" s="10"/>
      <c r="BE123" s="8">
        <f>IF(IF(BD123,1,0),IF(IF(MOD((BE122+TIME(0,E123,0)),1)&gt;D$1,1,0),IF(IF(MOD((BE122+TIME(0,E123,0)),1)&lt;D$4,1,0),BE122+TIME(0,E123,0),(MOD(BE122+TIME(0,E123,0),1)-D$4)+D$1),"Under"),BE122)</f>
        <v>0.3479166666471023</v>
      </c>
      <c r="BF123" s="18">
        <f>IF(BD123,BF122+E123,BF122)</f>
        <v>471</v>
      </c>
      <c r="BG123" s="10">
        <f>IF(BD123,BG122-E123,BG122)</f>
        <v>249.75000000000023</v>
      </c>
    </row>
    <row r="124" spans="1:59" hidden="1" x14ac:dyDescent="0.25">
      <c r="A124" s="17">
        <f>'St5 Input'!A109</f>
        <v>3</v>
      </c>
      <c r="B124" s="17">
        <f>'St5 Input'!B109</f>
        <v>3270</v>
      </c>
      <c r="C124" s="17" t="str">
        <f>'St5 Input'!C109</f>
        <v xml:space="preserve"> Finish installing shower (rivets) &amp; shower head with accesseries</v>
      </c>
      <c r="D124" s="20">
        <f>'St5 Input'!D109</f>
        <v>18</v>
      </c>
      <c r="E124" s="20">
        <f t="shared" si="56"/>
        <v>18</v>
      </c>
      <c r="F124" s="10">
        <f>K124+P124+U124+AE124+AJ124+Z124+AO124+AT124+AY124+BD124</f>
        <v>1</v>
      </c>
      <c r="G124" s="20" t="str">
        <f>'St5 Input'!F109</f>
        <v xml:space="preserve"> JR</v>
      </c>
      <c r="H124" s="19" t="str">
        <f>'St5 Input'!G109</f>
        <v xml:space="preserve"> </v>
      </c>
      <c r="I124" s="8"/>
      <c r="K124" s="10"/>
      <c r="L124" s="8">
        <f t="shared" si="50"/>
        <v>42690.354166666664</v>
      </c>
      <c r="M124" s="10">
        <f t="shared" si="51"/>
        <v>0</v>
      </c>
      <c r="N124" s="10">
        <f t="shared" si="52"/>
        <v>720.75000000000023</v>
      </c>
      <c r="O124" s="12"/>
      <c r="P124" s="10"/>
      <c r="Q124" s="8">
        <f t="shared" si="53"/>
        <v>42690.354166666664</v>
      </c>
      <c r="R124" s="10">
        <f t="shared" si="54"/>
        <v>0</v>
      </c>
      <c r="S124" s="10">
        <f t="shared" si="55"/>
        <v>720.75000000000023</v>
      </c>
      <c r="T124" s="14"/>
      <c r="U124" s="7"/>
      <c r="V124" s="8">
        <f t="shared" si="47"/>
        <v>42690.354166666664</v>
      </c>
      <c r="W124" s="7">
        <f t="shared" si="48"/>
        <v>0</v>
      </c>
      <c r="X124" s="10">
        <f t="shared" si="49"/>
        <v>720.75000000000023</v>
      </c>
      <c r="Y124" s="14"/>
      <c r="Z124" s="7"/>
      <c r="AA124" s="8">
        <f>IF(IF(Z124,1,0),IF(IF(MOD((AA123+TIME(0,E124,0)),1)&gt;D$1,1,0),IF(IF(MOD((AA123+TIME(0,E124,0)),1)&lt;D$4,1,0),AA123+TIME(0,E124,0),(MOD(AA123+TIME(0,E124,0),1)-D$4)+D$1),"Under"),AA123)</f>
        <v>42690.354166666664</v>
      </c>
      <c r="AB124" s="10">
        <f>IF(Z124,AB123+E124,AB123)</f>
        <v>0</v>
      </c>
      <c r="AC124" s="10">
        <f>IF(Z124,AC123-E124,AC123)</f>
        <v>720.75000000000023</v>
      </c>
      <c r="AD124" s="14"/>
      <c r="AE124" s="7"/>
      <c r="AF124" s="8">
        <f>IF(IF(AE124,1,0),IF(IF(MOD((AF123+TIME(0,E124,0)),1)&gt;D$1,1,0),IF(IF(MOD((AF123+TIME(0,E124,0)),1)&lt;D$4,1,0),AF123+TIME(0,E124,0),(MOD(AF123+TIME(0,E124,0),1)-D$4)+D$1),"Under"),AF123)</f>
        <v>42690.393749999996</v>
      </c>
      <c r="AG124" s="7">
        <f>IF(P124,R123+E124,R123)</f>
        <v>0</v>
      </c>
      <c r="AH124" s="10">
        <f>IF(AE124,AH123-E124,AH123)</f>
        <v>663.75000000000023</v>
      </c>
      <c r="AI124" s="14"/>
      <c r="AJ124" s="7">
        <v>1</v>
      </c>
      <c r="AK124" s="8">
        <f>IF(IF(AJ124,1,0),IF(IF(MOD((AK123+TIME(0,E124,0)),1)&gt;D$1,1,0),IF(IF(MOD((AK123+TIME(0,E124,0)),1)&lt;D$4,1,0),AK123+TIME(0,E124,0),(MOD(AK123+TIME(0,E124,0),1)-D$4)+D$1),"Under"),AK123)</f>
        <v>0.36736111109672082</v>
      </c>
      <c r="AL124" s="7">
        <f>IF(AJ124,AL123+E124,AL123)</f>
        <v>499</v>
      </c>
      <c r="AM124" s="10">
        <f>IF(AJ124,AM123-E124,AM123)</f>
        <v>221.75000000000023</v>
      </c>
      <c r="AN124" s="12"/>
      <c r="AO124" s="7"/>
      <c r="AP124" s="15">
        <f>IF(IF(AO124,1,0),IF(IF(MOD((AP123+TIME(0,E124,0)),1)&gt;D$1,1,0),IF(IF(MOD((AP123+TIME(0,E124,0)),1)&lt;D$4,1,0),AP123+TIME(0,E124,0),(MOD(AP123+TIME(0,E124,0),1)-D$4)+D$1),"Under"),AP123)</f>
        <v>0.40486111111515322</v>
      </c>
      <c r="AQ124" s="7">
        <f>IF(AO124,AQ123+E124,AQ123)</f>
        <v>553</v>
      </c>
      <c r="AR124" s="10">
        <f>IF(AO124,AR123-E124,AR123)</f>
        <v>167.75000000000023</v>
      </c>
      <c r="AS124" s="12"/>
      <c r="AT124" s="7"/>
      <c r="AU124" s="8">
        <f>IF(IF(AT124,1,0),IF(IF(MOD((AU123+TIME(0,E124,0)),1)&gt;D$1,1,0),IF(IF(MOD((AU123+TIME(0,E124,0)),1)&lt;D$4,1,0),AU123+TIME(0,E124,0),(MOD(AU123+TIME(0,E124,0),1)-D$4)+D$1),"Under"),AU123)</f>
        <v>0.43819444444864825</v>
      </c>
      <c r="AV124" s="7">
        <f>IF(AT124,AV123+E124,AV123)</f>
        <v>601</v>
      </c>
      <c r="AW124" s="7">
        <f>IF(AT124,AW123-E124,AW123)</f>
        <v>119.75000000000023</v>
      </c>
      <c r="AY124" s="10"/>
      <c r="AZ124" s="8">
        <f>IF(IF(AY124,1,0),IF(IF(MOD((AZ123+TIME(0,E124,0)),1)&gt;D$1,1,0),IF(IF(MOD((AZ123+TIME(0,E124,0)),1)&lt;D$4,1,0),AZ123+TIME(0,E124,0),(MOD(AZ123+TIME(0,E124,0),1)-D$4)+D$1),"Under"),AZ123)</f>
        <v>0.44027777775934529</v>
      </c>
      <c r="BA124" s="7">
        <f>IF(AY124,BA123+E124,BA123)</f>
        <v>604</v>
      </c>
      <c r="BB124" s="10">
        <f>IF(AY124,BB123-E124,BB123)</f>
        <v>116.75000000000023</v>
      </c>
      <c r="BC124"/>
      <c r="BD124" s="10"/>
      <c r="BE124" s="8">
        <f>IF(IF(BD124,1,0),IF(IF(MOD((BE123+TIME(0,E124,0)),1)&gt;D$1,1,0),IF(IF(MOD((BE123+TIME(0,E124,0)),1)&lt;D$4,1,0),BE123+TIME(0,E124,0),(MOD(BE123+TIME(0,E124,0),1)-D$4)+D$1),"Under"),BE123)</f>
        <v>0.3479166666471023</v>
      </c>
      <c r="BF124" s="18">
        <f>IF(BD124,BF123+E124,BF123)</f>
        <v>471</v>
      </c>
      <c r="BG124" s="10">
        <f>IF(BD124,BG123-E124,BG123)</f>
        <v>249.75000000000023</v>
      </c>
    </row>
    <row r="125" spans="1:59" hidden="1" x14ac:dyDescent="0.25">
      <c r="A125" s="17">
        <f>'St5 Input'!A110</f>
        <v>3</v>
      </c>
      <c r="B125" s="17">
        <f>'St5 Input'!B110</f>
        <v>3300</v>
      </c>
      <c r="C125" s="17" t="str">
        <f>'St5 Input'!C110</f>
        <v xml:space="preserve"> Drill External Speaker Holes</v>
      </c>
      <c r="D125" s="20">
        <f>'St5 Input'!D110</f>
        <v>10</v>
      </c>
      <c r="E125" s="20">
        <f t="shared" si="56"/>
        <v>10</v>
      </c>
      <c r="F125" s="10">
        <f>K125+P125+U125+AE125+AJ125+Z125+AO125+AT125+AY125+BD125</f>
        <v>1</v>
      </c>
      <c r="G125" s="20" t="str">
        <f>'St5 Input'!F110</f>
        <v xml:space="preserve"> MH</v>
      </c>
      <c r="H125" s="19" t="str">
        <f>'St5 Input'!G110</f>
        <v xml:space="preserve"> </v>
      </c>
      <c r="I125" s="8"/>
      <c r="K125" s="10"/>
      <c r="L125" s="8">
        <f t="shared" si="50"/>
        <v>42690.354166666664</v>
      </c>
      <c r="M125" s="10">
        <f t="shared" si="51"/>
        <v>0</v>
      </c>
      <c r="N125" s="10">
        <f t="shared" si="52"/>
        <v>720.75000000000023</v>
      </c>
      <c r="O125" s="12"/>
      <c r="P125" s="10"/>
      <c r="Q125" s="8">
        <f t="shared" si="53"/>
        <v>42690.354166666664</v>
      </c>
      <c r="R125" s="10">
        <f t="shared" si="54"/>
        <v>0</v>
      </c>
      <c r="S125" s="10">
        <f t="shared" si="55"/>
        <v>720.75000000000023</v>
      </c>
      <c r="T125" s="14"/>
      <c r="U125" s="7"/>
      <c r="V125" s="8">
        <f t="shared" si="47"/>
        <v>42690.354166666664</v>
      </c>
      <c r="W125" s="7">
        <f t="shared" si="48"/>
        <v>0</v>
      </c>
      <c r="X125" s="10">
        <f t="shared" si="49"/>
        <v>720.75000000000023</v>
      </c>
      <c r="Y125" s="14"/>
      <c r="Z125" s="7"/>
      <c r="AA125" s="8">
        <f>IF(IF(Z125,1,0),IF(IF(MOD((AA124+TIME(0,E125,0)),1)&gt;D$1,1,0),IF(IF(MOD((AA124+TIME(0,E125,0)),1)&lt;D$4,1,0),AA124+TIME(0,E125,0),(MOD(AA124+TIME(0,E125,0),1)-D$4)+D$1),"Under"),AA124)</f>
        <v>42690.354166666664</v>
      </c>
      <c r="AB125" s="10">
        <f>IF(Z125,AB124+E125,AB124)</f>
        <v>0</v>
      </c>
      <c r="AC125" s="10">
        <f>IF(Z125,AC124-E125,AC124)</f>
        <v>720.75000000000023</v>
      </c>
      <c r="AD125" s="14"/>
      <c r="AE125" s="7">
        <v>1</v>
      </c>
      <c r="AF125" s="8">
        <f>IF(IF(AE125,1,0),IF(IF(MOD((AF124+TIME(0,E125,0)),1)&gt;D$1,1,0),IF(IF(MOD((AF124+TIME(0,E125,0)),1)&lt;D$4,1,0),AF124+TIME(0,E125,0),(MOD(AF124+TIME(0,E125,0),1)-D$4)+D$1),"Under"),AF124)</f>
        <v>42690.400694444441</v>
      </c>
      <c r="AG125" s="7">
        <f>IF(P125,R124+E125,R124)</f>
        <v>0</v>
      </c>
      <c r="AH125" s="10">
        <f>IF(AE125,AH124-E125,AH124)</f>
        <v>653.75000000000023</v>
      </c>
      <c r="AI125" s="14"/>
      <c r="AJ125" s="7"/>
      <c r="AK125" s="8">
        <f>IF(IF(AJ125,1,0),IF(IF(MOD((AK124+TIME(0,E125,0)),1)&gt;D$1,1,0),IF(IF(MOD((AK124+TIME(0,E125,0)),1)&lt;D$4,1,0),AK124+TIME(0,E125,0),(MOD(AK124+TIME(0,E125,0),1)-D$4)+D$1),"Under"),AK124)</f>
        <v>0.36736111109672082</v>
      </c>
      <c r="AL125" s="7">
        <f>IF(AJ125,AL124+E125,AL124)</f>
        <v>499</v>
      </c>
      <c r="AM125" s="10">
        <f>IF(AJ125,AM124-E125,AM124)</f>
        <v>221.75000000000023</v>
      </c>
      <c r="AN125" s="12"/>
      <c r="AO125" s="7"/>
      <c r="AP125" s="15">
        <f>IF(IF(AO125,1,0),IF(IF(MOD((AP124+TIME(0,E125,0)),1)&gt;D$1,1,0),IF(IF(MOD((AP124+TIME(0,E125,0)),1)&lt;D$4,1,0),AP124+TIME(0,E125,0),(MOD(AP124+TIME(0,E125,0),1)-D$4)+D$1),"Under"),AP124)</f>
        <v>0.40486111111515322</v>
      </c>
      <c r="AQ125" s="7">
        <f>IF(AO125,AQ124+E125,AQ124)</f>
        <v>553</v>
      </c>
      <c r="AR125" s="10">
        <f>IF(AO125,AR124-E125,AR124)</f>
        <v>167.75000000000023</v>
      </c>
      <c r="AS125" s="12"/>
      <c r="AT125" s="7"/>
      <c r="AU125" s="8">
        <f>IF(IF(AT125,1,0),IF(IF(MOD((AU124+TIME(0,E125,0)),1)&gt;D$1,1,0),IF(IF(MOD((AU124+TIME(0,E125,0)),1)&lt;D$4,1,0),AU124+TIME(0,E125,0),(MOD(AU124+TIME(0,E125,0),1)-D$4)+D$1),"Under"),AU124)</f>
        <v>0.43819444444864825</v>
      </c>
      <c r="AV125" s="7">
        <f>IF(AT125,AV124+E125,AV124)</f>
        <v>601</v>
      </c>
      <c r="AW125" s="7">
        <f>IF(AT125,AW124-E125,AW124)</f>
        <v>119.75000000000023</v>
      </c>
      <c r="AY125" s="10"/>
      <c r="AZ125" s="8">
        <f>IF(IF(AY125,1,0),IF(IF(MOD((AZ124+TIME(0,E125,0)),1)&gt;D$1,1,0),IF(IF(MOD((AZ124+TIME(0,E125,0)),1)&lt;D$4,1,0),AZ124+TIME(0,E125,0),(MOD(AZ124+TIME(0,E125,0),1)-D$4)+D$1),"Under"),AZ124)</f>
        <v>0.44027777775934529</v>
      </c>
      <c r="BA125" s="7">
        <f>IF(AY125,BA124+E125,BA124)</f>
        <v>604</v>
      </c>
      <c r="BB125" s="10">
        <f>IF(AY125,BB124-E125,BB124)</f>
        <v>116.75000000000023</v>
      </c>
      <c r="BC125"/>
      <c r="BD125" s="10"/>
      <c r="BE125" s="8">
        <f>IF(IF(BD125,1,0),IF(IF(MOD((BE124+TIME(0,E125,0)),1)&gt;D$1,1,0),IF(IF(MOD((BE124+TIME(0,E125,0)),1)&lt;D$4,1,0),BE124+TIME(0,E125,0),(MOD(BE124+TIME(0,E125,0),1)-D$4)+D$1),"Under"),BE124)</f>
        <v>0.3479166666471023</v>
      </c>
      <c r="BF125" s="18">
        <f>IF(BD125,BF124+E125,BF124)</f>
        <v>471</v>
      </c>
      <c r="BG125" s="10">
        <f>IF(BD125,BG124-E125,BG124)</f>
        <v>249.75000000000023</v>
      </c>
    </row>
    <row r="126" spans="1:59" hidden="1" x14ac:dyDescent="0.25">
      <c r="A126" s="17">
        <f>'St5 Input'!A111</f>
        <v>3</v>
      </c>
      <c r="B126" s="17">
        <f>'St5 Input'!B111</f>
        <v>3310</v>
      </c>
      <c r="C126" s="17" t="str">
        <f>'St5 Input'!C111</f>
        <v xml:space="preserve"> Install Water Heater</v>
      </c>
      <c r="D126" s="20">
        <f>'St5 Input'!D111</f>
        <v>10</v>
      </c>
      <c r="E126" s="20">
        <f t="shared" si="56"/>
        <v>10</v>
      </c>
      <c r="F126" s="10">
        <f>K126+P126+U126+AE126+AJ126+Z126+AO126+AT126+AY126+BD126</f>
        <v>1</v>
      </c>
      <c r="G126" s="20" t="str">
        <f>'St5 Input'!F111</f>
        <v xml:space="preserve"> JR</v>
      </c>
      <c r="H126" s="19" t="str">
        <f>'St5 Input'!G111</f>
        <v xml:space="preserve"> </v>
      </c>
      <c r="I126" s="8"/>
      <c r="K126" s="10"/>
      <c r="L126" s="8">
        <f t="shared" si="50"/>
        <v>42690.354166666664</v>
      </c>
      <c r="M126" s="10">
        <f t="shared" si="51"/>
        <v>0</v>
      </c>
      <c r="N126" s="10">
        <f t="shared" si="52"/>
        <v>720.75000000000023</v>
      </c>
      <c r="O126" s="12"/>
      <c r="P126" s="10"/>
      <c r="Q126" s="8">
        <f t="shared" si="53"/>
        <v>42690.354166666664</v>
      </c>
      <c r="R126" s="10">
        <f t="shared" si="54"/>
        <v>0</v>
      </c>
      <c r="S126" s="10">
        <f t="shared" si="55"/>
        <v>720.75000000000023</v>
      </c>
      <c r="T126" s="14"/>
      <c r="U126" s="7"/>
      <c r="V126" s="8">
        <f t="shared" si="47"/>
        <v>42690.354166666664</v>
      </c>
      <c r="W126" s="7">
        <f t="shared" si="48"/>
        <v>0</v>
      </c>
      <c r="X126" s="10">
        <f t="shared" si="49"/>
        <v>720.75000000000023</v>
      </c>
      <c r="Y126" s="14"/>
      <c r="Z126" s="7"/>
      <c r="AA126" s="8">
        <f>IF(IF(Z126,1,0),IF(IF(MOD((AA125+TIME(0,E126,0)),1)&gt;D$1,1,0),IF(IF(MOD((AA125+TIME(0,E126,0)),1)&lt;D$4,1,0),AA125+TIME(0,E126,0),(MOD(AA125+TIME(0,E126,0),1)-D$4)+D$1),"Under"),AA125)</f>
        <v>42690.354166666664</v>
      </c>
      <c r="AB126" s="10">
        <f>IF(Z126,AB125+E126,AB125)</f>
        <v>0</v>
      </c>
      <c r="AC126" s="10">
        <f>IF(Z126,AC125-E126,AC125)</f>
        <v>720.75000000000023</v>
      </c>
      <c r="AD126" s="14"/>
      <c r="AE126" s="7"/>
      <c r="AF126" s="8">
        <f>IF(IF(AE126,1,0),IF(IF(MOD((AF125+TIME(0,E126,0)),1)&gt;D$1,1,0),IF(IF(MOD((AF125+TIME(0,E126,0)),1)&lt;D$4,1,0),AF125+TIME(0,E126,0),(MOD(AF125+TIME(0,E126,0),1)-D$4)+D$1),"Under"),AF125)</f>
        <v>42690.400694444441</v>
      </c>
      <c r="AG126" s="7">
        <f>IF(P126,R125+E126,R125)</f>
        <v>0</v>
      </c>
      <c r="AH126" s="10">
        <f>IF(AE126,AH125-E126,AH125)</f>
        <v>653.75000000000023</v>
      </c>
      <c r="AI126" s="14"/>
      <c r="AJ126" s="7">
        <v>1</v>
      </c>
      <c r="AK126" s="8">
        <f>IF(IF(AJ126,1,0),IF(IF(MOD((AK125+TIME(0,E126,0)),1)&gt;D$1,1,0),IF(IF(MOD((AK125+TIME(0,E126,0)),1)&lt;D$4,1,0),AK125+TIME(0,E126,0),(MOD(AK125+TIME(0,E126,0),1)-D$4)+D$1),"Under"),AK125)</f>
        <v>0.37430555554116524</v>
      </c>
      <c r="AL126" s="7">
        <f>IF(AJ126,AL125+E126,AL125)</f>
        <v>509</v>
      </c>
      <c r="AM126" s="10">
        <f>IF(AJ126,AM125-E126,AM125)</f>
        <v>211.75000000000023</v>
      </c>
      <c r="AN126" s="12"/>
      <c r="AO126" s="7"/>
      <c r="AP126" s="15">
        <f>IF(IF(AO126,1,0),IF(IF(MOD((AP125+TIME(0,E126,0)),1)&gt;D$1,1,0),IF(IF(MOD((AP125+TIME(0,E126,0)),1)&lt;D$4,1,0),AP125+TIME(0,E126,0),(MOD(AP125+TIME(0,E126,0),1)-D$4)+D$1),"Under"),AP125)</f>
        <v>0.40486111111515322</v>
      </c>
      <c r="AQ126" s="7">
        <f>IF(AO126,AQ125+E126,AQ125)</f>
        <v>553</v>
      </c>
      <c r="AR126" s="10">
        <f>IF(AO126,AR125-E126,AR125)</f>
        <v>167.75000000000023</v>
      </c>
      <c r="AS126" s="12"/>
      <c r="AT126" s="7"/>
      <c r="AU126" s="8">
        <f>IF(IF(AT126,1,0),IF(IF(MOD((AU125+TIME(0,E126,0)),1)&gt;D$1,1,0),IF(IF(MOD((AU125+TIME(0,E126,0)),1)&lt;D$4,1,0),AU125+TIME(0,E126,0),(MOD(AU125+TIME(0,E126,0),1)-D$4)+D$1),"Under"),AU125)</f>
        <v>0.43819444444864825</v>
      </c>
      <c r="AV126" s="7">
        <f>IF(AT126,AV125+E126,AV125)</f>
        <v>601</v>
      </c>
      <c r="AW126" s="7">
        <f>IF(AT126,AW125-E126,AW125)</f>
        <v>119.75000000000023</v>
      </c>
      <c r="AY126" s="10"/>
      <c r="AZ126" s="8">
        <f>IF(IF(AY126,1,0),IF(IF(MOD((AZ125+TIME(0,E126,0)),1)&gt;D$1,1,0),IF(IF(MOD((AZ125+TIME(0,E126,0)),1)&lt;D$4,1,0),AZ125+TIME(0,E126,0),(MOD(AZ125+TIME(0,E126,0),1)-D$4)+D$1),"Under"),AZ125)</f>
        <v>0.44027777775934529</v>
      </c>
      <c r="BA126" s="7">
        <f>IF(AY126,BA125+E126,BA125)</f>
        <v>604</v>
      </c>
      <c r="BB126" s="10">
        <f>IF(AY126,BB125-E126,BB125)</f>
        <v>116.75000000000023</v>
      </c>
      <c r="BC126"/>
      <c r="BD126" s="10"/>
      <c r="BE126" s="8">
        <f>IF(IF(BD126,1,0),IF(IF(MOD((BE125+TIME(0,E126,0)),1)&gt;D$1,1,0),IF(IF(MOD((BE125+TIME(0,E126,0)),1)&lt;D$4,1,0),BE125+TIME(0,E126,0),(MOD(BE125+TIME(0,E126,0),1)-D$4)+D$1),"Under"),BE125)</f>
        <v>0.3479166666471023</v>
      </c>
      <c r="BF126" s="18">
        <f>IF(BD126,BF125+E126,BF125)</f>
        <v>471</v>
      </c>
      <c r="BG126" s="10">
        <f>IF(BD126,BG125-E126,BG125)</f>
        <v>249.75000000000023</v>
      </c>
    </row>
    <row r="127" spans="1:59" hidden="1" x14ac:dyDescent="0.25">
      <c r="A127" s="17">
        <f>'St5 Input'!A112</f>
        <v>3</v>
      </c>
      <c r="B127" s="17">
        <f>'St5 Input'!B112</f>
        <v>3320</v>
      </c>
      <c r="C127" s="17" t="str">
        <f>'St5 Input'!C112</f>
        <v xml:space="preserve"> Install Plumbing and Vent Pipes</v>
      </c>
      <c r="D127" s="20">
        <f>'St5 Input'!D112</f>
        <v>20</v>
      </c>
      <c r="E127" s="20">
        <f t="shared" si="56"/>
        <v>20</v>
      </c>
      <c r="F127" s="10">
        <f>K127+P127+U127+AE127+AJ127+Z127+AO127+AT127+AY127+BD127</f>
        <v>1</v>
      </c>
      <c r="G127" s="20" t="str">
        <f>'St5 Input'!F112</f>
        <v xml:space="preserve"> JR</v>
      </c>
      <c r="H127" s="19" t="str">
        <f>'St5 Input'!G112</f>
        <v xml:space="preserve"> </v>
      </c>
      <c r="I127" s="8"/>
      <c r="K127" s="10"/>
      <c r="L127" s="8">
        <f t="shared" si="50"/>
        <v>42690.354166666664</v>
      </c>
      <c r="M127" s="10">
        <f t="shared" si="51"/>
        <v>0</v>
      </c>
      <c r="N127" s="10">
        <f t="shared" si="52"/>
        <v>720.75000000000023</v>
      </c>
      <c r="O127" s="12"/>
      <c r="P127" s="10"/>
      <c r="Q127" s="8">
        <f t="shared" si="53"/>
        <v>42690.354166666664</v>
      </c>
      <c r="R127" s="10">
        <f t="shared" si="54"/>
        <v>0</v>
      </c>
      <c r="S127" s="10">
        <f t="shared" si="55"/>
        <v>720.75000000000023</v>
      </c>
      <c r="T127" s="14"/>
      <c r="U127" s="7"/>
      <c r="V127" s="8">
        <f t="shared" si="47"/>
        <v>42690.354166666664</v>
      </c>
      <c r="W127" s="7">
        <f t="shared" si="48"/>
        <v>0</v>
      </c>
      <c r="X127" s="10">
        <f t="shared" si="49"/>
        <v>720.75000000000023</v>
      </c>
      <c r="Y127" s="14"/>
      <c r="Z127" s="7"/>
      <c r="AA127" s="8">
        <f>IF(IF(Z127,1,0),IF(IF(MOD((AA126+TIME(0,E127,0)),1)&gt;D$1,1,0),IF(IF(MOD((AA126+TIME(0,E127,0)),1)&lt;D$4,1,0),AA126+TIME(0,E127,0),(MOD(AA126+TIME(0,E127,0),1)-D$4)+D$1),"Under"),AA126)</f>
        <v>42690.354166666664</v>
      </c>
      <c r="AB127" s="10">
        <f>IF(Z127,AB126+E127,AB126)</f>
        <v>0</v>
      </c>
      <c r="AC127" s="10">
        <f>IF(Z127,AC126-E127,AC126)</f>
        <v>720.75000000000023</v>
      </c>
      <c r="AD127" s="14"/>
      <c r="AE127" s="7"/>
      <c r="AF127" s="8">
        <f>IF(IF(AE127,1,0),IF(IF(MOD((AF126+TIME(0,E127,0)),1)&gt;D$1,1,0),IF(IF(MOD((AF126+TIME(0,E127,0)),1)&lt;D$4,1,0),AF126+TIME(0,E127,0),(MOD(AF126+TIME(0,E127,0),1)-D$4)+D$1),"Under"),AF126)</f>
        <v>42690.400694444441</v>
      </c>
      <c r="AG127" s="7">
        <f>IF(P127,R126+E127,R126)</f>
        <v>0</v>
      </c>
      <c r="AH127" s="10">
        <f>IF(AE127,AH126-E127,AH126)</f>
        <v>653.75000000000023</v>
      </c>
      <c r="AI127" s="14"/>
      <c r="AJ127" s="7">
        <v>1</v>
      </c>
      <c r="AK127" s="8">
        <f>IF(IF(AJ127,1,0),IF(IF(MOD((AK126+TIME(0,E127,0)),1)&gt;D$1,1,0),IF(IF(MOD((AK126+TIME(0,E127,0)),1)&lt;D$4,1,0),AK126+TIME(0,E127,0),(MOD(AK126+TIME(0,E127,0),1)-D$4)+D$1),"Under"),AK126)</f>
        <v>0.38819444443005413</v>
      </c>
      <c r="AL127" s="7">
        <f>IF(AJ127,AL126+E127,AL126)</f>
        <v>529</v>
      </c>
      <c r="AM127" s="10">
        <f>IF(AJ127,AM126-E127,AM126)</f>
        <v>191.75000000000023</v>
      </c>
      <c r="AN127" s="12"/>
      <c r="AO127" s="7"/>
      <c r="AP127" s="15">
        <f>IF(IF(AO127,1,0),IF(IF(MOD((AP126+TIME(0,E127,0)),1)&gt;D$1,1,0),IF(IF(MOD((AP126+TIME(0,E127,0)),1)&lt;D$4,1,0),AP126+TIME(0,E127,0),(MOD(AP126+TIME(0,E127,0),1)-D$4)+D$1),"Under"),AP126)</f>
        <v>0.40486111111515322</v>
      </c>
      <c r="AQ127" s="7">
        <f>IF(AO127,AQ126+E127,AQ126)</f>
        <v>553</v>
      </c>
      <c r="AR127" s="10">
        <f>IF(AO127,AR126-E127,AR126)</f>
        <v>167.75000000000023</v>
      </c>
      <c r="AS127" s="12"/>
      <c r="AT127" s="7"/>
      <c r="AU127" s="8">
        <f>IF(IF(AT127,1,0),IF(IF(MOD((AU126+TIME(0,E127,0)),1)&gt;D$1,1,0),IF(IF(MOD((AU126+TIME(0,E127,0)),1)&lt;D$4,1,0),AU126+TIME(0,E127,0),(MOD(AU126+TIME(0,E127,0),1)-D$4)+D$1),"Under"),AU126)</f>
        <v>0.43819444444864825</v>
      </c>
      <c r="AV127" s="7">
        <f>IF(AT127,AV126+E127,AV126)</f>
        <v>601</v>
      </c>
      <c r="AW127" s="7">
        <f>IF(AT127,AW126-E127,AW126)</f>
        <v>119.75000000000023</v>
      </c>
      <c r="AY127" s="10"/>
      <c r="AZ127" s="8">
        <f>IF(IF(AY127,1,0),IF(IF(MOD((AZ126+TIME(0,E127,0)),1)&gt;D$1,1,0),IF(IF(MOD((AZ126+TIME(0,E127,0)),1)&lt;D$4,1,0),AZ126+TIME(0,E127,0),(MOD(AZ126+TIME(0,E127,0),1)-D$4)+D$1),"Under"),AZ126)</f>
        <v>0.44027777775934529</v>
      </c>
      <c r="BA127" s="7">
        <f>IF(AY127,BA126+E127,BA126)</f>
        <v>604</v>
      </c>
      <c r="BB127" s="10">
        <f>IF(AY127,BB126-E127,BB126)</f>
        <v>116.75000000000023</v>
      </c>
      <c r="BC127"/>
      <c r="BD127" s="10"/>
      <c r="BE127" s="8">
        <f>IF(IF(BD127,1,0),IF(IF(MOD((BE126+TIME(0,E127,0)),1)&gt;D$1,1,0),IF(IF(MOD((BE126+TIME(0,E127,0)),1)&lt;D$4,1,0),BE126+TIME(0,E127,0),(MOD(BE126+TIME(0,E127,0),1)-D$4)+D$1),"Under"),BE126)</f>
        <v>0.3479166666471023</v>
      </c>
      <c r="BF127" s="18">
        <f>IF(BD127,BF126+E127,BF126)</f>
        <v>471</v>
      </c>
      <c r="BG127" s="10">
        <f>IF(BD127,BG126-E127,BG126)</f>
        <v>249.75000000000023</v>
      </c>
    </row>
    <row r="128" spans="1:59" hidden="1" x14ac:dyDescent="0.25">
      <c r="A128" s="17">
        <f>'St5 Input'!A113</f>
        <v>3</v>
      </c>
      <c r="B128" s="17">
        <f>'St5 Input'!B113</f>
        <v>3330</v>
      </c>
      <c r="C128" s="27"/>
      <c r="D128" s="20"/>
      <c r="E128" s="20"/>
      <c r="F128" s="10"/>
      <c r="G128" s="20" t="str">
        <f>'St5 Input'!F113</f>
        <v xml:space="preserve"> RS</v>
      </c>
      <c r="H128" s="19" t="str">
        <f>'St5 Input'!G113</f>
        <v xml:space="preserve"> </v>
      </c>
      <c r="I128" s="8"/>
      <c r="K128" s="10"/>
      <c r="L128" s="8">
        <f t="shared" si="50"/>
        <v>42690.354166666664</v>
      </c>
      <c r="M128" s="10">
        <f t="shared" si="51"/>
        <v>0</v>
      </c>
      <c r="N128" s="10">
        <f t="shared" si="52"/>
        <v>720.75000000000023</v>
      </c>
      <c r="O128" s="12"/>
      <c r="P128" s="10"/>
      <c r="Q128" s="8">
        <f t="shared" si="53"/>
        <v>42690.354166666664</v>
      </c>
      <c r="R128" s="10">
        <f t="shared" si="54"/>
        <v>0</v>
      </c>
      <c r="S128" s="10">
        <f t="shared" si="55"/>
        <v>720.75000000000023</v>
      </c>
      <c r="T128" s="14"/>
      <c r="U128" s="7"/>
      <c r="V128" s="8">
        <f t="shared" si="47"/>
        <v>42690.354166666664</v>
      </c>
      <c r="W128" s="7">
        <f t="shared" si="48"/>
        <v>0</v>
      </c>
      <c r="X128" s="10">
        <f t="shared" si="49"/>
        <v>720.75000000000023</v>
      </c>
      <c r="Y128" s="14"/>
      <c r="Z128" s="7"/>
      <c r="AA128" s="8">
        <f>IF(IF(Z128,1,0),IF(IF(MOD((AA127+TIME(0,E128,0)),1)&gt;D$1,1,0),IF(IF(MOD((AA127+TIME(0,E128,0)),1)&lt;D$4,1,0),AA127+TIME(0,E128,0),(MOD(AA127+TIME(0,E128,0),1)-D$4)+D$1),"Under"),AA127)</f>
        <v>42690.354166666664</v>
      </c>
      <c r="AB128" s="10">
        <f>IF(Z128,AB127+E128,AB127)</f>
        <v>0</v>
      </c>
      <c r="AC128" s="10">
        <f>IF(Z128,AC127-E128,AC127)</f>
        <v>720.75000000000023</v>
      </c>
      <c r="AD128" s="14"/>
      <c r="AE128" s="7"/>
      <c r="AF128" s="8">
        <f>IF(IF(AE128,1,0),IF(IF(MOD((AF127+TIME(0,E128,0)),1)&gt;D$1,1,0),IF(IF(MOD((AF127+TIME(0,E128,0)),1)&lt;D$4,1,0),AF127+TIME(0,E128,0),(MOD(AF127+TIME(0,E128,0),1)-D$4)+D$1),"Under"),AF127)</f>
        <v>42690.400694444441</v>
      </c>
      <c r="AG128" s="7">
        <f>IF(P128,R127+E128,R127)</f>
        <v>0</v>
      </c>
      <c r="AH128" s="10">
        <f>IF(AE128,AH127-E128,AH127)</f>
        <v>653.75000000000023</v>
      </c>
      <c r="AI128" s="14"/>
      <c r="AJ128" s="7"/>
      <c r="AK128" s="8">
        <f>IF(IF(AJ128,1,0),IF(IF(MOD((AK127+TIME(0,E128,0)),1)&gt;D$1,1,0),IF(IF(MOD((AK127+TIME(0,E128,0)),1)&lt;D$4,1,0),AK127+TIME(0,E128,0),(MOD(AK127+TIME(0,E128,0),1)-D$4)+D$1),"Under"),AK127)</f>
        <v>0.38819444443005413</v>
      </c>
      <c r="AL128" s="7">
        <f>IF(AJ128,AL127+E128,AL127)</f>
        <v>529</v>
      </c>
      <c r="AM128" s="10">
        <f>IF(AJ128,AM127-E128,AM127)</f>
        <v>191.75000000000023</v>
      </c>
      <c r="AN128" s="12"/>
      <c r="AO128" s="7"/>
      <c r="AP128" s="15">
        <f>IF(IF(AO128,1,0),IF(IF(MOD((AP127+TIME(0,E128,0)),1)&gt;D$1,1,0),IF(IF(MOD((AP127+TIME(0,E128,0)),1)&lt;D$4,1,0),AP127+TIME(0,E128,0),(MOD(AP127+TIME(0,E128,0),1)-D$4)+D$1),"Under"),AP127)</f>
        <v>0.40486111111515322</v>
      </c>
      <c r="AQ128" s="7">
        <f>IF(AO128,AQ127+E128,AQ127)</f>
        <v>553</v>
      </c>
      <c r="AR128" s="10">
        <f>IF(AO128,AR127-E128,AR127)</f>
        <v>167.75000000000023</v>
      </c>
      <c r="AS128" s="12"/>
      <c r="AT128" s="7"/>
      <c r="AU128" s="8">
        <f>IF(IF(AT128,1,0),IF(IF(MOD((AU127+TIME(0,E128,0)),1)&gt;D$1,1,0),IF(IF(MOD((AU127+TIME(0,E128,0)),1)&lt;D$4,1,0),AU127+TIME(0,E128,0),(MOD(AU127+TIME(0,E128,0),1)-D$4)+D$1),"Under"),AU127)</f>
        <v>0.43819444444864825</v>
      </c>
      <c r="AV128" s="7">
        <f>IF(AT128,AV127+E128,AV127)</f>
        <v>601</v>
      </c>
      <c r="AW128" s="7">
        <f>IF(AT128,AW127-E128,AW127)</f>
        <v>119.75000000000023</v>
      </c>
      <c r="AY128" s="10"/>
      <c r="AZ128" s="8">
        <f>IF(IF(AY128,1,0),IF(IF(MOD((AZ127+TIME(0,E128,0)),1)&gt;D$1,1,0),IF(IF(MOD((AZ127+TIME(0,E128,0)),1)&lt;D$4,1,0),AZ127+TIME(0,E128,0),(MOD(AZ127+TIME(0,E128,0),1)-D$4)+D$1),"Under"),AZ127)</f>
        <v>0.44027777775934529</v>
      </c>
      <c r="BA128" s="7">
        <f>IF(AY128,BA127+E128,BA127)</f>
        <v>604</v>
      </c>
      <c r="BB128" s="10">
        <f>IF(AY128,BB127-E128,BB127)</f>
        <v>116.75000000000023</v>
      </c>
      <c r="BC128"/>
      <c r="BD128" s="10"/>
      <c r="BE128" s="8">
        <f>IF(IF(BD128,1,0),IF(IF(MOD((BE127+TIME(0,E128,0)),1)&gt;D$1,1,0),IF(IF(MOD((BE127+TIME(0,E128,0)),1)&lt;D$4,1,0),BE127+TIME(0,E128,0),(MOD(BE127+TIME(0,E128,0),1)-D$4)+D$1),"Under"),BE127)</f>
        <v>0.3479166666471023</v>
      </c>
      <c r="BF128" s="18">
        <f>IF(BD128,BF127+E128,BF127)</f>
        <v>471</v>
      </c>
      <c r="BG128" s="10">
        <f>IF(BD128,BG127-E128,BG127)</f>
        <v>249.75000000000023</v>
      </c>
    </row>
    <row r="129" spans="1:59" hidden="1" x14ac:dyDescent="0.25">
      <c r="A129" s="17">
        <f>'St5 Input'!A114</f>
        <v>3</v>
      </c>
      <c r="B129" s="17">
        <f>'St5 Input'!B114</f>
        <v>3340</v>
      </c>
      <c r="C129" s="17"/>
      <c r="D129" s="20"/>
      <c r="E129" s="20"/>
      <c r="F129" s="10"/>
      <c r="G129" s="20" t="str">
        <f>'St5 Input'!F114</f>
        <v xml:space="preserve"> RS</v>
      </c>
      <c r="H129" s="19" t="str">
        <f>'St5 Input'!G114</f>
        <v xml:space="preserve"> </v>
      </c>
      <c r="I129" s="8"/>
      <c r="K129" s="10"/>
      <c r="L129" s="8">
        <f t="shared" si="50"/>
        <v>42690.354166666664</v>
      </c>
      <c r="M129" s="10">
        <f t="shared" si="51"/>
        <v>0</v>
      </c>
      <c r="N129" s="10">
        <f t="shared" si="52"/>
        <v>720.75000000000023</v>
      </c>
      <c r="O129" s="12"/>
      <c r="P129" s="10"/>
      <c r="Q129" s="8">
        <f t="shared" si="53"/>
        <v>42690.354166666664</v>
      </c>
      <c r="R129" s="10">
        <f t="shared" si="54"/>
        <v>0</v>
      </c>
      <c r="S129" s="10">
        <f t="shared" si="55"/>
        <v>720.75000000000023</v>
      </c>
      <c r="T129" s="14"/>
      <c r="U129" s="7"/>
      <c r="V129" s="8">
        <f t="shared" si="47"/>
        <v>42690.354166666664</v>
      </c>
      <c r="W129" s="7">
        <f t="shared" si="48"/>
        <v>0</v>
      </c>
      <c r="X129" s="10">
        <f t="shared" si="49"/>
        <v>720.75000000000023</v>
      </c>
      <c r="Y129" s="14"/>
      <c r="Z129" s="7"/>
      <c r="AA129" s="8">
        <f>IF(IF(Z129,1,0),IF(IF(MOD((AA128+TIME(0,E129,0)),1)&gt;D$1,1,0),IF(IF(MOD((AA128+TIME(0,E129,0)),1)&lt;D$4,1,0),AA128+TIME(0,E129,0),(MOD(AA128+TIME(0,E129,0),1)-D$4)+D$1),"Under"),AA128)</f>
        <v>42690.354166666664</v>
      </c>
      <c r="AB129" s="10">
        <f>IF(Z129,AB128+E129,AB128)</f>
        <v>0</v>
      </c>
      <c r="AC129" s="10">
        <f>IF(Z129,AC128-E129,AC128)</f>
        <v>720.75000000000023</v>
      </c>
      <c r="AD129" s="14"/>
      <c r="AE129" s="7"/>
      <c r="AF129" s="8">
        <f>IF(IF(AE129,1,0),IF(IF(MOD((AF128+TIME(0,E129,0)),1)&gt;D$1,1,0),IF(IF(MOD((AF128+TIME(0,E129,0)),1)&lt;D$4,1,0),AF128+TIME(0,E129,0),(MOD(AF128+TIME(0,E129,0),1)-D$4)+D$1),"Under"),AF128)</f>
        <v>42690.400694444441</v>
      </c>
      <c r="AG129" s="7">
        <f>IF(P129,R128+E129,R128)</f>
        <v>0</v>
      </c>
      <c r="AH129" s="10">
        <f>IF(AE129,AH128-E129,AH128)</f>
        <v>653.75000000000023</v>
      </c>
      <c r="AI129" s="14"/>
      <c r="AJ129" s="7"/>
      <c r="AK129" s="8">
        <f>IF(IF(AJ129,1,0),IF(IF(MOD((AK128+TIME(0,E129,0)),1)&gt;D$1,1,0),IF(IF(MOD((AK128+TIME(0,E129,0)),1)&lt;D$4,1,0),AK128+TIME(0,E129,0),(MOD(AK128+TIME(0,E129,0),1)-D$4)+D$1),"Under"),AK128)</f>
        <v>0.38819444443005413</v>
      </c>
      <c r="AL129" s="7">
        <f>IF(AJ129,AL128+E129,AL128)</f>
        <v>529</v>
      </c>
      <c r="AM129" s="10">
        <f>IF(AJ129,AM128-E129,AM128)</f>
        <v>191.75000000000023</v>
      </c>
      <c r="AN129" s="12"/>
      <c r="AO129" s="7"/>
      <c r="AP129" s="15">
        <f>IF(IF(AO129,1,0),IF(IF(MOD((AP128+TIME(0,E129,0)),1)&gt;D$1,1,0),IF(IF(MOD((AP128+TIME(0,E129,0)),1)&lt;D$4,1,0),AP128+TIME(0,E129,0),(MOD(AP128+TIME(0,E129,0),1)-D$4)+D$1),"Under"),AP128)</f>
        <v>0.40486111111515322</v>
      </c>
      <c r="AQ129" s="7">
        <f>IF(AO129,AQ128+E129,AQ128)</f>
        <v>553</v>
      </c>
      <c r="AR129" s="10">
        <f>IF(AO129,AR128-E129,AR128)</f>
        <v>167.75000000000023</v>
      </c>
      <c r="AS129" s="12"/>
      <c r="AT129" s="7"/>
      <c r="AU129" s="8">
        <f>IF(IF(AT129,1,0),IF(IF(MOD((AU128+TIME(0,E129,0)),1)&gt;D$1,1,0),IF(IF(MOD((AU128+TIME(0,E129,0)),1)&lt;D$4,1,0),AU128+TIME(0,E129,0),(MOD(AU128+TIME(0,E129,0),1)-D$4)+D$1),"Under"),AU128)</f>
        <v>0.43819444444864825</v>
      </c>
      <c r="AV129" s="7">
        <f>IF(AT129,AV128+E129,AV128)</f>
        <v>601</v>
      </c>
      <c r="AW129" s="7">
        <f>IF(AT129,AW128-E129,AW128)</f>
        <v>119.75000000000023</v>
      </c>
      <c r="AY129" s="10"/>
      <c r="AZ129" s="8">
        <f>IF(IF(AY129,1,0),IF(IF(MOD((AZ128+TIME(0,E129,0)),1)&gt;D$1,1,0),IF(IF(MOD((AZ128+TIME(0,E129,0)),1)&lt;D$4,1,0),AZ128+TIME(0,E129,0),(MOD(AZ128+TIME(0,E129,0),1)-D$4)+D$1),"Under"),AZ128)</f>
        <v>0.44027777775934529</v>
      </c>
      <c r="BA129" s="7">
        <f>IF(AY129,BA128+E129,BA128)</f>
        <v>604</v>
      </c>
      <c r="BB129" s="10">
        <f>IF(AY129,BB128-E129,BB128)</f>
        <v>116.75000000000023</v>
      </c>
      <c r="BC129"/>
      <c r="BD129" s="10"/>
      <c r="BE129" s="8">
        <f>IF(IF(BD129,1,0),IF(IF(MOD((BE128+TIME(0,E129,0)),1)&gt;D$1,1,0),IF(IF(MOD((BE128+TIME(0,E129,0)),1)&lt;D$4,1,0),BE128+TIME(0,E129,0),(MOD(BE128+TIME(0,E129,0),1)-D$4)+D$1),"Under"),BE128)</f>
        <v>0.3479166666471023</v>
      </c>
      <c r="BF129" s="18">
        <f>IF(BD129,BF128+E129,BF128)</f>
        <v>471</v>
      </c>
      <c r="BG129" s="10">
        <f>IF(BD129,BG128-E129,BG128)</f>
        <v>249.75000000000023</v>
      </c>
    </row>
    <row r="130" spans="1:59" hidden="1" x14ac:dyDescent="0.25">
      <c r="A130" s="17">
        <f>'St5 Input'!A115</f>
        <v>3</v>
      </c>
      <c r="B130" s="17">
        <f>'St5 Input'!B115</f>
        <v>3360</v>
      </c>
      <c r="C130" s="17" t="str">
        <f>'St5 Input'!C115</f>
        <v xml:space="preserve"> Hang Rear Corners Stainless Steel</v>
      </c>
      <c r="D130" s="20">
        <f>'St5 Input'!D115</f>
        <v>8</v>
      </c>
      <c r="E130" s="20">
        <f t="shared" si="56"/>
        <v>8</v>
      </c>
      <c r="F130" s="10">
        <f>K130+P130+U130+AE130+AJ130+Z130+AO130+AT130+AY130+BD130</f>
        <v>1</v>
      </c>
      <c r="G130" s="20" t="str">
        <f>'St5 Input'!F115</f>
        <v xml:space="preserve"> MH</v>
      </c>
      <c r="H130" s="19" t="str">
        <f>'St5 Input'!G115</f>
        <v xml:space="preserve"> </v>
      </c>
      <c r="I130" s="8"/>
      <c r="K130" s="10"/>
      <c r="L130" s="8">
        <f t="shared" si="50"/>
        <v>42690.354166666664</v>
      </c>
      <c r="M130" s="10">
        <f t="shared" si="51"/>
        <v>0</v>
      </c>
      <c r="N130" s="10">
        <f t="shared" si="52"/>
        <v>720.75000000000023</v>
      </c>
      <c r="O130" s="12"/>
      <c r="P130" s="10"/>
      <c r="Q130" s="8">
        <f t="shared" si="53"/>
        <v>42690.354166666664</v>
      </c>
      <c r="R130" s="10">
        <f t="shared" si="54"/>
        <v>0</v>
      </c>
      <c r="S130" s="10">
        <f t="shared" si="55"/>
        <v>720.75000000000023</v>
      </c>
      <c r="T130" s="14"/>
      <c r="U130" s="7"/>
      <c r="V130" s="8">
        <f t="shared" si="47"/>
        <v>42690.354166666664</v>
      </c>
      <c r="W130" s="7">
        <f t="shared" si="48"/>
        <v>0</v>
      </c>
      <c r="X130" s="10">
        <f t="shared" si="49"/>
        <v>720.75000000000023</v>
      </c>
      <c r="Y130" s="14"/>
      <c r="Z130" s="7"/>
      <c r="AA130" s="8">
        <f>IF(IF(Z130,1,0),IF(IF(MOD((AA129+TIME(0,E130,0)),1)&gt;D$1,1,0),IF(IF(MOD((AA129+TIME(0,E130,0)),1)&lt;D$4,1,0),AA129+TIME(0,E130,0),(MOD(AA129+TIME(0,E130,0),1)-D$4)+D$1),"Under"),AA129)</f>
        <v>42690.354166666664</v>
      </c>
      <c r="AB130" s="10">
        <f>IF(Z130,AB129+E130,AB129)</f>
        <v>0</v>
      </c>
      <c r="AC130" s="10">
        <f>IF(Z130,AC129-E130,AC129)</f>
        <v>720.75000000000023</v>
      </c>
      <c r="AD130" s="14"/>
      <c r="AE130" s="7">
        <v>1</v>
      </c>
      <c r="AF130" s="8">
        <f>IF(IF(AE130,1,0),IF(IF(MOD((AF129+TIME(0,E130,0)),1)&gt;D$1,1,0),IF(IF(MOD((AF129+TIME(0,E130,0)),1)&lt;D$4,1,0),AF129+TIME(0,E130,0),(MOD(AF129+TIME(0,E130,0),1)-D$4)+D$1),"Under"),AF129)</f>
        <v>42690.40625</v>
      </c>
      <c r="AG130" s="7">
        <f>IF(P130,R129+E130,R129)</f>
        <v>0</v>
      </c>
      <c r="AH130" s="10">
        <f>IF(AE130,AH129-E130,AH129)</f>
        <v>645.75000000000023</v>
      </c>
      <c r="AI130" s="14"/>
      <c r="AJ130" s="7"/>
      <c r="AK130" s="8">
        <f>IF(IF(AJ130,1,0),IF(IF(MOD((AK129+TIME(0,E130,0)),1)&gt;D$1,1,0),IF(IF(MOD((AK129+TIME(0,E130,0)),1)&lt;D$4,1,0),AK129+TIME(0,E130,0),(MOD(AK129+TIME(0,E130,0),1)-D$4)+D$1),"Under"),AK129)</f>
        <v>0.38819444443005413</v>
      </c>
      <c r="AL130" s="7">
        <f>IF(AJ130,AL129+E130,AL129)</f>
        <v>529</v>
      </c>
      <c r="AM130" s="10">
        <f>IF(AJ130,AM129-E130,AM129)</f>
        <v>191.75000000000023</v>
      </c>
      <c r="AN130" s="12"/>
      <c r="AO130" s="7"/>
      <c r="AP130" s="15">
        <f>IF(IF(AO130,1,0),IF(IF(MOD((AP129+TIME(0,E130,0)),1)&gt;D$1,1,0),IF(IF(MOD((AP129+TIME(0,E130,0)),1)&lt;D$4,1,0),AP129+TIME(0,E130,0),(MOD(AP129+TIME(0,E130,0),1)-D$4)+D$1),"Under"),AP129)</f>
        <v>0.40486111111515322</v>
      </c>
      <c r="AQ130" s="7">
        <f>IF(AO130,AQ129+E130,AQ129)</f>
        <v>553</v>
      </c>
      <c r="AR130" s="10">
        <f>IF(AO130,AR129-E130,AR129)</f>
        <v>167.75000000000023</v>
      </c>
      <c r="AS130" s="12"/>
      <c r="AT130" s="7"/>
      <c r="AU130" s="8">
        <f>IF(IF(AT130,1,0),IF(IF(MOD((AU129+TIME(0,E130,0)),1)&gt;D$1,1,0),IF(IF(MOD((AU129+TIME(0,E130,0)),1)&lt;D$4,1,0),AU129+TIME(0,E130,0),(MOD(AU129+TIME(0,E130,0),1)-D$4)+D$1),"Under"),AU129)</f>
        <v>0.43819444444864825</v>
      </c>
      <c r="AV130" s="7">
        <f>IF(AT130,AV129+E130,AV129)</f>
        <v>601</v>
      </c>
      <c r="AW130" s="7">
        <f>IF(AT130,AW129-E130,AW129)</f>
        <v>119.75000000000023</v>
      </c>
      <c r="AY130" s="10"/>
      <c r="AZ130" s="8">
        <f>IF(IF(AY130,1,0),IF(IF(MOD((AZ129+TIME(0,E130,0)),1)&gt;D$1,1,0),IF(IF(MOD((AZ129+TIME(0,E130,0)),1)&lt;D$4,1,0),AZ129+TIME(0,E130,0),(MOD(AZ129+TIME(0,E130,0),1)-D$4)+D$1),"Under"),AZ129)</f>
        <v>0.44027777775934529</v>
      </c>
      <c r="BA130" s="7">
        <f>IF(AY130,BA129+E130,BA129)</f>
        <v>604</v>
      </c>
      <c r="BB130" s="10">
        <f>IF(AY130,BB129-E130,BB129)</f>
        <v>116.75000000000023</v>
      </c>
      <c r="BC130"/>
      <c r="BD130" s="10"/>
      <c r="BE130" s="8">
        <f>IF(IF(BD130,1,0),IF(IF(MOD((BE129+TIME(0,E130,0)),1)&gt;D$1,1,0),IF(IF(MOD((BE129+TIME(0,E130,0)),1)&lt;D$4,1,0),BE129+TIME(0,E130,0),(MOD(BE129+TIME(0,E130,0),1)-D$4)+D$1),"Under"),BE129)</f>
        <v>0.3479166666471023</v>
      </c>
      <c r="BF130" s="18">
        <f>IF(BD130,BF129+E130,BF129)</f>
        <v>471</v>
      </c>
      <c r="BG130" s="10">
        <f>IF(BD130,BG129-E130,BG129)</f>
        <v>249.75000000000023</v>
      </c>
    </row>
    <row r="131" spans="1:59" hidden="1" x14ac:dyDescent="0.25">
      <c r="A131" s="17">
        <f>'St5 Input'!A116</f>
        <v>3</v>
      </c>
      <c r="B131" s="17">
        <f>'St5 Input'!B116</f>
        <v>3370</v>
      </c>
      <c r="C131" s="17" t="str">
        <f>'St5 Input'!C116</f>
        <v xml:space="preserve"> Prep for CS Metal</v>
      </c>
      <c r="D131" s="20">
        <f>'St5 Input'!D116</f>
        <v>15</v>
      </c>
      <c r="E131" s="20">
        <f t="shared" si="56"/>
        <v>15</v>
      </c>
      <c r="F131" s="10">
        <f>K131+P131+U131+AE131+AJ131+Z131+AO131+AT131+AY131+BD131</f>
        <v>1</v>
      </c>
      <c r="G131" s="20" t="str">
        <f>'St5 Input'!F116</f>
        <v xml:space="preserve"> MH</v>
      </c>
      <c r="H131" s="19" t="str">
        <f>'St5 Input'!G116</f>
        <v xml:space="preserve"> </v>
      </c>
      <c r="I131" s="8"/>
      <c r="K131" s="10"/>
      <c r="L131" s="8">
        <f t="shared" si="50"/>
        <v>42690.354166666664</v>
      </c>
      <c r="M131" s="10">
        <f t="shared" si="51"/>
        <v>0</v>
      </c>
      <c r="N131" s="10">
        <f t="shared" si="52"/>
        <v>720.75000000000023</v>
      </c>
      <c r="O131" s="12"/>
      <c r="P131" s="10"/>
      <c r="Q131" s="8">
        <f t="shared" si="53"/>
        <v>42690.354166666664</v>
      </c>
      <c r="R131" s="10">
        <f t="shared" si="54"/>
        <v>0</v>
      </c>
      <c r="S131" s="10">
        <f t="shared" si="55"/>
        <v>720.75000000000023</v>
      </c>
      <c r="T131" s="14"/>
      <c r="U131" s="7"/>
      <c r="V131" s="8">
        <f t="shared" si="47"/>
        <v>42690.354166666664</v>
      </c>
      <c r="W131" s="7">
        <f t="shared" si="48"/>
        <v>0</v>
      </c>
      <c r="X131" s="10">
        <f t="shared" si="49"/>
        <v>720.75000000000023</v>
      </c>
      <c r="Y131" s="14"/>
      <c r="Z131" s="7"/>
      <c r="AA131" s="8">
        <f>IF(IF(Z131,1,0),IF(IF(MOD((AA130+TIME(0,E131,0)),1)&gt;D$1,1,0),IF(IF(MOD((AA130+TIME(0,E131,0)),1)&lt;D$4,1,0),AA130+TIME(0,E131,0),(MOD(AA130+TIME(0,E131,0),1)-D$4)+D$1),"Under"),AA130)</f>
        <v>42690.354166666664</v>
      </c>
      <c r="AB131" s="10">
        <f>IF(Z131,AB130+E131,AB130)</f>
        <v>0</v>
      </c>
      <c r="AC131" s="10">
        <f>IF(Z131,AC130-E131,AC130)</f>
        <v>720.75000000000023</v>
      </c>
      <c r="AD131" s="14"/>
      <c r="AE131" s="7">
        <v>1</v>
      </c>
      <c r="AF131" s="8">
        <f>IF(IF(AE131,1,0),IF(IF(MOD((AF130+TIME(0,E131,0)),1)&gt;D$1,1,0),IF(IF(MOD((AF130+TIME(0,E131,0)),1)&lt;D$4,1,0),AF130+TIME(0,E131,0),(MOD(AF130+TIME(0,E131,0),1)-D$4)+D$1),"Under"),AF130)</f>
        <v>42690.416666666664</v>
      </c>
      <c r="AG131" s="7">
        <f>IF(P131,R130+E131,R130)</f>
        <v>0</v>
      </c>
      <c r="AH131" s="10">
        <f>IF(AE131,AH130-E131,AH130)</f>
        <v>630.75000000000023</v>
      </c>
      <c r="AI131" s="14"/>
      <c r="AJ131" s="7"/>
      <c r="AK131" s="8">
        <f>IF(IF(AJ131,1,0),IF(IF(MOD((AK130+TIME(0,E131,0)),1)&gt;D$1,1,0),IF(IF(MOD((AK130+TIME(0,E131,0)),1)&lt;D$4,1,0),AK130+TIME(0,E131,0),(MOD(AK130+TIME(0,E131,0),1)-D$4)+D$1),"Under"),AK130)</f>
        <v>0.38819444443005413</v>
      </c>
      <c r="AL131" s="7">
        <f>IF(AJ131,AL130+E131,AL130)</f>
        <v>529</v>
      </c>
      <c r="AM131" s="10">
        <f>IF(AJ131,AM130-E131,AM130)</f>
        <v>191.75000000000023</v>
      </c>
      <c r="AN131" s="12"/>
      <c r="AO131" s="7"/>
      <c r="AP131" s="15">
        <f>IF(IF(AO131,1,0),IF(IF(MOD((AP130+TIME(0,E131,0)),1)&gt;D$1,1,0),IF(IF(MOD((AP130+TIME(0,E131,0)),1)&lt;D$4,1,0),AP130+TIME(0,E131,0),(MOD(AP130+TIME(0,E131,0),1)-D$4)+D$1),"Under"),AP130)</f>
        <v>0.40486111111515322</v>
      </c>
      <c r="AQ131" s="7">
        <f>IF(AO131,AQ130+E131,AQ130)</f>
        <v>553</v>
      </c>
      <c r="AR131" s="10">
        <f>IF(AO131,AR130-E131,AR130)</f>
        <v>167.75000000000023</v>
      </c>
      <c r="AS131" s="12"/>
      <c r="AT131" s="7"/>
      <c r="AU131" s="8">
        <f>IF(IF(AT131,1,0),IF(IF(MOD((AU130+TIME(0,E131,0)),1)&gt;D$1,1,0),IF(IF(MOD((AU130+TIME(0,E131,0)),1)&lt;D$4,1,0),AU130+TIME(0,E131,0),(MOD(AU130+TIME(0,E131,0),1)-D$4)+D$1),"Under"),AU130)</f>
        <v>0.43819444444864825</v>
      </c>
      <c r="AV131" s="7">
        <f>IF(AT131,AV130+E131,AV130)</f>
        <v>601</v>
      </c>
      <c r="AW131" s="7">
        <f>IF(AT131,AW130-E131,AW130)</f>
        <v>119.75000000000023</v>
      </c>
      <c r="AY131" s="10"/>
      <c r="AZ131" s="8">
        <f>IF(IF(AY131,1,0),IF(IF(MOD((AZ130+TIME(0,E131,0)),1)&gt;D$1,1,0),IF(IF(MOD((AZ130+TIME(0,E131,0)),1)&lt;D$4,1,0),AZ130+TIME(0,E131,0),(MOD(AZ130+TIME(0,E131,0),1)-D$4)+D$1),"Under"),AZ130)</f>
        <v>0.44027777775934529</v>
      </c>
      <c r="BA131" s="7">
        <f>IF(AY131,BA130+E131,BA130)</f>
        <v>604</v>
      </c>
      <c r="BB131" s="10">
        <f>IF(AY131,BB130-E131,BB130)</f>
        <v>116.75000000000023</v>
      </c>
      <c r="BC131"/>
      <c r="BD131" s="10"/>
      <c r="BE131" s="8">
        <f>IF(IF(BD131,1,0),IF(IF(MOD((BE130+TIME(0,E131,0)),1)&gt;D$1,1,0),IF(IF(MOD((BE130+TIME(0,E131,0)),1)&lt;D$4,1,0),BE130+TIME(0,E131,0),(MOD(BE130+TIME(0,E131,0),1)-D$4)+D$1),"Under"),BE130)</f>
        <v>0.3479166666471023</v>
      </c>
      <c r="BF131" s="18">
        <f>IF(BD131,BF130+E131,BF130)</f>
        <v>471</v>
      </c>
      <c r="BG131" s="10">
        <f>IF(BD131,BG130-E131,BG130)</f>
        <v>249.75000000000023</v>
      </c>
    </row>
    <row r="132" spans="1:59" hidden="1" x14ac:dyDescent="0.25">
      <c r="A132" s="17">
        <f>'St5 Input'!A117</f>
        <v>3</v>
      </c>
      <c r="B132" s="17">
        <f>'St5 Input'!B117</f>
        <v>3380</v>
      </c>
      <c r="C132" s="17" t="str">
        <f>'St5 Input'!C117</f>
        <v xml:space="preserve"> Degabond CS</v>
      </c>
      <c r="D132" s="20">
        <f>'St5 Input'!D117</f>
        <v>5</v>
      </c>
      <c r="E132" s="20">
        <f t="shared" si="56"/>
        <v>5</v>
      </c>
      <c r="F132" s="10">
        <f>K132+P132+U132+AE132+AJ132+Z132+AO132+AT132+AY132+BD132</f>
        <v>1</v>
      </c>
      <c r="G132" s="20" t="str">
        <f>'St5 Input'!F117</f>
        <v xml:space="preserve"> MH</v>
      </c>
      <c r="H132" s="19" t="str">
        <f>'St5 Input'!G117</f>
        <v xml:space="preserve"> </v>
      </c>
      <c r="I132" s="8"/>
      <c r="K132" s="10"/>
      <c r="L132" s="8">
        <f t="shared" si="50"/>
        <v>42690.354166666664</v>
      </c>
      <c r="M132" s="10">
        <f t="shared" si="51"/>
        <v>0</v>
      </c>
      <c r="N132" s="10">
        <f t="shared" si="52"/>
        <v>720.75000000000023</v>
      </c>
      <c r="O132" s="12"/>
      <c r="P132" s="10"/>
      <c r="Q132" s="8">
        <f t="shared" si="53"/>
        <v>42690.354166666664</v>
      </c>
      <c r="R132" s="10">
        <f t="shared" si="54"/>
        <v>0</v>
      </c>
      <c r="S132" s="10">
        <f t="shared" si="55"/>
        <v>720.75000000000023</v>
      </c>
      <c r="T132" s="14"/>
      <c r="U132" s="7"/>
      <c r="V132" s="8">
        <f t="shared" si="47"/>
        <v>42690.354166666664</v>
      </c>
      <c r="W132" s="7">
        <f t="shared" si="48"/>
        <v>0</v>
      </c>
      <c r="X132" s="10">
        <f t="shared" si="49"/>
        <v>720.75000000000023</v>
      </c>
      <c r="Y132" s="14"/>
      <c r="Z132" s="7"/>
      <c r="AA132" s="8">
        <f>IF(IF(Z132,1,0),IF(IF(MOD((AA131+TIME(0,E132,0)),1)&gt;D$1,1,0),IF(IF(MOD((AA131+TIME(0,E132,0)),1)&lt;D$4,1,0),AA131+TIME(0,E132,0),(MOD(AA131+TIME(0,E132,0),1)-D$4)+D$1),"Under"),AA131)</f>
        <v>42690.354166666664</v>
      </c>
      <c r="AB132" s="10">
        <f>IF(Z132,AB131+E132,AB131)</f>
        <v>0</v>
      </c>
      <c r="AC132" s="10">
        <f>IF(Z132,AC131-E132,AC131)</f>
        <v>720.75000000000023</v>
      </c>
      <c r="AD132" s="14"/>
      <c r="AE132" s="7">
        <v>1</v>
      </c>
      <c r="AF132" s="8">
        <f>IF(IF(AE132,1,0),IF(IF(MOD((AF131+TIME(0,E132,0)),1)&gt;D$1,1,0),IF(IF(MOD((AF131+TIME(0,E132,0)),1)&lt;D$4,1,0),AF131+TIME(0,E132,0),(MOD(AF131+TIME(0,E132,0),1)-D$4)+D$1),"Under"),AF131)</f>
        <v>42690.420138888883</v>
      </c>
      <c r="AG132" s="7">
        <f>IF(P132,R131+E132,R131)</f>
        <v>0</v>
      </c>
      <c r="AH132" s="10">
        <f>IF(AE132,AH131-E132,AH131)</f>
        <v>625.75000000000023</v>
      </c>
      <c r="AI132" s="14"/>
      <c r="AJ132" s="7"/>
      <c r="AK132" s="8">
        <f>IF(IF(AJ132,1,0),IF(IF(MOD((AK131+TIME(0,E132,0)),1)&gt;D$1,1,0),IF(IF(MOD((AK131+TIME(0,E132,0)),1)&lt;D$4,1,0),AK131+TIME(0,E132,0),(MOD(AK131+TIME(0,E132,0),1)-D$4)+D$1),"Under"),AK131)</f>
        <v>0.38819444443005413</v>
      </c>
      <c r="AL132" s="7">
        <f>IF(AJ132,AL131+E132,AL131)</f>
        <v>529</v>
      </c>
      <c r="AM132" s="10">
        <f>IF(AJ132,AM131-E132,AM131)</f>
        <v>191.75000000000023</v>
      </c>
      <c r="AN132" s="12"/>
      <c r="AO132" s="7"/>
      <c r="AP132" s="15">
        <f>IF(IF(AO132,1,0),IF(IF(MOD((AP131+TIME(0,E132,0)),1)&gt;D$1,1,0),IF(IF(MOD((AP131+TIME(0,E132,0)),1)&lt;D$4,1,0),AP131+TIME(0,E132,0),(MOD(AP131+TIME(0,E132,0),1)-D$4)+D$1),"Under"),AP131)</f>
        <v>0.40486111111515322</v>
      </c>
      <c r="AQ132" s="7">
        <f>IF(AO132,AQ131+E132,AQ131)</f>
        <v>553</v>
      </c>
      <c r="AR132" s="10">
        <f>IF(AO132,AR131-E132,AR131)</f>
        <v>167.75000000000023</v>
      </c>
      <c r="AS132" s="12"/>
      <c r="AT132" s="7"/>
      <c r="AU132" s="8">
        <f>IF(IF(AT132,1,0),IF(IF(MOD((AU131+TIME(0,E132,0)),1)&gt;D$1,1,0),IF(IF(MOD((AU131+TIME(0,E132,0)),1)&lt;D$4,1,0),AU131+TIME(0,E132,0),(MOD(AU131+TIME(0,E132,0),1)-D$4)+D$1),"Under"),AU131)</f>
        <v>0.43819444444864825</v>
      </c>
      <c r="AV132" s="7">
        <f>IF(AT132,AV131+E132,AV131)</f>
        <v>601</v>
      </c>
      <c r="AW132" s="7">
        <f>IF(AT132,AW131-E132,AW131)</f>
        <v>119.75000000000023</v>
      </c>
      <c r="AY132" s="10"/>
      <c r="AZ132" s="8">
        <f>IF(IF(AY132,1,0),IF(IF(MOD((AZ131+TIME(0,E132,0)),1)&gt;D$1,1,0),IF(IF(MOD((AZ131+TIME(0,E132,0)),1)&lt;D$4,1,0),AZ131+TIME(0,E132,0),(MOD(AZ131+TIME(0,E132,0),1)-D$4)+D$1),"Under"),AZ131)</f>
        <v>0.44027777775934529</v>
      </c>
      <c r="BA132" s="7">
        <f>IF(AY132,BA131+E132,BA131)</f>
        <v>604</v>
      </c>
      <c r="BB132" s="10">
        <f>IF(AY132,BB131-E132,BB131)</f>
        <v>116.75000000000023</v>
      </c>
      <c r="BC132"/>
      <c r="BD132" s="10"/>
      <c r="BE132" s="8">
        <f>IF(IF(BD132,1,0),IF(IF(MOD((BE131+TIME(0,E132,0)),1)&gt;D$1,1,0),IF(IF(MOD((BE131+TIME(0,E132,0)),1)&lt;D$4,1,0),BE131+TIME(0,E132,0),(MOD(BE131+TIME(0,E132,0),1)-D$4)+D$1),"Under"),BE131)</f>
        <v>0.3479166666471023</v>
      </c>
      <c r="BF132" s="18">
        <f>IF(BD132,BF131+E132,BF131)</f>
        <v>471</v>
      </c>
      <c r="BG132" s="10">
        <f>IF(BD132,BG131-E132,BG131)</f>
        <v>249.75000000000023</v>
      </c>
    </row>
    <row r="133" spans="1:59" hidden="1" x14ac:dyDescent="0.25">
      <c r="A133" s="17">
        <f>'St5 Input'!A118</f>
        <v>3</v>
      </c>
      <c r="B133" s="17">
        <f>'St5 Input'!B118</f>
        <v>3390</v>
      </c>
      <c r="C133" s="17" t="str">
        <f>'St5 Input'!C118</f>
        <v xml:space="preserve"> Hang CS Metal</v>
      </c>
      <c r="D133" s="20">
        <f>'St5 Input'!D118</f>
        <v>25</v>
      </c>
      <c r="E133" s="20">
        <f t="shared" si="56"/>
        <v>25</v>
      </c>
      <c r="F133" s="10">
        <f>K133+P133+U133+AE133+AJ133+Z133+AO133+AT133+AY133+BD133</f>
        <v>1</v>
      </c>
      <c r="G133" s="20" t="str">
        <f>'St5 Input'!F118</f>
        <v xml:space="preserve"> MH</v>
      </c>
      <c r="H133" s="19" t="str">
        <f>'St5 Input'!G118</f>
        <v xml:space="preserve"> </v>
      </c>
      <c r="I133" s="8"/>
      <c r="K133" s="10"/>
      <c r="L133" s="8">
        <f t="shared" ref="L133:L164" si="57">IF(IF(K133,1,0),IF(IF(MOD((L132+TIME(0,E133,0)),1)&gt;D$1,1,0),IF(IF(MOD((L132+TIME(0,E133,0)),1)&lt;D$4,1,0),L132+TIME(0,E133,0),(MOD(L132+TIME(0,E133,0),1)-D$4)+D$1),"Under"),L132)</f>
        <v>42690.354166666664</v>
      </c>
      <c r="M133" s="10">
        <f t="shared" ref="M133:M168" si="58">IF(K133,M132+E133,M132)</f>
        <v>0</v>
      </c>
      <c r="N133" s="10">
        <f t="shared" ref="N133:N168" si="59">IF(K133,N132-E133,N132)</f>
        <v>720.75000000000023</v>
      </c>
      <c r="O133" s="12"/>
      <c r="P133" s="10"/>
      <c r="Q133" s="8">
        <f t="shared" ref="Q133:Q164" si="60">IF(IF(P133,1,0),IF(IF(MOD((Q132+TIME(0,E133,0)),1)&gt;D$1,1,0),IF(IF(MOD((Q132+TIME(0,E133,0)),1)&lt;D$4,1,0),Q132+TIME(0,E133,0),(MOD(Q132+TIME(0,E133,0),1)-D$4)+D$1),"Under"),Q132)</f>
        <v>42690.354166666664</v>
      </c>
      <c r="R133" s="10">
        <f t="shared" ref="R133:R168" si="61">IF(P133,R132+E133,R132)</f>
        <v>0</v>
      </c>
      <c r="S133" s="10">
        <f t="shared" ref="S133:S168" si="62">IF(P133,S132-E133,S132)</f>
        <v>720.75000000000023</v>
      </c>
      <c r="T133" s="14"/>
      <c r="U133" s="7"/>
      <c r="V133" s="8">
        <f t="shared" si="47"/>
        <v>42690.354166666664</v>
      </c>
      <c r="W133" s="7">
        <f t="shared" si="48"/>
        <v>0</v>
      </c>
      <c r="X133" s="10">
        <f t="shared" si="49"/>
        <v>720.75000000000023</v>
      </c>
      <c r="Y133" s="14"/>
      <c r="Z133" s="7"/>
      <c r="AA133" s="8">
        <f>IF(IF(Z133,1,0),IF(IF(MOD((AA132+TIME(0,E133,0)),1)&gt;D$1,1,0),IF(IF(MOD((AA132+TIME(0,E133,0)),1)&lt;D$4,1,0),AA132+TIME(0,E133,0),(MOD(AA132+TIME(0,E133,0),1)-D$4)+D$1),"Under"),AA132)</f>
        <v>42690.354166666664</v>
      </c>
      <c r="AB133" s="10">
        <f>IF(Z133,AB132+E133,AB132)</f>
        <v>0</v>
      </c>
      <c r="AC133" s="10">
        <f>IF(Z133,AC132-E133,AC132)</f>
        <v>720.75000000000023</v>
      </c>
      <c r="AD133" s="14"/>
      <c r="AE133" s="7">
        <v>1</v>
      </c>
      <c r="AF133" s="8">
        <f>IF(IF(AE133,1,0),IF(IF(MOD((AF132+TIME(0,E133,0)),1)&gt;D$1,1,0),IF(IF(MOD((AF132+TIME(0,E133,0)),1)&lt;D$4,1,0),AF132+TIME(0,E133,0),(MOD(AF132+TIME(0,E133,0),1)-D$4)+D$1),"Under"),AF132)</f>
        <v>42690.437499999993</v>
      </c>
      <c r="AG133" s="7">
        <f>IF(P133,R132+E133,R132)</f>
        <v>0</v>
      </c>
      <c r="AH133" s="10">
        <f>IF(AE133,AH132-E133,AH132)</f>
        <v>600.75000000000023</v>
      </c>
      <c r="AI133" s="14"/>
      <c r="AJ133" s="7"/>
      <c r="AK133" s="8">
        <f>IF(IF(AJ133,1,0),IF(IF(MOD((AK132+TIME(0,E133,0)),1)&gt;D$1,1,0),IF(IF(MOD((AK132+TIME(0,E133,0)),1)&lt;D$4,1,0),AK132+TIME(0,E133,0),(MOD(AK132+TIME(0,E133,0),1)-D$4)+D$1),"Under"),AK132)</f>
        <v>0.38819444443005413</v>
      </c>
      <c r="AL133" s="7">
        <f>IF(AJ133,AL132+E133,AL132)</f>
        <v>529</v>
      </c>
      <c r="AM133" s="10">
        <f>IF(AJ133,AM132-E133,AM132)</f>
        <v>191.75000000000023</v>
      </c>
      <c r="AN133" s="12"/>
      <c r="AO133" s="7"/>
      <c r="AP133" s="15">
        <f>IF(IF(AO133,1,0),IF(IF(MOD((AP132+TIME(0,E133,0)),1)&gt;D$1,1,0),IF(IF(MOD((AP132+TIME(0,E133,0)),1)&lt;D$4,1,0),AP132+TIME(0,E133,0),(MOD(AP132+TIME(0,E133,0),1)-D$4)+D$1),"Under"),AP132)</f>
        <v>0.40486111111515322</v>
      </c>
      <c r="AQ133" s="7">
        <f>IF(AO133,AQ132+E133,AQ132)</f>
        <v>553</v>
      </c>
      <c r="AR133" s="10">
        <f>IF(AO133,AR132-E133,AR132)</f>
        <v>167.75000000000023</v>
      </c>
      <c r="AS133" s="12"/>
      <c r="AT133" s="7"/>
      <c r="AU133" s="8">
        <f>IF(IF(AT133,1,0),IF(IF(MOD((AU132+TIME(0,E133,0)),1)&gt;D$1,1,0),IF(IF(MOD((AU132+TIME(0,E133,0)),1)&lt;D$4,1,0),AU132+TIME(0,E133,0),(MOD(AU132+TIME(0,E133,0),1)-D$4)+D$1),"Under"),AU132)</f>
        <v>0.43819444444864825</v>
      </c>
      <c r="AV133" s="7">
        <f>IF(AT133,AV132+E133,AV132)</f>
        <v>601</v>
      </c>
      <c r="AW133" s="7">
        <f>IF(AT133,AW132-E133,AW132)</f>
        <v>119.75000000000023</v>
      </c>
      <c r="AY133" s="10"/>
      <c r="AZ133" s="8">
        <f>IF(IF(AY133,1,0),IF(IF(MOD((AZ132+TIME(0,E133,0)),1)&gt;D$1,1,0),IF(IF(MOD((AZ132+TIME(0,E133,0)),1)&lt;D$4,1,0),AZ132+TIME(0,E133,0),(MOD(AZ132+TIME(0,E133,0),1)-D$4)+D$1),"Under"),AZ132)</f>
        <v>0.44027777775934529</v>
      </c>
      <c r="BA133" s="7">
        <f>IF(AY133,BA132+E133,BA132)</f>
        <v>604</v>
      </c>
      <c r="BB133" s="10">
        <f>IF(AY133,BB132-E133,BB132)</f>
        <v>116.75000000000023</v>
      </c>
      <c r="BC133"/>
      <c r="BD133" s="10"/>
      <c r="BE133" s="8">
        <f>IF(IF(BD133,1,0),IF(IF(MOD((BE132+TIME(0,E133,0)),1)&gt;D$1,1,0),IF(IF(MOD((BE132+TIME(0,E133,0)),1)&lt;D$4,1,0),BE132+TIME(0,E133,0),(MOD(BE132+TIME(0,E133,0),1)-D$4)+D$1),"Under"),BE132)</f>
        <v>0.3479166666471023</v>
      </c>
      <c r="BF133" s="18">
        <f>IF(BD133,BF132+E133,BF132)</f>
        <v>471</v>
      </c>
      <c r="BG133" s="10">
        <f>IF(BD133,BG132-E133,BG132)</f>
        <v>249.75000000000023</v>
      </c>
    </row>
    <row r="134" spans="1:59" hidden="1" x14ac:dyDescent="0.25">
      <c r="A134" s="17">
        <f>'St5 Input'!A119</f>
        <v>3</v>
      </c>
      <c r="B134" s="17">
        <f>'St5 Input'!B119</f>
        <v>3420</v>
      </c>
      <c r="C134" s="17" t="str">
        <f>'St5 Input'!C119</f>
        <v xml:space="preserve"> Route CS Metal</v>
      </c>
      <c r="D134" s="20">
        <f>'St5 Input'!D119</f>
        <v>10</v>
      </c>
      <c r="E134" s="20">
        <f t="shared" si="56"/>
        <v>10</v>
      </c>
      <c r="F134" s="10">
        <f>K134+P134+U134+AE134+AJ134+Z134+AO134+AT134+AY134+BD134</f>
        <v>1</v>
      </c>
      <c r="G134" s="20" t="str">
        <f>'St5 Input'!F119</f>
        <v xml:space="preserve"> MH</v>
      </c>
      <c r="H134" s="19" t="str">
        <f>'St5 Input'!G119</f>
        <v xml:space="preserve"> </v>
      </c>
      <c r="I134" s="8"/>
      <c r="K134" s="10"/>
      <c r="L134" s="8">
        <f t="shared" si="57"/>
        <v>42690.354166666664</v>
      </c>
      <c r="M134" s="10">
        <f t="shared" si="58"/>
        <v>0</v>
      </c>
      <c r="N134" s="10">
        <f t="shared" si="59"/>
        <v>720.75000000000023</v>
      </c>
      <c r="O134" s="12"/>
      <c r="P134" s="10"/>
      <c r="Q134" s="8">
        <f t="shared" si="60"/>
        <v>42690.354166666664</v>
      </c>
      <c r="R134" s="10">
        <f t="shared" si="61"/>
        <v>0</v>
      </c>
      <c r="S134" s="10">
        <f t="shared" si="62"/>
        <v>720.75000000000023</v>
      </c>
      <c r="T134" s="14"/>
      <c r="U134" s="7"/>
      <c r="V134" s="8">
        <f t="shared" si="47"/>
        <v>42690.354166666664</v>
      </c>
      <c r="W134" s="7">
        <f t="shared" si="48"/>
        <v>0</v>
      </c>
      <c r="X134" s="10">
        <f t="shared" si="49"/>
        <v>720.75000000000023</v>
      </c>
      <c r="Y134" s="14"/>
      <c r="Z134" s="7"/>
      <c r="AA134" s="8">
        <f>IF(IF(Z134,1,0),IF(IF(MOD((AA133+TIME(0,E134,0)),1)&gt;D$1,1,0),IF(IF(MOD((AA133+TIME(0,E134,0)),1)&lt;D$4,1,0),AA133+TIME(0,E134,0),(MOD(AA133+TIME(0,E134,0),1)-D$4)+D$1),"Under"),AA133)</f>
        <v>42690.354166666664</v>
      </c>
      <c r="AB134" s="10">
        <f>IF(Z134,AB133+E134,AB133)</f>
        <v>0</v>
      </c>
      <c r="AC134" s="10">
        <f>IF(Z134,AC133-E134,AC133)</f>
        <v>720.75000000000023</v>
      </c>
      <c r="AD134" s="14"/>
      <c r="AE134" s="7">
        <v>1</v>
      </c>
      <c r="AF134" s="8">
        <f>IF(IF(AE134,1,0),IF(IF(MOD((AF133+TIME(0,E134,0)),1)&gt;D$1,1,0),IF(IF(MOD((AF133+TIME(0,E134,0)),1)&lt;D$4,1,0),AF133+TIME(0,E134,0),(MOD(AF133+TIME(0,E134,0),1)-D$4)+D$1),"Under"),AF133)</f>
        <v>42690.444444444438</v>
      </c>
      <c r="AG134" s="7">
        <f>IF(P134,R133+E134,R133)</f>
        <v>0</v>
      </c>
      <c r="AH134" s="10">
        <f>IF(AE134,AH133-E134,AH133)</f>
        <v>590.75000000000023</v>
      </c>
      <c r="AI134" s="14"/>
      <c r="AJ134" s="7"/>
      <c r="AK134" s="8">
        <f>IF(IF(AJ134,1,0),IF(IF(MOD((AK133+TIME(0,E134,0)),1)&gt;D$1,1,0),IF(IF(MOD((AK133+TIME(0,E134,0)),1)&lt;D$4,1,0),AK133+TIME(0,E134,0),(MOD(AK133+TIME(0,E134,0),1)-D$4)+D$1),"Under"),AK133)</f>
        <v>0.38819444443005413</v>
      </c>
      <c r="AL134" s="7">
        <f>IF(AJ134,AL133+E134,AL133)</f>
        <v>529</v>
      </c>
      <c r="AM134" s="10">
        <f>IF(AJ134,AM133-E134,AM133)</f>
        <v>191.75000000000023</v>
      </c>
      <c r="AN134" s="12"/>
      <c r="AO134" s="7"/>
      <c r="AP134" s="15">
        <f>IF(IF(AO134,1,0),IF(IF(MOD((AP133+TIME(0,E134,0)),1)&gt;D$1,1,0),IF(IF(MOD((AP133+TIME(0,E134,0)),1)&lt;D$4,1,0),AP133+TIME(0,E134,0),(MOD(AP133+TIME(0,E134,0),1)-D$4)+D$1),"Under"),AP133)</f>
        <v>0.40486111111515322</v>
      </c>
      <c r="AQ134" s="7">
        <f>IF(AO134,AQ133+E134,AQ133)</f>
        <v>553</v>
      </c>
      <c r="AR134" s="10">
        <f>IF(AO134,AR133-E134,AR133)</f>
        <v>167.75000000000023</v>
      </c>
      <c r="AS134" s="12"/>
      <c r="AT134" s="7"/>
      <c r="AU134" s="8">
        <f>IF(IF(AT134,1,0),IF(IF(MOD((AU133+TIME(0,E134,0)),1)&gt;D$1,1,0),IF(IF(MOD((AU133+TIME(0,E134,0)),1)&lt;D$4,1,0),AU133+TIME(0,E134,0),(MOD(AU133+TIME(0,E134,0),1)-D$4)+D$1),"Under"),AU133)</f>
        <v>0.43819444444864825</v>
      </c>
      <c r="AV134" s="7">
        <f>IF(AT134,AV133+E134,AV133)</f>
        <v>601</v>
      </c>
      <c r="AW134" s="7">
        <f>IF(AT134,AW133-E134,AW133)</f>
        <v>119.75000000000023</v>
      </c>
      <c r="AY134" s="10"/>
      <c r="AZ134" s="8">
        <f>IF(IF(AY134,1,0),IF(IF(MOD((AZ133+TIME(0,E134,0)),1)&gt;D$1,1,0),IF(IF(MOD((AZ133+TIME(0,E134,0)),1)&lt;D$4,1,0),AZ133+TIME(0,E134,0),(MOD(AZ133+TIME(0,E134,0),1)-D$4)+D$1),"Under"),AZ133)</f>
        <v>0.44027777775934529</v>
      </c>
      <c r="BA134" s="7">
        <f>IF(AY134,BA133+E134,BA133)</f>
        <v>604</v>
      </c>
      <c r="BB134" s="10">
        <f>IF(AY134,BB133-E134,BB133)</f>
        <v>116.75000000000023</v>
      </c>
      <c r="BC134"/>
      <c r="BD134" s="10"/>
      <c r="BE134" s="8">
        <f>IF(IF(BD134,1,0),IF(IF(MOD((BE133+TIME(0,E134,0)),1)&gt;D$1,1,0),IF(IF(MOD((BE133+TIME(0,E134,0)),1)&lt;D$4,1,0),BE133+TIME(0,E134,0),(MOD(BE133+TIME(0,E134,0),1)-D$4)+D$1),"Under"),BE133)</f>
        <v>0.3479166666471023</v>
      </c>
      <c r="BF134" s="18">
        <f>IF(BD134,BF133+E134,BF133)</f>
        <v>471</v>
      </c>
      <c r="BG134" s="10">
        <f>IF(BD134,BG133-E134,BG133)</f>
        <v>249.75000000000023</v>
      </c>
    </row>
    <row r="135" spans="1:59" hidden="1" x14ac:dyDescent="0.25">
      <c r="A135" s="17">
        <f>'St5 Input'!A120</f>
        <v>3</v>
      </c>
      <c r="B135" s="17">
        <f>'St5 Input'!B120</f>
        <v>3430</v>
      </c>
      <c r="C135" s="17" t="str">
        <f>'St5 Input'!C120</f>
        <v xml:space="preserve"> Prep for RS Metal</v>
      </c>
      <c r="D135" s="20">
        <f>'St5 Input'!D120</f>
        <v>1</v>
      </c>
      <c r="E135" s="20">
        <f t="shared" si="56"/>
        <v>1</v>
      </c>
      <c r="F135" s="10">
        <f>K135+P135+U135+AE135+AJ135+Z135+AO135+AT135+AY135+BD135</f>
        <v>1</v>
      </c>
      <c r="G135" s="20" t="str">
        <f>'St5 Input'!F120</f>
        <v xml:space="preserve"> MH</v>
      </c>
      <c r="H135" s="19" t="str">
        <f>'St5 Input'!G120</f>
        <v xml:space="preserve"> </v>
      </c>
      <c r="I135" s="8"/>
      <c r="K135" s="10"/>
      <c r="L135" s="8">
        <f t="shared" si="57"/>
        <v>42690.354166666664</v>
      </c>
      <c r="M135" s="10">
        <f t="shared" si="58"/>
        <v>0</v>
      </c>
      <c r="N135" s="10">
        <f t="shared" si="59"/>
        <v>720.75000000000023</v>
      </c>
      <c r="O135" s="12"/>
      <c r="P135" s="10"/>
      <c r="Q135" s="8">
        <f t="shared" si="60"/>
        <v>42690.354166666664</v>
      </c>
      <c r="R135" s="10">
        <f t="shared" si="61"/>
        <v>0</v>
      </c>
      <c r="S135" s="10">
        <f t="shared" si="62"/>
        <v>720.75000000000023</v>
      </c>
      <c r="T135" s="14"/>
      <c r="U135" s="7"/>
      <c r="V135" s="8">
        <f t="shared" si="47"/>
        <v>42690.354166666664</v>
      </c>
      <c r="W135" s="7">
        <f t="shared" si="48"/>
        <v>0</v>
      </c>
      <c r="X135" s="10">
        <f t="shared" si="49"/>
        <v>720.75000000000023</v>
      </c>
      <c r="Y135" s="14"/>
      <c r="Z135" s="7"/>
      <c r="AA135" s="8">
        <f>IF(IF(Z135,1,0),IF(IF(MOD((AA134+TIME(0,E135,0)),1)&gt;D$1,1,0),IF(IF(MOD((AA134+TIME(0,E135,0)),1)&lt;D$4,1,0),AA134+TIME(0,E135,0),(MOD(AA134+TIME(0,E135,0),1)-D$4)+D$1),"Under"),AA134)</f>
        <v>42690.354166666664</v>
      </c>
      <c r="AB135" s="10">
        <f>IF(Z135,AB134+E135,AB134)</f>
        <v>0</v>
      </c>
      <c r="AC135" s="10">
        <f>IF(Z135,AC134-E135,AC134)</f>
        <v>720.75000000000023</v>
      </c>
      <c r="AD135" s="14"/>
      <c r="AE135" s="7">
        <v>1</v>
      </c>
      <c r="AF135" s="8">
        <f>IF(IF(AE135,1,0),IF(IF(MOD((AF134+TIME(0,E135,0)),1)&gt;D$1,1,0),IF(IF(MOD((AF134+TIME(0,E135,0)),1)&lt;D$4,1,0),AF134+TIME(0,E135,0),(MOD(AF134+TIME(0,E135,0),1)-D$4)+D$1),"Under"),AF134)</f>
        <v>42690.445138888885</v>
      </c>
      <c r="AG135" s="7">
        <f>IF(P135,R134+E135,R134)</f>
        <v>0</v>
      </c>
      <c r="AH135" s="10">
        <f>IF(AE135,AH134-E135,AH134)</f>
        <v>589.75000000000023</v>
      </c>
      <c r="AI135" s="14"/>
      <c r="AJ135" s="7"/>
      <c r="AK135" s="8">
        <f>IF(IF(AJ135,1,0),IF(IF(MOD((AK134+TIME(0,E135,0)),1)&gt;D$1,1,0),IF(IF(MOD((AK134+TIME(0,E135,0)),1)&lt;D$4,1,0),AK134+TIME(0,E135,0),(MOD(AK134+TIME(0,E135,0),1)-D$4)+D$1),"Under"),AK134)</f>
        <v>0.38819444443005413</v>
      </c>
      <c r="AL135" s="7">
        <f>IF(AJ135,AL134+E135,AL134)</f>
        <v>529</v>
      </c>
      <c r="AM135" s="10">
        <f>IF(AJ135,AM134-E135,AM134)</f>
        <v>191.75000000000023</v>
      </c>
      <c r="AN135" s="12"/>
      <c r="AO135" s="7"/>
      <c r="AP135" s="15">
        <f>IF(IF(AO135,1,0),IF(IF(MOD((AP134+TIME(0,E135,0)),1)&gt;D$1,1,0),IF(IF(MOD((AP134+TIME(0,E135,0)),1)&lt;D$4,1,0),AP134+TIME(0,E135,0),(MOD(AP134+TIME(0,E135,0),1)-D$4)+D$1),"Under"),AP134)</f>
        <v>0.40486111111515322</v>
      </c>
      <c r="AQ135" s="7">
        <f>IF(AO135,AQ134+E135,AQ134)</f>
        <v>553</v>
      </c>
      <c r="AR135" s="10">
        <f>IF(AO135,AR134-E135,AR134)</f>
        <v>167.75000000000023</v>
      </c>
      <c r="AS135" s="12"/>
      <c r="AT135" s="7"/>
      <c r="AU135" s="8">
        <f>IF(IF(AT135,1,0),IF(IF(MOD((AU134+TIME(0,E135,0)),1)&gt;D$1,1,0),IF(IF(MOD((AU134+TIME(0,E135,0)),1)&lt;D$4,1,0),AU134+TIME(0,E135,0),(MOD(AU134+TIME(0,E135,0),1)-D$4)+D$1),"Under"),AU134)</f>
        <v>0.43819444444864825</v>
      </c>
      <c r="AV135" s="7">
        <f>IF(AT135,AV134+E135,AV134)</f>
        <v>601</v>
      </c>
      <c r="AW135" s="7">
        <f>IF(AT135,AW134-E135,AW134)</f>
        <v>119.75000000000023</v>
      </c>
      <c r="AY135" s="10"/>
      <c r="AZ135" s="8">
        <f>IF(IF(AY135,1,0),IF(IF(MOD((AZ134+TIME(0,E135,0)),1)&gt;D$1,1,0),IF(IF(MOD((AZ134+TIME(0,E135,0)),1)&lt;D$4,1,0),AZ134+TIME(0,E135,0),(MOD(AZ134+TIME(0,E135,0),1)-D$4)+D$1),"Under"),AZ134)</f>
        <v>0.44027777775934529</v>
      </c>
      <c r="BA135" s="7">
        <f>IF(AY135,BA134+E135,BA134)</f>
        <v>604</v>
      </c>
      <c r="BB135" s="10">
        <f>IF(AY135,BB134-E135,BB134)</f>
        <v>116.75000000000023</v>
      </c>
      <c r="BC135"/>
      <c r="BD135" s="10"/>
      <c r="BE135" s="8">
        <f>IF(IF(BD135,1,0),IF(IF(MOD((BE134+TIME(0,E135,0)),1)&gt;D$1,1,0),IF(IF(MOD((BE134+TIME(0,E135,0)),1)&lt;D$4,1,0),BE134+TIME(0,E135,0),(MOD(BE134+TIME(0,E135,0),1)-D$4)+D$1),"Under"),BE134)</f>
        <v>0.3479166666471023</v>
      </c>
      <c r="BF135" s="18">
        <f>IF(BD135,BF134+E135,BF134)</f>
        <v>471</v>
      </c>
      <c r="BG135" s="10">
        <f>IF(BD135,BG134-E135,BG134)</f>
        <v>249.75000000000023</v>
      </c>
    </row>
    <row r="136" spans="1:59" hidden="1" x14ac:dyDescent="0.25">
      <c r="A136" s="17">
        <f>'St5 Input'!A121</f>
        <v>3</v>
      </c>
      <c r="B136" s="17">
        <f>'St5 Input'!B121</f>
        <v>3440</v>
      </c>
      <c r="C136" s="17" t="str">
        <f>'St5 Input'!C121</f>
        <v xml:space="preserve"> Degabond RS</v>
      </c>
      <c r="D136" s="20">
        <f>'St5 Input'!D121</f>
        <v>5</v>
      </c>
      <c r="E136" s="20">
        <f t="shared" si="56"/>
        <v>5</v>
      </c>
      <c r="F136" s="10">
        <f>K136+P136+U136+AE136+AJ136+Z136+AO136+AT136+AY136+BD136</f>
        <v>1</v>
      </c>
      <c r="G136" s="20" t="str">
        <f>'St5 Input'!F121</f>
        <v xml:space="preserve"> MH</v>
      </c>
      <c r="H136" s="19" t="str">
        <f>'St5 Input'!G121</f>
        <v xml:space="preserve"> </v>
      </c>
      <c r="I136" s="8"/>
      <c r="K136" s="10"/>
      <c r="L136" s="8">
        <f t="shared" si="57"/>
        <v>42690.354166666664</v>
      </c>
      <c r="M136" s="10">
        <f t="shared" si="58"/>
        <v>0</v>
      </c>
      <c r="N136" s="10">
        <f t="shared" si="59"/>
        <v>720.75000000000023</v>
      </c>
      <c r="O136" s="12"/>
      <c r="P136" s="10"/>
      <c r="Q136" s="8">
        <f t="shared" si="60"/>
        <v>42690.354166666664</v>
      </c>
      <c r="R136" s="10">
        <f t="shared" si="61"/>
        <v>0</v>
      </c>
      <c r="S136" s="10">
        <f t="shared" si="62"/>
        <v>720.75000000000023</v>
      </c>
      <c r="T136" s="14"/>
      <c r="U136" s="7"/>
      <c r="V136" s="8">
        <f t="shared" si="47"/>
        <v>42690.354166666664</v>
      </c>
      <c r="W136" s="7">
        <f t="shared" si="48"/>
        <v>0</v>
      </c>
      <c r="X136" s="10">
        <f t="shared" si="49"/>
        <v>720.75000000000023</v>
      </c>
      <c r="Y136" s="14"/>
      <c r="Z136" s="7"/>
      <c r="AA136" s="8">
        <f>IF(IF(Z136,1,0),IF(IF(MOD((AA135+TIME(0,E136,0)),1)&gt;D$1,1,0),IF(IF(MOD((AA135+TIME(0,E136,0)),1)&lt;D$4,1,0),AA135+TIME(0,E136,0),(MOD(AA135+TIME(0,E136,0),1)-D$4)+D$1),"Under"),AA135)</f>
        <v>42690.354166666664</v>
      </c>
      <c r="AB136" s="10">
        <f>IF(Z136,AB135+E136,AB135)</f>
        <v>0</v>
      </c>
      <c r="AC136" s="10">
        <f>IF(Z136,AC135-E136,AC135)</f>
        <v>720.75000000000023</v>
      </c>
      <c r="AD136" s="14"/>
      <c r="AE136" s="7">
        <v>1</v>
      </c>
      <c r="AF136" s="8">
        <f>IF(IF(AE136,1,0),IF(IF(MOD((AF135+TIME(0,E136,0)),1)&gt;D$1,1,0),IF(IF(MOD((AF135+TIME(0,E136,0)),1)&lt;D$4,1,0),AF135+TIME(0,E136,0),(MOD(AF135+TIME(0,E136,0),1)-D$4)+D$1),"Under"),AF135)</f>
        <v>42690.448611111104</v>
      </c>
      <c r="AG136" s="7">
        <f>IF(P136,R135+E136,R135)</f>
        <v>0</v>
      </c>
      <c r="AH136" s="10">
        <f>IF(AE136,AH135-E136,AH135)</f>
        <v>584.75000000000023</v>
      </c>
      <c r="AI136" s="14"/>
      <c r="AJ136" s="7"/>
      <c r="AK136" s="8">
        <f>IF(IF(AJ136,1,0),IF(IF(MOD((AK135+TIME(0,E136,0)),1)&gt;D$1,1,0),IF(IF(MOD((AK135+TIME(0,E136,0)),1)&lt;D$4,1,0),AK135+TIME(0,E136,0),(MOD(AK135+TIME(0,E136,0),1)-D$4)+D$1),"Under"),AK135)</f>
        <v>0.38819444443005413</v>
      </c>
      <c r="AL136" s="7">
        <f>IF(AJ136,AL135+E136,AL135)</f>
        <v>529</v>
      </c>
      <c r="AM136" s="10">
        <f>IF(AJ136,AM135-E136,AM135)</f>
        <v>191.75000000000023</v>
      </c>
      <c r="AN136" s="12"/>
      <c r="AO136" s="7"/>
      <c r="AP136" s="15">
        <f>IF(IF(AO136,1,0),IF(IF(MOD((AP135+TIME(0,E136,0)),1)&gt;D$1,1,0),IF(IF(MOD((AP135+TIME(0,E136,0)),1)&lt;D$4,1,0),AP135+TIME(0,E136,0),(MOD(AP135+TIME(0,E136,0),1)-D$4)+D$1),"Under"),AP135)</f>
        <v>0.40486111111515322</v>
      </c>
      <c r="AQ136" s="7">
        <f>IF(AO136,AQ135+E136,AQ135)</f>
        <v>553</v>
      </c>
      <c r="AR136" s="10">
        <f>IF(AO136,AR135-E136,AR135)</f>
        <v>167.75000000000023</v>
      </c>
      <c r="AS136" s="12"/>
      <c r="AT136" s="7"/>
      <c r="AU136" s="8">
        <f>IF(IF(AT136,1,0),IF(IF(MOD((AU135+TIME(0,E136,0)),1)&gt;D$1,1,0),IF(IF(MOD((AU135+TIME(0,E136,0)),1)&lt;D$4,1,0),AU135+TIME(0,E136,0),(MOD(AU135+TIME(0,E136,0),1)-D$4)+D$1),"Under"),AU135)</f>
        <v>0.43819444444864825</v>
      </c>
      <c r="AV136" s="7">
        <f>IF(AT136,AV135+E136,AV135)</f>
        <v>601</v>
      </c>
      <c r="AW136" s="7">
        <f>IF(AT136,AW135-E136,AW135)</f>
        <v>119.75000000000023</v>
      </c>
      <c r="AY136" s="10"/>
      <c r="AZ136" s="8">
        <f>IF(IF(AY136,1,0),IF(IF(MOD((AZ135+TIME(0,E136,0)),1)&gt;D$1,1,0),IF(IF(MOD((AZ135+TIME(0,E136,0)),1)&lt;D$4,1,0),AZ135+TIME(0,E136,0),(MOD(AZ135+TIME(0,E136,0),1)-D$4)+D$1),"Under"),AZ135)</f>
        <v>0.44027777775934529</v>
      </c>
      <c r="BA136" s="7">
        <f>IF(AY136,BA135+E136,BA135)</f>
        <v>604</v>
      </c>
      <c r="BB136" s="10">
        <f>IF(AY136,BB135-E136,BB135)</f>
        <v>116.75000000000023</v>
      </c>
      <c r="BC136"/>
      <c r="BD136" s="10"/>
      <c r="BE136" s="8">
        <f>IF(IF(BD136,1,0),IF(IF(MOD((BE135+TIME(0,E136,0)),1)&gt;D$1,1,0),IF(IF(MOD((BE135+TIME(0,E136,0)),1)&lt;D$4,1,0),BE135+TIME(0,E136,0),(MOD(BE135+TIME(0,E136,0),1)-D$4)+D$1),"Under"),BE135)</f>
        <v>0.3479166666471023</v>
      </c>
      <c r="BF136" s="18">
        <f>IF(BD136,BF135+E136,BF135)</f>
        <v>471</v>
      </c>
      <c r="BG136" s="10">
        <f>IF(BD136,BG135-E136,BG135)</f>
        <v>249.75000000000023</v>
      </c>
    </row>
    <row r="137" spans="1:59" hidden="1" x14ac:dyDescent="0.25">
      <c r="A137" s="17">
        <f>'St5 Input'!A122</f>
        <v>3</v>
      </c>
      <c r="B137" s="17">
        <f>'St5 Input'!B122</f>
        <v>3450</v>
      </c>
      <c r="C137" s="17" t="str">
        <f>'St5 Input'!C122</f>
        <v xml:space="preserve"> Hang RS Metal</v>
      </c>
      <c r="D137" s="20">
        <f>'St5 Input'!D122</f>
        <v>25</v>
      </c>
      <c r="E137" s="20">
        <f t="shared" si="56"/>
        <v>25</v>
      </c>
      <c r="F137" s="10">
        <f>K137+P137+U137+AE137+AJ137+Z137+AO137+AT137+AY137+BD137</f>
        <v>1</v>
      </c>
      <c r="G137" s="20" t="str">
        <f>'St5 Input'!F122</f>
        <v xml:space="preserve"> MH</v>
      </c>
      <c r="H137" s="19" t="str">
        <f>'St5 Input'!G122</f>
        <v xml:space="preserve"> </v>
      </c>
      <c r="I137" s="8"/>
      <c r="K137" s="10"/>
      <c r="L137" s="8">
        <f t="shared" si="57"/>
        <v>42690.354166666664</v>
      </c>
      <c r="M137" s="10">
        <f t="shared" si="58"/>
        <v>0</v>
      </c>
      <c r="N137" s="10">
        <f t="shared" si="59"/>
        <v>720.75000000000023</v>
      </c>
      <c r="O137" s="12"/>
      <c r="P137" s="10"/>
      <c r="Q137" s="8">
        <f t="shared" si="60"/>
        <v>42690.354166666664</v>
      </c>
      <c r="R137" s="10">
        <f t="shared" si="61"/>
        <v>0</v>
      </c>
      <c r="S137" s="10">
        <f t="shared" si="62"/>
        <v>720.75000000000023</v>
      </c>
      <c r="T137" s="14"/>
      <c r="U137" s="7"/>
      <c r="V137" s="8">
        <f t="shared" si="47"/>
        <v>42690.354166666664</v>
      </c>
      <c r="W137" s="7">
        <f t="shared" si="48"/>
        <v>0</v>
      </c>
      <c r="X137" s="10">
        <f t="shared" si="49"/>
        <v>720.75000000000023</v>
      </c>
      <c r="Y137" s="14"/>
      <c r="Z137" s="7"/>
      <c r="AA137" s="8">
        <f>IF(IF(Z137,1,0),IF(IF(MOD((AA136+TIME(0,E137,0)),1)&gt;D$1,1,0),IF(IF(MOD((AA136+TIME(0,E137,0)),1)&lt;D$4,1,0),AA136+TIME(0,E137,0),(MOD(AA136+TIME(0,E137,0),1)-D$4)+D$1),"Under"),AA136)</f>
        <v>42690.354166666664</v>
      </c>
      <c r="AB137" s="10">
        <f>IF(Z137,AB136+E137,AB136)</f>
        <v>0</v>
      </c>
      <c r="AC137" s="10">
        <f>IF(Z137,AC136-E137,AC136)</f>
        <v>720.75000000000023</v>
      </c>
      <c r="AD137" s="14"/>
      <c r="AE137" s="7">
        <v>1</v>
      </c>
      <c r="AF137" s="8">
        <f>IF(IF(AE137,1,0),IF(IF(MOD((AF136+TIME(0,E137,0)),1)&gt;D$1,1,0),IF(IF(MOD((AF136+TIME(0,E137,0)),1)&lt;D$4,1,0),AF136+TIME(0,E137,0),(MOD(AF136+TIME(0,E137,0),1)-D$4)+D$1),"Under"),AF136)</f>
        <v>42690.465972222213</v>
      </c>
      <c r="AG137" s="7">
        <f>IF(P137,R136+E137,R136)</f>
        <v>0</v>
      </c>
      <c r="AH137" s="10">
        <f>IF(AE137,AH136-E137,AH136)</f>
        <v>559.75000000000023</v>
      </c>
      <c r="AI137" s="14"/>
      <c r="AJ137" s="7"/>
      <c r="AK137" s="8">
        <f>IF(IF(AJ137,1,0),IF(IF(MOD((AK136+TIME(0,E137,0)),1)&gt;D$1,1,0),IF(IF(MOD((AK136+TIME(0,E137,0)),1)&lt;D$4,1,0),AK136+TIME(0,E137,0),(MOD(AK136+TIME(0,E137,0),1)-D$4)+D$1),"Under"),AK136)</f>
        <v>0.38819444443005413</v>
      </c>
      <c r="AL137" s="7">
        <f>IF(AJ137,AL136+E137,AL136)</f>
        <v>529</v>
      </c>
      <c r="AM137" s="10">
        <f>IF(AJ137,AM136-E137,AM136)</f>
        <v>191.75000000000023</v>
      </c>
      <c r="AN137" s="12"/>
      <c r="AO137" s="7"/>
      <c r="AP137" s="15">
        <f>IF(IF(AO137,1,0),IF(IF(MOD((AP136+TIME(0,E137,0)),1)&gt;D$1,1,0),IF(IF(MOD((AP136+TIME(0,E137,0)),1)&lt;D$4,1,0),AP136+TIME(0,E137,0),(MOD(AP136+TIME(0,E137,0),1)-D$4)+D$1),"Under"),AP136)</f>
        <v>0.40486111111515322</v>
      </c>
      <c r="AQ137" s="7">
        <f>IF(AO137,AQ136+E137,AQ136)</f>
        <v>553</v>
      </c>
      <c r="AR137" s="10">
        <f>IF(AO137,AR136-E137,AR136)</f>
        <v>167.75000000000023</v>
      </c>
      <c r="AS137" s="12"/>
      <c r="AT137" s="7"/>
      <c r="AU137" s="8">
        <f>IF(IF(AT137,1,0),IF(IF(MOD((AU136+TIME(0,E137,0)),1)&gt;D$1,1,0),IF(IF(MOD((AU136+TIME(0,E137,0)),1)&lt;D$4,1,0),AU136+TIME(0,E137,0),(MOD(AU136+TIME(0,E137,0),1)-D$4)+D$1),"Under"),AU136)</f>
        <v>0.43819444444864825</v>
      </c>
      <c r="AV137" s="7">
        <f>IF(AT137,AV136+E137,AV136)</f>
        <v>601</v>
      </c>
      <c r="AW137" s="7">
        <f>IF(AT137,AW136-E137,AW136)</f>
        <v>119.75000000000023</v>
      </c>
      <c r="AY137" s="10"/>
      <c r="AZ137" s="8">
        <f>IF(IF(AY137,1,0),IF(IF(MOD((AZ136+TIME(0,E137,0)),1)&gt;D$1,1,0),IF(IF(MOD((AZ136+TIME(0,E137,0)),1)&lt;D$4,1,0),AZ136+TIME(0,E137,0),(MOD(AZ136+TIME(0,E137,0),1)-D$4)+D$1),"Under"),AZ136)</f>
        <v>0.44027777775934529</v>
      </c>
      <c r="BA137" s="7">
        <f>IF(AY137,BA136+E137,BA136)</f>
        <v>604</v>
      </c>
      <c r="BB137" s="10">
        <f>IF(AY137,BB136-E137,BB136)</f>
        <v>116.75000000000023</v>
      </c>
      <c r="BC137"/>
      <c r="BD137" s="10"/>
      <c r="BE137" s="8">
        <f>IF(IF(BD137,1,0),IF(IF(MOD((BE136+TIME(0,E137,0)),1)&gt;D$1,1,0),IF(IF(MOD((BE136+TIME(0,E137,0)),1)&lt;D$4,1,0),BE136+TIME(0,E137,0),(MOD(BE136+TIME(0,E137,0),1)-D$4)+D$1),"Under"),BE136)</f>
        <v>0.3479166666471023</v>
      </c>
      <c r="BF137" s="18">
        <f>IF(BD137,BF136+E137,BF136)</f>
        <v>471</v>
      </c>
      <c r="BG137" s="10">
        <f>IF(BD137,BG136-E137,BG136)</f>
        <v>249.75000000000023</v>
      </c>
    </row>
    <row r="138" spans="1:59" hidden="1" x14ac:dyDescent="0.25">
      <c r="A138" s="17">
        <f>'St5 Input'!A123</f>
        <v>3</v>
      </c>
      <c r="B138" s="17">
        <f>'St5 Input'!B123</f>
        <v>3480</v>
      </c>
      <c r="C138" s="17" t="str">
        <f>'St5 Input'!C123</f>
        <v xml:space="preserve"> Route RS Metal</v>
      </c>
      <c r="D138" s="20">
        <f>'St5 Input'!D123</f>
        <v>10</v>
      </c>
      <c r="E138" s="20">
        <f t="shared" si="56"/>
        <v>10</v>
      </c>
      <c r="F138" s="10">
        <f>K138+P138+U138+AE138+AJ138+Z138+AO138+AT138+AY138+BD138</f>
        <v>1</v>
      </c>
      <c r="G138" s="20" t="str">
        <f>'St5 Input'!F123</f>
        <v xml:space="preserve"> MH</v>
      </c>
      <c r="H138" s="19" t="str">
        <f>'St5 Input'!G123</f>
        <v xml:space="preserve"> </v>
      </c>
      <c r="I138" s="8"/>
      <c r="K138" s="10"/>
      <c r="L138" s="8">
        <f t="shared" si="57"/>
        <v>42690.354166666664</v>
      </c>
      <c r="M138" s="10">
        <f t="shared" si="58"/>
        <v>0</v>
      </c>
      <c r="N138" s="10">
        <f t="shared" si="59"/>
        <v>720.75000000000023</v>
      </c>
      <c r="O138" s="12"/>
      <c r="P138" s="10"/>
      <c r="Q138" s="8">
        <f t="shared" si="60"/>
        <v>42690.354166666664</v>
      </c>
      <c r="R138" s="10">
        <f t="shared" si="61"/>
        <v>0</v>
      </c>
      <c r="S138" s="10">
        <f t="shared" si="62"/>
        <v>720.75000000000023</v>
      </c>
      <c r="T138" s="14"/>
      <c r="U138" s="7"/>
      <c r="V138" s="8">
        <f t="shared" si="47"/>
        <v>42690.354166666664</v>
      </c>
      <c r="W138" s="7">
        <f t="shared" si="48"/>
        <v>0</v>
      </c>
      <c r="X138" s="10">
        <f t="shared" si="49"/>
        <v>720.75000000000023</v>
      </c>
      <c r="Y138" s="14"/>
      <c r="Z138" s="7"/>
      <c r="AA138" s="8">
        <f>IF(IF(Z138,1,0),IF(IF(MOD((AA137+TIME(0,E138,0)),1)&gt;D$1,1,0),IF(IF(MOD((AA137+TIME(0,E138,0)),1)&lt;D$4,1,0),AA137+TIME(0,E138,0),(MOD(AA137+TIME(0,E138,0),1)-D$4)+D$1),"Under"),AA137)</f>
        <v>42690.354166666664</v>
      </c>
      <c r="AB138" s="10">
        <f>IF(Z138,AB137+E138,AB137)</f>
        <v>0</v>
      </c>
      <c r="AC138" s="10">
        <f>IF(Z138,AC137-E138,AC137)</f>
        <v>720.75000000000023</v>
      </c>
      <c r="AD138" s="14"/>
      <c r="AE138" s="7">
        <v>1</v>
      </c>
      <c r="AF138" s="8">
        <f>IF(IF(AE138,1,0),IF(IF(MOD((AF137+TIME(0,E138,0)),1)&gt;D$1,1,0),IF(IF(MOD((AF137+TIME(0,E138,0)),1)&lt;D$4,1,0),AF137+TIME(0,E138,0),(MOD(AF137+TIME(0,E138,0),1)-D$4)+D$1),"Under"),AF137)</f>
        <v>42690.472916666658</v>
      </c>
      <c r="AG138" s="7">
        <f>IF(P138,R137+E138,R137)</f>
        <v>0</v>
      </c>
      <c r="AH138" s="10">
        <f>IF(AE138,AH137-E138,AH137)</f>
        <v>549.75000000000023</v>
      </c>
      <c r="AI138" s="14"/>
      <c r="AJ138" s="7"/>
      <c r="AK138" s="8">
        <f>IF(IF(AJ138,1,0),IF(IF(MOD((AK137+TIME(0,E138,0)),1)&gt;D$1,1,0),IF(IF(MOD((AK137+TIME(0,E138,0)),1)&lt;D$4,1,0),AK137+TIME(0,E138,0),(MOD(AK137+TIME(0,E138,0),1)-D$4)+D$1),"Under"),AK137)</f>
        <v>0.38819444443005413</v>
      </c>
      <c r="AL138" s="7">
        <f>IF(AJ138,AL137+E138,AL137)</f>
        <v>529</v>
      </c>
      <c r="AM138" s="10">
        <f>IF(AJ138,AM137-E138,AM137)</f>
        <v>191.75000000000023</v>
      </c>
      <c r="AN138" s="12"/>
      <c r="AO138" s="7"/>
      <c r="AP138" s="15">
        <f>IF(IF(AO138,1,0),IF(IF(MOD((AP137+TIME(0,E138,0)),1)&gt;D$1,1,0),IF(IF(MOD((AP137+TIME(0,E138,0)),1)&lt;D$4,1,0),AP137+TIME(0,E138,0),(MOD(AP137+TIME(0,E138,0),1)-D$4)+D$1),"Under"),AP137)</f>
        <v>0.40486111111515322</v>
      </c>
      <c r="AQ138" s="7">
        <f>IF(AO138,AQ137+E138,AQ137)</f>
        <v>553</v>
      </c>
      <c r="AR138" s="10">
        <f>IF(AO138,AR137-E138,AR137)</f>
        <v>167.75000000000023</v>
      </c>
      <c r="AS138" s="12"/>
      <c r="AT138" s="7"/>
      <c r="AU138" s="8">
        <f>IF(IF(AT138,1,0),IF(IF(MOD((AU137+TIME(0,E138,0)),1)&gt;D$1,1,0),IF(IF(MOD((AU137+TIME(0,E138,0)),1)&lt;D$4,1,0),AU137+TIME(0,E138,0),(MOD(AU137+TIME(0,E138,0),1)-D$4)+D$1),"Under"),AU137)</f>
        <v>0.43819444444864825</v>
      </c>
      <c r="AV138" s="7">
        <f>IF(AT138,AV137+E138,AV137)</f>
        <v>601</v>
      </c>
      <c r="AW138" s="7">
        <f>IF(AT138,AW137-E138,AW137)</f>
        <v>119.75000000000023</v>
      </c>
      <c r="AY138" s="10"/>
      <c r="AZ138" s="8">
        <f>IF(IF(AY138,1,0),IF(IF(MOD((AZ137+TIME(0,E138,0)),1)&gt;D$1,1,0),IF(IF(MOD((AZ137+TIME(0,E138,0)),1)&lt;D$4,1,0),AZ137+TIME(0,E138,0),(MOD(AZ137+TIME(0,E138,0),1)-D$4)+D$1),"Under"),AZ137)</f>
        <v>0.44027777775934529</v>
      </c>
      <c r="BA138" s="7">
        <f>IF(AY138,BA137+E138,BA137)</f>
        <v>604</v>
      </c>
      <c r="BB138" s="10">
        <f>IF(AY138,BB137-E138,BB137)</f>
        <v>116.75000000000023</v>
      </c>
      <c r="BC138"/>
      <c r="BD138" s="10"/>
      <c r="BE138" s="8">
        <f>IF(IF(BD138,1,0),IF(IF(MOD((BE137+TIME(0,E138,0)),1)&gt;D$1,1,0),IF(IF(MOD((BE137+TIME(0,E138,0)),1)&lt;D$4,1,0),BE137+TIME(0,E138,0),(MOD(BE137+TIME(0,E138,0),1)-D$4)+D$1),"Under"),BE137)</f>
        <v>0.3479166666471023</v>
      </c>
      <c r="BF138" s="18">
        <f>IF(BD138,BF137+E138,BF137)</f>
        <v>471</v>
      </c>
      <c r="BG138" s="10">
        <f>IF(BD138,BG137-E138,BG137)</f>
        <v>249.75000000000023</v>
      </c>
    </row>
    <row r="139" spans="1:59" hidden="1" x14ac:dyDescent="0.25">
      <c r="A139" s="17">
        <f>'St5 Input'!A124</f>
        <v>3</v>
      </c>
      <c r="B139" s="17">
        <f>'St5 Input'!B124</f>
        <v>3510</v>
      </c>
      <c r="C139" s="17" t="str">
        <f>'St5 Input'!C124</f>
        <v xml:space="preserve"> Prep Front End Metal</v>
      </c>
      <c r="D139" s="20">
        <f>'St5 Input'!D124</f>
        <v>5</v>
      </c>
      <c r="E139" s="20">
        <f t="shared" si="56"/>
        <v>5</v>
      </c>
      <c r="F139" s="10">
        <f>K139+P139+U139+AE139+AJ139+Z139+AO139+AT139+AY139+BD139</f>
        <v>1</v>
      </c>
      <c r="G139" s="20" t="str">
        <f>'St5 Input'!F124</f>
        <v xml:space="preserve"> MH</v>
      </c>
      <c r="H139" s="19" t="str">
        <f>'St5 Input'!G124</f>
        <v xml:space="preserve"> </v>
      </c>
      <c r="I139" s="8"/>
      <c r="K139" s="10"/>
      <c r="L139" s="8">
        <f t="shared" si="57"/>
        <v>42690.354166666664</v>
      </c>
      <c r="M139" s="10">
        <f t="shared" si="58"/>
        <v>0</v>
      </c>
      <c r="N139" s="10">
        <f t="shared" si="59"/>
        <v>720.75000000000023</v>
      </c>
      <c r="O139" s="12"/>
      <c r="P139" s="10"/>
      <c r="Q139" s="8">
        <f t="shared" si="60"/>
        <v>42690.354166666664</v>
      </c>
      <c r="R139" s="10">
        <f t="shared" si="61"/>
        <v>0</v>
      </c>
      <c r="S139" s="10">
        <f t="shared" si="62"/>
        <v>720.75000000000023</v>
      </c>
      <c r="T139" s="14"/>
      <c r="U139" s="7"/>
      <c r="V139" s="8">
        <f t="shared" si="47"/>
        <v>42690.354166666664</v>
      </c>
      <c r="W139" s="7">
        <f t="shared" si="48"/>
        <v>0</v>
      </c>
      <c r="X139" s="10">
        <f t="shared" si="49"/>
        <v>720.75000000000023</v>
      </c>
      <c r="Y139" s="14"/>
      <c r="Z139" s="7"/>
      <c r="AA139" s="8">
        <f>IF(IF(Z139,1,0),IF(IF(MOD((AA138+TIME(0,E139,0)),1)&gt;D$1,1,0),IF(IF(MOD((AA138+TIME(0,E139,0)),1)&lt;D$4,1,0),AA138+TIME(0,E139,0),(MOD(AA138+TIME(0,E139,0),1)-D$4)+D$1),"Under"),AA138)</f>
        <v>42690.354166666664</v>
      </c>
      <c r="AB139" s="10">
        <f>IF(Z139,AB138+E139,AB138)</f>
        <v>0</v>
      </c>
      <c r="AC139" s="10">
        <f>IF(Z139,AC138-E139,AC138)</f>
        <v>720.75000000000023</v>
      </c>
      <c r="AD139" s="14"/>
      <c r="AE139" s="7">
        <v>1</v>
      </c>
      <c r="AF139" s="8">
        <f>IF(IF(AE139,1,0),IF(IF(MOD((AF138+TIME(0,E139,0)),1)&gt;D$1,1,0),IF(IF(MOD((AF138+TIME(0,E139,0)),1)&lt;D$4,1,0),AF138+TIME(0,E139,0),(MOD(AF138+TIME(0,E139,0),1)-D$4)+D$1),"Under"),AF138)</f>
        <v>42690.476388888877</v>
      </c>
      <c r="AG139" s="7">
        <f>IF(P139,R138+E139,R138)</f>
        <v>0</v>
      </c>
      <c r="AH139" s="10">
        <f>IF(AE139,AH138-E139,AH138)</f>
        <v>544.75000000000023</v>
      </c>
      <c r="AI139" s="14"/>
      <c r="AJ139" s="7"/>
      <c r="AK139" s="8">
        <f>IF(IF(AJ139,1,0),IF(IF(MOD((AK138+TIME(0,E139,0)),1)&gt;D$1,1,0),IF(IF(MOD((AK138+TIME(0,E139,0)),1)&lt;D$4,1,0),AK138+TIME(0,E139,0),(MOD(AK138+TIME(0,E139,0),1)-D$4)+D$1),"Under"),AK138)</f>
        <v>0.38819444443005413</v>
      </c>
      <c r="AL139" s="7">
        <f>IF(AJ139,AL138+E139,AL138)</f>
        <v>529</v>
      </c>
      <c r="AM139" s="10">
        <f>IF(AJ139,AM138-E139,AM138)</f>
        <v>191.75000000000023</v>
      </c>
      <c r="AN139" s="12"/>
      <c r="AO139" s="7"/>
      <c r="AP139" s="15">
        <f>IF(IF(AO139,1,0),IF(IF(MOD((AP138+TIME(0,E139,0)),1)&gt;D$1,1,0),IF(IF(MOD((AP138+TIME(0,E139,0)),1)&lt;D$4,1,0),AP138+TIME(0,E139,0),(MOD(AP138+TIME(0,E139,0),1)-D$4)+D$1),"Under"),AP138)</f>
        <v>0.40486111111515322</v>
      </c>
      <c r="AQ139" s="7">
        <f>IF(AO139,AQ138+E139,AQ138)</f>
        <v>553</v>
      </c>
      <c r="AR139" s="10">
        <f>IF(AO139,AR138-E139,AR138)</f>
        <v>167.75000000000023</v>
      </c>
      <c r="AS139" s="12"/>
      <c r="AT139" s="7"/>
      <c r="AU139" s="8">
        <f>IF(IF(AT139,1,0),IF(IF(MOD((AU138+TIME(0,E139,0)),1)&gt;D$1,1,0),IF(IF(MOD((AU138+TIME(0,E139,0)),1)&lt;D$4,1,0),AU138+TIME(0,E139,0),(MOD(AU138+TIME(0,E139,0),1)-D$4)+D$1),"Under"),AU138)</f>
        <v>0.43819444444864825</v>
      </c>
      <c r="AV139" s="7">
        <f>IF(AT139,AV138+E139,AV138)</f>
        <v>601</v>
      </c>
      <c r="AW139" s="7">
        <f>IF(AT139,AW138-E139,AW138)</f>
        <v>119.75000000000023</v>
      </c>
      <c r="AY139" s="10"/>
      <c r="AZ139" s="8">
        <f>IF(IF(AY139,1,0),IF(IF(MOD((AZ138+TIME(0,E139,0)),1)&gt;D$1,1,0),IF(IF(MOD((AZ138+TIME(0,E139,0)),1)&lt;D$4,1,0),AZ138+TIME(0,E139,0),(MOD(AZ138+TIME(0,E139,0),1)-D$4)+D$1),"Under"),AZ138)</f>
        <v>0.44027777775934529</v>
      </c>
      <c r="BA139" s="7">
        <f>IF(AY139,BA138+E139,BA138)</f>
        <v>604</v>
      </c>
      <c r="BB139" s="10">
        <f>IF(AY139,BB138-E139,BB138)</f>
        <v>116.75000000000023</v>
      </c>
      <c r="BC139"/>
      <c r="BD139" s="10"/>
      <c r="BE139" s="8">
        <f>IF(IF(BD139,1,0),IF(IF(MOD((BE138+TIME(0,E139,0)),1)&gt;D$1,1,0),IF(IF(MOD((BE138+TIME(0,E139,0)),1)&lt;D$4,1,0),BE138+TIME(0,E139,0),(MOD(BE138+TIME(0,E139,0),1)-D$4)+D$1),"Under"),BE138)</f>
        <v>0.3479166666471023</v>
      </c>
      <c r="BF139" s="18">
        <f>IF(BD139,BF138+E139,BF138)</f>
        <v>471</v>
      </c>
      <c r="BG139" s="10">
        <f>IF(BD139,BG138-E139,BG138)</f>
        <v>249.75000000000023</v>
      </c>
    </row>
    <row r="140" spans="1:59" hidden="1" x14ac:dyDescent="0.25">
      <c r="A140" s="17">
        <f>'St5 Input'!A125</f>
        <v>3</v>
      </c>
      <c r="B140" s="17">
        <f>'St5 Input'!B125</f>
        <v>3520</v>
      </c>
      <c r="C140" s="17" t="str">
        <f>'St5 Input'!C125</f>
        <v xml:space="preserve"> Metal Front End</v>
      </c>
      <c r="D140" s="20">
        <f>'St5 Input'!D125</f>
        <v>25</v>
      </c>
      <c r="E140" s="20">
        <f t="shared" si="56"/>
        <v>25</v>
      </c>
      <c r="F140" s="10">
        <f>K140+P140+U140+AE140+AJ140+Z140+AO140+AT140+AY140+BD140</f>
        <v>1</v>
      </c>
      <c r="G140" s="20" t="str">
        <f>'St5 Input'!F125</f>
        <v xml:space="preserve"> MH</v>
      </c>
      <c r="H140" s="19" t="str">
        <f>'St5 Input'!G125</f>
        <v xml:space="preserve"> </v>
      </c>
      <c r="I140" s="8"/>
      <c r="K140" s="10"/>
      <c r="L140" s="8">
        <f t="shared" si="57"/>
        <v>42690.354166666664</v>
      </c>
      <c r="M140" s="10">
        <f t="shared" si="58"/>
        <v>0</v>
      </c>
      <c r="N140" s="10">
        <f t="shared" si="59"/>
        <v>720.75000000000023</v>
      </c>
      <c r="O140" s="12"/>
      <c r="P140" s="10"/>
      <c r="Q140" s="8">
        <f t="shared" si="60"/>
        <v>42690.354166666664</v>
      </c>
      <c r="R140" s="10">
        <f t="shared" si="61"/>
        <v>0</v>
      </c>
      <c r="S140" s="10">
        <f t="shared" si="62"/>
        <v>720.75000000000023</v>
      </c>
      <c r="T140" s="14"/>
      <c r="U140" s="7"/>
      <c r="V140" s="8">
        <f t="shared" si="47"/>
        <v>42690.354166666664</v>
      </c>
      <c r="W140" s="7">
        <f t="shared" si="48"/>
        <v>0</v>
      </c>
      <c r="X140" s="10">
        <f t="shared" si="49"/>
        <v>720.75000000000023</v>
      </c>
      <c r="Y140" s="14"/>
      <c r="Z140" s="7"/>
      <c r="AA140" s="8">
        <f>IF(IF(Z140,1,0),IF(IF(MOD((AA139+TIME(0,E140,0)),1)&gt;D$1,1,0),IF(IF(MOD((AA139+TIME(0,E140,0)),1)&lt;D$4,1,0),AA139+TIME(0,E140,0),(MOD(AA139+TIME(0,E140,0),1)-D$4)+D$1),"Under"),AA139)</f>
        <v>42690.354166666664</v>
      </c>
      <c r="AB140" s="10">
        <f>IF(Z140,AB139+E140,AB139)</f>
        <v>0</v>
      </c>
      <c r="AC140" s="10">
        <f>IF(Z140,AC139-E140,AC139)</f>
        <v>720.75000000000023</v>
      </c>
      <c r="AD140" s="14"/>
      <c r="AE140" s="7">
        <v>1</v>
      </c>
      <c r="AF140" s="8">
        <f>IF(IF(AE140,1,0),IF(IF(MOD((AF139+TIME(0,E140,0)),1)&gt;D$1,1,0),IF(IF(MOD((AF139+TIME(0,E140,0)),1)&lt;D$4,1,0),AF139+TIME(0,E140,0),(MOD(AF139+TIME(0,E140,0),1)-D$4)+D$1),"Under"),AF139)</f>
        <v>42690.493749999987</v>
      </c>
      <c r="AG140" s="7">
        <f>IF(P140,R139+E140,R139)</f>
        <v>0</v>
      </c>
      <c r="AH140" s="10">
        <f>IF(AE140,AH139-E140,AH139)</f>
        <v>519.75000000000023</v>
      </c>
      <c r="AI140" s="14"/>
      <c r="AJ140" s="7"/>
      <c r="AK140" s="8">
        <f>IF(IF(AJ140,1,0),IF(IF(MOD((AK139+TIME(0,E140,0)),1)&gt;D$1,1,0),IF(IF(MOD((AK139+TIME(0,E140,0)),1)&lt;D$4,1,0),AK139+TIME(0,E140,0),(MOD(AK139+TIME(0,E140,0),1)-D$4)+D$1),"Under"),AK139)</f>
        <v>0.38819444443005413</v>
      </c>
      <c r="AL140" s="7">
        <f>IF(AJ140,AL139+E140,AL139)</f>
        <v>529</v>
      </c>
      <c r="AM140" s="10">
        <f>IF(AJ140,AM139-E140,AM139)</f>
        <v>191.75000000000023</v>
      </c>
      <c r="AN140" s="12"/>
      <c r="AO140" s="7"/>
      <c r="AP140" s="15">
        <f>IF(IF(AO140,1,0),IF(IF(MOD((AP139+TIME(0,E140,0)),1)&gt;D$1,1,0),IF(IF(MOD((AP139+TIME(0,E140,0)),1)&lt;D$4,1,0),AP139+TIME(0,E140,0),(MOD(AP139+TIME(0,E140,0),1)-D$4)+D$1),"Under"),AP139)</f>
        <v>0.40486111111515322</v>
      </c>
      <c r="AQ140" s="7">
        <f>IF(AO140,AQ139+E140,AQ139)</f>
        <v>553</v>
      </c>
      <c r="AR140" s="10">
        <f>IF(AO140,AR139-E140,AR139)</f>
        <v>167.75000000000023</v>
      </c>
      <c r="AS140" s="12"/>
      <c r="AT140" s="7"/>
      <c r="AU140" s="8">
        <f>IF(IF(AT140,1,0),IF(IF(MOD((AU139+TIME(0,E140,0)),1)&gt;D$1,1,0),IF(IF(MOD((AU139+TIME(0,E140,0)),1)&lt;D$4,1,0),AU139+TIME(0,E140,0),(MOD(AU139+TIME(0,E140,0),1)-D$4)+D$1),"Under"),AU139)</f>
        <v>0.43819444444864825</v>
      </c>
      <c r="AV140" s="7">
        <f>IF(AT140,AV139+E140,AV139)</f>
        <v>601</v>
      </c>
      <c r="AW140" s="7">
        <f>IF(AT140,AW139-E140,AW139)</f>
        <v>119.75000000000023</v>
      </c>
      <c r="AY140" s="10"/>
      <c r="AZ140" s="8">
        <f>IF(IF(AY140,1,0),IF(IF(MOD((AZ139+TIME(0,E140,0)),1)&gt;D$1,1,0),IF(IF(MOD((AZ139+TIME(0,E140,0)),1)&lt;D$4,1,0),AZ139+TIME(0,E140,0),(MOD(AZ139+TIME(0,E140,0),1)-D$4)+D$1),"Under"),AZ139)</f>
        <v>0.44027777775934529</v>
      </c>
      <c r="BA140" s="7">
        <f>IF(AY140,BA139+E140,BA139)</f>
        <v>604</v>
      </c>
      <c r="BB140" s="10">
        <f>IF(AY140,BB139-E140,BB139)</f>
        <v>116.75000000000023</v>
      </c>
      <c r="BC140"/>
      <c r="BD140" s="10"/>
      <c r="BE140" s="8">
        <f>IF(IF(BD140,1,0),IF(IF(MOD((BE139+TIME(0,E140,0)),1)&gt;D$1,1,0),IF(IF(MOD((BE139+TIME(0,E140,0)),1)&lt;D$4,1,0),BE139+TIME(0,E140,0),(MOD(BE139+TIME(0,E140,0),1)-D$4)+D$1),"Under"),BE139)</f>
        <v>0.3479166666471023</v>
      </c>
      <c r="BF140" s="18">
        <f>IF(BD140,BF139+E140,BF139)</f>
        <v>471</v>
      </c>
      <c r="BG140" s="10">
        <f>IF(BD140,BG139-E140,BG139)</f>
        <v>249.75000000000023</v>
      </c>
    </row>
    <row r="141" spans="1:59" hidden="1" x14ac:dyDescent="0.25">
      <c r="A141" s="17">
        <f>'St5 Input'!A126</f>
        <v>3</v>
      </c>
      <c r="B141" s="17">
        <f>'St5 Input'!B126</f>
        <v>3530</v>
      </c>
      <c r="C141" s="17" t="str">
        <f>'St5 Input'!C126</f>
        <v xml:space="preserve"> Gravel Guard</v>
      </c>
      <c r="D141" s="20">
        <f>'St5 Input'!D126</f>
        <v>20</v>
      </c>
      <c r="E141" s="20">
        <f t="shared" si="56"/>
        <v>20</v>
      </c>
      <c r="F141" s="10">
        <f>K141+P141+U141+AE141+AJ141+Z141+AO141+AT141+AY141+BD141</f>
        <v>1</v>
      </c>
      <c r="G141" s="20" t="str">
        <f>'St5 Input'!F126</f>
        <v xml:space="preserve"> MH</v>
      </c>
      <c r="H141" s="19" t="str">
        <f>'St5 Input'!G126</f>
        <v xml:space="preserve"> </v>
      </c>
      <c r="I141" s="8"/>
      <c r="K141" s="10"/>
      <c r="L141" s="8">
        <f t="shared" si="57"/>
        <v>42690.354166666664</v>
      </c>
      <c r="M141" s="10">
        <f t="shared" si="58"/>
        <v>0</v>
      </c>
      <c r="N141" s="10">
        <f t="shared" si="59"/>
        <v>720.75000000000023</v>
      </c>
      <c r="O141" s="12"/>
      <c r="P141" s="10"/>
      <c r="Q141" s="8">
        <f t="shared" si="60"/>
        <v>42690.354166666664</v>
      </c>
      <c r="R141" s="10">
        <f t="shared" si="61"/>
        <v>0</v>
      </c>
      <c r="S141" s="10">
        <f t="shared" si="62"/>
        <v>720.75000000000023</v>
      </c>
      <c r="T141" s="14"/>
      <c r="U141" s="7"/>
      <c r="V141" s="8">
        <f t="shared" si="47"/>
        <v>42690.354166666664</v>
      </c>
      <c r="W141" s="7">
        <f t="shared" si="48"/>
        <v>0</v>
      </c>
      <c r="X141" s="10">
        <f t="shared" si="49"/>
        <v>720.75000000000023</v>
      </c>
      <c r="Y141" s="14"/>
      <c r="Z141" s="7"/>
      <c r="AA141" s="8">
        <f>IF(IF(Z141,1,0),IF(IF(MOD((AA140+TIME(0,E141,0)),1)&gt;D$1,1,0),IF(IF(MOD((AA140+TIME(0,E141,0)),1)&lt;D$4,1,0),AA140+TIME(0,E141,0),(MOD(AA140+TIME(0,E141,0),1)-D$4)+D$1),"Under"),AA140)</f>
        <v>42690.354166666664</v>
      </c>
      <c r="AB141" s="10">
        <f>IF(Z141,AB140+E141,AB140)</f>
        <v>0</v>
      </c>
      <c r="AC141" s="10">
        <f>IF(Z141,AC140-E141,AC140)</f>
        <v>720.75000000000023</v>
      </c>
      <c r="AD141" s="14"/>
      <c r="AE141" s="7">
        <v>1</v>
      </c>
      <c r="AF141" s="8">
        <f>IF(IF(AE141,1,0),IF(IF(MOD((AF140+TIME(0,E141,0)),1)&gt;D$1,1,0),IF(IF(MOD((AF140+TIME(0,E141,0)),1)&lt;D$4,1,0),AF140+TIME(0,E141,0),(MOD(AF140+TIME(0,E141,0),1)-D$4)+D$1),"Under"),AF140)</f>
        <v>42690.507638888877</v>
      </c>
      <c r="AG141" s="7">
        <f>IF(P141,R140+E141,R140)</f>
        <v>0</v>
      </c>
      <c r="AH141" s="10">
        <f>IF(AE141,AH140-E141,AH140)</f>
        <v>499.75000000000023</v>
      </c>
      <c r="AI141" s="14"/>
      <c r="AJ141" s="7"/>
      <c r="AK141" s="8">
        <f>IF(IF(AJ141,1,0),IF(IF(MOD((AK140+TIME(0,E141,0)),1)&gt;D$1,1,0),IF(IF(MOD((AK140+TIME(0,E141,0)),1)&lt;D$4,1,0),AK140+TIME(0,E141,0),(MOD(AK140+TIME(0,E141,0),1)-D$4)+D$1),"Under"),AK140)</f>
        <v>0.38819444443005413</v>
      </c>
      <c r="AL141" s="7">
        <f>IF(AJ141,AL140+E141,AL140)</f>
        <v>529</v>
      </c>
      <c r="AM141" s="10">
        <f>IF(AJ141,AM140-E141,AM140)</f>
        <v>191.75000000000023</v>
      </c>
      <c r="AN141" s="12"/>
      <c r="AO141" s="7"/>
      <c r="AP141" s="15">
        <f>IF(IF(AO141,1,0),IF(IF(MOD((AP140+TIME(0,E141,0)),1)&gt;D$1,1,0),IF(IF(MOD((AP140+TIME(0,E141,0)),1)&lt;D$4,1,0),AP140+TIME(0,E141,0),(MOD(AP140+TIME(0,E141,0),1)-D$4)+D$1),"Under"),AP140)</f>
        <v>0.40486111111515322</v>
      </c>
      <c r="AQ141" s="7">
        <f>IF(AO141,AQ140+E141,AQ140)</f>
        <v>553</v>
      </c>
      <c r="AR141" s="10">
        <f>IF(AO141,AR140-E141,AR140)</f>
        <v>167.75000000000023</v>
      </c>
      <c r="AS141" s="12"/>
      <c r="AT141" s="7"/>
      <c r="AU141" s="8">
        <f>IF(IF(AT141,1,0),IF(IF(MOD((AU140+TIME(0,E141,0)),1)&gt;D$1,1,0),IF(IF(MOD((AU140+TIME(0,E141,0)),1)&lt;D$4,1,0),AU140+TIME(0,E141,0),(MOD(AU140+TIME(0,E141,0),1)-D$4)+D$1),"Under"),AU140)</f>
        <v>0.43819444444864825</v>
      </c>
      <c r="AV141" s="7">
        <f>IF(AT141,AV140+E141,AV140)</f>
        <v>601</v>
      </c>
      <c r="AW141" s="7">
        <f>IF(AT141,AW140-E141,AW140)</f>
        <v>119.75000000000023</v>
      </c>
      <c r="AY141" s="10"/>
      <c r="AZ141" s="8">
        <f>IF(IF(AY141,1,0),IF(IF(MOD((AZ140+TIME(0,E141,0)),1)&gt;D$1,1,0),IF(IF(MOD((AZ140+TIME(0,E141,0)),1)&lt;D$4,1,0),AZ140+TIME(0,E141,0),(MOD(AZ140+TIME(0,E141,0),1)-D$4)+D$1),"Under"),AZ140)</f>
        <v>0.44027777775934529</v>
      </c>
      <c r="BA141" s="7">
        <f>IF(AY141,BA140+E141,BA140)</f>
        <v>604</v>
      </c>
      <c r="BB141" s="10">
        <f>IF(AY141,BB140-E141,BB140)</f>
        <v>116.75000000000023</v>
      </c>
      <c r="BC141"/>
      <c r="BD141" s="10"/>
      <c r="BE141" s="8">
        <f>IF(IF(BD141,1,0),IF(IF(MOD((BE140+TIME(0,E141,0)),1)&gt;D$1,1,0),IF(IF(MOD((BE140+TIME(0,E141,0)),1)&lt;D$4,1,0),BE140+TIME(0,E141,0),(MOD(BE140+TIME(0,E141,0),1)-D$4)+D$1),"Under"),BE140)</f>
        <v>0.3479166666471023</v>
      </c>
      <c r="BF141" s="18">
        <f>IF(BD141,BF140+E141,BF140)</f>
        <v>471</v>
      </c>
      <c r="BG141" s="10">
        <f>IF(BD141,BG140-E141,BG140)</f>
        <v>249.75000000000023</v>
      </c>
    </row>
    <row r="142" spans="1:59" hidden="1" x14ac:dyDescent="0.25">
      <c r="A142" s="17">
        <f>'St5 Input'!A127</f>
        <v>3</v>
      </c>
      <c r="B142" s="17">
        <f>'St5 Input'!B127</f>
        <v>3540</v>
      </c>
      <c r="C142" s="17" t="str">
        <f>'St5 Input'!C127</f>
        <v xml:space="preserve"> Front Trim Pieces</v>
      </c>
      <c r="D142" s="20">
        <f>'St5 Input'!D127</f>
        <v>15</v>
      </c>
      <c r="E142" s="20">
        <f t="shared" si="56"/>
        <v>15</v>
      </c>
      <c r="F142" s="10">
        <f>K142+P142+U142+AE142+AJ142+Z142+AO142+AT142+AY142+BD142</f>
        <v>1</v>
      </c>
      <c r="G142" s="20" t="str">
        <f>'St5 Input'!F127</f>
        <v xml:space="preserve"> MH</v>
      </c>
      <c r="H142" s="19" t="str">
        <f>'St5 Input'!G127</f>
        <v xml:space="preserve"> </v>
      </c>
      <c r="I142" s="8"/>
      <c r="K142" s="10"/>
      <c r="L142" s="8">
        <f t="shared" si="57"/>
        <v>42690.354166666664</v>
      </c>
      <c r="M142" s="10">
        <f t="shared" si="58"/>
        <v>0</v>
      </c>
      <c r="N142" s="10">
        <f t="shared" si="59"/>
        <v>720.75000000000023</v>
      </c>
      <c r="O142" s="12"/>
      <c r="P142" s="10"/>
      <c r="Q142" s="8">
        <f t="shared" si="60"/>
        <v>42690.354166666664</v>
      </c>
      <c r="R142" s="10">
        <f t="shared" si="61"/>
        <v>0</v>
      </c>
      <c r="S142" s="10">
        <f t="shared" si="62"/>
        <v>720.75000000000023</v>
      </c>
      <c r="T142" s="14"/>
      <c r="U142" s="7"/>
      <c r="V142" s="8">
        <f t="shared" si="47"/>
        <v>42690.354166666664</v>
      </c>
      <c r="W142" s="7">
        <f t="shared" si="48"/>
        <v>0</v>
      </c>
      <c r="X142" s="10">
        <f t="shared" si="49"/>
        <v>720.75000000000023</v>
      </c>
      <c r="Y142" s="14"/>
      <c r="Z142" s="7"/>
      <c r="AA142" s="8">
        <f>IF(IF(Z142,1,0),IF(IF(MOD((AA141+TIME(0,E142,0)),1)&gt;D$1,1,0),IF(IF(MOD((AA141+TIME(0,E142,0)),1)&lt;D$4,1,0),AA141+TIME(0,E142,0),(MOD(AA141+TIME(0,E142,0),1)-D$4)+D$1),"Under"),AA141)</f>
        <v>42690.354166666664</v>
      </c>
      <c r="AB142" s="10">
        <f>IF(Z142,AB141+E142,AB141)</f>
        <v>0</v>
      </c>
      <c r="AC142" s="10">
        <f>IF(Z142,AC141-E142,AC141)</f>
        <v>720.75000000000023</v>
      </c>
      <c r="AD142" s="14"/>
      <c r="AE142" s="7">
        <v>1</v>
      </c>
      <c r="AF142" s="8">
        <f>IF(IF(AE142,1,0),IF(IF(MOD((AF141+TIME(0,E142,0)),1)&gt;D$1,1,0),IF(IF(MOD((AF141+TIME(0,E142,0)),1)&lt;D$4,1,0),AF141+TIME(0,E142,0),(MOD(AF141+TIME(0,E142,0),1)-D$4)+D$1),"Under"),AF141)</f>
        <v>42690.518055555542</v>
      </c>
      <c r="AG142" s="7">
        <f>IF(P142,R141+E142,R141)</f>
        <v>0</v>
      </c>
      <c r="AH142" s="10">
        <f>IF(AE142,AH141-E142,AH141)</f>
        <v>484.75000000000023</v>
      </c>
      <c r="AI142" s="14"/>
      <c r="AJ142" s="7"/>
      <c r="AK142" s="8">
        <f>IF(IF(AJ142,1,0),IF(IF(MOD((AK141+TIME(0,E142,0)),1)&gt;D$1,1,0),IF(IF(MOD((AK141+TIME(0,E142,0)),1)&lt;D$4,1,0),AK141+TIME(0,E142,0),(MOD(AK141+TIME(0,E142,0),1)-D$4)+D$1),"Under"),AK141)</f>
        <v>0.38819444443005413</v>
      </c>
      <c r="AL142" s="7">
        <f>IF(AJ142,AL141+E142,AL141)</f>
        <v>529</v>
      </c>
      <c r="AM142" s="10">
        <f>IF(AJ142,AM141-E142,AM141)</f>
        <v>191.75000000000023</v>
      </c>
      <c r="AN142" s="12"/>
      <c r="AO142" s="7"/>
      <c r="AP142" s="15">
        <f>IF(IF(AO142,1,0),IF(IF(MOD((AP141+TIME(0,E142,0)),1)&gt;D$1,1,0),IF(IF(MOD((AP141+TIME(0,E142,0)),1)&lt;D$4,1,0),AP141+TIME(0,E142,0),(MOD(AP141+TIME(0,E142,0),1)-D$4)+D$1),"Under"),AP141)</f>
        <v>0.40486111111515322</v>
      </c>
      <c r="AQ142" s="7">
        <f>IF(AO142,AQ141+E142,AQ141)</f>
        <v>553</v>
      </c>
      <c r="AR142" s="10">
        <f>IF(AO142,AR141-E142,AR141)</f>
        <v>167.75000000000023</v>
      </c>
      <c r="AS142" s="12"/>
      <c r="AT142" s="7"/>
      <c r="AU142" s="8">
        <f>IF(IF(AT142,1,0),IF(IF(MOD((AU141+TIME(0,E142,0)),1)&gt;D$1,1,0),IF(IF(MOD((AU141+TIME(0,E142,0)),1)&lt;D$4,1,0),AU141+TIME(0,E142,0),(MOD(AU141+TIME(0,E142,0),1)-D$4)+D$1),"Under"),AU141)</f>
        <v>0.43819444444864825</v>
      </c>
      <c r="AV142" s="7">
        <f>IF(AT142,AV141+E142,AV141)</f>
        <v>601</v>
      </c>
      <c r="AW142" s="7">
        <f>IF(AT142,AW141-E142,AW141)</f>
        <v>119.75000000000023</v>
      </c>
      <c r="AY142" s="10"/>
      <c r="AZ142" s="8">
        <f>IF(IF(AY142,1,0),IF(IF(MOD((AZ141+TIME(0,E142,0)),1)&gt;D$1,1,0),IF(IF(MOD((AZ141+TIME(0,E142,0)),1)&lt;D$4,1,0),AZ141+TIME(0,E142,0),(MOD(AZ141+TIME(0,E142,0),1)-D$4)+D$1),"Under"),AZ141)</f>
        <v>0.44027777775934529</v>
      </c>
      <c r="BA142" s="7">
        <f>IF(AY142,BA141+E142,BA141)</f>
        <v>604</v>
      </c>
      <c r="BB142" s="10">
        <f>IF(AY142,BB141-E142,BB141)</f>
        <v>116.75000000000023</v>
      </c>
      <c r="BC142"/>
      <c r="BD142" s="10"/>
      <c r="BE142" s="8">
        <f>IF(IF(BD142,1,0),IF(IF(MOD((BE141+TIME(0,E142,0)),1)&gt;D$1,1,0),IF(IF(MOD((BE141+TIME(0,E142,0)),1)&lt;D$4,1,0),BE141+TIME(0,E142,0),(MOD(BE141+TIME(0,E142,0),1)-D$4)+D$1),"Under"),BE141)</f>
        <v>0.3479166666471023</v>
      </c>
      <c r="BF142" s="18">
        <f>IF(BD142,BF141+E142,BF141)</f>
        <v>471</v>
      </c>
      <c r="BG142" s="10">
        <f>IF(BD142,BG141-E142,BG141)</f>
        <v>249.75000000000023</v>
      </c>
    </row>
    <row r="143" spans="1:59" hidden="1" x14ac:dyDescent="0.25">
      <c r="A143" s="17">
        <f>'St5 Input'!A128</f>
        <v>3</v>
      </c>
      <c r="B143" s="17">
        <f>'St5 Input'!B128</f>
        <v>3550</v>
      </c>
      <c r="C143" s="17" t="str">
        <f>'St5 Input'!C128</f>
        <v xml:space="preserve"> Route Baggage Doors</v>
      </c>
      <c r="D143" s="20">
        <f>'St5 Input'!D128</f>
        <v>5</v>
      </c>
      <c r="E143" s="20">
        <f t="shared" si="56"/>
        <v>5</v>
      </c>
      <c r="F143" s="10">
        <f>K143+P143+U143+AE143+AJ143+Z143+AO143+AT143+AY143+BD143</f>
        <v>1</v>
      </c>
      <c r="G143" s="20" t="str">
        <f>'St5 Input'!F128</f>
        <v xml:space="preserve"> MH</v>
      </c>
      <c r="H143" s="19" t="str">
        <f>'St5 Input'!G128</f>
        <v xml:space="preserve"> </v>
      </c>
      <c r="I143" s="8"/>
      <c r="K143" s="10"/>
      <c r="L143" s="8">
        <f t="shared" si="57"/>
        <v>42690.354166666664</v>
      </c>
      <c r="M143" s="10">
        <f t="shared" si="58"/>
        <v>0</v>
      </c>
      <c r="N143" s="10">
        <f t="shared" si="59"/>
        <v>720.75000000000023</v>
      </c>
      <c r="O143" s="12"/>
      <c r="P143" s="10"/>
      <c r="Q143" s="8">
        <f t="shared" si="60"/>
        <v>42690.354166666664</v>
      </c>
      <c r="R143" s="10">
        <f t="shared" si="61"/>
        <v>0</v>
      </c>
      <c r="S143" s="10">
        <f t="shared" si="62"/>
        <v>720.75000000000023</v>
      </c>
      <c r="T143" s="14"/>
      <c r="U143" s="7"/>
      <c r="V143" s="8">
        <f t="shared" si="47"/>
        <v>42690.354166666664</v>
      </c>
      <c r="W143" s="7">
        <f t="shared" si="48"/>
        <v>0</v>
      </c>
      <c r="X143" s="10">
        <f t="shared" si="49"/>
        <v>720.75000000000023</v>
      </c>
      <c r="Y143" s="14"/>
      <c r="Z143" s="7"/>
      <c r="AA143" s="8">
        <f>IF(IF(Z143,1,0),IF(IF(MOD((AA142+TIME(0,E143,0)),1)&gt;D$1,1,0),IF(IF(MOD((AA142+TIME(0,E143,0)),1)&lt;D$4,1,0),AA142+TIME(0,E143,0),(MOD(AA142+TIME(0,E143,0),1)-D$4)+D$1),"Under"),AA142)</f>
        <v>42690.354166666664</v>
      </c>
      <c r="AB143" s="10">
        <f>IF(Z143,AB142+E143,AB142)</f>
        <v>0</v>
      </c>
      <c r="AC143" s="10">
        <f>IF(Z143,AC142-E143,AC142)</f>
        <v>720.75000000000023</v>
      </c>
      <c r="AD143" s="14"/>
      <c r="AE143" s="7">
        <v>1</v>
      </c>
      <c r="AF143" s="8">
        <f>IF(IF(AE143,1,0),IF(IF(MOD((AF142+TIME(0,E143,0)),1)&gt;D$1,1,0),IF(IF(MOD((AF142+TIME(0,E143,0)),1)&lt;D$4,1,0),AF142+TIME(0,E143,0),(MOD(AF142+TIME(0,E143,0),1)-D$4)+D$1),"Under"),AF142)</f>
        <v>42690.521527777761</v>
      </c>
      <c r="AG143" s="7">
        <f>IF(P143,R142+E143,R142)</f>
        <v>0</v>
      </c>
      <c r="AH143" s="10">
        <f>IF(AE143,AH142-E143,AH142)</f>
        <v>479.75000000000023</v>
      </c>
      <c r="AI143" s="14"/>
      <c r="AJ143" s="7"/>
      <c r="AK143" s="8">
        <f>IF(IF(AJ143,1,0),IF(IF(MOD((AK142+TIME(0,E143,0)),1)&gt;D$1,1,0),IF(IF(MOD((AK142+TIME(0,E143,0)),1)&lt;D$4,1,0),AK142+TIME(0,E143,0),(MOD(AK142+TIME(0,E143,0),1)-D$4)+D$1),"Under"),AK142)</f>
        <v>0.38819444443005413</v>
      </c>
      <c r="AL143" s="7">
        <f>IF(AJ143,AL142+E143,AL142)</f>
        <v>529</v>
      </c>
      <c r="AM143" s="10">
        <f>IF(AJ143,AM142-E143,AM142)</f>
        <v>191.75000000000023</v>
      </c>
      <c r="AN143" s="12"/>
      <c r="AO143" s="7"/>
      <c r="AP143" s="15">
        <f>IF(IF(AO143,1,0),IF(IF(MOD((AP142+TIME(0,E143,0)),1)&gt;D$1,1,0),IF(IF(MOD((AP142+TIME(0,E143,0)),1)&lt;D$4,1,0),AP142+TIME(0,E143,0),(MOD(AP142+TIME(0,E143,0),1)-D$4)+D$1),"Under"),AP142)</f>
        <v>0.40486111111515322</v>
      </c>
      <c r="AQ143" s="7">
        <f>IF(AO143,AQ142+E143,AQ142)</f>
        <v>553</v>
      </c>
      <c r="AR143" s="10">
        <f>IF(AO143,AR142-E143,AR142)</f>
        <v>167.75000000000023</v>
      </c>
      <c r="AS143" s="12"/>
      <c r="AT143" s="7"/>
      <c r="AU143" s="8">
        <f>IF(IF(AT143,1,0),IF(IF(MOD((AU142+TIME(0,E143,0)),1)&gt;D$1,1,0),IF(IF(MOD((AU142+TIME(0,E143,0)),1)&lt;D$4,1,0),AU142+TIME(0,E143,0),(MOD(AU142+TIME(0,E143,0),1)-D$4)+D$1),"Under"),AU142)</f>
        <v>0.43819444444864825</v>
      </c>
      <c r="AV143" s="7">
        <f>IF(AT143,AV142+E143,AV142)</f>
        <v>601</v>
      </c>
      <c r="AW143" s="7">
        <f>IF(AT143,AW142-E143,AW142)</f>
        <v>119.75000000000023</v>
      </c>
      <c r="AY143" s="10"/>
      <c r="AZ143" s="8">
        <f>IF(IF(AY143,1,0),IF(IF(MOD((AZ142+TIME(0,E143,0)),1)&gt;D$1,1,0),IF(IF(MOD((AZ142+TIME(0,E143,0)),1)&lt;D$4,1,0),AZ142+TIME(0,E143,0),(MOD(AZ142+TIME(0,E143,0),1)-D$4)+D$1),"Under"),AZ142)</f>
        <v>0.44027777775934529</v>
      </c>
      <c r="BA143" s="7">
        <f>IF(AY143,BA142+E143,BA142)</f>
        <v>604</v>
      </c>
      <c r="BB143" s="10">
        <f>IF(AY143,BB142-E143,BB142)</f>
        <v>116.75000000000023</v>
      </c>
      <c r="BC143"/>
      <c r="BD143" s="10"/>
      <c r="BE143" s="8">
        <f>IF(IF(BD143,1,0),IF(IF(MOD((BE142+TIME(0,E143,0)),1)&gt;D$1,1,0),IF(IF(MOD((BE142+TIME(0,E143,0)),1)&lt;D$4,1,0),BE142+TIME(0,E143,0),(MOD(BE142+TIME(0,E143,0),1)-D$4)+D$1),"Under"),BE142)</f>
        <v>0.3479166666471023</v>
      </c>
      <c r="BF143" s="18">
        <f>IF(BD143,BF142+E143,BF142)</f>
        <v>471</v>
      </c>
      <c r="BG143" s="10">
        <f>IF(BD143,BG142-E143,BG142)</f>
        <v>249.75000000000023</v>
      </c>
    </row>
    <row r="144" spans="1:59" hidden="1" x14ac:dyDescent="0.25">
      <c r="A144" s="17">
        <f>'St5 Input'!A129</f>
        <v>3</v>
      </c>
      <c r="B144" s="17">
        <f>'St5 Input'!B129</f>
        <v>3560</v>
      </c>
      <c r="C144" s="17" t="str">
        <f>'St5 Input'!C129</f>
        <v xml:space="preserve"> Set Furnace and Install Furnace Vent</v>
      </c>
      <c r="D144" s="20">
        <f>'St5 Input'!D129</f>
        <v>17</v>
      </c>
      <c r="E144" s="20">
        <f t="shared" si="56"/>
        <v>17</v>
      </c>
      <c r="F144" s="10">
        <f>K144+P144+U144+AE144+AJ144+Z144+AO144+AT144+AY144+BD144</f>
        <v>1</v>
      </c>
      <c r="G144" s="20" t="str">
        <f>'St5 Input'!F129</f>
        <v xml:space="preserve"> JR</v>
      </c>
      <c r="H144" s="19" t="str">
        <f>'St5 Input'!G129</f>
        <v xml:space="preserve"> </v>
      </c>
      <c r="I144" s="8"/>
      <c r="K144" s="10"/>
      <c r="L144" s="8">
        <f t="shared" si="57"/>
        <v>42690.354166666664</v>
      </c>
      <c r="M144" s="10">
        <f t="shared" si="58"/>
        <v>0</v>
      </c>
      <c r="N144" s="10">
        <f t="shared" si="59"/>
        <v>720.75000000000023</v>
      </c>
      <c r="O144" s="12"/>
      <c r="P144" s="10"/>
      <c r="Q144" s="8">
        <f t="shared" si="60"/>
        <v>42690.354166666664</v>
      </c>
      <c r="R144" s="10">
        <f t="shared" si="61"/>
        <v>0</v>
      </c>
      <c r="S144" s="10">
        <f t="shared" si="62"/>
        <v>720.75000000000023</v>
      </c>
      <c r="T144" s="14"/>
      <c r="U144" s="7"/>
      <c r="V144" s="8">
        <f t="shared" si="47"/>
        <v>42690.354166666664</v>
      </c>
      <c r="W144" s="7">
        <f t="shared" si="48"/>
        <v>0</v>
      </c>
      <c r="X144" s="10">
        <f t="shared" si="49"/>
        <v>720.75000000000023</v>
      </c>
      <c r="Y144" s="14"/>
      <c r="Z144" s="7"/>
      <c r="AA144" s="8">
        <f>IF(IF(Z144,1,0),IF(IF(MOD((AA143+TIME(0,E144,0)),1)&gt;D$1,1,0),IF(IF(MOD((AA143+TIME(0,E144,0)),1)&lt;D$4,1,0),AA143+TIME(0,E144,0),(MOD(AA143+TIME(0,E144,0),1)-D$4)+D$1),"Under"),AA143)</f>
        <v>42690.354166666664</v>
      </c>
      <c r="AB144" s="10">
        <f>IF(Z144,AB143+E144,AB143)</f>
        <v>0</v>
      </c>
      <c r="AC144" s="10">
        <f>IF(Z144,AC143-E144,AC143)</f>
        <v>720.75000000000023</v>
      </c>
      <c r="AD144" s="14"/>
      <c r="AE144" s="7"/>
      <c r="AF144" s="8">
        <f>IF(IF(AE144,1,0),IF(IF(MOD((AF143+TIME(0,E144,0)),1)&gt;D$1,1,0),IF(IF(MOD((AF143+TIME(0,E144,0)),1)&lt;D$4,1,0),AF143+TIME(0,E144,0),(MOD(AF143+TIME(0,E144,0),1)-D$4)+D$1),"Under"),AF143)</f>
        <v>42690.521527777761</v>
      </c>
      <c r="AG144" s="7">
        <f>IF(P144,R143+E144,R143)</f>
        <v>0</v>
      </c>
      <c r="AH144" s="10">
        <f>IF(AE144,AH143-E144,AH143)</f>
        <v>479.75000000000023</v>
      </c>
      <c r="AI144" s="14"/>
      <c r="AJ144" s="7">
        <v>1</v>
      </c>
      <c r="AK144" s="8">
        <f>IF(IF(AJ144,1,0),IF(IF(MOD((AK143+TIME(0,E144,0)),1)&gt;D$1,1,0),IF(IF(MOD((AK143+TIME(0,E144,0)),1)&lt;D$4,1,0),AK143+TIME(0,E144,0),(MOD(AK143+TIME(0,E144,0),1)-D$4)+D$1),"Under"),AK143)</f>
        <v>0.3999999999856097</v>
      </c>
      <c r="AL144" s="7">
        <f>IF(AJ144,AL143+E144,AL143)</f>
        <v>546</v>
      </c>
      <c r="AM144" s="10">
        <f>IF(AJ144,AM143-E144,AM143)</f>
        <v>174.75000000000023</v>
      </c>
      <c r="AN144" s="12"/>
      <c r="AO144" s="7"/>
      <c r="AP144" s="15">
        <f>IF(IF(AO144,1,0),IF(IF(MOD((AP143+TIME(0,E144,0)),1)&gt;D$1,1,0),IF(IF(MOD((AP143+TIME(0,E144,0)),1)&lt;D$4,1,0),AP143+TIME(0,E144,0),(MOD(AP143+TIME(0,E144,0),1)-D$4)+D$1),"Under"),AP143)</f>
        <v>0.40486111111515322</v>
      </c>
      <c r="AQ144" s="7">
        <f>IF(AO144,AQ143+E144,AQ143)</f>
        <v>553</v>
      </c>
      <c r="AR144" s="10">
        <f>IF(AO144,AR143-E144,AR143)</f>
        <v>167.75000000000023</v>
      </c>
      <c r="AS144" s="12"/>
      <c r="AT144" s="7"/>
      <c r="AU144" s="8">
        <f>IF(IF(AT144,1,0),IF(IF(MOD((AU143+TIME(0,E144,0)),1)&gt;D$1,1,0),IF(IF(MOD((AU143+TIME(0,E144,0)),1)&lt;D$4,1,0),AU143+TIME(0,E144,0),(MOD(AU143+TIME(0,E144,0),1)-D$4)+D$1),"Under"),AU143)</f>
        <v>0.43819444444864825</v>
      </c>
      <c r="AV144" s="7">
        <f>IF(AT144,AV143+E144,AV143)</f>
        <v>601</v>
      </c>
      <c r="AW144" s="7">
        <f>IF(AT144,AW143-E144,AW143)</f>
        <v>119.75000000000023</v>
      </c>
      <c r="AY144" s="10"/>
      <c r="AZ144" s="8">
        <f>IF(IF(AY144,1,0),IF(IF(MOD((AZ143+TIME(0,E144,0)),1)&gt;D$1,1,0),IF(IF(MOD((AZ143+TIME(0,E144,0)),1)&lt;D$4,1,0),AZ143+TIME(0,E144,0),(MOD(AZ143+TIME(0,E144,0),1)-D$4)+D$1),"Under"),AZ143)</f>
        <v>0.44027777775934529</v>
      </c>
      <c r="BA144" s="7">
        <f>IF(AY144,BA143+E144,BA143)</f>
        <v>604</v>
      </c>
      <c r="BB144" s="10">
        <f>IF(AY144,BB143-E144,BB143)</f>
        <v>116.75000000000023</v>
      </c>
      <c r="BC144"/>
      <c r="BD144" s="10"/>
      <c r="BE144" s="8">
        <f>IF(IF(BD144,1,0),IF(IF(MOD((BE143+TIME(0,E144,0)),1)&gt;D$1,1,0),IF(IF(MOD((BE143+TIME(0,E144,0)),1)&lt;D$4,1,0),BE143+TIME(0,E144,0),(MOD(BE143+TIME(0,E144,0),1)-D$4)+D$1),"Under"),BE143)</f>
        <v>0.3479166666471023</v>
      </c>
      <c r="BF144" s="18">
        <f>IF(BD144,BF143+E144,BF143)</f>
        <v>471</v>
      </c>
      <c r="BG144" s="10">
        <f>IF(BD144,BG143-E144,BG143)</f>
        <v>249.75000000000023</v>
      </c>
    </row>
    <row r="145" spans="1:59" hidden="1" x14ac:dyDescent="0.25">
      <c r="A145" s="17">
        <f>'St5 Input'!A130</f>
        <v>3</v>
      </c>
      <c r="B145" s="17">
        <f>'St5 Input'!B130</f>
        <v>3570</v>
      </c>
      <c r="C145" s="17" t="str">
        <f>'St5 Input'!C130</f>
        <v xml:space="preserve"> Set Kitchen Base</v>
      </c>
      <c r="D145" s="20">
        <f>'St5 Input'!D130</f>
        <v>7</v>
      </c>
      <c r="E145" s="20">
        <f t="shared" si="56"/>
        <v>7</v>
      </c>
      <c r="F145" s="10">
        <f>K145+P145+U145+AE145+AJ145+Z145+AO145+AT145+AY145+BD145</f>
        <v>1</v>
      </c>
      <c r="G145" s="20" t="str">
        <f>'St5 Input'!F130</f>
        <v xml:space="preserve"> JR</v>
      </c>
      <c r="H145" s="19" t="str">
        <f>'St5 Input'!G130</f>
        <v xml:space="preserve"> </v>
      </c>
      <c r="I145" s="8"/>
      <c r="K145" s="10"/>
      <c r="L145" s="8">
        <f t="shared" si="57"/>
        <v>42690.354166666664</v>
      </c>
      <c r="M145" s="10">
        <f t="shared" si="58"/>
        <v>0</v>
      </c>
      <c r="N145" s="10">
        <f t="shared" si="59"/>
        <v>720.75000000000023</v>
      </c>
      <c r="O145" s="12"/>
      <c r="P145" s="10"/>
      <c r="Q145" s="8">
        <f t="shared" si="60"/>
        <v>42690.354166666664</v>
      </c>
      <c r="R145" s="10">
        <f t="shared" si="61"/>
        <v>0</v>
      </c>
      <c r="S145" s="10">
        <f t="shared" si="62"/>
        <v>720.75000000000023</v>
      </c>
      <c r="T145" s="14"/>
      <c r="U145" s="7"/>
      <c r="V145" s="8">
        <f t="shared" si="47"/>
        <v>42690.354166666664</v>
      </c>
      <c r="W145" s="7">
        <f t="shared" si="48"/>
        <v>0</v>
      </c>
      <c r="X145" s="10">
        <f t="shared" si="49"/>
        <v>720.75000000000023</v>
      </c>
      <c r="Y145" s="14"/>
      <c r="Z145" s="7"/>
      <c r="AA145" s="8">
        <f>IF(IF(Z145,1,0),IF(IF(MOD((AA144+TIME(0,E145,0)),1)&gt;D$1,1,0),IF(IF(MOD((AA144+TIME(0,E145,0)),1)&lt;D$4,1,0),AA144+TIME(0,E145,0),(MOD(AA144+TIME(0,E145,0),1)-D$4)+D$1),"Under"),AA144)</f>
        <v>42690.354166666664</v>
      </c>
      <c r="AB145" s="10">
        <f>IF(Z145,AB144+E145,AB144)</f>
        <v>0</v>
      </c>
      <c r="AC145" s="10">
        <f>IF(Z145,AC144-E145,AC144)</f>
        <v>720.75000000000023</v>
      </c>
      <c r="AD145" s="14"/>
      <c r="AE145" s="7"/>
      <c r="AF145" s="8">
        <f>IF(IF(AE145,1,0),IF(IF(MOD((AF144+TIME(0,E145,0)),1)&gt;D$1,1,0),IF(IF(MOD((AF144+TIME(0,E145,0)),1)&lt;D$4,1,0),AF144+TIME(0,E145,0),(MOD(AF144+TIME(0,E145,0),1)-D$4)+D$1),"Under"),AF144)</f>
        <v>42690.521527777761</v>
      </c>
      <c r="AG145" s="7">
        <f>IF(P145,R144+E145,R144)</f>
        <v>0</v>
      </c>
      <c r="AH145" s="10">
        <f>IF(AE145,AH144-E145,AH144)</f>
        <v>479.75000000000023</v>
      </c>
      <c r="AI145" s="14"/>
      <c r="AJ145" s="7">
        <v>1</v>
      </c>
      <c r="AK145" s="8">
        <f>IF(IF(AJ145,1,0),IF(IF(MOD((AK144+TIME(0,E145,0)),1)&gt;D$1,1,0),IF(IF(MOD((AK144+TIME(0,E145,0)),1)&lt;D$4,1,0),AK144+TIME(0,E145,0),(MOD(AK144+TIME(0,E145,0),1)-D$4)+D$1),"Under"),AK144)</f>
        <v>0.40486111109672079</v>
      </c>
      <c r="AL145" s="7">
        <f>IF(AJ145,AL144+E145,AL144)</f>
        <v>553</v>
      </c>
      <c r="AM145" s="10">
        <f>IF(AJ145,AM144-E145,AM144)</f>
        <v>167.75000000000023</v>
      </c>
      <c r="AN145" s="12"/>
      <c r="AO145" s="7"/>
      <c r="AP145" s="15">
        <f>IF(IF(AO145,1,0),IF(IF(MOD((AP144+TIME(0,E145,0)),1)&gt;D$1,1,0),IF(IF(MOD((AP144+TIME(0,E145,0)),1)&lt;D$4,1,0),AP144+TIME(0,E145,0),(MOD(AP144+TIME(0,E145,0),1)-D$4)+D$1),"Under"),AP144)</f>
        <v>0.40486111111515322</v>
      </c>
      <c r="AQ145" s="7">
        <f>IF(AO145,AQ144+E145,AQ144)</f>
        <v>553</v>
      </c>
      <c r="AR145" s="10">
        <f>IF(AO145,AR144-E145,AR144)</f>
        <v>167.75000000000023</v>
      </c>
      <c r="AS145" s="12"/>
      <c r="AT145" s="7"/>
      <c r="AU145" s="8">
        <f>IF(IF(AT145,1,0),IF(IF(MOD((AU144+TIME(0,E145,0)),1)&gt;D$1,1,0),IF(IF(MOD((AU144+TIME(0,E145,0)),1)&lt;D$4,1,0),AU144+TIME(0,E145,0),(MOD(AU144+TIME(0,E145,0),1)-D$4)+D$1),"Under"),AU144)</f>
        <v>0.43819444444864825</v>
      </c>
      <c r="AV145" s="7">
        <f>IF(AT145,AV144+E145,AV144)</f>
        <v>601</v>
      </c>
      <c r="AW145" s="7">
        <f>IF(AT145,AW144-E145,AW144)</f>
        <v>119.75000000000023</v>
      </c>
      <c r="AY145" s="10"/>
      <c r="AZ145" s="8">
        <f>IF(IF(AY145,1,0),IF(IF(MOD((AZ144+TIME(0,E145,0)),1)&gt;D$1,1,0),IF(IF(MOD((AZ144+TIME(0,E145,0)),1)&lt;D$4,1,0),AZ144+TIME(0,E145,0),(MOD(AZ144+TIME(0,E145,0),1)-D$4)+D$1),"Under"),AZ144)</f>
        <v>0.44027777775934529</v>
      </c>
      <c r="BA145" s="7">
        <f>IF(AY145,BA144+E145,BA144)</f>
        <v>604</v>
      </c>
      <c r="BB145" s="10">
        <f>IF(AY145,BB144-E145,BB144)</f>
        <v>116.75000000000023</v>
      </c>
      <c r="BC145"/>
      <c r="BD145" s="10"/>
      <c r="BE145" s="8">
        <f>IF(IF(BD145,1,0),IF(IF(MOD((BE144+TIME(0,E145,0)),1)&gt;D$1,1,0),IF(IF(MOD((BE144+TIME(0,E145,0)),1)&lt;D$4,1,0),BE144+TIME(0,E145,0),(MOD(BE144+TIME(0,E145,0),1)-D$4)+D$1),"Under"),BE144)</f>
        <v>0.3479166666471023</v>
      </c>
      <c r="BF145" s="18">
        <f>IF(BD145,BF144+E145,BF144)</f>
        <v>471</v>
      </c>
      <c r="BG145" s="10">
        <f>IF(BD145,BG144-E145,BG144)</f>
        <v>249.75000000000023</v>
      </c>
    </row>
    <row r="146" spans="1:59" hidden="1" x14ac:dyDescent="0.25">
      <c r="A146" s="17">
        <f>'St5 Input'!A131</f>
        <v>3</v>
      </c>
      <c r="B146" s="17">
        <f>'St5 Input'!B131</f>
        <v>3580</v>
      </c>
      <c r="C146" s="17" t="str">
        <f>'St5 Input'!C131</f>
        <v xml:space="preserve"> Insulate Roof</v>
      </c>
      <c r="D146" s="20">
        <f>'St5 Input'!D131</f>
        <v>28</v>
      </c>
      <c r="E146" s="20">
        <f t="shared" si="56"/>
        <v>28</v>
      </c>
      <c r="F146" s="10">
        <f>K146+P146+U146+AE146+AJ146+Z146+AO146+AT146+AY146+BD146</f>
        <v>1</v>
      </c>
      <c r="G146" s="20" t="str">
        <f>'St5 Input'!F131</f>
        <v xml:space="preserve"> MH</v>
      </c>
      <c r="H146" s="19" t="str">
        <f>'St5 Input'!G131</f>
        <v xml:space="preserve"> </v>
      </c>
      <c r="I146" s="8"/>
      <c r="K146" s="10"/>
      <c r="L146" s="8">
        <f t="shared" si="57"/>
        <v>42690.354166666664</v>
      </c>
      <c r="M146" s="10">
        <f t="shared" si="58"/>
        <v>0</v>
      </c>
      <c r="N146" s="10">
        <f t="shared" si="59"/>
        <v>720.75000000000023</v>
      </c>
      <c r="O146" s="12"/>
      <c r="P146" s="10"/>
      <c r="Q146" s="8">
        <f t="shared" si="60"/>
        <v>42690.354166666664</v>
      </c>
      <c r="R146" s="10">
        <f t="shared" si="61"/>
        <v>0</v>
      </c>
      <c r="S146" s="10">
        <f t="shared" si="62"/>
        <v>720.75000000000023</v>
      </c>
      <c r="T146" s="14"/>
      <c r="U146" s="7"/>
      <c r="V146" s="8">
        <f t="shared" si="47"/>
        <v>42690.354166666664</v>
      </c>
      <c r="W146" s="7">
        <f t="shared" si="48"/>
        <v>0</v>
      </c>
      <c r="X146" s="10">
        <f t="shared" si="49"/>
        <v>720.75000000000023</v>
      </c>
      <c r="Y146" s="14"/>
      <c r="Z146" s="7"/>
      <c r="AA146" s="8">
        <f>IF(IF(Z146,1,0),IF(IF(MOD((AA145+TIME(0,E146,0)),1)&gt;D$1,1,0),IF(IF(MOD((AA145+TIME(0,E146,0)),1)&lt;D$4,1,0),AA145+TIME(0,E146,0),(MOD(AA145+TIME(0,E146,0),1)-D$4)+D$1),"Under"),AA145)</f>
        <v>42690.354166666664</v>
      </c>
      <c r="AB146" s="10">
        <f>IF(Z146,AB145+E146,AB145)</f>
        <v>0</v>
      </c>
      <c r="AC146" s="10">
        <f>IF(Z146,AC145-E146,AC145)</f>
        <v>720.75000000000023</v>
      </c>
      <c r="AD146" s="14"/>
      <c r="AE146" s="7">
        <v>1</v>
      </c>
      <c r="AF146" s="8">
        <f>IF(IF(AE146,1,0),IF(IF(MOD((AF145+TIME(0,E146,0)),1)&gt;D$1,1,0),IF(IF(MOD((AF145+TIME(0,E146,0)),1)&lt;D$4,1,0),AF145+TIME(0,E146,0),(MOD(AF145+TIME(0,E146,0),1)-D$4)+D$1),"Under"),AF145)</f>
        <v>42690.540972222203</v>
      </c>
      <c r="AG146" s="7">
        <f>IF(P146,R145+E146,R145)</f>
        <v>0</v>
      </c>
      <c r="AH146" s="10">
        <f>IF(AE146,AH145-E146,AH145)</f>
        <v>451.75000000000023</v>
      </c>
      <c r="AI146" s="14"/>
      <c r="AJ146" s="7"/>
      <c r="AK146" s="8">
        <f>IF(IF(AJ146,1,0),IF(IF(MOD((AK145+TIME(0,E146,0)),1)&gt;D$1,1,0),IF(IF(MOD((AK145+TIME(0,E146,0)),1)&lt;D$4,1,0),AK145+TIME(0,E146,0),(MOD(AK145+TIME(0,E146,0),1)-D$4)+D$1),"Under"),AK145)</f>
        <v>0.40486111109672079</v>
      </c>
      <c r="AL146" s="7">
        <f>IF(AJ146,AL145+E146,AL145)</f>
        <v>553</v>
      </c>
      <c r="AM146" s="10">
        <f>IF(AJ146,AM145-E146,AM145)</f>
        <v>167.75000000000023</v>
      </c>
      <c r="AN146" s="12"/>
      <c r="AO146" s="7"/>
      <c r="AP146" s="15">
        <f>IF(IF(AO146,1,0),IF(IF(MOD((AP145+TIME(0,E146,0)),1)&gt;D$1,1,0),IF(IF(MOD((AP145+TIME(0,E146,0)),1)&lt;D$4,1,0),AP145+TIME(0,E146,0),(MOD(AP145+TIME(0,E146,0),1)-D$4)+D$1),"Under"),AP145)</f>
        <v>0.40486111111515322</v>
      </c>
      <c r="AQ146" s="7">
        <f>IF(AO146,AQ145+E146,AQ145)</f>
        <v>553</v>
      </c>
      <c r="AR146" s="10">
        <f>IF(AO146,AR145-E146,AR145)</f>
        <v>167.75000000000023</v>
      </c>
      <c r="AS146" s="12"/>
      <c r="AT146" s="7"/>
      <c r="AU146" s="8">
        <f>IF(IF(AT146,1,0),IF(IF(MOD((AU145+TIME(0,E146,0)),1)&gt;D$1,1,0),IF(IF(MOD((AU145+TIME(0,E146,0)),1)&lt;D$4,1,0),AU145+TIME(0,E146,0),(MOD(AU145+TIME(0,E146,0),1)-D$4)+D$1),"Under"),AU145)</f>
        <v>0.43819444444864825</v>
      </c>
      <c r="AV146" s="7">
        <f>IF(AT146,AV145+E146,AV145)</f>
        <v>601</v>
      </c>
      <c r="AW146" s="7">
        <f>IF(AT146,AW145-E146,AW145)</f>
        <v>119.75000000000023</v>
      </c>
      <c r="AY146" s="10"/>
      <c r="AZ146" s="8">
        <f>IF(IF(AY146,1,0),IF(IF(MOD((AZ145+TIME(0,E146,0)),1)&gt;D$1,1,0),IF(IF(MOD((AZ145+TIME(0,E146,0)),1)&lt;D$4,1,0),AZ145+TIME(0,E146,0),(MOD(AZ145+TIME(0,E146,0),1)-D$4)+D$1),"Under"),AZ145)</f>
        <v>0.44027777775934529</v>
      </c>
      <c r="BA146" s="7">
        <f>IF(AY146,BA145+E146,BA145)</f>
        <v>604</v>
      </c>
      <c r="BB146" s="10">
        <f>IF(AY146,BB145-E146,BB145)</f>
        <v>116.75000000000023</v>
      </c>
      <c r="BC146"/>
      <c r="BD146" s="10"/>
      <c r="BE146" s="8">
        <f>IF(IF(BD146,1,0),IF(IF(MOD((BE145+TIME(0,E146,0)),1)&gt;D$1,1,0),IF(IF(MOD((BE145+TIME(0,E146,0)),1)&lt;D$4,1,0),BE145+TIME(0,E146,0),(MOD(BE145+TIME(0,E146,0),1)-D$4)+D$1),"Under"),BE145)</f>
        <v>0.3479166666471023</v>
      </c>
      <c r="BF146" s="18">
        <f>IF(BD146,BF145+E146,BF145)</f>
        <v>471</v>
      </c>
      <c r="BG146" s="10">
        <f>IF(BD146,BG145-E146,BG145)</f>
        <v>249.75000000000023</v>
      </c>
    </row>
    <row r="147" spans="1:59" hidden="1" x14ac:dyDescent="0.25">
      <c r="A147" s="17">
        <f>'St5 Input'!A132</f>
        <v>3</v>
      </c>
      <c r="B147" s="17">
        <f>'St5 Input'!B132</f>
        <v>3590</v>
      </c>
      <c r="C147" s="17" t="str">
        <f>'St5 Input'!C132</f>
        <v xml:space="preserve"> Metal Roof and Degabond</v>
      </c>
      <c r="D147" s="20">
        <f>'St5 Input'!D132</f>
        <v>21</v>
      </c>
      <c r="E147" s="20">
        <f t="shared" si="56"/>
        <v>21</v>
      </c>
      <c r="F147" s="10">
        <f>K147+P147+U147+AE147+AJ147+Z147+AO147+AT147+AY147+BD147</f>
        <v>1</v>
      </c>
      <c r="G147" s="20" t="str">
        <f>'St5 Input'!F132</f>
        <v xml:space="preserve"> MH</v>
      </c>
      <c r="H147" s="19" t="str">
        <f>'St5 Input'!G132</f>
        <v xml:space="preserve"> </v>
      </c>
      <c r="I147" s="8"/>
      <c r="K147" s="10"/>
      <c r="L147" s="8">
        <f t="shared" si="57"/>
        <v>42690.354166666664</v>
      </c>
      <c r="M147" s="10">
        <f t="shared" si="58"/>
        <v>0</v>
      </c>
      <c r="N147" s="10">
        <f t="shared" si="59"/>
        <v>720.75000000000023</v>
      </c>
      <c r="O147" s="12"/>
      <c r="P147" s="10"/>
      <c r="Q147" s="8">
        <f t="shared" si="60"/>
        <v>42690.354166666664</v>
      </c>
      <c r="R147" s="10">
        <f t="shared" si="61"/>
        <v>0</v>
      </c>
      <c r="S147" s="10">
        <f t="shared" si="62"/>
        <v>720.75000000000023</v>
      </c>
      <c r="T147" s="14"/>
      <c r="U147" s="7"/>
      <c r="V147" s="8">
        <f t="shared" si="47"/>
        <v>42690.354166666664</v>
      </c>
      <c r="W147" s="7">
        <f t="shared" si="48"/>
        <v>0</v>
      </c>
      <c r="X147" s="10">
        <f t="shared" si="49"/>
        <v>720.75000000000023</v>
      </c>
      <c r="Y147" s="14"/>
      <c r="Z147" s="7"/>
      <c r="AA147" s="8">
        <f>IF(IF(Z147,1,0),IF(IF(MOD((AA146+TIME(0,E147,0)),1)&gt;D$1,1,0),IF(IF(MOD((AA146+TIME(0,E147,0)),1)&lt;D$4,1,0),AA146+TIME(0,E147,0),(MOD(AA146+TIME(0,E147,0),1)-D$4)+D$1),"Under"),AA146)</f>
        <v>42690.354166666664</v>
      </c>
      <c r="AB147" s="10">
        <f>IF(Z147,AB146+E147,AB146)</f>
        <v>0</v>
      </c>
      <c r="AC147" s="10">
        <f>IF(Z147,AC146-E147,AC146)</f>
        <v>720.75000000000023</v>
      </c>
      <c r="AD147" s="14"/>
      <c r="AE147" s="7">
        <v>1</v>
      </c>
      <c r="AF147" s="8">
        <f>IF(IF(AE147,1,0),IF(IF(MOD((AF146+TIME(0,E147,0)),1)&gt;D$1,1,0),IF(IF(MOD((AF146+TIME(0,E147,0)),1)&lt;D$4,1,0),AF146+TIME(0,E147,0),(MOD(AF146+TIME(0,E147,0),1)-D$4)+D$1),"Under"),AF146)</f>
        <v>0.22222222219958584</v>
      </c>
      <c r="AG147" s="7">
        <f>IF(P147,R146+E147,R146)</f>
        <v>0</v>
      </c>
      <c r="AH147" s="10">
        <f>IF(AE147,AH146-E147,AH146)</f>
        <v>430.75000000000023</v>
      </c>
      <c r="AI147" s="14"/>
      <c r="AJ147" s="7"/>
      <c r="AK147" s="8">
        <f>IF(IF(AJ147,1,0),IF(IF(MOD((AK146+TIME(0,E147,0)),1)&gt;D$1,1,0),IF(IF(MOD((AK146+TIME(0,E147,0)),1)&lt;D$4,1,0),AK146+TIME(0,E147,0),(MOD(AK146+TIME(0,E147,0),1)-D$4)+D$1),"Under"),AK146)</f>
        <v>0.40486111109672079</v>
      </c>
      <c r="AL147" s="7">
        <f>IF(AJ147,AL146+E147,AL146)</f>
        <v>553</v>
      </c>
      <c r="AM147" s="10">
        <f>IF(AJ147,AM146-E147,AM146)</f>
        <v>167.75000000000023</v>
      </c>
      <c r="AN147" s="12"/>
      <c r="AO147" s="7"/>
      <c r="AP147" s="15">
        <f>IF(IF(AO147,1,0),IF(IF(MOD((AP146+TIME(0,E147,0)),1)&gt;D$1,1,0),IF(IF(MOD((AP146+TIME(0,E147,0)),1)&lt;D$4,1,0),AP146+TIME(0,E147,0),(MOD(AP146+TIME(0,E147,0),1)-D$4)+D$1),"Under"),AP146)</f>
        <v>0.40486111111515322</v>
      </c>
      <c r="AQ147" s="7">
        <f>IF(AO147,AQ146+E147,AQ146)</f>
        <v>553</v>
      </c>
      <c r="AR147" s="10">
        <f>IF(AO147,AR146-E147,AR146)</f>
        <v>167.75000000000023</v>
      </c>
      <c r="AS147" s="12"/>
      <c r="AT147" s="7"/>
      <c r="AU147" s="8">
        <f>IF(IF(AT147,1,0),IF(IF(MOD((AU146+TIME(0,E147,0)),1)&gt;D$1,1,0),IF(IF(MOD((AU146+TIME(0,E147,0)),1)&lt;D$4,1,0),AU146+TIME(0,E147,0),(MOD(AU146+TIME(0,E147,0),1)-D$4)+D$1),"Under"),AU146)</f>
        <v>0.43819444444864825</v>
      </c>
      <c r="AV147" s="7">
        <f>IF(AT147,AV146+E147,AV146)</f>
        <v>601</v>
      </c>
      <c r="AW147" s="7">
        <f>IF(AT147,AW146-E147,AW146)</f>
        <v>119.75000000000023</v>
      </c>
      <c r="AY147" s="10"/>
      <c r="AZ147" s="8">
        <f>IF(IF(AY147,1,0),IF(IF(MOD((AZ146+TIME(0,E147,0)),1)&gt;D$1,1,0),IF(IF(MOD((AZ146+TIME(0,E147,0)),1)&lt;D$4,1,0),AZ146+TIME(0,E147,0),(MOD(AZ146+TIME(0,E147,0),1)-D$4)+D$1),"Under"),AZ146)</f>
        <v>0.44027777775934529</v>
      </c>
      <c r="BA147" s="7">
        <f>IF(AY147,BA146+E147,BA146)</f>
        <v>604</v>
      </c>
      <c r="BB147" s="10">
        <f>IF(AY147,BB146-E147,BB146)</f>
        <v>116.75000000000023</v>
      </c>
      <c r="BC147"/>
      <c r="BD147" s="10"/>
      <c r="BE147" s="8">
        <f>IF(IF(BD147,1,0),IF(IF(MOD((BE146+TIME(0,E147,0)),1)&gt;D$1,1,0),IF(IF(MOD((BE146+TIME(0,E147,0)),1)&lt;D$4,1,0),BE146+TIME(0,E147,0),(MOD(BE146+TIME(0,E147,0),1)-D$4)+D$1),"Under"),BE146)</f>
        <v>0.3479166666471023</v>
      </c>
      <c r="BF147" s="18">
        <f>IF(BD147,BF146+E147,BF146)</f>
        <v>471</v>
      </c>
      <c r="BG147" s="10">
        <f>IF(BD147,BG146-E147,BG146)</f>
        <v>249.75000000000023</v>
      </c>
    </row>
    <row r="148" spans="1:59" hidden="1" x14ac:dyDescent="0.25">
      <c r="A148" s="17">
        <f>'St5 Input'!A133</f>
        <v>3</v>
      </c>
      <c r="B148" s="17">
        <f>'St5 Input'!B133</f>
        <v>3600</v>
      </c>
      <c r="C148" s="17" t="str">
        <f>'St5 Input'!C133</f>
        <v xml:space="preserve"> Bend Down Edge of Metal Roof</v>
      </c>
      <c r="D148" s="20">
        <f>'St5 Input'!D133</f>
        <v>10</v>
      </c>
      <c r="E148" s="20">
        <f t="shared" si="56"/>
        <v>10</v>
      </c>
      <c r="F148" s="10">
        <f>K148+P148+U148+AE148+AJ148+Z148+AO148+AT148+AY148+BD148</f>
        <v>1</v>
      </c>
      <c r="G148" s="20" t="str">
        <f>'St5 Input'!F133</f>
        <v xml:space="preserve"> MH</v>
      </c>
      <c r="H148" s="19" t="str">
        <f>'St5 Input'!G133</f>
        <v xml:space="preserve"> </v>
      </c>
      <c r="I148" s="8"/>
      <c r="K148" s="10"/>
      <c r="L148" s="8">
        <f t="shared" si="57"/>
        <v>42690.354166666664</v>
      </c>
      <c r="M148" s="10">
        <f t="shared" si="58"/>
        <v>0</v>
      </c>
      <c r="N148" s="10">
        <f t="shared" si="59"/>
        <v>720.75000000000023</v>
      </c>
      <c r="O148" s="12"/>
      <c r="P148" s="10"/>
      <c r="Q148" s="8">
        <f t="shared" si="60"/>
        <v>42690.354166666664</v>
      </c>
      <c r="R148" s="10">
        <f t="shared" si="61"/>
        <v>0</v>
      </c>
      <c r="S148" s="10">
        <f t="shared" si="62"/>
        <v>720.75000000000023</v>
      </c>
      <c r="T148" s="14"/>
      <c r="U148" s="7"/>
      <c r="V148" s="8">
        <f t="shared" si="47"/>
        <v>42690.354166666664</v>
      </c>
      <c r="W148" s="7">
        <f t="shared" si="48"/>
        <v>0</v>
      </c>
      <c r="X148" s="10">
        <f t="shared" si="49"/>
        <v>720.75000000000023</v>
      </c>
      <c r="Y148" s="14"/>
      <c r="Z148" s="7"/>
      <c r="AA148" s="8">
        <f>IF(IF(Z148,1,0),IF(IF(MOD((AA147+TIME(0,E148,0)),1)&gt;D$1,1,0),IF(IF(MOD((AA147+TIME(0,E148,0)),1)&lt;D$4,1,0),AA147+TIME(0,E148,0),(MOD(AA147+TIME(0,E148,0),1)-D$4)+D$1),"Under"),AA147)</f>
        <v>42690.354166666664</v>
      </c>
      <c r="AB148" s="10">
        <f>IF(Z148,AB147+E148,AB147)</f>
        <v>0</v>
      </c>
      <c r="AC148" s="10">
        <f>IF(Z148,AC147-E148,AC147)</f>
        <v>720.75000000000023</v>
      </c>
      <c r="AD148" s="14"/>
      <c r="AE148" s="7">
        <v>1</v>
      </c>
      <c r="AF148" s="8">
        <f>IF(IF(AE148,1,0),IF(IF(MOD((AF147+TIME(0,E148,0)),1)&gt;D$1,1,0),IF(IF(MOD((AF147+TIME(0,E148,0)),1)&lt;D$4,1,0),AF147+TIME(0,E148,0),(MOD(AF147+TIME(0,E148,0),1)-D$4)+D$1),"Under"),AF147)</f>
        <v>0.22916666664403029</v>
      </c>
      <c r="AG148" s="7">
        <f>IF(P148,R147+E148,R147)</f>
        <v>0</v>
      </c>
      <c r="AH148" s="10">
        <f>IF(AE148,AH147-E148,AH147)</f>
        <v>420.75000000000023</v>
      </c>
      <c r="AI148" s="14"/>
      <c r="AJ148" s="7"/>
      <c r="AK148" s="8">
        <f>IF(IF(AJ148,1,0),IF(IF(MOD((AK147+TIME(0,E148,0)),1)&gt;D$1,1,0),IF(IF(MOD((AK147+TIME(0,E148,0)),1)&lt;D$4,1,0),AK147+TIME(0,E148,0),(MOD(AK147+TIME(0,E148,0),1)-D$4)+D$1),"Under"),AK147)</f>
        <v>0.40486111109672079</v>
      </c>
      <c r="AL148" s="7">
        <f>IF(AJ148,AL147+E148,AL147)</f>
        <v>553</v>
      </c>
      <c r="AM148" s="10">
        <f>IF(AJ148,AM147-E148,AM147)</f>
        <v>167.75000000000023</v>
      </c>
      <c r="AN148" s="12"/>
      <c r="AO148" s="7"/>
      <c r="AP148" s="15">
        <f>IF(IF(AO148,1,0),IF(IF(MOD((AP147+TIME(0,E148,0)),1)&gt;D$1,1,0),IF(IF(MOD((AP147+TIME(0,E148,0)),1)&lt;D$4,1,0),AP147+TIME(0,E148,0),(MOD(AP147+TIME(0,E148,0),1)-D$4)+D$1),"Under"),AP147)</f>
        <v>0.40486111111515322</v>
      </c>
      <c r="AQ148" s="7">
        <f>IF(AO148,AQ147+E148,AQ147)</f>
        <v>553</v>
      </c>
      <c r="AR148" s="10">
        <f>IF(AO148,AR147-E148,AR147)</f>
        <v>167.75000000000023</v>
      </c>
      <c r="AS148" s="12"/>
      <c r="AT148" s="7"/>
      <c r="AU148" s="8">
        <f>IF(IF(AT148,1,0),IF(IF(MOD((AU147+TIME(0,E148,0)),1)&gt;D$1,1,0),IF(IF(MOD((AU147+TIME(0,E148,0)),1)&lt;D$4,1,0),AU147+TIME(0,E148,0),(MOD(AU147+TIME(0,E148,0),1)-D$4)+D$1),"Under"),AU147)</f>
        <v>0.43819444444864825</v>
      </c>
      <c r="AV148" s="7">
        <f>IF(AT148,AV147+E148,AV147)</f>
        <v>601</v>
      </c>
      <c r="AW148" s="7">
        <f>IF(AT148,AW147-E148,AW147)</f>
        <v>119.75000000000023</v>
      </c>
      <c r="AY148" s="10"/>
      <c r="AZ148" s="8">
        <f>IF(IF(AY148,1,0),IF(IF(MOD((AZ147+TIME(0,E148,0)),1)&gt;D$1,1,0),IF(IF(MOD((AZ147+TIME(0,E148,0)),1)&lt;D$4,1,0),AZ147+TIME(0,E148,0),(MOD(AZ147+TIME(0,E148,0),1)-D$4)+D$1),"Under"),AZ147)</f>
        <v>0.44027777775934529</v>
      </c>
      <c r="BA148" s="7">
        <f>IF(AY148,BA147+E148,BA147)</f>
        <v>604</v>
      </c>
      <c r="BB148" s="10">
        <f>IF(AY148,BB147-E148,BB147)</f>
        <v>116.75000000000023</v>
      </c>
      <c r="BC148"/>
      <c r="BD148" s="10"/>
      <c r="BE148" s="8">
        <f>IF(IF(BD148,1,0),IF(IF(MOD((BE147+TIME(0,E148,0)),1)&gt;D$1,1,0),IF(IF(MOD((BE147+TIME(0,E148,0)),1)&lt;D$4,1,0),BE147+TIME(0,E148,0),(MOD(BE147+TIME(0,E148,0),1)-D$4)+D$1),"Under"),BE147)</f>
        <v>0.3479166666471023</v>
      </c>
      <c r="BF148" s="18">
        <f>IF(BD148,BF147+E148,BF147)</f>
        <v>471</v>
      </c>
      <c r="BG148" s="10">
        <f>IF(BD148,BG147-E148,BG147)</f>
        <v>249.75000000000023</v>
      </c>
    </row>
    <row r="149" spans="1:59" hidden="1" x14ac:dyDescent="0.25">
      <c r="A149" s="17">
        <f>'St5 Input'!A134</f>
        <v>3</v>
      </c>
      <c r="B149" s="17">
        <f>'St5 Input'!B134</f>
        <v>3610</v>
      </c>
      <c r="C149" s="17" t="str">
        <f>'St5 Input'!C134</f>
        <v xml:space="preserve"> Intall Front Roof Trim Piece</v>
      </c>
      <c r="D149" s="20">
        <f>'St5 Input'!D134</f>
        <v>10</v>
      </c>
      <c r="E149" s="20">
        <f t="shared" si="56"/>
        <v>10</v>
      </c>
      <c r="F149" s="10">
        <f>K149+P149+U149+AE149+AJ149+Z149+AO149+AT149+AY149+BD149</f>
        <v>1</v>
      </c>
      <c r="G149" s="20" t="str">
        <f>'St5 Input'!F134</f>
        <v xml:space="preserve"> MH</v>
      </c>
      <c r="H149" s="19" t="str">
        <f>'St5 Input'!G134</f>
        <v xml:space="preserve"> </v>
      </c>
      <c r="I149" s="8"/>
      <c r="K149" s="10"/>
      <c r="L149" s="8">
        <f t="shared" si="57"/>
        <v>42690.354166666664</v>
      </c>
      <c r="M149" s="10">
        <f t="shared" si="58"/>
        <v>0</v>
      </c>
      <c r="N149" s="10">
        <f t="shared" si="59"/>
        <v>720.75000000000023</v>
      </c>
      <c r="O149" s="12"/>
      <c r="P149" s="10"/>
      <c r="Q149" s="8">
        <f t="shared" si="60"/>
        <v>42690.354166666664</v>
      </c>
      <c r="R149" s="10">
        <f t="shared" si="61"/>
        <v>0</v>
      </c>
      <c r="S149" s="10">
        <f t="shared" si="62"/>
        <v>720.75000000000023</v>
      </c>
      <c r="T149" s="14"/>
      <c r="U149" s="7"/>
      <c r="V149" s="8">
        <f t="shared" si="47"/>
        <v>42690.354166666664</v>
      </c>
      <c r="W149" s="7">
        <f t="shared" si="48"/>
        <v>0</v>
      </c>
      <c r="X149" s="10">
        <f t="shared" si="49"/>
        <v>720.75000000000023</v>
      </c>
      <c r="Y149" s="14"/>
      <c r="Z149" s="7"/>
      <c r="AA149" s="8">
        <f>IF(IF(Z149,1,0),IF(IF(MOD((AA148+TIME(0,E149,0)),1)&gt;D$1,1,0),IF(IF(MOD((AA148+TIME(0,E149,0)),1)&lt;D$4,1,0),AA148+TIME(0,E149,0),(MOD(AA148+TIME(0,E149,0),1)-D$4)+D$1),"Under"),AA148)</f>
        <v>42690.354166666664</v>
      </c>
      <c r="AB149" s="10">
        <f>IF(Z149,AB148+E149,AB148)</f>
        <v>0</v>
      </c>
      <c r="AC149" s="10">
        <f>IF(Z149,AC148-E149,AC148)</f>
        <v>720.75000000000023</v>
      </c>
      <c r="AD149" s="14"/>
      <c r="AE149" s="7">
        <v>1</v>
      </c>
      <c r="AF149" s="8">
        <f>IF(IF(AE149,1,0),IF(IF(MOD((AF148+TIME(0,E149,0)),1)&gt;D$1,1,0),IF(IF(MOD((AF148+TIME(0,E149,0)),1)&lt;D$4,1,0),AF148+TIME(0,E149,0),(MOD(AF148+TIME(0,E149,0),1)-D$4)+D$1),"Under"),AF148)</f>
        <v>0.23611111108847474</v>
      </c>
      <c r="AG149" s="7">
        <f>IF(P149,R148+E149,R148)</f>
        <v>0</v>
      </c>
      <c r="AH149" s="10">
        <f>IF(AE149,AH148-E149,AH148)</f>
        <v>410.75000000000023</v>
      </c>
      <c r="AI149" s="14"/>
      <c r="AJ149" s="7"/>
      <c r="AK149" s="8">
        <f>IF(IF(AJ149,1,0),IF(IF(MOD((AK148+TIME(0,E149,0)),1)&gt;D$1,1,0),IF(IF(MOD((AK148+TIME(0,E149,0)),1)&lt;D$4,1,0),AK148+TIME(0,E149,0),(MOD(AK148+TIME(0,E149,0),1)-D$4)+D$1),"Under"),AK148)</f>
        <v>0.40486111109672079</v>
      </c>
      <c r="AL149" s="7">
        <f>IF(AJ149,AL148+E149,AL148)</f>
        <v>553</v>
      </c>
      <c r="AM149" s="10">
        <f>IF(AJ149,AM148-E149,AM148)</f>
        <v>167.75000000000023</v>
      </c>
      <c r="AN149" s="12"/>
      <c r="AO149" s="7"/>
      <c r="AP149" s="15">
        <f>IF(IF(AO149,1,0),IF(IF(MOD((AP148+TIME(0,E149,0)),1)&gt;D$1,1,0),IF(IF(MOD((AP148+TIME(0,E149,0)),1)&lt;D$4,1,0),AP148+TIME(0,E149,0),(MOD(AP148+TIME(0,E149,0),1)-D$4)+D$1),"Under"),AP148)</f>
        <v>0.40486111111515322</v>
      </c>
      <c r="AQ149" s="7">
        <f>IF(AO149,AQ148+E149,AQ148)</f>
        <v>553</v>
      </c>
      <c r="AR149" s="10">
        <f>IF(AO149,AR148-E149,AR148)</f>
        <v>167.75000000000023</v>
      </c>
      <c r="AS149" s="12"/>
      <c r="AT149" s="7"/>
      <c r="AU149" s="8">
        <f>IF(IF(AT149,1,0),IF(IF(MOD((AU148+TIME(0,E149,0)),1)&gt;D$1,1,0),IF(IF(MOD((AU148+TIME(0,E149,0)),1)&lt;D$4,1,0),AU148+TIME(0,E149,0),(MOD(AU148+TIME(0,E149,0),1)-D$4)+D$1),"Under"),AU148)</f>
        <v>0.43819444444864825</v>
      </c>
      <c r="AV149" s="7">
        <f>IF(AT149,AV148+E149,AV148)</f>
        <v>601</v>
      </c>
      <c r="AW149" s="7">
        <f>IF(AT149,AW148-E149,AW148)</f>
        <v>119.75000000000023</v>
      </c>
      <c r="AY149" s="10"/>
      <c r="AZ149" s="8">
        <f>IF(IF(AY149,1,0),IF(IF(MOD((AZ148+TIME(0,E149,0)),1)&gt;D$1,1,0),IF(IF(MOD((AZ148+TIME(0,E149,0)),1)&lt;D$4,1,0),AZ148+TIME(0,E149,0),(MOD(AZ148+TIME(0,E149,0),1)-D$4)+D$1),"Under"),AZ148)</f>
        <v>0.44027777775934529</v>
      </c>
      <c r="BA149" s="7">
        <f>IF(AY149,BA148+E149,BA148)</f>
        <v>604</v>
      </c>
      <c r="BB149" s="10">
        <f>IF(AY149,BB148-E149,BB148)</f>
        <v>116.75000000000023</v>
      </c>
      <c r="BC149"/>
      <c r="BD149" s="10"/>
      <c r="BE149" s="8">
        <f>IF(IF(BD149,1,0),IF(IF(MOD((BE148+TIME(0,E149,0)),1)&gt;D$1,1,0),IF(IF(MOD((BE148+TIME(0,E149,0)),1)&lt;D$4,1,0),BE148+TIME(0,E149,0),(MOD(BE148+TIME(0,E149,0),1)-D$4)+D$1),"Under"),BE148)</f>
        <v>0.3479166666471023</v>
      </c>
      <c r="BF149" s="18">
        <f>IF(BD149,BF148+E149,BF148)</f>
        <v>471</v>
      </c>
      <c r="BG149" s="10">
        <f>IF(BD149,BG148-E149,BG148)</f>
        <v>249.75000000000023</v>
      </c>
    </row>
    <row r="150" spans="1:59" hidden="1" x14ac:dyDescent="0.25">
      <c r="A150" s="17">
        <f>'St5 Input'!A135</f>
        <v>3</v>
      </c>
      <c r="B150" s="17">
        <f>'St5 Input'!B135</f>
        <v>3620</v>
      </c>
      <c r="C150" s="17" t="str">
        <f>'St5 Input'!C135</f>
        <v xml:space="preserve"> Upper Rub Rail</v>
      </c>
      <c r="D150" s="20">
        <f>'St5 Input'!D135</f>
        <v>45</v>
      </c>
      <c r="E150" s="20">
        <f t="shared" si="56"/>
        <v>45</v>
      </c>
      <c r="F150" s="10">
        <f>K150+P150+U150+AE150+AJ150+Z150+AO150+AT150+AY150+BD150</f>
        <v>1</v>
      </c>
      <c r="G150" s="20" t="str">
        <f>'St5 Input'!F135</f>
        <v xml:space="preserve"> MH</v>
      </c>
      <c r="H150" s="19" t="str">
        <f>'St5 Input'!G135</f>
        <v xml:space="preserve"> </v>
      </c>
      <c r="I150" s="8"/>
      <c r="K150" s="10"/>
      <c r="L150" s="8">
        <f t="shared" si="57"/>
        <v>42690.354166666664</v>
      </c>
      <c r="M150" s="10">
        <f t="shared" si="58"/>
        <v>0</v>
      </c>
      <c r="N150" s="10">
        <f t="shared" si="59"/>
        <v>720.75000000000023</v>
      </c>
      <c r="O150" s="12"/>
      <c r="P150" s="10"/>
      <c r="Q150" s="8">
        <f t="shared" si="60"/>
        <v>42690.354166666664</v>
      </c>
      <c r="R150" s="10">
        <f t="shared" si="61"/>
        <v>0</v>
      </c>
      <c r="S150" s="10">
        <f t="shared" si="62"/>
        <v>720.75000000000023</v>
      </c>
      <c r="T150" s="14"/>
      <c r="U150" s="7"/>
      <c r="V150" s="8">
        <f t="shared" si="47"/>
        <v>42690.354166666664</v>
      </c>
      <c r="W150" s="7">
        <f t="shared" si="48"/>
        <v>0</v>
      </c>
      <c r="X150" s="10">
        <f t="shared" si="49"/>
        <v>720.75000000000023</v>
      </c>
      <c r="Y150" s="14"/>
      <c r="Z150" s="7"/>
      <c r="AA150" s="8">
        <f>IF(IF(Z150,1,0),IF(IF(MOD((AA149+TIME(0,E150,0)),1)&gt;D$1,1,0),IF(IF(MOD((AA149+TIME(0,E150,0)),1)&lt;D$4,1,0),AA149+TIME(0,E150,0),(MOD(AA149+TIME(0,E150,0),1)-D$4)+D$1),"Under"),AA149)</f>
        <v>42690.354166666664</v>
      </c>
      <c r="AB150" s="10">
        <f>IF(Z150,AB149+E150,AB149)</f>
        <v>0</v>
      </c>
      <c r="AC150" s="10">
        <f>IF(Z150,AC149-E150,AC149)</f>
        <v>720.75000000000023</v>
      </c>
      <c r="AD150" s="14"/>
      <c r="AE150" s="7">
        <v>1</v>
      </c>
      <c r="AF150" s="8">
        <f>IF(IF(AE150,1,0),IF(IF(MOD((AF149+TIME(0,E150,0)),1)&gt;D$1,1,0),IF(IF(MOD((AF149+TIME(0,E150,0)),1)&lt;D$4,1,0),AF149+TIME(0,E150,0),(MOD(AF149+TIME(0,E150,0),1)-D$4)+D$1),"Under"),AF149)</f>
        <v>0.26736111108847471</v>
      </c>
      <c r="AG150" s="7">
        <f>IF(P150,R149+E150,R149)</f>
        <v>0</v>
      </c>
      <c r="AH150" s="10">
        <f>IF(AE150,AH149-E150,AH149)</f>
        <v>365.75000000000023</v>
      </c>
      <c r="AI150" s="14"/>
      <c r="AJ150" s="7"/>
      <c r="AK150" s="8">
        <f>IF(IF(AJ150,1,0),IF(IF(MOD((AK149+TIME(0,E150,0)),1)&gt;D$1,1,0),IF(IF(MOD((AK149+TIME(0,E150,0)),1)&lt;D$4,1,0),AK149+TIME(0,E150,0),(MOD(AK149+TIME(0,E150,0),1)-D$4)+D$1),"Under"),AK149)</f>
        <v>0.40486111109672079</v>
      </c>
      <c r="AL150" s="7">
        <f>IF(AJ150,AL149+E150,AL149)</f>
        <v>553</v>
      </c>
      <c r="AM150" s="10">
        <f>IF(AJ150,AM149-E150,AM149)</f>
        <v>167.75000000000023</v>
      </c>
      <c r="AN150" s="12"/>
      <c r="AO150" s="7"/>
      <c r="AP150" s="15">
        <f>IF(IF(AO150,1,0),IF(IF(MOD((AP149+TIME(0,E150,0)),1)&gt;D$1,1,0),IF(IF(MOD((AP149+TIME(0,E150,0)),1)&lt;D$4,1,0),AP149+TIME(0,E150,0),(MOD(AP149+TIME(0,E150,0),1)-D$4)+D$1),"Under"),AP149)</f>
        <v>0.40486111111515322</v>
      </c>
      <c r="AQ150" s="7">
        <f>IF(AO150,AQ149+E150,AQ149)</f>
        <v>553</v>
      </c>
      <c r="AR150" s="10">
        <f>IF(AO150,AR149-E150,AR149)</f>
        <v>167.75000000000023</v>
      </c>
      <c r="AS150" s="12"/>
      <c r="AT150" s="7"/>
      <c r="AU150" s="8">
        <f>IF(IF(AT150,1,0),IF(IF(MOD((AU149+TIME(0,E150,0)),1)&gt;D$1,1,0),IF(IF(MOD((AU149+TIME(0,E150,0)),1)&lt;D$4,1,0),AU149+TIME(0,E150,0),(MOD(AU149+TIME(0,E150,0),1)-D$4)+D$1),"Under"),AU149)</f>
        <v>0.43819444444864825</v>
      </c>
      <c r="AV150" s="7">
        <f>IF(AT150,AV149+E150,AV149)</f>
        <v>601</v>
      </c>
      <c r="AW150" s="7">
        <f>IF(AT150,AW149-E150,AW149)</f>
        <v>119.75000000000023</v>
      </c>
      <c r="AY150" s="10"/>
      <c r="AZ150" s="8">
        <f>IF(IF(AY150,1,0),IF(IF(MOD((AZ149+TIME(0,E150,0)),1)&gt;D$1,1,0),IF(IF(MOD((AZ149+TIME(0,E150,0)),1)&lt;D$4,1,0),AZ149+TIME(0,E150,0),(MOD(AZ149+TIME(0,E150,0),1)-D$4)+D$1),"Under"),AZ149)</f>
        <v>0.44027777775934529</v>
      </c>
      <c r="BA150" s="7">
        <f>IF(AY150,BA149+E150,BA149)</f>
        <v>604</v>
      </c>
      <c r="BB150" s="10">
        <f>IF(AY150,BB149-E150,BB149)</f>
        <v>116.75000000000023</v>
      </c>
      <c r="BC150"/>
      <c r="BD150" s="10"/>
      <c r="BE150" s="8">
        <f>IF(IF(BD150,1,0),IF(IF(MOD((BE149+TIME(0,E150,0)),1)&gt;D$1,1,0),IF(IF(MOD((BE149+TIME(0,E150,0)),1)&lt;D$4,1,0),BE149+TIME(0,E150,0),(MOD(BE149+TIME(0,E150,0),1)-D$4)+D$1),"Under"),BE149)</f>
        <v>0.3479166666471023</v>
      </c>
      <c r="BF150" s="18">
        <f>IF(BD150,BF149+E150,BF149)</f>
        <v>471</v>
      </c>
      <c r="BG150" s="10">
        <f>IF(BD150,BG149-E150,BG149)</f>
        <v>249.75000000000023</v>
      </c>
    </row>
    <row r="151" spans="1:59" hidden="1" x14ac:dyDescent="0.25">
      <c r="A151" s="17">
        <f>'St5 Input'!A136</f>
        <v>3</v>
      </c>
      <c r="B151" s="17">
        <f>'St5 Input'!B136</f>
        <v>3630</v>
      </c>
      <c r="C151" s="17" t="str">
        <f>'St5 Input'!C136</f>
        <v xml:space="preserve"> Awning Rail</v>
      </c>
      <c r="D151" s="20">
        <f>'St5 Input'!D136</f>
        <v>10</v>
      </c>
      <c r="E151" s="20">
        <f t="shared" si="56"/>
        <v>10</v>
      </c>
      <c r="F151" s="10">
        <f>K151+P151+U151+AE151+AJ151+Z151+AO151+AT151+AY151+BD151</f>
        <v>1</v>
      </c>
      <c r="G151" s="20" t="str">
        <f>'St5 Input'!F136</f>
        <v xml:space="preserve"> MH</v>
      </c>
      <c r="H151" s="19" t="str">
        <f>'St5 Input'!G136</f>
        <v xml:space="preserve"> </v>
      </c>
      <c r="I151" s="8"/>
      <c r="K151" s="10"/>
      <c r="L151" s="8">
        <f t="shared" si="57"/>
        <v>42690.354166666664</v>
      </c>
      <c r="M151" s="10">
        <f t="shared" si="58"/>
        <v>0</v>
      </c>
      <c r="N151" s="10">
        <f t="shared" si="59"/>
        <v>720.75000000000023</v>
      </c>
      <c r="O151" s="12"/>
      <c r="P151" s="10"/>
      <c r="Q151" s="8">
        <f t="shared" si="60"/>
        <v>42690.354166666664</v>
      </c>
      <c r="R151" s="10">
        <f t="shared" si="61"/>
        <v>0</v>
      </c>
      <c r="S151" s="10">
        <f t="shared" si="62"/>
        <v>720.75000000000023</v>
      </c>
      <c r="T151" s="14"/>
      <c r="U151" s="7"/>
      <c r="V151" s="8">
        <f t="shared" si="47"/>
        <v>42690.354166666664</v>
      </c>
      <c r="W151" s="7">
        <f t="shared" si="48"/>
        <v>0</v>
      </c>
      <c r="X151" s="10">
        <f t="shared" si="49"/>
        <v>720.75000000000023</v>
      </c>
      <c r="Y151" s="14"/>
      <c r="Z151" s="7"/>
      <c r="AA151" s="8">
        <f>IF(IF(Z151,1,0),IF(IF(MOD((AA150+TIME(0,E151,0)),1)&gt;D$1,1,0),IF(IF(MOD((AA150+TIME(0,E151,0)),1)&lt;D$4,1,0),AA150+TIME(0,E151,0),(MOD(AA150+TIME(0,E151,0),1)-D$4)+D$1),"Under"),AA150)</f>
        <v>42690.354166666664</v>
      </c>
      <c r="AB151" s="10">
        <f>IF(Z151,AB150+E151,AB150)</f>
        <v>0</v>
      </c>
      <c r="AC151" s="10">
        <f>IF(Z151,AC150-E151,AC150)</f>
        <v>720.75000000000023</v>
      </c>
      <c r="AD151" s="14"/>
      <c r="AE151" s="7">
        <v>1</v>
      </c>
      <c r="AF151" s="8">
        <f>IF(IF(AE151,1,0),IF(IF(MOD((AF150+TIME(0,E151,0)),1)&gt;D$1,1,0),IF(IF(MOD((AF150+TIME(0,E151,0)),1)&lt;D$4,1,0),AF150+TIME(0,E151,0),(MOD(AF150+TIME(0,E151,0),1)-D$4)+D$1),"Under"),AF150)</f>
        <v>0.27430555553291913</v>
      </c>
      <c r="AG151" s="7">
        <f>IF(P151,R150+E151,R150)</f>
        <v>0</v>
      </c>
      <c r="AH151" s="10">
        <f>IF(AE151,AH150-E151,AH150)</f>
        <v>355.75000000000023</v>
      </c>
      <c r="AI151" s="14"/>
      <c r="AJ151" s="7"/>
      <c r="AK151" s="8">
        <f>IF(IF(AJ151,1,0),IF(IF(MOD((AK150+TIME(0,E151,0)),1)&gt;D$1,1,0),IF(IF(MOD((AK150+TIME(0,E151,0)),1)&lt;D$4,1,0),AK150+TIME(0,E151,0),(MOD(AK150+TIME(0,E151,0),1)-D$4)+D$1),"Under"),AK150)</f>
        <v>0.40486111109672079</v>
      </c>
      <c r="AL151" s="7">
        <f>IF(AJ151,AL150+E151,AL150)</f>
        <v>553</v>
      </c>
      <c r="AM151" s="10">
        <f>IF(AJ151,AM150-E151,AM150)</f>
        <v>167.75000000000023</v>
      </c>
      <c r="AN151" s="12"/>
      <c r="AO151" s="7"/>
      <c r="AP151" s="15">
        <f>IF(IF(AO151,1,0),IF(IF(MOD((AP150+TIME(0,E151,0)),1)&gt;D$1,1,0),IF(IF(MOD((AP150+TIME(0,E151,0)),1)&lt;D$4,1,0),AP150+TIME(0,E151,0),(MOD(AP150+TIME(0,E151,0),1)-D$4)+D$1),"Under"),AP150)</f>
        <v>0.40486111111515322</v>
      </c>
      <c r="AQ151" s="7">
        <f>IF(AO151,AQ150+E151,AQ150)</f>
        <v>553</v>
      </c>
      <c r="AR151" s="10">
        <f>IF(AO151,AR150-E151,AR150)</f>
        <v>167.75000000000023</v>
      </c>
      <c r="AS151" s="12"/>
      <c r="AT151" s="7"/>
      <c r="AU151" s="8">
        <f>IF(IF(AT151,1,0),IF(IF(MOD((AU150+TIME(0,E151,0)),1)&gt;D$1,1,0),IF(IF(MOD((AU150+TIME(0,E151,0)),1)&lt;D$4,1,0),AU150+TIME(0,E151,0),(MOD(AU150+TIME(0,E151,0),1)-D$4)+D$1),"Under"),AU150)</f>
        <v>0.43819444444864825</v>
      </c>
      <c r="AV151" s="7">
        <f>IF(AT151,AV150+E151,AV150)</f>
        <v>601</v>
      </c>
      <c r="AW151" s="7">
        <f>IF(AT151,AW150-E151,AW150)</f>
        <v>119.75000000000023</v>
      </c>
      <c r="AY151" s="10"/>
      <c r="AZ151" s="8">
        <f>IF(IF(AY151,1,0),IF(IF(MOD((AZ150+TIME(0,E151,0)),1)&gt;D$1,1,0),IF(IF(MOD((AZ150+TIME(0,E151,0)),1)&lt;D$4,1,0),AZ150+TIME(0,E151,0),(MOD(AZ150+TIME(0,E151,0),1)-D$4)+D$1),"Under"),AZ150)</f>
        <v>0.44027777775934529</v>
      </c>
      <c r="BA151" s="7">
        <f>IF(AY151,BA150+E151,BA150)</f>
        <v>604</v>
      </c>
      <c r="BB151" s="10">
        <f>IF(AY151,BB150-E151,BB150)</f>
        <v>116.75000000000023</v>
      </c>
      <c r="BC151"/>
      <c r="BD151" s="10"/>
      <c r="BE151" s="8">
        <f>IF(IF(BD151,1,0),IF(IF(MOD((BE150+TIME(0,E151,0)),1)&gt;D$1,1,0),IF(IF(MOD((BE150+TIME(0,E151,0)),1)&lt;D$4,1,0),BE150+TIME(0,E151,0),(MOD(BE150+TIME(0,E151,0),1)-D$4)+D$1),"Under"),BE150)</f>
        <v>0.3479166666471023</v>
      </c>
      <c r="BF151" s="18">
        <f>IF(BD151,BF150+E151,BF150)</f>
        <v>471</v>
      </c>
      <c r="BG151" s="10">
        <f>IF(BD151,BG150-E151,BG150)</f>
        <v>249.75000000000023</v>
      </c>
    </row>
    <row r="152" spans="1:59" hidden="1" x14ac:dyDescent="0.25">
      <c r="A152" s="17">
        <f>'St5 Input'!A137</f>
        <v>3</v>
      </c>
      <c r="B152" s="17">
        <f>'St5 Input'!B137</f>
        <v>3640</v>
      </c>
      <c r="C152" s="17" t="str">
        <f>'St5 Input'!C137</f>
        <v xml:space="preserve"> Upper Clearance Lights</v>
      </c>
      <c r="D152" s="20">
        <f>'St5 Input'!D137</f>
        <v>15</v>
      </c>
      <c r="E152" s="20">
        <f t="shared" si="56"/>
        <v>15</v>
      </c>
      <c r="F152" s="10">
        <f>K152+P152+U152+AE152+AJ152+Z152+AO152+AT152+AY152+BD152</f>
        <v>1</v>
      </c>
      <c r="G152" s="20" t="str">
        <f>'St5 Input'!F137</f>
        <v xml:space="preserve"> MH</v>
      </c>
      <c r="H152" s="19" t="str">
        <f>'St5 Input'!G137</f>
        <v xml:space="preserve"> </v>
      </c>
      <c r="I152" s="8"/>
      <c r="K152" s="10"/>
      <c r="L152" s="8">
        <f t="shared" si="57"/>
        <v>42690.354166666664</v>
      </c>
      <c r="M152" s="10">
        <f t="shared" si="58"/>
        <v>0</v>
      </c>
      <c r="N152" s="10">
        <f t="shared" si="59"/>
        <v>720.75000000000023</v>
      </c>
      <c r="O152" s="12"/>
      <c r="P152" s="10"/>
      <c r="Q152" s="8">
        <f t="shared" si="60"/>
        <v>42690.354166666664</v>
      </c>
      <c r="R152" s="10">
        <f t="shared" si="61"/>
        <v>0</v>
      </c>
      <c r="S152" s="10">
        <f t="shared" si="62"/>
        <v>720.75000000000023</v>
      </c>
      <c r="T152" s="14"/>
      <c r="U152" s="7"/>
      <c r="V152" s="8">
        <f t="shared" si="47"/>
        <v>42690.354166666664</v>
      </c>
      <c r="W152" s="7">
        <f t="shared" si="48"/>
        <v>0</v>
      </c>
      <c r="X152" s="10">
        <f t="shared" si="49"/>
        <v>720.75000000000023</v>
      </c>
      <c r="Y152" s="14"/>
      <c r="Z152" s="7"/>
      <c r="AA152" s="8">
        <f>IF(IF(Z152,1,0),IF(IF(MOD((AA151+TIME(0,E152,0)),1)&gt;D$1,1,0),IF(IF(MOD((AA151+TIME(0,E152,0)),1)&lt;D$4,1,0),AA151+TIME(0,E152,0),(MOD(AA151+TIME(0,E152,0),1)-D$4)+D$1),"Under"),AA151)</f>
        <v>42690.354166666664</v>
      </c>
      <c r="AB152" s="10">
        <f>IF(Z152,AB151+E152,AB151)</f>
        <v>0</v>
      </c>
      <c r="AC152" s="10">
        <f>IF(Z152,AC151-E152,AC151)</f>
        <v>720.75000000000023</v>
      </c>
      <c r="AD152" s="14"/>
      <c r="AE152" s="7">
        <v>1</v>
      </c>
      <c r="AF152" s="8">
        <f>IF(IF(AE152,1,0),IF(IF(MOD((AF151+TIME(0,E152,0)),1)&gt;D$1,1,0),IF(IF(MOD((AF151+TIME(0,E152,0)),1)&lt;D$4,1,0),AF151+TIME(0,E152,0),(MOD(AF151+TIME(0,E152,0),1)-D$4)+D$1),"Under"),AF151)</f>
        <v>0.28472222219958582</v>
      </c>
      <c r="AG152" s="7">
        <f>IF(P152,R151+E152,R151)</f>
        <v>0</v>
      </c>
      <c r="AH152" s="10">
        <f>IF(AE152,AH151-E152,AH151)</f>
        <v>340.75000000000023</v>
      </c>
      <c r="AI152" s="14"/>
      <c r="AJ152" s="7"/>
      <c r="AK152" s="8">
        <f>IF(IF(AJ152,1,0),IF(IF(MOD((AK151+TIME(0,E152,0)),1)&gt;D$1,1,0),IF(IF(MOD((AK151+TIME(0,E152,0)),1)&lt;D$4,1,0),AK151+TIME(0,E152,0),(MOD(AK151+TIME(0,E152,0),1)-D$4)+D$1),"Under"),AK151)</f>
        <v>0.40486111109672079</v>
      </c>
      <c r="AL152" s="7">
        <f>IF(AJ152,AL151+E152,AL151)</f>
        <v>553</v>
      </c>
      <c r="AM152" s="10">
        <f>IF(AJ152,AM151-E152,AM151)</f>
        <v>167.75000000000023</v>
      </c>
      <c r="AN152" s="12"/>
      <c r="AO152" s="7"/>
      <c r="AP152" s="15">
        <f>IF(IF(AO152,1,0),IF(IF(MOD((AP151+TIME(0,E152,0)),1)&gt;D$1,1,0),IF(IF(MOD((AP151+TIME(0,E152,0)),1)&lt;D$4,1,0),AP151+TIME(0,E152,0),(MOD(AP151+TIME(0,E152,0),1)-D$4)+D$1),"Under"),AP151)</f>
        <v>0.40486111111515322</v>
      </c>
      <c r="AQ152" s="7">
        <f>IF(AO152,AQ151+E152,AQ151)</f>
        <v>553</v>
      </c>
      <c r="AR152" s="10">
        <f>IF(AO152,AR151-E152,AR151)</f>
        <v>167.75000000000023</v>
      </c>
      <c r="AS152" s="12"/>
      <c r="AT152" s="7"/>
      <c r="AU152" s="8">
        <f>IF(IF(AT152,1,0),IF(IF(MOD((AU151+TIME(0,E152,0)),1)&gt;D$1,1,0),IF(IF(MOD((AU151+TIME(0,E152,0)),1)&lt;D$4,1,0),AU151+TIME(0,E152,0),(MOD(AU151+TIME(0,E152,0),1)-D$4)+D$1),"Under"),AU151)</f>
        <v>0.43819444444864825</v>
      </c>
      <c r="AV152" s="7">
        <f>IF(AT152,AV151+E152,AV151)</f>
        <v>601</v>
      </c>
      <c r="AW152" s="7">
        <f>IF(AT152,AW151-E152,AW151)</f>
        <v>119.75000000000023</v>
      </c>
      <c r="AY152" s="10"/>
      <c r="AZ152" s="8">
        <f>IF(IF(AY152,1,0),IF(IF(MOD((AZ151+TIME(0,E152,0)),1)&gt;D$1,1,0),IF(IF(MOD((AZ151+TIME(0,E152,0)),1)&lt;D$4,1,0),AZ151+TIME(0,E152,0),(MOD(AZ151+TIME(0,E152,0),1)-D$4)+D$1),"Under"),AZ151)</f>
        <v>0.44027777775934529</v>
      </c>
      <c r="BA152" s="7">
        <f>IF(AY152,BA151+E152,BA151)</f>
        <v>604</v>
      </c>
      <c r="BB152" s="10">
        <f>IF(AY152,BB151-E152,BB151)</f>
        <v>116.75000000000023</v>
      </c>
      <c r="BC152"/>
      <c r="BD152" s="10"/>
      <c r="BE152" s="8">
        <f>IF(IF(BD152,1,0),IF(IF(MOD((BE151+TIME(0,E152,0)),1)&gt;D$1,1,0),IF(IF(MOD((BE151+TIME(0,E152,0)),1)&lt;D$4,1,0),BE151+TIME(0,E152,0),(MOD(BE151+TIME(0,E152,0),1)-D$4)+D$1),"Under"),BE151)</f>
        <v>0.3479166666471023</v>
      </c>
      <c r="BF152" s="18">
        <f>IF(BD152,BF151+E152,BF151)</f>
        <v>471</v>
      </c>
      <c r="BG152" s="10">
        <f>IF(BD152,BG151-E152,BG151)</f>
        <v>249.75000000000023</v>
      </c>
    </row>
    <row r="153" spans="1:59" hidden="1" x14ac:dyDescent="0.25">
      <c r="A153" s="17">
        <f>'St5 Input'!A138</f>
        <v>3</v>
      </c>
      <c r="B153" s="17">
        <f>'St5 Input'!B138</f>
        <v>3660</v>
      </c>
      <c r="C153" s="17" t="str">
        <f>'St5 Input'!C138</f>
        <v xml:space="preserve"> Holes for Plumbing Vents</v>
      </c>
      <c r="D153" s="20">
        <f>'St5 Input'!D138</f>
        <v>6</v>
      </c>
      <c r="E153" s="20">
        <f t="shared" si="56"/>
        <v>6</v>
      </c>
      <c r="F153" s="10">
        <f>K153+P153+U153+AE153+AJ153+Z153+AO153+AT153+AY153+BD153</f>
        <v>1</v>
      </c>
      <c r="G153" s="20" t="str">
        <f>'St5 Input'!F138</f>
        <v xml:space="preserve"> MH</v>
      </c>
      <c r="H153" s="19" t="str">
        <f>'St5 Input'!G138</f>
        <v xml:space="preserve"> </v>
      </c>
      <c r="I153" s="8"/>
      <c r="K153" s="10"/>
      <c r="L153" s="8">
        <f t="shared" si="57"/>
        <v>42690.354166666664</v>
      </c>
      <c r="M153" s="10">
        <f t="shared" si="58"/>
        <v>0</v>
      </c>
      <c r="N153" s="10">
        <f t="shared" si="59"/>
        <v>720.75000000000023</v>
      </c>
      <c r="O153" s="12"/>
      <c r="P153" s="10"/>
      <c r="Q153" s="8">
        <f t="shared" si="60"/>
        <v>42690.354166666664</v>
      </c>
      <c r="R153" s="10">
        <f t="shared" si="61"/>
        <v>0</v>
      </c>
      <c r="S153" s="10">
        <f t="shared" si="62"/>
        <v>720.75000000000023</v>
      </c>
      <c r="T153" s="14"/>
      <c r="U153" s="7"/>
      <c r="V153" s="8">
        <f t="shared" si="47"/>
        <v>42690.354166666664</v>
      </c>
      <c r="W153" s="7">
        <f t="shared" si="48"/>
        <v>0</v>
      </c>
      <c r="X153" s="10">
        <f t="shared" si="49"/>
        <v>720.75000000000023</v>
      </c>
      <c r="Y153" s="14"/>
      <c r="Z153" s="7"/>
      <c r="AA153" s="8">
        <f>IF(IF(Z153,1,0),IF(IF(MOD((AA152+TIME(0,E153,0)),1)&gt;D$1,1,0),IF(IF(MOD((AA152+TIME(0,E153,0)),1)&lt;D$4,1,0),AA152+TIME(0,E153,0),(MOD(AA152+TIME(0,E153,0),1)-D$4)+D$1),"Under"),AA152)</f>
        <v>42690.354166666664</v>
      </c>
      <c r="AB153" s="10">
        <f>IF(Z153,AB152+E153,AB152)</f>
        <v>0</v>
      </c>
      <c r="AC153" s="10">
        <f>IF(Z153,AC152-E153,AC152)</f>
        <v>720.75000000000023</v>
      </c>
      <c r="AD153" s="14"/>
      <c r="AE153" s="7">
        <v>1</v>
      </c>
      <c r="AF153" s="8">
        <f>IF(IF(AE153,1,0),IF(IF(MOD((AF152+TIME(0,E153,0)),1)&gt;D$1,1,0),IF(IF(MOD((AF152+TIME(0,E153,0)),1)&lt;D$4,1,0),AF152+TIME(0,E153,0),(MOD(AF152+TIME(0,E153,0),1)-D$4)+D$1),"Under"),AF152)</f>
        <v>0.28888888886625247</v>
      </c>
      <c r="AG153" s="7">
        <f>IF(P153,R152+E153,R152)</f>
        <v>0</v>
      </c>
      <c r="AH153" s="10">
        <f>IF(AE153,AH152-E153,AH152)</f>
        <v>334.75000000000023</v>
      </c>
      <c r="AI153" s="14"/>
      <c r="AJ153" s="7"/>
      <c r="AK153" s="8">
        <f>IF(IF(AJ153,1,0),IF(IF(MOD((AK152+TIME(0,E153,0)),1)&gt;D$1,1,0),IF(IF(MOD((AK152+TIME(0,E153,0)),1)&lt;D$4,1,0),AK152+TIME(0,E153,0),(MOD(AK152+TIME(0,E153,0),1)-D$4)+D$1),"Under"),AK152)</f>
        <v>0.40486111109672079</v>
      </c>
      <c r="AL153" s="7">
        <f>IF(AJ153,AL152+E153,AL152)</f>
        <v>553</v>
      </c>
      <c r="AM153" s="10">
        <f>IF(AJ153,AM152-E153,AM152)</f>
        <v>167.75000000000023</v>
      </c>
      <c r="AN153" s="12"/>
      <c r="AO153" s="7"/>
      <c r="AP153" s="15">
        <f>IF(IF(AO153,1,0),IF(IF(MOD((AP152+TIME(0,E153,0)),1)&gt;D$1,1,0),IF(IF(MOD((AP152+TIME(0,E153,0)),1)&lt;D$4,1,0),AP152+TIME(0,E153,0),(MOD(AP152+TIME(0,E153,0),1)-D$4)+D$1),"Under"),AP152)</f>
        <v>0.40486111111515322</v>
      </c>
      <c r="AQ153" s="7">
        <f>IF(AO153,AQ152+E153,AQ152)</f>
        <v>553</v>
      </c>
      <c r="AR153" s="10">
        <f>IF(AO153,AR152-E153,AR152)</f>
        <v>167.75000000000023</v>
      </c>
      <c r="AS153" s="12"/>
      <c r="AT153" s="7"/>
      <c r="AU153" s="8">
        <f>IF(IF(AT153,1,0),IF(IF(MOD((AU152+TIME(0,E153,0)),1)&gt;D$1,1,0),IF(IF(MOD((AU152+TIME(0,E153,0)),1)&lt;D$4,1,0),AU152+TIME(0,E153,0),(MOD(AU152+TIME(0,E153,0),1)-D$4)+D$1),"Under"),AU152)</f>
        <v>0.43819444444864825</v>
      </c>
      <c r="AV153" s="7">
        <f>IF(AT153,AV152+E153,AV152)</f>
        <v>601</v>
      </c>
      <c r="AW153" s="7">
        <f>IF(AT153,AW152-E153,AW152)</f>
        <v>119.75000000000023</v>
      </c>
      <c r="AY153" s="10"/>
      <c r="AZ153" s="8">
        <f>IF(IF(AY153,1,0),IF(IF(MOD((AZ152+TIME(0,E153,0)),1)&gt;D$1,1,0),IF(IF(MOD((AZ152+TIME(0,E153,0)),1)&lt;D$4,1,0),AZ152+TIME(0,E153,0),(MOD(AZ152+TIME(0,E153,0),1)-D$4)+D$1),"Under"),AZ152)</f>
        <v>0.44027777775934529</v>
      </c>
      <c r="BA153" s="7">
        <f>IF(AY153,BA152+E153,BA152)</f>
        <v>604</v>
      </c>
      <c r="BB153" s="10">
        <f>IF(AY153,BB152-E153,BB152)</f>
        <v>116.75000000000023</v>
      </c>
      <c r="BC153"/>
      <c r="BD153" s="10"/>
      <c r="BE153" s="8">
        <f>IF(IF(BD153,1,0),IF(IF(MOD((BE152+TIME(0,E153,0)),1)&gt;D$1,1,0),IF(IF(MOD((BE152+TIME(0,E153,0)),1)&lt;D$4,1,0),BE152+TIME(0,E153,0),(MOD(BE152+TIME(0,E153,0),1)-D$4)+D$1),"Under"),BE152)</f>
        <v>0.3479166666471023</v>
      </c>
      <c r="BF153" s="18">
        <f>IF(BD153,BF152+E153,BF152)</f>
        <v>471</v>
      </c>
      <c r="BG153" s="10">
        <f>IF(BD153,BG152-E153,BG152)</f>
        <v>249.75000000000023</v>
      </c>
    </row>
    <row r="154" spans="1:59" hidden="1" x14ac:dyDescent="0.25">
      <c r="A154" s="17">
        <f>'St5 Input'!A139</f>
        <v>3</v>
      </c>
      <c r="B154" s="17">
        <f>'St5 Input'!B139</f>
        <v>3670</v>
      </c>
      <c r="C154" s="17" t="str">
        <f>'St5 Input'!C139</f>
        <v xml:space="preserve"> Route Roof Vents</v>
      </c>
      <c r="D154" s="20">
        <f>'St5 Input'!D139</f>
        <v>5</v>
      </c>
      <c r="E154" s="20">
        <f t="shared" si="56"/>
        <v>5</v>
      </c>
      <c r="F154" s="10">
        <f>K154+P154+U154+AE154+AJ154+Z154+AO154+AT154+AY154+BD154</f>
        <v>1</v>
      </c>
      <c r="G154" s="20" t="str">
        <f>'St5 Input'!F139</f>
        <v xml:space="preserve"> MH</v>
      </c>
      <c r="H154" s="19" t="str">
        <f>'St5 Input'!G139</f>
        <v xml:space="preserve"> </v>
      </c>
      <c r="I154" s="8"/>
      <c r="K154" s="10"/>
      <c r="L154" s="8">
        <f t="shared" si="57"/>
        <v>42690.354166666664</v>
      </c>
      <c r="M154" s="10">
        <f t="shared" si="58"/>
        <v>0</v>
      </c>
      <c r="N154" s="10">
        <f t="shared" si="59"/>
        <v>720.75000000000023</v>
      </c>
      <c r="O154" s="12"/>
      <c r="P154" s="10"/>
      <c r="Q154" s="8">
        <f t="shared" si="60"/>
        <v>42690.354166666664</v>
      </c>
      <c r="R154" s="10">
        <f t="shared" si="61"/>
        <v>0</v>
      </c>
      <c r="S154" s="10">
        <f t="shared" si="62"/>
        <v>720.75000000000023</v>
      </c>
      <c r="T154" s="14"/>
      <c r="U154" s="7"/>
      <c r="V154" s="8">
        <f t="shared" si="47"/>
        <v>42690.354166666664</v>
      </c>
      <c r="W154" s="7">
        <f t="shared" si="48"/>
        <v>0</v>
      </c>
      <c r="X154" s="10">
        <f t="shared" si="49"/>
        <v>720.75000000000023</v>
      </c>
      <c r="Y154" s="14"/>
      <c r="Z154" s="7"/>
      <c r="AA154" s="8">
        <f>IF(IF(Z154,1,0),IF(IF(MOD((AA153+TIME(0,E154,0)),1)&gt;D$1,1,0),IF(IF(MOD((AA153+TIME(0,E154,0)),1)&lt;D$4,1,0),AA153+TIME(0,E154,0),(MOD(AA153+TIME(0,E154,0),1)-D$4)+D$1),"Under"),AA153)</f>
        <v>42690.354166666664</v>
      </c>
      <c r="AB154" s="10">
        <f>IF(Z154,AB153+E154,AB153)</f>
        <v>0</v>
      </c>
      <c r="AC154" s="10">
        <f>IF(Z154,AC153-E154,AC153)</f>
        <v>720.75000000000023</v>
      </c>
      <c r="AD154" s="14"/>
      <c r="AE154" s="7">
        <v>1</v>
      </c>
      <c r="AF154" s="8">
        <f>IF(IF(AE154,1,0),IF(IF(MOD((AF153+TIME(0,E154,0)),1)&gt;D$1,1,0),IF(IF(MOD((AF153+TIME(0,E154,0)),1)&lt;D$4,1,0),AF153+TIME(0,E154,0),(MOD(AF153+TIME(0,E154,0),1)-D$4)+D$1),"Under"),AF153)</f>
        <v>0.29236111108847468</v>
      </c>
      <c r="AG154" s="7">
        <f>IF(P154,R153+E154,R153)</f>
        <v>0</v>
      </c>
      <c r="AH154" s="10">
        <f>IF(AE154,AH153-E154,AH153)</f>
        <v>329.75000000000023</v>
      </c>
      <c r="AI154" s="14"/>
      <c r="AJ154" s="7"/>
      <c r="AK154" s="8">
        <f>IF(IF(AJ154,1,0),IF(IF(MOD((AK153+TIME(0,E154,0)),1)&gt;D$1,1,0),IF(IF(MOD((AK153+TIME(0,E154,0)),1)&lt;D$4,1,0),AK153+TIME(0,E154,0),(MOD(AK153+TIME(0,E154,0),1)-D$4)+D$1),"Under"),AK153)</f>
        <v>0.40486111109672079</v>
      </c>
      <c r="AL154" s="7">
        <f>IF(AJ154,AL153+E154,AL153)</f>
        <v>553</v>
      </c>
      <c r="AM154" s="10">
        <f>IF(AJ154,AM153-E154,AM153)</f>
        <v>167.75000000000023</v>
      </c>
      <c r="AN154" s="12"/>
      <c r="AO154" s="7"/>
      <c r="AP154" s="15">
        <f>IF(IF(AO154,1,0),IF(IF(MOD((AP153+TIME(0,E154,0)),1)&gt;D$1,1,0),IF(IF(MOD((AP153+TIME(0,E154,0)),1)&lt;D$4,1,0),AP153+TIME(0,E154,0),(MOD(AP153+TIME(0,E154,0),1)-D$4)+D$1),"Under"),AP153)</f>
        <v>0.40486111111515322</v>
      </c>
      <c r="AQ154" s="7">
        <f>IF(AO154,AQ153+E154,AQ153)</f>
        <v>553</v>
      </c>
      <c r="AR154" s="10">
        <f>IF(AO154,AR153-E154,AR153)</f>
        <v>167.75000000000023</v>
      </c>
      <c r="AS154" s="12"/>
      <c r="AT154" s="7"/>
      <c r="AU154" s="8">
        <f>IF(IF(AT154,1,0),IF(IF(MOD((AU153+TIME(0,E154,0)),1)&gt;D$1,1,0),IF(IF(MOD((AU153+TIME(0,E154,0)),1)&lt;D$4,1,0),AU153+TIME(0,E154,0),(MOD(AU153+TIME(0,E154,0),1)-D$4)+D$1),"Under"),AU153)</f>
        <v>0.43819444444864825</v>
      </c>
      <c r="AV154" s="7">
        <f>IF(AT154,AV153+E154,AV153)</f>
        <v>601</v>
      </c>
      <c r="AW154" s="7">
        <f>IF(AT154,AW153-E154,AW153)</f>
        <v>119.75000000000023</v>
      </c>
      <c r="AY154" s="10"/>
      <c r="AZ154" s="8">
        <f>IF(IF(AY154,1,0),IF(IF(MOD((AZ153+TIME(0,E154,0)),1)&gt;D$1,1,0),IF(IF(MOD((AZ153+TIME(0,E154,0)),1)&lt;D$4,1,0),AZ153+TIME(0,E154,0),(MOD(AZ153+TIME(0,E154,0),1)-D$4)+D$1),"Under"),AZ153)</f>
        <v>0.44027777775934529</v>
      </c>
      <c r="BA154" s="7">
        <f>IF(AY154,BA153+E154,BA153)</f>
        <v>604</v>
      </c>
      <c r="BB154" s="10">
        <f>IF(AY154,BB153-E154,BB153)</f>
        <v>116.75000000000023</v>
      </c>
      <c r="BC154"/>
      <c r="BD154" s="10"/>
      <c r="BE154" s="8">
        <f>IF(IF(BD154,1,0),IF(IF(MOD((BE153+TIME(0,E154,0)),1)&gt;D$1,1,0),IF(IF(MOD((BE153+TIME(0,E154,0)),1)&lt;D$4,1,0),BE153+TIME(0,E154,0),(MOD(BE153+TIME(0,E154,0),1)-D$4)+D$1),"Under"),BE153)</f>
        <v>0.3479166666471023</v>
      </c>
      <c r="BF154" s="18">
        <f>IF(BD154,BF153+E154,BF153)</f>
        <v>471</v>
      </c>
      <c r="BG154" s="10">
        <f>IF(BD154,BG153-E154,BG153)</f>
        <v>249.75000000000023</v>
      </c>
    </row>
    <row r="155" spans="1:59" hidden="1" x14ac:dyDescent="0.25">
      <c r="A155" s="17">
        <f>'St5 Input'!A140</f>
        <v>3</v>
      </c>
      <c r="B155" s="17">
        <f>'St5 Input'!B140</f>
        <v>3690</v>
      </c>
      <c r="C155" s="17" t="str">
        <f>'St5 Input'!C140</f>
        <v xml:space="preserve"> Install Vents and Seal MaxAir Brackets</v>
      </c>
      <c r="D155" s="20">
        <f>'St5 Input'!D140</f>
        <v>15</v>
      </c>
      <c r="E155" s="20">
        <f t="shared" si="56"/>
        <v>15</v>
      </c>
      <c r="F155" s="10">
        <f>K155+P155+U155+AE155+AJ155+Z155+AO155+AT155+AY155+BD155</f>
        <v>1</v>
      </c>
      <c r="G155" s="20" t="str">
        <f>'St5 Input'!F140</f>
        <v xml:space="preserve"> MH</v>
      </c>
      <c r="H155" s="19" t="str">
        <f>'St5 Input'!G140</f>
        <v xml:space="preserve"> </v>
      </c>
      <c r="I155" s="8"/>
      <c r="K155" s="10"/>
      <c r="L155" s="8">
        <f t="shared" si="57"/>
        <v>42690.354166666664</v>
      </c>
      <c r="M155" s="10">
        <f t="shared" si="58"/>
        <v>0</v>
      </c>
      <c r="N155" s="10">
        <f t="shared" si="59"/>
        <v>720.75000000000023</v>
      </c>
      <c r="O155" s="12"/>
      <c r="P155" s="10"/>
      <c r="Q155" s="8">
        <f t="shared" si="60"/>
        <v>42690.354166666664</v>
      </c>
      <c r="R155" s="10">
        <f t="shared" si="61"/>
        <v>0</v>
      </c>
      <c r="S155" s="10">
        <f t="shared" si="62"/>
        <v>720.75000000000023</v>
      </c>
      <c r="T155" s="14"/>
      <c r="U155" s="7"/>
      <c r="V155" s="8">
        <f t="shared" si="47"/>
        <v>42690.354166666664</v>
      </c>
      <c r="W155" s="7">
        <f t="shared" si="48"/>
        <v>0</v>
      </c>
      <c r="X155" s="10">
        <f t="shared" si="49"/>
        <v>720.75000000000023</v>
      </c>
      <c r="Y155" s="14"/>
      <c r="Z155" s="7"/>
      <c r="AA155" s="8">
        <f>IF(IF(Z155,1,0),IF(IF(MOD((AA154+TIME(0,E155,0)),1)&gt;D$1,1,0),IF(IF(MOD((AA154+TIME(0,E155,0)),1)&lt;D$4,1,0),AA154+TIME(0,E155,0),(MOD(AA154+TIME(0,E155,0),1)-D$4)+D$1),"Under"),AA154)</f>
        <v>42690.354166666664</v>
      </c>
      <c r="AB155" s="10">
        <f>IF(Z155,AB154+E155,AB154)</f>
        <v>0</v>
      </c>
      <c r="AC155" s="10">
        <f>IF(Z155,AC154-E155,AC154)</f>
        <v>720.75000000000023</v>
      </c>
      <c r="AD155" s="14"/>
      <c r="AE155" s="7">
        <v>1</v>
      </c>
      <c r="AF155" s="8">
        <f>IF(IF(AE155,1,0),IF(IF(MOD((AF154+TIME(0,E155,0)),1)&gt;D$1,1,0),IF(IF(MOD((AF154+TIME(0,E155,0)),1)&lt;D$4,1,0),AF154+TIME(0,E155,0),(MOD(AF154+TIME(0,E155,0),1)-D$4)+D$1),"Under"),AF154)</f>
        <v>0.30277777775514136</v>
      </c>
      <c r="AG155" s="7">
        <f>IF(P155,R154+E155,R154)</f>
        <v>0</v>
      </c>
      <c r="AH155" s="10">
        <f>IF(AE155,AH154-E155,AH154)</f>
        <v>314.75000000000023</v>
      </c>
      <c r="AI155" s="14"/>
      <c r="AJ155" s="7"/>
      <c r="AK155" s="8">
        <f>IF(IF(AJ155,1,0),IF(IF(MOD((AK154+TIME(0,E155,0)),1)&gt;D$1,1,0),IF(IF(MOD((AK154+TIME(0,E155,0)),1)&lt;D$4,1,0),AK154+TIME(0,E155,0),(MOD(AK154+TIME(0,E155,0),1)-D$4)+D$1),"Under"),AK154)</f>
        <v>0.40486111109672079</v>
      </c>
      <c r="AL155" s="7">
        <f>IF(AJ155,AL154+E155,AL154)</f>
        <v>553</v>
      </c>
      <c r="AM155" s="10">
        <f>IF(AJ155,AM154-E155,AM154)</f>
        <v>167.75000000000023</v>
      </c>
      <c r="AN155" s="12"/>
      <c r="AO155" s="7"/>
      <c r="AP155" s="15">
        <f>IF(IF(AO155,1,0),IF(IF(MOD((AP154+TIME(0,E155,0)),1)&gt;D$1,1,0),IF(IF(MOD((AP154+TIME(0,E155,0)),1)&lt;D$4,1,0),AP154+TIME(0,E155,0),(MOD(AP154+TIME(0,E155,0),1)-D$4)+D$1),"Under"),AP154)</f>
        <v>0.40486111111515322</v>
      </c>
      <c r="AQ155" s="7">
        <f>IF(AO155,AQ154+E155,AQ154)</f>
        <v>553</v>
      </c>
      <c r="AR155" s="10">
        <f>IF(AO155,AR154-E155,AR154)</f>
        <v>167.75000000000023</v>
      </c>
      <c r="AS155" s="12"/>
      <c r="AT155" s="7"/>
      <c r="AU155" s="8">
        <f>IF(IF(AT155,1,0),IF(IF(MOD((AU154+TIME(0,E155,0)),1)&gt;D$1,1,0),IF(IF(MOD((AU154+TIME(0,E155,0)),1)&lt;D$4,1,0),AU154+TIME(0,E155,0),(MOD(AU154+TIME(0,E155,0),1)-D$4)+D$1),"Under"),AU154)</f>
        <v>0.43819444444864825</v>
      </c>
      <c r="AV155" s="7">
        <f>IF(AT155,AV154+E155,AV154)</f>
        <v>601</v>
      </c>
      <c r="AW155" s="7">
        <f>IF(AT155,AW154-E155,AW154)</f>
        <v>119.75000000000023</v>
      </c>
      <c r="AY155" s="10"/>
      <c r="AZ155" s="8">
        <f>IF(IF(AY155,1,0),IF(IF(MOD((AZ154+TIME(0,E155,0)),1)&gt;D$1,1,0),IF(IF(MOD((AZ154+TIME(0,E155,0)),1)&lt;D$4,1,0),AZ154+TIME(0,E155,0),(MOD(AZ154+TIME(0,E155,0),1)-D$4)+D$1),"Under"),AZ154)</f>
        <v>0.44027777775934529</v>
      </c>
      <c r="BA155" s="7">
        <f>IF(AY155,BA154+E155,BA154)</f>
        <v>604</v>
      </c>
      <c r="BB155" s="10">
        <f>IF(AY155,BB154-E155,BB154)</f>
        <v>116.75000000000023</v>
      </c>
      <c r="BC155"/>
      <c r="BD155" s="10"/>
      <c r="BE155" s="8">
        <f>IF(IF(BD155,1,0),IF(IF(MOD((BE154+TIME(0,E155,0)),1)&gt;D$1,1,0),IF(IF(MOD((BE154+TIME(0,E155,0)),1)&lt;D$4,1,0),BE154+TIME(0,E155,0),(MOD(BE154+TIME(0,E155,0),1)-D$4)+D$1),"Under"),BE154)</f>
        <v>0.3479166666471023</v>
      </c>
      <c r="BF155" s="18">
        <f>IF(BD155,BF154+E155,BF154)</f>
        <v>471</v>
      </c>
      <c r="BG155" s="10">
        <f>IF(BD155,BG154-E155,BG154)</f>
        <v>249.75000000000023</v>
      </c>
    </row>
    <row r="156" spans="1:59" hidden="1" x14ac:dyDescent="0.25">
      <c r="A156" s="17">
        <f>'St5 Input'!A141</f>
        <v>3</v>
      </c>
      <c r="B156" s="17">
        <f>'St5 Input'!B141</f>
        <v>3710</v>
      </c>
      <c r="C156" s="17" t="str">
        <f>'St5 Input'!C141</f>
        <v xml:space="preserve"> Install Plumbing and Vent Covers and Tail Pipes</v>
      </c>
      <c r="D156" s="20">
        <f>'St5 Input'!D141</f>
        <v>15</v>
      </c>
      <c r="E156" s="20">
        <f t="shared" si="56"/>
        <v>15</v>
      </c>
      <c r="F156" s="10">
        <f>K156+P156+U156+AE156+AJ156+Z156+AO156+AT156+AY156+BD156</f>
        <v>1</v>
      </c>
      <c r="G156" s="20" t="str">
        <f>'St5 Input'!F141</f>
        <v xml:space="preserve"> MH</v>
      </c>
      <c r="H156" s="19" t="str">
        <f>'St5 Input'!G141</f>
        <v xml:space="preserve"> </v>
      </c>
      <c r="I156" s="8"/>
      <c r="K156" s="10"/>
      <c r="L156" s="8">
        <f t="shared" si="57"/>
        <v>42690.354166666664</v>
      </c>
      <c r="M156" s="10">
        <f t="shared" si="58"/>
        <v>0</v>
      </c>
      <c r="N156" s="10">
        <f t="shared" si="59"/>
        <v>720.75000000000023</v>
      </c>
      <c r="O156" s="12"/>
      <c r="P156" s="10"/>
      <c r="Q156" s="8">
        <f t="shared" si="60"/>
        <v>42690.354166666664</v>
      </c>
      <c r="R156" s="10">
        <f t="shared" si="61"/>
        <v>0</v>
      </c>
      <c r="S156" s="10">
        <f t="shared" si="62"/>
        <v>720.75000000000023</v>
      </c>
      <c r="T156" s="14"/>
      <c r="U156" s="7"/>
      <c r="V156" s="8">
        <f t="shared" si="47"/>
        <v>42690.354166666664</v>
      </c>
      <c r="W156" s="7">
        <f t="shared" si="48"/>
        <v>0</v>
      </c>
      <c r="X156" s="10">
        <f t="shared" si="49"/>
        <v>720.75000000000023</v>
      </c>
      <c r="Y156" s="14"/>
      <c r="Z156" s="7"/>
      <c r="AA156" s="8">
        <f>IF(IF(Z156,1,0),IF(IF(MOD((AA155+TIME(0,E156,0)),1)&gt;D$1,1,0),IF(IF(MOD((AA155+TIME(0,E156,0)),1)&lt;D$4,1,0),AA155+TIME(0,E156,0),(MOD(AA155+TIME(0,E156,0),1)-D$4)+D$1),"Under"),AA155)</f>
        <v>42690.354166666664</v>
      </c>
      <c r="AB156" s="10">
        <f>IF(Z156,AB155+E156,AB155)</f>
        <v>0</v>
      </c>
      <c r="AC156" s="10">
        <f>IF(Z156,AC155-E156,AC155)</f>
        <v>720.75000000000023</v>
      </c>
      <c r="AD156" s="14"/>
      <c r="AE156" s="7">
        <v>1</v>
      </c>
      <c r="AF156" s="8">
        <f>IF(IF(AE156,1,0),IF(IF(MOD((AF155+TIME(0,E156,0)),1)&gt;D$1,1,0),IF(IF(MOD((AF155+TIME(0,E156,0)),1)&lt;D$4,1,0),AF155+TIME(0,E156,0),(MOD(AF155+TIME(0,E156,0),1)-D$4)+D$1),"Under"),AF155)</f>
        <v>0.31319444442180805</v>
      </c>
      <c r="AG156" s="7">
        <f>IF(P156,R155+E156,R155)</f>
        <v>0</v>
      </c>
      <c r="AH156" s="10">
        <f>IF(AE156,AH155-E156,AH155)</f>
        <v>299.75000000000023</v>
      </c>
      <c r="AI156" s="14"/>
      <c r="AJ156" s="7"/>
      <c r="AK156" s="8">
        <f>IF(IF(AJ156,1,0),IF(IF(MOD((AK155+TIME(0,E156,0)),1)&gt;D$1,1,0),IF(IF(MOD((AK155+TIME(0,E156,0)),1)&lt;D$4,1,0),AK155+TIME(0,E156,0),(MOD(AK155+TIME(0,E156,0),1)-D$4)+D$1),"Under"),AK155)</f>
        <v>0.40486111109672079</v>
      </c>
      <c r="AL156" s="7">
        <f>IF(AJ156,AL155+E156,AL155)</f>
        <v>553</v>
      </c>
      <c r="AM156" s="10">
        <f>IF(AJ156,AM155-E156,AM155)</f>
        <v>167.75000000000023</v>
      </c>
      <c r="AN156" s="12"/>
      <c r="AO156" s="7"/>
      <c r="AP156" s="15">
        <f>IF(IF(AO156,1,0),IF(IF(MOD((AP155+TIME(0,E156,0)),1)&gt;D$1,1,0),IF(IF(MOD((AP155+TIME(0,E156,0)),1)&lt;D$4,1,0),AP155+TIME(0,E156,0),(MOD(AP155+TIME(0,E156,0),1)-D$4)+D$1),"Under"),AP155)</f>
        <v>0.40486111111515322</v>
      </c>
      <c r="AQ156" s="7">
        <f>IF(AO156,AQ155+E156,AQ155)</f>
        <v>553</v>
      </c>
      <c r="AR156" s="10">
        <f>IF(AO156,AR155-E156,AR155)</f>
        <v>167.75000000000023</v>
      </c>
      <c r="AS156" s="12"/>
      <c r="AT156" s="7"/>
      <c r="AU156" s="8">
        <f>IF(IF(AT156,1,0),IF(IF(MOD((AU155+TIME(0,E156,0)),1)&gt;D$1,1,0),IF(IF(MOD((AU155+TIME(0,E156,0)),1)&lt;D$4,1,0),AU155+TIME(0,E156,0),(MOD(AU155+TIME(0,E156,0),1)-D$4)+D$1),"Under"),AU155)</f>
        <v>0.43819444444864825</v>
      </c>
      <c r="AV156" s="7">
        <f>IF(AT156,AV155+E156,AV155)</f>
        <v>601</v>
      </c>
      <c r="AW156" s="7">
        <f>IF(AT156,AW155-E156,AW155)</f>
        <v>119.75000000000023</v>
      </c>
      <c r="AY156" s="10"/>
      <c r="AZ156" s="8">
        <f>IF(IF(AY156,1,0),IF(IF(MOD((AZ155+TIME(0,E156,0)),1)&gt;D$1,1,0),IF(IF(MOD((AZ155+TIME(0,E156,0)),1)&lt;D$4,1,0),AZ155+TIME(0,E156,0),(MOD(AZ155+TIME(0,E156,0),1)-D$4)+D$1),"Under"),AZ155)</f>
        <v>0.44027777775934529</v>
      </c>
      <c r="BA156" s="7">
        <f>IF(AY156,BA155+E156,BA155)</f>
        <v>604</v>
      </c>
      <c r="BB156" s="10">
        <f>IF(AY156,BB155-E156,BB155)</f>
        <v>116.75000000000023</v>
      </c>
      <c r="BC156"/>
      <c r="BD156" s="10"/>
      <c r="BE156" s="8">
        <f>IF(IF(BD156,1,0),IF(IF(MOD((BE155+TIME(0,E156,0)),1)&gt;D$1,1,0),IF(IF(MOD((BE155+TIME(0,E156,0)),1)&lt;D$4,1,0),BE155+TIME(0,E156,0),(MOD(BE155+TIME(0,E156,0),1)-D$4)+D$1),"Under"),BE155)</f>
        <v>0.3479166666471023</v>
      </c>
      <c r="BF156" s="18">
        <f>IF(BD156,BF155+E156,BF155)</f>
        <v>471</v>
      </c>
      <c r="BG156" s="10">
        <f>IF(BD156,BG155-E156,BG155)</f>
        <v>249.75000000000023</v>
      </c>
    </row>
    <row r="157" spans="1:59" hidden="1" x14ac:dyDescent="0.25">
      <c r="A157" s="17">
        <f>'St5 Input'!A142</f>
        <v>3</v>
      </c>
      <c r="B157" s="17">
        <f>'St5 Input'!B142</f>
        <v>3750</v>
      </c>
      <c r="C157" s="17" t="str">
        <f>'St5 Input'!C142</f>
        <v xml:space="preserve"> Clean Roof</v>
      </c>
      <c r="D157" s="20">
        <f>'St5 Input'!D142</f>
        <v>6</v>
      </c>
      <c r="E157" s="20">
        <f t="shared" si="56"/>
        <v>6</v>
      </c>
      <c r="F157" s="10">
        <f>K157+P157+U157+AE157+AJ157+Z157+AO157+AT157+AY157+BD157</f>
        <v>1</v>
      </c>
      <c r="G157" s="20" t="str">
        <f>'St5 Input'!F142</f>
        <v xml:space="preserve"> MH</v>
      </c>
      <c r="H157" s="19" t="str">
        <f>'St5 Input'!G142</f>
        <v xml:space="preserve"> </v>
      </c>
      <c r="I157" s="8"/>
      <c r="K157" s="10"/>
      <c r="L157" s="8">
        <f t="shared" si="57"/>
        <v>42690.354166666664</v>
      </c>
      <c r="M157" s="10">
        <f t="shared" si="58"/>
        <v>0</v>
      </c>
      <c r="N157" s="10">
        <f t="shared" si="59"/>
        <v>720.75000000000023</v>
      </c>
      <c r="O157" s="12"/>
      <c r="P157" s="10"/>
      <c r="Q157" s="8">
        <f t="shared" si="60"/>
        <v>42690.354166666664</v>
      </c>
      <c r="R157" s="10">
        <f t="shared" si="61"/>
        <v>0</v>
      </c>
      <c r="S157" s="10">
        <f t="shared" si="62"/>
        <v>720.75000000000023</v>
      </c>
      <c r="T157" s="14"/>
      <c r="U157" s="7"/>
      <c r="V157" s="8">
        <f t="shared" si="47"/>
        <v>42690.354166666664</v>
      </c>
      <c r="W157" s="7">
        <f t="shared" si="48"/>
        <v>0</v>
      </c>
      <c r="X157" s="10">
        <f t="shared" si="49"/>
        <v>720.75000000000023</v>
      </c>
      <c r="Y157" s="14"/>
      <c r="Z157" s="7"/>
      <c r="AA157" s="8">
        <f>IF(IF(Z157,1,0),IF(IF(MOD((AA156+TIME(0,E157,0)),1)&gt;D$1,1,0),IF(IF(MOD((AA156+TIME(0,E157,0)),1)&lt;D$4,1,0),AA156+TIME(0,E157,0),(MOD(AA156+TIME(0,E157,0),1)-D$4)+D$1),"Under"),AA156)</f>
        <v>42690.354166666664</v>
      </c>
      <c r="AB157" s="10">
        <f>IF(Z157,AB156+E157,AB156)</f>
        <v>0</v>
      </c>
      <c r="AC157" s="10">
        <f>IF(Z157,AC156-E157,AC156)</f>
        <v>720.75000000000023</v>
      </c>
      <c r="AD157" s="14"/>
      <c r="AE157" s="7">
        <v>1</v>
      </c>
      <c r="AF157" s="8">
        <f>IF(IF(AE157,1,0),IF(IF(MOD((AF156+TIME(0,E157,0)),1)&gt;D$1,1,0),IF(IF(MOD((AF156+TIME(0,E157,0)),1)&lt;D$4,1,0),AF156+TIME(0,E157,0),(MOD(AF156+TIME(0,E157,0),1)-D$4)+D$1),"Under"),AF156)</f>
        <v>0.3173611110884747</v>
      </c>
      <c r="AG157" s="7">
        <f>IF(P157,R156+E157,R156)</f>
        <v>0</v>
      </c>
      <c r="AH157" s="10">
        <f>IF(AE157,AH156-E157,AH156)</f>
        <v>293.75000000000023</v>
      </c>
      <c r="AI157" s="14"/>
      <c r="AJ157" s="7"/>
      <c r="AK157" s="8">
        <f>IF(IF(AJ157,1,0),IF(IF(MOD((AK156+TIME(0,E157,0)),1)&gt;D$1,1,0),IF(IF(MOD((AK156+TIME(0,E157,0)),1)&lt;D$4,1,0),AK156+TIME(0,E157,0),(MOD(AK156+TIME(0,E157,0),1)-D$4)+D$1),"Under"),AK156)</f>
        <v>0.40486111109672079</v>
      </c>
      <c r="AL157" s="7">
        <f>IF(AJ157,AL156+E157,AL156)</f>
        <v>553</v>
      </c>
      <c r="AM157" s="10">
        <f>IF(AJ157,AM156-E157,AM156)</f>
        <v>167.75000000000023</v>
      </c>
      <c r="AN157" s="12"/>
      <c r="AO157" s="7"/>
      <c r="AP157" s="15">
        <f>IF(IF(AO157,1,0),IF(IF(MOD((AP156+TIME(0,E157,0)),1)&gt;D$1,1,0),IF(IF(MOD((AP156+TIME(0,E157,0)),1)&lt;D$4,1,0),AP156+TIME(0,E157,0),(MOD(AP156+TIME(0,E157,0),1)-D$4)+D$1),"Under"),AP156)</f>
        <v>0.40486111111515322</v>
      </c>
      <c r="AQ157" s="7">
        <f>IF(AO157,AQ156+E157,AQ156)</f>
        <v>553</v>
      </c>
      <c r="AR157" s="10">
        <f>IF(AO157,AR156-E157,AR156)</f>
        <v>167.75000000000023</v>
      </c>
      <c r="AS157" s="12"/>
      <c r="AT157" s="7"/>
      <c r="AU157" s="8">
        <f>IF(IF(AT157,1,0),IF(IF(MOD((AU156+TIME(0,E157,0)),1)&gt;D$1,1,0),IF(IF(MOD((AU156+TIME(0,E157,0)),1)&lt;D$4,1,0),AU156+TIME(0,E157,0),(MOD(AU156+TIME(0,E157,0),1)-D$4)+D$1),"Under"),AU156)</f>
        <v>0.43819444444864825</v>
      </c>
      <c r="AV157" s="7">
        <f>IF(AT157,AV156+E157,AV156)</f>
        <v>601</v>
      </c>
      <c r="AW157" s="7">
        <f>IF(AT157,AW156-E157,AW156)</f>
        <v>119.75000000000023</v>
      </c>
      <c r="AY157" s="10"/>
      <c r="AZ157" s="8">
        <f>IF(IF(AY157,1,0),IF(IF(MOD((AZ156+TIME(0,E157,0)),1)&gt;D$1,1,0),IF(IF(MOD((AZ156+TIME(0,E157,0)),1)&lt;D$4,1,0),AZ156+TIME(0,E157,0),(MOD(AZ156+TIME(0,E157,0),1)-D$4)+D$1),"Under"),AZ156)</f>
        <v>0.44027777775934529</v>
      </c>
      <c r="BA157" s="7">
        <f>IF(AY157,BA156+E157,BA156)</f>
        <v>604</v>
      </c>
      <c r="BB157" s="10">
        <f>IF(AY157,BB156-E157,BB156)</f>
        <v>116.75000000000023</v>
      </c>
      <c r="BC157"/>
      <c r="BD157" s="10"/>
      <c r="BE157" s="8">
        <f>IF(IF(BD157,1,0),IF(IF(MOD((BE156+TIME(0,E157,0)),1)&gt;D$1,1,0),IF(IF(MOD((BE156+TIME(0,E157,0)),1)&lt;D$4,1,0),BE156+TIME(0,E157,0),(MOD(BE156+TIME(0,E157,0),1)-D$4)+D$1),"Under"),BE156)</f>
        <v>0.3479166666471023</v>
      </c>
      <c r="BF157" s="18">
        <f>IF(BD157,BF156+E157,BF156)</f>
        <v>471</v>
      </c>
      <c r="BG157" s="10">
        <f>IF(BD157,BG156-E157,BG156)</f>
        <v>249.75000000000023</v>
      </c>
    </row>
    <row r="158" spans="1:59" hidden="1" x14ac:dyDescent="0.25">
      <c r="A158" s="17">
        <f>'St5 Input'!A143</f>
        <v>3</v>
      </c>
      <c r="B158" s="17">
        <f>'St5 Input'!B143</f>
        <v>3760</v>
      </c>
      <c r="C158" s="17" t="str">
        <f>'St5 Input'!C143</f>
        <v xml:space="preserve"> Seal Roof</v>
      </c>
      <c r="D158" s="20">
        <f>'St5 Input'!D143</f>
        <v>20</v>
      </c>
      <c r="E158" s="20">
        <f t="shared" si="56"/>
        <v>20</v>
      </c>
      <c r="F158" s="10">
        <f>K158+P158+U158+AE158+AJ158+Z158+AO158+AT158+AY158+BD158</f>
        <v>1</v>
      </c>
      <c r="G158" s="20" t="str">
        <f>'St5 Input'!F143</f>
        <v xml:space="preserve"> MH</v>
      </c>
      <c r="H158" s="19" t="str">
        <f>'St5 Input'!G143</f>
        <v xml:space="preserve"> </v>
      </c>
      <c r="I158" s="8"/>
      <c r="K158" s="10"/>
      <c r="L158" s="8">
        <f t="shared" si="57"/>
        <v>42690.354166666664</v>
      </c>
      <c r="M158" s="10">
        <f t="shared" si="58"/>
        <v>0</v>
      </c>
      <c r="N158" s="10">
        <f t="shared" si="59"/>
        <v>720.75000000000023</v>
      </c>
      <c r="O158" s="12"/>
      <c r="P158" s="10"/>
      <c r="Q158" s="8">
        <f t="shared" si="60"/>
        <v>42690.354166666664</v>
      </c>
      <c r="R158" s="10">
        <f t="shared" si="61"/>
        <v>0</v>
      </c>
      <c r="S158" s="10">
        <f t="shared" si="62"/>
        <v>720.75000000000023</v>
      </c>
      <c r="T158" s="14"/>
      <c r="U158" s="7"/>
      <c r="V158" s="8">
        <f t="shared" si="47"/>
        <v>42690.354166666664</v>
      </c>
      <c r="W158" s="7">
        <f t="shared" si="48"/>
        <v>0</v>
      </c>
      <c r="X158" s="10">
        <f t="shared" si="49"/>
        <v>720.75000000000023</v>
      </c>
      <c r="Y158" s="14"/>
      <c r="Z158" s="7"/>
      <c r="AA158" s="8">
        <f>IF(IF(Z158,1,0),IF(IF(MOD((AA157+TIME(0,E158,0)),1)&gt;D$1,1,0),IF(IF(MOD((AA157+TIME(0,E158,0)),1)&lt;D$4,1,0),AA157+TIME(0,E158,0),(MOD(AA157+TIME(0,E158,0),1)-D$4)+D$1),"Under"),AA157)</f>
        <v>42690.354166666664</v>
      </c>
      <c r="AB158" s="10">
        <f>IF(Z158,AB157+E158,AB157)</f>
        <v>0</v>
      </c>
      <c r="AC158" s="10">
        <f>IF(Z158,AC157-E158,AC157)</f>
        <v>720.75000000000023</v>
      </c>
      <c r="AD158" s="14"/>
      <c r="AE158" s="7">
        <v>1</v>
      </c>
      <c r="AF158" s="8">
        <f>IF(IF(AE158,1,0),IF(IF(MOD((AF157+TIME(0,E158,0)),1)&gt;D$1,1,0),IF(IF(MOD((AF157+TIME(0,E158,0)),1)&lt;D$4,1,0),AF157+TIME(0,E158,0),(MOD(AF157+TIME(0,E158,0),1)-D$4)+D$1),"Under"),AF157)</f>
        <v>0.3312499999773636</v>
      </c>
      <c r="AG158" s="7">
        <f>IF(P158,R157+E158,R157)</f>
        <v>0</v>
      </c>
      <c r="AH158" s="10">
        <f>IF(AE158,AH157-E158,AH157)</f>
        <v>273.75000000000023</v>
      </c>
      <c r="AI158" s="14"/>
      <c r="AJ158" s="7"/>
      <c r="AK158" s="8">
        <f>IF(IF(AJ158,1,0),IF(IF(MOD((AK157+TIME(0,E158,0)),1)&gt;D$1,1,0),IF(IF(MOD((AK157+TIME(0,E158,0)),1)&lt;D$4,1,0),AK157+TIME(0,E158,0),(MOD(AK157+TIME(0,E158,0),1)-D$4)+D$1),"Under"),AK157)</f>
        <v>0.40486111109672079</v>
      </c>
      <c r="AL158" s="7">
        <f>IF(AJ158,AL157+E158,AL157)</f>
        <v>553</v>
      </c>
      <c r="AM158" s="10">
        <f>IF(AJ158,AM157-E158,AM157)</f>
        <v>167.75000000000023</v>
      </c>
      <c r="AN158" s="12"/>
      <c r="AO158" s="7"/>
      <c r="AP158" s="15">
        <f>IF(IF(AO158,1,0),IF(IF(MOD((AP157+TIME(0,E158,0)),1)&gt;D$1,1,0),IF(IF(MOD((AP157+TIME(0,E158,0)),1)&lt;D$4,1,0),AP157+TIME(0,E158,0),(MOD(AP157+TIME(0,E158,0),1)-D$4)+D$1),"Under"),AP157)</f>
        <v>0.40486111111515322</v>
      </c>
      <c r="AQ158" s="7">
        <f>IF(AO158,AQ157+E158,AQ157)</f>
        <v>553</v>
      </c>
      <c r="AR158" s="10">
        <f>IF(AO158,AR157-E158,AR157)</f>
        <v>167.75000000000023</v>
      </c>
      <c r="AS158" s="12"/>
      <c r="AT158" s="7"/>
      <c r="AU158" s="8">
        <f>IF(IF(AT158,1,0),IF(IF(MOD((AU157+TIME(0,E158,0)),1)&gt;D$1,1,0),IF(IF(MOD((AU157+TIME(0,E158,0)),1)&lt;D$4,1,0),AU157+TIME(0,E158,0),(MOD(AU157+TIME(0,E158,0),1)-D$4)+D$1),"Under"),AU157)</f>
        <v>0.43819444444864825</v>
      </c>
      <c r="AV158" s="7">
        <f>IF(AT158,AV157+E158,AV157)</f>
        <v>601</v>
      </c>
      <c r="AW158" s="7">
        <f>IF(AT158,AW157-E158,AW157)</f>
        <v>119.75000000000023</v>
      </c>
      <c r="AY158" s="10"/>
      <c r="AZ158" s="8">
        <f>IF(IF(AY158,1,0),IF(IF(MOD((AZ157+TIME(0,E158,0)),1)&gt;D$1,1,0),IF(IF(MOD((AZ157+TIME(0,E158,0)),1)&lt;D$4,1,0),AZ157+TIME(0,E158,0),(MOD(AZ157+TIME(0,E158,0),1)-D$4)+D$1),"Under"),AZ157)</f>
        <v>0.44027777775934529</v>
      </c>
      <c r="BA158" s="7">
        <f>IF(AY158,BA157+E158,BA157)</f>
        <v>604</v>
      </c>
      <c r="BB158" s="10">
        <f>IF(AY158,BB157-E158,BB157)</f>
        <v>116.75000000000023</v>
      </c>
      <c r="BC158"/>
      <c r="BD158" s="10"/>
      <c r="BE158" s="8">
        <f>IF(IF(BD158,1,0),IF(IF(MOD((BE157+TIME(0,E158,0)),1)&gt;D$1,1,0),IF(IF(MOD((BE157+TIME(0,E158,0)),1)&lt;D$4,1,0),BE157+TIME(0,E158,0),(MOD(BE157+TIME(0,E158,0),1)-D$4)+D$1),"Under"),BE157)</f>
        <v>0.3479166666471023</v>
      </c>
      <c r="BF158" s="18">
        <f>IF(BD158,BF157+E158,BF157)</f>
        <v>471</v>
      </c>
      <c r="BG158" s="10">
        <f>IF(BD158,BG157-E158,BG157)</f>
        <v>249.75000000000023</v>
      </c>
    </row>
    <row r="159" spans="1:59" hidden="1" x14ac:dyDescent="0.25">
      <c r="A159" s="17">
        <f>'St5 Input'!A144</f>
        <v>3</v>
      </c>
      <c r="B159" s="17">
        <f>'St5 Input'!B144</f>
        <v>3770</v>
      </c>
      <c r="C159" s="17" t="str">
        <f>'St5 Input'!C144</f>
        <v xml:space="preserve"> Seal Under Front Radius and Down Front Edge</v>
      </c>
      <c r="D159" s="20">
        <f>'St5 Input'!D144</f>
        <v>18</v>
      </c>
      <c r="E159" s="20">
        <f t="shared" si="56"/>
        <v>18</v>
      </c>
      <c r="F159" s="10">
        <f>K159+P159+U159+AE159+AJ159+Z159+AO159+AT159+AY159+BD159</f>
        <v>1</v>
      </c>
      <c r="G159" s="20" t="str">
        <f>'St5 Input'!F144</f>
        <v xml:space="preserve"> MH</v>
      </c>
      <c r="H159" s="19" t="str">
        <f>'St5 Input'!G144</f>
        <v xml:space="preserve"> </v>
      </c>
      <c r="I159" s="8"/>
      <c r="K159" s="10"/>
      <c r="L159" s="8">
        <f t="shared" si="57"/>
        <v>42690.354166666664</v>
      </c>
      <c r="M159" s="10">
        <f t="shared" si="58"/>
        <v>0</v>
      </c>
      <c r="N159" s="10">
        <f t="shared" si="59"/>
        <v>720.75000000000023</v>
      </c>
      <c r="O159" s="12"/>
      <c r="P159" s="10"/>
      <c r="Q159" s="8">
        <f t="shared" si="60"/>
        <v>42690.354166666664</v>
      </c>
      <c r="R159" s="10">
        <f t="shared" si="61"/>
        <v>0</v>
      </c>
      <c r="S159" s="10">
        <f t="shared" si="62"/>
        <v>720.75000000000023</v>
      </c>
      <c r="T159" s="14"/>
      <c r="U159" s="7"/>
      <c r="V159" s="8">
        <f t="shared" si="47"/>
        <v>42690.354166666664</v>
      </c>
      <c r="W159" s="7">
        <f t="shared" si="48"/>
        <v>0</v>
      </c>
      <c r="X159" s="10">
        <f t="shared" si="49"/>
        <v>720.75000000000023</v>
      </c>
      <c r="Y159" s="14"/>
      <c r="Z159" s="7"/>
      <c r="AA159" s="8">
        <f>IF(IF(Z159,1,0),IF(IF(MOD((AA158+TIME(0,E159,0)),1)&gt;D$1,1,0),IF(IF(MOD((AA158+TIME(0,E159,0)),1)&lt;D$4,1,0),AA158+TIME(0,E159,0),(MOD(AA158+TIME(0,E159,0),1)-D$4)+D$1),"Under"),AA158)</f>
        <v>42690.354166666664</v>
      </c>
      <c r="AB159" s="10">
        <f>IF(Z159,AB158+E159,AB158)</f>
        <v>0</v>
      </c>
      <c r="AC159" s="10">
        <f>IF(Z159,AC158-E159,AC158)</f>
        <v>720.75000000000023</v>
      </c>
      <c r="AD159" s="14"/>
      <c r="AE159" s="7">
        <v>1</v>
      </c>
      <c r="AF159" s="8">
        <f>IF(IF(AE159,1,0),IF(IF(MOD((AF158+TIME(0,E159,0)),1)&gt;D$1,1,0),IF(IF(MOD((AF158+TIME(0,E159,0)),1)&lt;D$4,1,0),AF158+TIME(0,E159,0),(MOD(AF158+TIME(0,E159,0),1)-D$4)+D$1),"Under"),AF158)</f>
        <v>0.34374999997736361</v>
      </c>
      <c r="AG159" s="7">
        <f>IF(P159,R158+E159,R158)</f>
        <v>0</v>
      </c>
      <c r="AH159" s="10">
        <f>IF(AE159,AH158-E159,AH158)</f>
        <v>255.75000000000023</v>
      </c>
      <c r="AI159" s="14"/>
      <c r="AJ159" s="7"/>
      <c r="AK159" s="8">
        <f>IF(IF(AJ159,1,0),IF(IF(MOD((AK158+TIME(0,E159,0)),1)&gt;D$1,1,0),IF(IF(MOD((AK158+TIME(0,E159,0)),1)&lt;D$4,1,0),AK158+TIME(0,E159,0),(MOD(AK158+TIME(0,E159,0),1)-D$4)+D$1),"Under"),AK158)</f>
        <v>0.40486111109672079</v>
      </c>
      <c r="AL159" s="7">
        <f>IF(AJ159,AL158+E159,AL158)</f>
        <v>553</v>
      </c>
      <c r="AM159" s="10">
        <f>IF(AJ159,AM158-E159,AM158)</f>
        <v>167.75000000000023</v>
      </c>
      <c r="AN159" s="12"/>
      <c r="AO159" s="7"/>
      <c r="AP159" s="15">
        <f>IF(IF(AO159,1,0),IF(IF(MOD((AP158+TIME(0,E159,0)),1)&gt;D$1,1,0),IF(IF(MOD((AP158+TIME(0,E159,0)),1)&lt;D$4,1,0),AP158+TIME(0,E159,0),(MOD(AP158+TIME(0,E159,0),1)-D$4)+D$1),"Under"),AP158)</f>
        <v>0.40486111111515322</v>
      </c>
      <c r="AQ159" s="7">
        <f>IF(AO159,AQ158+E159,AQ158)</f>
        <v>553</v>
      </c>
      <c r="AR159" s="10">
        <f>IF(AO159,AR158-E159,AR158)</f>
        <v>167.75000000000023</v>
      </c>
      <c r="AS159" s="12"/>
      <c r="AT159" s="7"/>
      <c r="AU159" s="8">
        <f>IF(IF(AT159,1,0),IF(IF(MOD((AU158+TIME(0,E159,0)),1)&gt;D$1,1,0),IF(IF(MOD((AU158+TIME(0,E159,0)),1)&lt;D$4,1,0),AU158+TIME(0,E159,0),(MOD(AU158+TIME(0,E159,0),1)-D$4)+D$1),"Under"),AU158)</f>
        <v>0.43819444444864825</v>
      </c>
      <c r="AV159" s="7">
        <f>IF(AT159,AV158+E159,AV158)</f>
        <v>601</v>
      </c>
      <c r="AW159" s="7">
        <f>IF(AT159,AW158-E159,AW158)</f>
        <v>119.75000000000023</v>
      </c>
      <c r="AY159" s="10"/>
      <c r="AZ159" s="8">
        <f>IF(IF(AY159,1,0),IF(IF(MOD((AZ158+TIME(0,E159,0)),1)&gt;D$1,1,0),IF(IF(MOD((AZ158+TIME(0,E159,0)),1)&lt;D$4,1,0),AZ158+TIME(0,E159,0),(MOD(AZ158+TIME(0,E159,0),1)-D$4)+D$1),"Under"),AZ158)</f>
        <v>0.44027777775934529</v>
      </c>
      <c r="BA159" s="7">
        <f>IF(AY159,BA158+E159,BA158)</f>
        <v>604</v>
      </c>
      <c r="BB159" s="10">
        <f>IF(AY159,BB158-E159,BB158)</f>
        <v>116.75000000000023</v>
      </c>
      <c r="BC159"/>
      <c r="BD159" s="10"/>
      <c r="BE159" s="8">
        <f>IF(IF(BD159,1,0),IF(IF(MOD((BE158+TIME(0,E159,0)),1)&gt;D$1,1,0),IF(IF(MOD((BE158+TIME(0,E159,0)),1)&lt;D$4,1,0),BE158+TIME(0,E159,0),(MOD(BE158+TIME(0,E159,0),1)-D$4)+D$1),"Under"),BE158)</f>
        <v>0.3479166666471023</v>
      </c>
      <c r="BF159" s="18">
        <f>IF(BD159,BF158+E159,BF158)</f>
        <v>471</v>
      </c>
      <c r="BG159" s="10">
        <f>IF(BD159,BG158-E159,BG158)</f>
        <v>249.75000000000023</v>
      </c>
    </row>
    <row r="160" spans="1:59" hidden="1" x14ac:dyDescent="0.25">
      <c r="A160" s="17">
        <f>'St5 Input'!A145</f>
        <v>3</v>
      </c>
      <c r="B160" s="17">
        <f>'St5 Input'!B145</f>
        <v>3780</v>
      </c>
      <c r="C160" s="17" t="str">
        <f>'St5 Input'!C145</f>
        <v xml:space="preserve"> Refer Vent Cap</v>
      </c>
      <c r="D160" s="20">
        <f>'St5 Input'!D145</f>
        <v>2</v>
      </c>
      <c r="E160" s="20">
        <f t="shared" si="56"/>
        <v>2</v>
      </c>
      <c r="F160" s="10">
        <f>K160+P160+U160+AE160+AJ160+Z160+AO160+AT160+AY160+BD160</f>
        <v>1</v>
      </c>
      <c r="G160" s="20" t="str">
        <f>'St5 Input'!F145</f>
        <v xml:space="preserve"> MH</v>
      </c>
      <c r="H160" s="19" t="str">
        <f>'St5 Input'!G145</f>
        <v xml:space="preserve"> </v>
      </c>
      <c r="I160" s="8"/>
      <c r="K160" s="10"/>
      <c r="L160" s="8">
        <f t="shared" si="57"/>
        <v>42690.354166666664</v>
      </c>
      <c r="M160" s="10">
        <f t="shared" si="58"/>
        <v>0</v>
      </c>
      <c r="N160" s="10">
        <f t="shared" si="59"/>
        <v>720.75000000000023</v>
      </c>
      <c r="O160" s="12"/>
      <c r="P160" s="10"/>
      <c r="Q160" s="8">
        <f t="shared" si="60"/>
        <v>42690.354166666664</v>
      </c>
      <c r="R160" s="10">
        <f t="shared" si="61"/>
        <v>0</v>
      </c>
      <c r="S160" s="10">
        <f t="shared" si="62"/>
        <v>720.75000000000023</v>
      </c>
      <c r="T160" s="14"/>
      <c r="U160" s="7"/>
      <c r="V160" s="8">
        <f t="shared" si="47"/>
        <v>42690.354166666664</v>
      </c>
      <c r="W160" s="7">
        <f t="shared" si="48"/>
        <v>0</v>
      </c>
      <c r="X160" s="10">
        <f t="shared" si="49"/>
        <v>720.75000000000023</v>
      </c>
      <c r="Y160" s="14"/>
      <c r="Z160" s="7"/>
      <c r="AA160" s="8">
        <f>IF(IF(Z160,1,0),IF(IF(MOD((AA159+TIME(0,E160,0)),1)&gt;D$1,1,0),IF(IF(MOD((AA159+TIME(0,E160,0)),1)&lt;D$4,1,0),AA159+TIME(0,E160,0),(MOD(AA159+TIME(0,E160,0),1)-D$4)+D$1),"Under"),AA159)</f>
        <v>42690.354166666664</v>
      </c>
      <c r="AB160" s="10">
        <f>IF(Z160,AB159+E160,AB159)</f>
        <v>0</v>
      </c>
      <c r="AC160" s="10">
        <f>IF(Z160,AC159-E160,AC159)</f>
        <v>720.75000000000023</v>
      </c>
      <c r="AD160" s="14"/>
      <c r="AE160" s="7">
        <v>1</v>
      </c>
      <c r="AF160" s="8">
        <f>IF(IF(AE160,1,0),IF(IF(MOD((AF159+TIME(0,E160,0)),1)&gt;D$1,1,0),IF(IF(MOD((AF159+TIME(0,E160,0)),1)&lt;D$4,1,0),AF159+TIME(0,E160,0),(MOD(AF159+TIME(0,E160,0),1)-D$4)+D$1),"Under"),AF159)</f>
        <v>0.34513888886625249</v>
      </c>
      <c r="AG160" s="7">
        <f>IF(P160,R159+E160,R159)</f>
        <v>0</v>
      </c>
      <c r="AH160" s="10">
        <f>IF(AE160,AH159-E160,AH159)</f>
        <v>253.75000000000023</v>
      </c>
      <c r="AI160" s="14"/>
      <c r="AJ160" s="7"/>
      <c r="AK160" s="8">
        <f>IF(IF(AJ160,1,0),IF(IF(MOD((AK159+TIME(0,E160,0)),1)&gt;D$1,1,0),IF(IF(MOD((AK159+TIME(0,E160,0)),1)&lt;D$4,1,0),AK159+TIME(0,E160,0),(MOD(AK159+TIME(0,E160,0),1)-D$4)+D$1),"Under"),AK159)</f>
        <v>0.40486111109672079</v>
      </c>
      <c r="AL160" s="7">
        <f>IF(AJ160,AL159+E160,AL159)</f>
        <v>553</v>
      </c>
      <c r="AM160" s="10">
        <f>IF(AJ160,AM159-E160,AM159)</f>
        <v>167.75000000000023</v>
      </c>
      <c r="AN160" s="12"/>
      <c r="AO160" s="7"/>
      <c r="AP160" s="15">
        <f>IF(IF(AO160,1,0),IF(IF(MOD((AP159+TIME(0,E160,0)),1)&gt;D$1,1,0),IF(IF(MOD((AP159+TIME(0,E160,0)),1)&lt;D$4,1,0),AP159+TIME(0,E160,0),(MOD(AP159+TIME(0,E160,0),1)-D$4)+D$1),"Under"),AP159)</f>
        <v>0.40486111111515322</v>
      </c>
      <c r="AQ160" s="7">
        <f>IF(AO160,AQ159+E160,AQ159)</f>
        <v>553</v>
      </c>
      <c r="AR160" s="10">
        <f>IF(AO160,AR159-E160,AR159)</f>
        <v>167.75000000000023</v>
      </c>
      <c r="AS160" s="12"/>
      <c r="AT160" s="7"/>
      <c r="AU160" s="8">
        <f>IF(IF(AT160,1,0),IF(IF(MOD((AU159+TIME(0,E160,0)),1)&gt;D$1,1,0),IF(IF(MOD((AU159+TIME(0,E160,0)),1)&lt;D$4,1,0),AU159+TIME(0,E160,0),(MOD(AU159+TIME(0,E160,0),1)-D$4)+D$1),"Under"),AU159)</f>
        <v>0.43819444444864825</v>
      </c>
      <c r="AV160" s="7">
        <f>IF(AT160,AV159+E160,AV159)</f>
        <v>601</v>
      </c>
      <c r="AW160" s="7">
        <f>IF(AT160,AW159-E160,AW159)</f>
        <v>119.75000000000023</v>
      </c>
      <c r="AY160" s="10"/>
      <c r="AZ160" s="8">
        <f>IF(IF(AY160,1,0),IF(IF(MOD((AZ159+TIME(0,E160,0)),1)&gt;D$1,1,0),IF(IF(MOD((AZ159+TIME(0,E160,0)),1)&lt;D$4,1,0),AZ159+TIME(0,E160,0),(MOD(AZ159+TIME(0,E160,0),1)-D$4)+D$1),"Under"),AZ159)</f>
        <v>0.44027777775934529</v>
      </c>
      <c r="BA160" s="7">
        <f>IF(AY160,BA159+E160,BA159)</f>
        <v>604</v>
      </c>
      <c r="BB160" s="10">
        <f>IF(AY160,BB159-E160,BB159)</f>
        <v>116.75000000000023</v>
      </c>
      <c r="BC160"/>
      <c r="BD160" s="10"/>
      <c r="BE160" s="8">
        <f>IF(IF(BD160,1,0),IF(IF(MOD((BE159+TIME(0,E160,0)),1)&gt;D$1,1,0),IF(IF(MOD((BE159+TIME(0,E160,0)),1)&lt;D$4,1,0),BE159+TIME(0,E160,0),(MOD(BE159+TIME(0,E160,0),1)-D$4)+D$1),"Under"),BE159)</f>
        <v>0.3479166666471023</v>
      </c>
      <c r="BF160" s="18">
        <f>IF(BD160,BF159+E160,BF159)</f>
        <v>471</v>
      </c>
      <c r="BG160" s="10">
        <f>IF(BD160,BG159-E160,BG159)</f>
        <v>249.75000000000023</v>
      </c>
    </row>
    <row r="161" spans="1:59" hidden="1" x14ac:dyDescent="0.25">
      <c r="A161" s="17">
        <f>'St5 Input'!A146</f>
        <v>3</v>
      </c>
      <c r="B161" s="17">
        <f>'St5 Input'!B146</f>
        <v>3800</v>
      </c>
      <c r="C161" s="17" t="str">
        <f>'St5 Input'!C146</f>
        <v xml:space="preserve"> Upper Flow Thru Vent - Scene Light - Speakers</v>
      </c>
      <c r="D161" s="20">
        <f>'St5 Input'!D146</f>
        <v>35</v>
      </c>
      <c r="E161" s="20">
        <f t="shared" si="56"/>
        <v>35</v>
      </c>
      <c r="F161" s="10">
        <f>K161+P161+U161+AE161+AJ161+Z161+AO161+AT161+AY161+BD161</f>
        <v>1</v>
      </c>
      <c r="G161" s="20" t="str">
        <f>'St5 Input'!F146</f>
        <v xml:space="preserve"> MH</v>
      </c>
      <c r="H161" s="19" t="str">
        <f>'St5 Input'!G146</f>
        <v xml:space="preserve"> </v>
      </c>
      <c r="I161" s="8"/>
      <c r="K161" s="10"/>
      <c r="L161" s="8">
        <f t="shared" si="57"/>
        <v>42690.354166666664</v>
      </c>
      <c r="M161" s="10">
        <f t="shared" si="58"/>
        <v>0</v>
      </c>
      <c r="N161" s="10">
        <f t="shared" si="59"/>
        <v>720.75000000000023</v>
      </c>
      <c r="O161" s="12"/>
      <c r="P161" s="10"/>
      <c r="Q161" s="8">
        <f t="shared" si="60"/>
        <v>42690.354166666664</v>
      </c>
      <c r="R161" s="10">
        <f t="shared" si="61"/>
        <v>0</v>
      </c>
      <c r="S161" s="10">
        <f t="shared" si="62"/>
        <v>720.75000000000023</v>
      </c>
      <c r="T161" s="14"/>
      <c r="U161" s="7"/>
      <c r="V161" s="8">
        <f t="shared" si="47"/>
        <v>42690.354166666664</v>
      </c>
      <c r="W161" s="7">
        <f t="shared" si="48"/>
        <v>0</v>
      </c>
      <c r="X161" s="10">
        <f t="shared" si="49"/>
        <v>720.75000000000023</v>
      </c>
      <c r="Y161" s="14"/>
      <c r="Z161" s="7"/>
      <c r="AA161" s="8">
        <f>IF(IF(Z161,1,0),IF(IF(MOD((AA160+TIME(0,E161,0)),1)&gt;D$1,1,0),IF(IF(MOD((AA160+TIME(0,E161,0)),1)&lt;D$4,1,0),AA160+TIME(0,E161,0),(MOD(AA160+TIME(0,E161,0),1)-D$4)+D$1),"Under"),AA160)</f>
        <v>42690.354166666664</v>
      </c>
      <c r="AB161" s="10">
        <f>IF(Z161,AB160+E161,AB160)</f>
        <v>0</v>
      </c>
      <c r="AC161" s="10">
        <f>IF(Z161,AC160-E161,AC160)</f>
        <v>720.75000000000023</v>
      </c>
      <c r="AD161" s="14"/>
      <c r="AE161" s="7">
        <v>1</v>
      </c>
      <c r="AF161" s="8">
        <f>IF(IF(AE161,1,0),IF(IF(MOD((AF160+TIME(0,E161,0)),1)&gt;D$1,1,0),IF(IF(MOD((AF160+TIME(0,E161,0)),1)&lt;D$4,1,0),AF160+TIME(0,E161,0),(MOD(AF160+TIME(0,E161,0),1)-D$4)+D$1),"Under"),AF160)</f>
        <v>0.36944444442180807</v>
      </c>
      <c r="AG161" s="7">
        <f>IF(P161,R160+E161,R160)</f>
        <v>0</v>
      </c>
      <c r="AH161" s="10">
        <f>IF(AE161,AH160-E161,AH160)</f>
        <v>218.75000000000023</v>
      </c>
      <c r="AI161" s="14"/>
      <c r="AJ161" s="7"/>
      <c r="AK161" s="8">
        <f>IF(IF(AJ161,1,0),IF(IF(MOD((AK160+TIME(0,E161,0)),1)&gt;D$1,1,0),IF(IF(MOD((AK160+TIME(0,E161,0)),1)&lt;D$4,1,0),AK160+TIME(0,E161,0),(MOD(AK160+TIME(0,E161,0),1)-D$4)+D$1),"Under"),AK160)</f>
        <v>0.40486111109672079</v>
      </c>
      <c r="AL161" s="7">
        <f>IF(AJ161,AL160+E161,AL160)</f>
        <v>553</v>
      </c>
      <c r="AM161" s="10">
        <f>IF(AJ161,AM160-E161,AM160)</f>
        <v>167.75000000000023</v>
      </c>
      <c r="AN161" s="12"/>
      <c r="AO161" s="7"/>
      <c r="AP161" s="15">
        <f>IF(IF(AO161,1,0),IF(IF(MOD((AP160+TIME(0,E161,0)),1)&gt;D$1,1,0),IF(IF(MOD((AP160+TIME(0,E161,0)),1)&lt;D$4,1,0),AP160+TIME(0,E161,0),(MOD(AP160+TIME(0,E161,0),1)-D$4)+D$1),"Under"),AP160)</f>
        <v>0.40486111111515322</v>
      </c>
      <c r="AQ161" s="7">
        <f>IF(AO161,AQ160+E161,AQ160)</f>
        <v>553</v>
      </c>
      <c r="AR161" s="10">
        <f>IF(AO161,AR160-E161,AR160)</f>
        <v>167.75000000000023</v>
      </c>
      <c r="AS161" s="12"/>
      <c r="AT161" s="7"/>
      <c r="AU161" s="8">
        <f>IF(IF(AT161,1,0),IF(IF(MOD((AU160+TIME(0,E161,0)),1)&gt;D$1,1,0),IF(IF(MOD((AU160+TIME(0,E161,0)),1)&lt;D$4,1,0),AU160+TIME(0,E161,0),(MOD(AU160+TIME(0,E161,0),1)-D$4)+D$1),"Under"),AU160)</f>
        <v>0.43819444444864825</v>
      </c>
      <c r="AV161" s="7">
        <f>IF(AT161,AV160+E161,AV160)</f>
        <v>601</v>
      </c>
      <c r="AW161" s="7">
        <f>IF(AT161,AW160-E161,AW160)</f>
        <v>119.75000000000023</v>
      </c>
      <c r="AY161" s="10"/>
      <c r="AZ161" s="8">
        <f>IF(IF(AY161,1,0),IF(IF(MOD((AZ160+TIME(0,E161,0)),1)&gt;D$1,1,0),IF(IF(MOD((AZ160+TIME(0,E161,0)),1)&lt;D$4,1,0),AZ160+TIME(0,E161,0),(MOD(AZ160+TIME(0,E161,0),1)-D$4)+D$1),"Under"),AZ160)</f>
        <v>0.44027777775934529</v>
      </c>
      <c r="BA161" s="7">
        <f>IF(AY161,BA160+E161,BA160)</f>
        <v>604</v>
      </c>
      <c r="BB161" s="10">
        <f>IF(AY161,BB160-E161,BB160)</f>
        <v>116.75000000000023</v>
      </c>
      <c r="BC161"/>
      <c r="BD161" s="10"/>
      <c r="BE161" s="8">
        <f>IF(IF(BD161,1,0),IF(IF(MOD((BE160+TIME(0,E161,0)),1)&gt;D$1,1,0),IF(IF(MOD((BE160+TIME(0,E161,0)),1)&lt;D$4,1,0),BE160+TIME(0,E161,0),(MOD(BE160+TIME(0,E161,0),1)-D$4)+D$1),"Under"),BE160)</f>
        <v>0.3479166666471023</v>
      </c>
      <c r="BF161" s="18">
        <f>IF(BD161,BF160+E161,BF160)</f>
        <v>471</v>
      </c>
      <c r="BG161" s="10">
        <f>IF(BD161,BG160-E161,BG160)</f>
        <v>249.75000000000023</v>
      </c>
    </row>
    <row r="162" spans="1:59" hidden="1" x14ac:dyDescent="0.25">
      <c r="A162" s="17">
        <f>'St5 Input'!A147</f>
        <v>3</v>
      </c>
      <c r="B162" s="17">
        <f>'St5 Input'!B147</f>
        <v>3810</v>
      </c>
      <c r="C162" s="17" t="str">
        <f>'St5 Input'!C147</f>
        <v xml:space="preserve"> Seal Under Rub Rail</v>
      </c>
      <c r="D162" s="20">
        <f>'St5 Input'!D147</f>
        <v>20</v>
      </c>
      <c r="E162" s="20">
        <f t="shared" si="56"/>
        <v>20</v>
      </c>
      <c r="F162" s="10">
        <f>K162+P162+U162+AE162+AJ162+Z162+AO162+AT162+AY162+BD162</f>
        <v>1</v>
      </c>
      <c r="G162" s="20" t="str">
        <f>'St5 Input'!F147</f>
        <v xml:space="preserve"> MH</v>
      </c>
      <c r="H162" s="19" t="str">
        <f>'St5 Input'!G147</f>
        <v xml:space="preserve"> </v>
      </c>
      <c r="I162" s="8"/>
      <c r="K162" s="10"/>
      <c r="L162" s="8">
        <f t="shared" si="57"/>
        <v>42690.354166666664</v>
      </c>
      <c r="M162" s="10">
        <f t="shared" si="58"/>
        <v>0</v>
      </c>
      <c r="N162" s="10">
        <f t="shared" si="59"/>
        <v>720.75000000000023</v>
      </c>
      <c r="O162" s="12"/>
      <c r="P162" s="10"/>
      <c r="Q162" s="8">
        <f t="shared" si="60"/>
        <v>42690.354166666664</v>
      </c>
      <c r="R162" s="10">
        <f t="shared" si="61"/>
        <v>0</v>
      </c>
      <c r="S162" s="10">
        <f t="shared" si="62"/>
        <v>720.75000000000023</v>
      </c>
      <c r="T162" s="14"/>
      <c r="U162" s="7"/>
      <c r="V162" s="8">
        <f t="shared" si="47"/>
        <v>42690.354166666664</v>
      </c>
      <c r="W162" s="7">
        <f t="shared" si="48"/>
        <v>0</v>
      </c>
      <c r="X162" s="10">
        <f t="shared" si="49"/>
        <v>720.75000000000023</v>
      </c>
      <c r="Y162" s="14"/>
      <c r="Z162" s="7"/>
      <c r="AA162" s="8">
        <f>IF(IF(Z162,1,0),IF(IF(MOD((AA161+TIME(0,E162,0)),1)&gt;D$1,1,0),IF(IF(MOD((AA161+TIME(0,E162,0)),1)&lt;D$4,1,0),AA161+TIME(0,E162,0),(MOD(AA161+TIME(0,E162,0),1)-D$4)+D$1),"Under"),AA161)</f>
        <v>42690.354166666664</v>
      </c>
      <c r="AB162" s="10">
        <f>IF(Z162,AB161+E162,AB161)</f>
        <v>0</v>
      </c>
      <c r="AC162" s="10">
        <f>IF(Z162,AC161-E162,AC161)</f>
        <v>720.75000000000023</v>
      </c>
      <c r="AD162" s="14"/>
      <c r="AE162" s="7">
        <v>1</v>
      </c>
      <c r="AF162" s="8">
        <f>IF(IF(AE162,1,0),IF(IF(MOD((AF161+TIME(0,E162,0)),1)&gt;D$1,1,0),IF(IF(MOD((AF161+TIME(0,E162,0)),1)&lt;D$4,1,0),AF161+TIME(0,E162,0),(MOD(AF161+TIME(0,E162,0),1)-D$4)+D$1),"Under"),AF161)</f>
        <v>0.38333333331069697</v>
      </c>
      <c r="AG162" s="7">
        <f>IF(P162,R161+E162,R161)</f>
        <v>0</v>
      </c>
      <c r="AH162" s="10">
        <f>IF(AE162,AH161-E162,AH161)</f>
        <v>198.75000000000023</v>
      </c>
      <c r="AI162" s="14"/>
      <c r="AJ162" s="7"/>
      <c r="AK162" s="8">
        <f>IF(IF(AJ162,1,0),IF(IF(MOD((AK161+TIME(0,E162,0)),1)&gt;D$1,1,0),IF(IF(MOD((AK161+TIME(0,E162,0)),1)&lt;D$4,1,0),AK161+TIME(0,E162,0),(MOD(AK161+TIME(0,E162,0),1)-D$4)+D$1),"Under"),AK161)</f>
        <v>0.40486111109672079</v>
      </c>
      <c r="AL162" s="7">
        <f>IF(AJ162,AL161+E162,AL161)</f>
        <v>553</v>
      </c>
      <c r="AM162" s="10">
        <f>IF(AJ162,AM161-E162,AM161)</f>
        <v>167.75000000000023</v>
      </c>
      <c r="AN162" s="12"/>
      <c r="AO162" s="7"/>
      <c r="AP162" s="15">
        <f>IF(IF(AO162,1,0),IF(IF(MOD((AP161+TIME(0,E162,0)),1)&gt;D$1,1,0),IF(IF(MOD((AP161+TIME(0,E162,0)),1)&lt;D$4,1,0),AP161+TIME(0,E162,0),(MOD(AP161+TIME(0,E162,0),1)-D$4)+D$1),"Under"),AP161)</f>
        <v>0.40486111111515322</v>
      </c>
      <c r="AQ162" s="7">
        <f>IF(AO162,AQ161+E162,AQ161)</f>
        <v>553</v>
      </c>
      <c r="AR162" s="10">
        <f>IF(AO162,AR161-E162,AR161)</f>
        <v>167.75000000000023</v>
      </c>
      <c r="AS162" s="12"/>
      <c r="AT162" s="7"/>
      <c r="AU162" s="8">
        <f>IF(IF(AT162,1,0),IF(IF(MOD((AU161+TIME(0,E162,0)),1)&gt;D$1,1,0),IF(IF(MOD((AU161+TIME(0,E162,0)),1)&lt;D$4,1,0),AU161+TIME(0,E162,0),(MOD(AU161+TIME(0,E162,0),1)-D$4)+D$1),"Under"),AU161)</f>
        <v>0.43819444444864825</v>
      </c>
      <c r="AV162" s="7">
        <f>IF(AT162,AV161+E162,AV161)</f>
        <v>601</v>
      </c>
      <c r="AW162" s="7">
        <f>IF(AT162,AW161-E162,AW161)</f>
        <v>119.75000000000023</v>
      </c>
      <c r="AY162" s="10"/>
      <c r="AZ162" s="8">
        <f>IF(IF(AY162,1,0),IF(IF(MOD((AZ161+TIME(0,E162,0)),1)&gt;D$1,1,0),IF(IF(MOD((AZ161+TIME(0,E162,0)),1)&lt;D$4,1,0),AZ161+TIME(0,E162,0),(MOD(AZ161+TIME(0,E162,0),1)-D$4)+D$1),"Under"),AZ161)</f>
        <v>0.44027777775934529</v>
      </c>
      <c r="BA162" s="7">
        <f>IF(AY162,BA161+E162,BA161)</f>
        <v>604</v>
      </c>
      <c r="BB162" s="10">
        <f>IF(AY162,BB161-E162,BB161)</f>
        <v>116.75000000000023</v>
      </c>
      <c r="BC162"/>
      <c r="BD162" s="10"/>
      <c r="BE162" s="8">
        <f>IF(IF(BD162,1,0),IF(IF(MOD((BE161+TIME(0,E162,0)),1)&gt;D$1,1,0),IF(IF(MOD((BE161+TIME(0,E162,0)),1)&lt;D$4,1,0),BE161+TIME(0,E162,0),(MOD(BE161+TIME(0,E162,0),1)-D$4)+D$1),"Under"),BE161)</f>
        <v>0.3479166666471023</v>
      </c>
      <c r="BF162" s="18">
        <f>IF(BD162,BF161+E162,BF161)</f>
        <v>471</v>
      </c>
      <c r="BG162" s="10">
        <f>IF(BD162,BG161-E162,BG161)</f>
        <v>249.75000000000023</v>
      </c>
    </row>
    <row r="163" spans="1:59" hidden="1" x14ac:dyDescent="0.25">
      <c r="A163" s="17">
        <f>'St5 Input'!A148</f>
        <v>3</v>
      </c>
      <c r="B163" s="17">
        <f>'St5 Input'!B148</f>
        <v>3820</v>
      </c>
      <c r="C163" s="17" t="str">
        <f>'St5 Input'!C148</f>
        <v xml:space="preserve"> Kitchen Plumbing</v>
      </c>
      <c r="D163" s="20">
        <f>'St5 Input'!D148</f>
        <v>20</v>
      </c>
      <c r="E163" s="20">
        <f t="shared" si="56"/>
        <v>20</v>
      </c>
      <c r="F163" s="10">
        <f>K163+P163+U163+AE163+AJ163+Z163+AO163+AT163+AY163+BD163</f>
        <v>1</v>
      </c>
      <c r="G163" s="20" t="str">
        <f>'St5 Input'!F148</f>
        <v xml:space="preserve"> JR</v>
      </c>
      <c r="H163" s="19" t="str">
        <f>'St5 Input'!G148</f>
        <v xml:space="preserve"> </v>
      </c>
      <c r="I163" s="8"/>
      <c r="K163" s="10"/>
      <c r="L163" s="8">
        <f t="shared" si="57"/>
        <v>42690.354166666664</v>
      </c>
      <c r="M163" s="10">
        <f t="shared" si="58"/>
        <v>0</v>
      </c>
      <c r="N163" s="10">
        <f t="shared" si="59"/>
        <v>720.75000000000023</v>
      </c>
      <c r="O163" s="12"/>
      <c r="P163" s="10"/>
      <c r="Q163" s="8">
        <f t="shared" si="60"/>
        <v>42690.354166666664</v>
      </c>
      <c r="R163" s="10">
        <f t="shared" si="61"/>
        <v>0</v>
      </c>
      <c r="S163" s="10">
        <f t="shared" si="62"/>
        <v>720.75000000000023</v>
      </c>
      <c r="T163" s="14"/>
      <c r="U163" s="7"/>
      <c r="V163" s="8">
        <f t="shared" si="47"/>
        <v>42690.354166666664</v>
      </c>
      <c r="W163" s="7">
        <f t="shared" si="48"/>
        <v>0</v>
      </c>
      <c r="X163" s="10">
        <f t="shared" si="49"/>
        <v>720.75000000000023</v>
      </c>
      <c r="Y163" s="14"/>
      <c r="Z163" s="7"/>
      <c r="AA163" s="8">
        <f>IF(IF(Z163,1,0),IF(IF(MOD((AA162+TIME(0,E163,0)),1)&gt;D$1,1,0),IF(IF(MOD((AA162+TIME(0,E163,0)),1)&lt;D$4,1,0),AA162+TIME(0,E163,0),(MOD(AA162+TIME(0,E163,0),1)-D$4)+D$1),"Under"),AA162)</f>
        <v>42690.354166666664</v>
      </c>
      <c r="AB163" s="10">
        <f>IF(Z163,AB162+E163,AB162)</f>
        <v>0</v>
      </c>
      <c r="AC163" s="10">
        <f>IF(Z163,AC162-E163,AC162)</f>
        <v>720.75000000000023</v>
      </c>
      <c r="AD163" s="14"/>
      <c r="AE163" s="7"/>
      <c r="AF163" s="8">
        <f>IF(IF(AE163,1,0),IF(IF(MOD((AF162+TIME(0,E163,0)),1)&gt;D$1,1,0),IF(IF(MOD((AF162+TIME(0,E163,0)),1)&lt;D$4,1,0),AF162+TIME(0,E163,0),(MOD(AF162+TIME(0,E163,0),1)-D$4)+D$1),"Under"),AF162)</f>
        <v>0.38333333331069697</v>
      </c>
      <c r="AG163" s="7">
        <f>IF(P163,R162+E163,R162)</f>
        <v>0</v>
      </c>
      <c r="AH163" s="10">
        <f>IF(AE163,AH162-E163,AH162)</f>
        <v>198.75000000000023</v>
      </c>
      <c r="AI163" s="14"/>
      <c r="AJ163" s="7">
        <v>1</v>
      </c>
      <c r="AK163" s="8">
        <f>IF(IF(AJ163,1,0),IF(IF(MOD((AK162+TIME(0,E163,0)),1)&gt;D$1,1,0),IF(IF(MOD((AK162+TIME(0,E163,0)),1)&lt;D$4,1,0),AK162+TIME(0,E163,0),(MOD(AK162+TIME(0,E163,0),1)-D$4)+D$1),"Under"),AK162)</f>
        <v>0.41874999998560969</v>
      </c>
      <c r="AL163" s="7">
        <f>IF(AJ163,AL162+E163,AL162)</f>
        <v>573</v>
      </c>
      <c r="AM163" s="10">
        <f>IF(AJ163,AM162-E163,AM162)</f>
        <v>147.75000000000023</v>
      </c>
      <c r="AN163" s="12"/>
      <c r="AO163" s="7"/>
      <c r="AP163" s="15">
        <f>IF(IF(AO163,1,0),IF(IF(MOD((AP162+TIME(0,E163,0)),1)&gt;D$1,1,0),IF(IF(MOD((AP162+TIME(0,E163,0)),1)&lt;D$4,1,0),AP162+TIME(0,E163,0),(MOD(AP162+TIME(0,E163,0),1)-D$4)+D$1),"Under"),AP162)</f>
        <v>0.40486111111515322</v>
      </c>
      <c r="AQ163" s="7">
        <f>IF(AO163,AQ162+E163,AQ162)</f>
        <v>553</v>
      </c>
      <c r="AR163" s="10">
        <f>IF(AO163,AR162-E163,AR162)</f>
        <v>167.75000000000023</v>
      </c>
      <c r="AS163" s="12"/>
      <c r="AT163" s="7"/>
      <c r="AU163" s="8">
        <f>IF(IF(AT163,1,0),IF(IF(MOD((AU162+TIME(0,E163,0)),1)&gt;D$1,1,0),IF(IF(MOD((AU162+TIME(0,E163,0)),1)&lt;D$4,1,0),AU162+TIME(0,E163,0),(MOD(AU162+TIME(0,E163,0),1)-D$4)+D$1),"Under"),AU162)</f>
        <v>0.43819444444864825</v>
      </c>
      <c r="AV163" s="7">
        <f>IF(AT163,AV162+E163,AV162)</f>
        <v>601</v>
      </c>
      <c r="AW163" s="7">
        <f>IF(AT163,AW162-E163,AW162)</f>
        <v>119.75000000000023</v>
      </c>
      <c r="AY163" s="10"/>
      <c r="AZ163" s="8">
        <f>IF(IF(AY163,1,0),IF(IF(MOD((AZ162+TIME(0,E163,0)),1)&gt;D$1,1,0),IF(IF(MOD((AZ162+TIME(0,E163,0)),1)&lt;D$4,1,0),AZ162+TIME(0,E163,0),(MOD(AZ162+TIME(0,E163,0),1)-D$4)+D$1),"Under"),AZ162)</f>
        <v>0.44027777775934529</v>
      </c>
      <c r="BA163" s="7">
        <f>IF(AY163,BA162+E163,BA162)</f>
        <v>604</v>
      </c>
      <c r="BB163" s="10">
        <f>IF(AY163,BB162-E163,BB162)</f>
        <v>116.75000000000023</v>
      </c>
      <c r="BC163"/>
      <c r="BD163" s="10"/>
      <c r="BE163" s="8">
        <f>IF(IF(BD163,1,0),IF(IF(MOD((BE162+TIME(0,E163,0)),1)&gt;D$1,1,0),IF(IF(MOD((BE162+TIME(0,E163,0)),1)&lt;D$4,1,0),BE162+TIME(0,E163,0),(MOD(BE162+TIME(0,E163,0),1)-D$4)+D$1),"Under"),BE162)</f>
        <v>0.3479166666471023</v>
      </c>
      <c r="BF163" s="18">
        <f>IF(BD163,BF162+E163,BF162)</f>
        <v>471</v>
      </c>
      <c r="BG163" s="10">
        <f>IF(BD163,BG162-E163,BG162)</f>
        <v>249.75000000000023</v>
      </c>
    </row>
    <row r="164" spans="1:59" hidden="1" x14ac:dyDescent="0.25">
      <c r="A164" s="17">
        <f>'St5 Input'!A149</f>
        <v>3</v>
      </c>
      <c r="B164" s="17">
        <f>'St5 Input'!B149</f>
        <v>3830</v>
      </c>
      <c r="C164" s="17" t="str">
        <f>'St5 Input'!C149</f>
        <v xml:space="preserve"> Install Kitchen Counter Top</v>
      </c>
      <c r="D164" s="20">
        <f>'St5 Input'!D149</f>
        <v>9</v>
      </c>
      <c r="E164" s="20">
        <f t="shared" si="56"/>
        <v>9</v>
      </c>
      <c r="F164" s="10">
        <f>K164+P164+U164+AE164+AJ164+Z164+AO164+AT164+AY164+BD164</f>
        <v>1</v>
      </c>
      <c r="G164" s="20" t="str">
        <f>'St5 Input'!F149</f>
        <v xml:space="preserve"> JR</v>
      </c>
      <c r="H164" s="19" t="str">
        <f>'St5 Input'!G149</f>
        <v xml:space="preserve"> </v>
      </c>
      <c r="I164" s="8"/>
      <c r="K164" s="10"/>
      <c r="L164" s="8">
        <f t="shared" si="57"/>
        <v>42690.354166666664</v>
      </c>
      <c r="M164" s="10">
        <f t="shared" si="58"/>
        <v>0</v>
      </c>
      <c r="N164" s="10">
        <f t="shared" si="59"/>
        <v>720.75000000000023</v>
      </c>
      <c r="O164" s="12"/>
      <c r="P164" s="10"/>
      <c r="Q164" s="8">
        <f t="shared" si="60"/>
        <v>42690.354166666664</v>
      </c>
      <c r="R164" s="10">
        <f t="shared" si="61"/>
        <v>0</v>
      </c>
      <c r="S164" s="10">
        <f t="shared" si="62"/>
        <v>720.75000000000023</v>
      </c>
      <c r="T164" s="14"/>
      <c r="U164" s="7"/>
      <c r="V164" s="8">
        <f t="shared" ref="V164:V227" si="63">IF(IF(U164,1,0),IF(IF(MOD((V163+TIME(0,E164,0)),1)&gt;D$1,1,0),IF(IF(MOD((V163+TIME(0,E164,0)),1)&lt;D$4,1,0),V163+TIME(0,E164,0),(MOD(V163+TIME(0,E164,0),1)-D$4)+D$1),"Under"),V163)</f>
        <v>42690.354166666664</v>
      </c>
      <c r="W164" s="7">
        <f t="shared" ref="W164:W227" si="64">IF(P164,R163+E164,R163)</f>
        <v>0</v>
      </c>
      <c r="X164" s="10">
        <f t="shared" ref="X164" si="65">IF(P164,S163-E164,S163)</f>
        <v>720.75000000000023</v>
      </c>
      <c r="Y164" s="14"/>
      <c r="Z164" s="7"/>
      <c r="AA164" s="8">
        <f>IF(IF(Z164,1,0),IF(IF(MOD((AA163+TIME(0,E164,0)),1)&gt;D$1,1,0),IF(IF(MOD((AA163+TIME(0,E164,0)),1)&lt;D$4,1,0),AA163+TIME(0,E164,0),(MOD(AA163+TIME(0,E164,0),1)-D$4)+D$1),"Under"),AA163)</f>
        <v>42690.354166666664</v>
      </c>
      <c r="AB164" s="10">
        <f>IF(Z164,AB163+E164,AB163)</f>
        <v>0</v>
      </c>
      <c r="AC164" s="10">
        <f>IF(Z164,AC163-E164,AC163)</f>
        <v>720.75000000000023</v>
      </c>
      <c r="AD164" s="14"/>
      <c r="AE164" s="7"/>
      <c r="AF164" s="8">
        <f>IF(IF(AE164,1,0),IF(IF(MOD((AF163+TIME(0,E164,0)),1)&gt;D$1,1,0),IF(IF(MOD((AF163+TIME(0,E164,0)),1)&lt;D$4,1,0),AF163+TIME(0,E164,0),(MOD(AF163+TIME(0,E164,0),1)-D$4)+D$1),"Under"),AF163)</f>
        <v>0.38333333331069697</v>
      </c>
      <c r="AG164" s="7">
        <f>IF(P164,R163+E164,R163)</f>
        <v>0</v>
      </c>
      <c r="AH164" s="10">
        <f>IF(AE164,AH163-E164,AH163)</f>
        <v>198.75000000000023</v>
      </c>
      <c r="AI164" s="14"/>
      <c r="AJ164" s="7">
        <v>1</v>
      </c>
      <c r="AK164" s="8">
        <f>IF(IF(AJ164,1,0),IF(IF(MOD((AK163+TIME(0,E164,0)),1)&gt;D$1,1,0),IF(IF(MOD((AK163+TIME(0,E164,0)),1)&lt;D$4,1,0),AK163+TIME(0,E164,0),(MOD(AK163+TIME(0,E164,0),1)-D$4)+D$1),"Under"),AK163)</f>
        <v>0.42499999998560967</v>
      </c>
      <c r="AL164" s="7">
        <f>IF(AJ164,AL163+E164,AL163)</f>
        <v>582</v>
      </c>
      <c r="AM164" s="10">
        <f>IF(AJ164,AM163-E164,AM163)</f>
        <v>138.75000000000023</v>
      </c>
      <c r="AN164" s="12"/>
      <c r="AO164" s="7"/>
      <c r="AP164" s="15">
        <f>IF(IF(AO164,1,0),IF(IF(MOD((AP163+TIME(0,E164,0)),1)&gt;D$1,1,0),IF(IF(MOD((AP163+TIME(0,E164,0)),1)&lt;D$4,1,0),AP163+TIME(0,E164,0),(MOD(AP163+TIME(0,E164,0),1)-D$4)+D$1),"Under"),AP163)</f>
        <v>0.40486111111515322</v>
      </c>
      <c r="AQ164" s="7">
        <f>IF(AO164,AQ163+E164,AQ163)</f>
        <v>553</v>
      </c>
      <c r="AR164" s="10">
        <f>IF(AO164,AR163-E164,AR163)</f>
        <v>167.75000000000023</v>
      </c>
      <c r="AS164" s="12"/>
      <c r="AT164" s="7"/>
      <c r="AU164" s="8">
        <f>IF(IF(AT164,1,0),IF(IF(MOD((AU163+TIME(0,E164,0)),1)&gt;D$1,1,0),IF(IF(MOD((AU163+TIME(0,E164,0)),1)&lt;D$4,1,0),AU163+TIME(0,E164,0),(MOD(AU163+TIME(0,E164,0),1)-D$4)+D$1),"Under"),AU163)</f>
        <v>0.43819444444864825</v>
      </c>
      <c r="AV164" s="7">
        <f>IF(AT164,AV163+E164,AV163)</f>
        <v>601</v>
      </c>
      <c r="AW164" s="7">
        <f>IF(AT164,AW163-E164,AW163)</f>
        <v>119.75000000000023</v>
      </c>
      <c r="AY164" s="10"/>
      <c r="AZ164" s="8">
        <f>IF(IF(AY164,1,0),IF(IF(MOD((AZ163+TIME(0,E164,0)),1)&gt;D$1,1,0),IF(IF(MOD((AZ163+TIME(0,E164,0)),1)&lt;D$4,1,0),AZ163+TIME(0,E164,0),(MOD(AZ163+TIME(0,E164,0),1)-D$4)+D$1),"Under"),AZ163)</f>
        <v>0.44027777775934529</v>
      </c>
      <c r="BA164" s="7">
        <f>IF(AY164,BA163+E164,BA163)</f>
        <v>604</v>
      </c>
      <c r="BB164" s="10">
        <f>IF(AY164,BB163-E164,BB163)</f>
        <v>116.75000000000023</v>
      </c>
      <c r="BC164"/>
      <c r="BD164" s="10"/>
      <c r="BE164" s="8">
        <f>IF(IF(BD164,1,0),IF(IF(MOD((BE163+TIME(0,E164,0)),1)&gt;D$1,1,0),IF(IF(MOD((BE163+TIME(0,E164,0)),1)&lt;D$4,1,0),BE163+TIME(0,E164,0),(MOD(BE163+TIME(0,E164,0),1)-D$4)+D$1),"Under"),BE163)</f>
        <v>0.3479166666471023</v>
      </c>
      <c r="BF164" s="18">
        <f>IF(BD164,BF163+E164,BF163)</f>
        <v>471</v>
      </c>
      <c r="BG164" s="10">
        <f>IF(BD164,BG163-E164,BG163)</f>
        <v>249.75000000000023</v>
      </c>
    </row>
    <row r="165" spans="1:59" hidden="1" x14ac:dyDescent="0.25">
      <c r="A165" s="17">
        <f>'St5 Input'!A150</f>
        <v>3</v>
      </c>
      <c r="B165" s="17">
        <f>'St5 Input'!B150</f>
        <v>3840</v>
      </c>
      <c r="C165" s="17" t="str">
        <f>'St5 Input'!C150</f>
        <v xml:space="preserve"> install kitchen backsplash</v>
      </c>
      <c r="D165" s="20">
        <f>'St5 Input'!D150</f>
        <v>8</v>
      </c>
      <c r="E165" s="20">
        <f t="shared" si="56"/>
        <v>8</v>
      </c>
      <c r="F165" s="10">
        <f>K165+P165+U165+AE165+AJ165+Z165+AO165+AT165+AY165+BD165</f>
        <v>1</v>
      </c>
      <c r="G165" s="20" t="str">
        <f>'St5 Input'!F150</f>
        <v xml:space="preserve"> JR</v>
      </c>
      <c r="H165" s="19" t="str">
        <f>'St5 Input'!G150</f>
        <v xml:space="preserve"> </v>
      </c>
      <c r="I165" s="8"/>
      <c r="K165" s="10"/>
      <c r="L165" s="8">
        <f t="shared" ref="L165:L168" si="66">IF(IF(K165,1,0),IF(IF(MOD((L164+TIME(0,E165,0)),1)&gt;D$1,1,0),IF(IF(MOD((L164+TIME(0,E165,0)),1)&lt;D$4,1,0),L164+TIME(0,E165,0),(MOD(L164+TIME(0,E165,0),1)-D$4)+D$1),"Under"),L164)</f>
        <v>42690.354166666664</v>
      </c>
      <c r="M165" s="10">
        <f t="shared" si="58"/>
        <v>0</v>
      </c>
      <c r="N165" s="10">
        <f t="shared" si="59"/>
        <v>720.75000000000023</v>
      </c>
      <c r="O165" s="12"/>
      <c r="P165" s="10"/>
      <c r="Q165" s="8">
        <f t="shared" ref="Q165:Q168" si="67">IF(IF(P165,1,0),IF(IF(MOD((Q164+TIME(0,E165,0)),1)&gt;D$1,1,0),IF(IF(MOD((Q164+TIME(0,E165,0)),1)&lt;D$4,1,0),Q164+TIME(0,E165,0),(MOD(Q164+TIME(0,E165,0),1)-D$4)+D$1),"Under"),Q164)</f>
        <v>42690.354166666664</v>
      </c>
      <c r="R165" s="10">
        <f t="shared" si="61"/>
        <v>0</v>
      </c>
      <c r="S165" s="10">
        <f t="shared" si="62"/>
        <v>720.75000000000023</v>
      </c>
      <c r="T165" s="14"/>
      <c r="U165" s="7"/>
      <c r="V165" s="8">
        <f t="shared" si="63"/>
        <v>42690.354166666664</v>
      </c>
      <c r="W165" s="7">
        <f t="shared" si="64"/>
        <v>0</v>
      </c>
      <c r="X165" s="10">
        <f>IF(U165,X164-E165,X164)</f>
        <v>720.75000000000023</v>
      </c>
      <c r="Y165" s="14"/>
      <c r="Z165" s="7"/>
      <c r="AA165" s="8">
        <f>IF(IF(Z165,1,0),IF(IF(MOD((AA164+TIME(0,E165,0)),1)&gt;D$1,1,0),IF(IF(MOD((AA164+TIME(0,E165,0)),1)&lt;D$4,1,0),AA164+TIME(0,E165,0),(MOD(AA164+TIME(0,E165,0),1)-D$4)+D$1),"Under"),AA164)</f>
        <v>42690.354166666664</v>
      </c>
      <c r="AB165" s="10">
        <f>IF(Z165,AB164+E165,AB164)</f>
        <v>0</v>
      </c>
      <c r="AC165" s="10">
        <f>IF(Z165,AC164-E165,AC164)</f>
        <v>720.75000000000023</v>
      </c>
      <c r="AD165" s="14"/>
      <c r="AE165" s="7"/>
      <c r="AF165" s="8">
        <f>IF(IF(AE165,1,0),IF(IF(MOD((AF164+TIME(0,E165,0)),1)&gt;D$1,1,0),IF(IF(MOD((AF164+TIME(0,E165,0)),1)&lt;D$4,1,0),AF164+TIME(0,E165,0),(MOD(AF164+TIME(0,E165,0),1)-D$4)+D$1),"Under"),AF164)</f>
        <v>0.38333333331069697</v>
      </c>
      <c r="AG165" s="7">
        <f>IF(P165,R164+E165,R164)</f>
        <v>0</v>
      </c>
      <c r="AH165" s="10">
        <f>IF(AE165,AH164-E165,AH164)</f>
        <v>198.75000000000023</v>
      </c>
      <c r="AI165" s="14"/>
      <c r="AJ165" s="7">
        <v>1</v>
      </c>
      <c r="AK165" s="8">
        <f>IF(IF(AJ165,1,0),IF(IF(MOD((AK164+TIME(0,E165,0)),1)&gt;D$1,1,0),IF(IF(MOD((AK164+TIME(0,E165,0)),1)&lt;D$4,1,0),AK164+TIME(0,E165,0),(MOD(AK164+TIME(0,E165,0),1)-D$4)+D$1),"Under"),AK164)</f>
        <v>0.4305555555411652</v>
      </c>
      <c r="AL165" s="7">
        <f>IF(AJ165,AL164+E165,AL164)</f>
        <v>590</v>
      </c>
      <c r="AM165" s="10">
        <f>IF(AJ165,AM164-E165,AM164)</f>
        <v>130.75000000000023</v>
      </c>
      <c r="AN165" s="12"/>
      <c r="AO165" s="7"/>
      <c r="AP165" s="15">
        <f>IF(IF(AO165,1,0),IF(IF(MOD((AP164+TIME(0,E165,0)),1)&gt;D$1,1,0),IF(IF(MOD((AP164+TIME(0,E165,0)),1)&lt;D$4,1,0),AP164+TIME(0,E165,0),(MOD(AP164+TIME(0,E165,0),1)-D$4)+D$1),"Under"),AP164)</f>
        <v>0.40486111111515322</v>
      </c>
      <c r="AQ165" s="7">
        <f>IF(AO165,AQ164+E165,AQ164)</f>
        <v>553</v>
      </c>
      <c r="AR165" s="10">
        <f>IF(AO165,AR164-E165,AR164)</f>
        <v>167.75000000000023</v>
      </c>
      <c r="AS165" s="12"/>
      <c r="AT165" s="7"/>
      <c r="AU165" s="8">
        <f>IF(IF(AT165,1,0),IF(IF(MOD((AU164+TIME(0,E165,0)),1)&gt;D$1,1,0),IF(IF(MOD((AU164+TIME(0,E165,0)),1)&lt;D$4,1,0),AU164+TIME(0,E165,0),(MOD(AU164+TIME(0,E165,0),1)-D$4)+D$1),"Under"),AU164)</f>
        <v>0.43819444444864825</v>
      </c>
      <c r="AV165" s="7">
        <f>IF(AT165,AV164+E165,AV164)</f>
        <v>601</v>
      </c>
      <c r="AW165" s="7">
        <f>IF(AT165,AW164-E165,AW164)</f>
        <v>119.75000000000023</v>
      </c>
      <c r="AY165" s="10"/>
      <c r="AZ165" s="8">
        <f>IF(IF(AY165,1,0),IF(IF(MOD((AZ164+TIME(0,E165,0)),1)&gt;D$1,1,0),IF(IF(MOD((AZ164+TIME(0,E165,0)),1)&lt;D$4,1,0),AZ164+TIME(0,E165,0),(MOD(AZ164+TIME(0,E165,0),1)-D$4)+D$1),"Under"),AZ164)</f>
        <v>0.44027777775934529</v>
      </c>
      <c r="BA165" s="7">
        <f>IF(AY165,BA164+E165,BA164)</f>
        <v>604</v>
      </c>
      <c r="BB165" s="10">
        <f>IF(AY165,BB164-E165,BB164)</f>
        <v>116.75000000000023</v>
      </c>
      <c r="BC165"/>
      <c r="BD165" s="10"/>
      <c r="BE165" s="8">
        <f>IF(IF(BD165,1,0),IF(IF(MOD((BE164+TIME(0,E165,0)),1)&gt;D$1,1,0),IF(IF(MOD((BE164+TIME(0,E165,0)),1)&lt;D$4,1,0),BE164+TIME(0,E165,0),(MOD(BE164+TIME(0,E165,0),1)-D$4)+D$1),"Under"),BE164)</f>
        <v>0.3479166666471023</v>
      </c>
      <c r="BF165" s="18">
        <f>IF(BD165,BF164+E165,BF164)</f>
        <v>471</v>
      </c>
      <c r="BG165" s="10">
        <f>IF(BD165,BG164-E165,BG164)</f>
        <v>249.75000000000023</v>
      </c>
    </row>
    <row r="166" spans="1:59" hidden="1" x14ac:dyDescent="0.25">
      <c r="A166" s="17">
        <f>'St5 Input'!A151</f>
        <v>3</v>
      </c>
      <c r="B166" s="17">
        <f>'St5 Input'!B151</f>
        <v>3850</v>
      </c>
      <c r="C166" s="17" t="str">
        <f>'St5 Input'!C151</f>
        <v xml:space="preserve"> Wire Upper Cleanance and Loading Lights (Int. Hook Up)</v>
      </c>
      <c r="D166" s="20">
        <f>'St5 Input'!D151</f>
        <v>50</v>
      </c>
      <c r="E166" s="20">
        <f t="shared" si="56"/>
        <v>50</v>
      </c>
      <c r="F166" s="10">
        <f>K166+P166+U166+AE166+AJ166+Z166+AO166+AT166+AY166+BD166</f>
        <v>1</v>
      </c>
      <c r="G166" s="20" t="str">
        <f>'St5 Input'!F151</f>
        <v xml:space="preserve"> MH</v>
      </c>
      <c r="H166" s="19" t="str">
        <f>'St5 Input'!G151</f>
        <v xml:space="preserve"> </v>
      </c>
      <c r="I166" s="8"/>
      <c r="K166" s="10"/>
      <c r="L166" s="8">
        <f t="shared" si="66"/>
        <v>42690.354166666664</v>
      </c>
      <c r="M166" s="10">
        <f t="shared" si="58"/>
        <v>0</v>
      </c>
      <c r="N166" s="10">
        <f t="shared" si="59"/>
        <v>720.75000000000023</v>
      </c>
      <c r="O166" s="12"/>
      <c r="P166" s="10"/>
      <c r="Q166" s="8">
        <f t="shared" si="67"/>
        <v>42690.354166666664</v>
      </c>
      <c r="R166" s="10">
        <f t="shared" si="61"/>
        <v>0</v>
      </c>
      <c r="S166" s="10">
        <f t="shared" si="62"/>
        <v>720.75000000000023</v>
      </c>
      <c r="T166" s="14"/>
      <c r="U166" s="7"/>
      <c r="V166" s="8">
        <f t="shared" si="63"/>
        <v>42690.354166666664</v>
      </c>
      <c r="W166" s="7">
        <f t="shared" si="64"/>
        <v>0</v>
      </c>
      <c r="X166" s="10">
        <f t="shared" ref="X166:X229" si="68">IF(U166,X165-E166,X165)</f>
        <v>720.75000000000023</v>
      </c>
      <c r="Y166" s="14"/>
      <c r="Z166" s="7"/>
      <c r="AA166" s="8">
        <f>IF(IF(Z166,1,0),IF(IF(MOD((AA165+TIME(0,E166,0)),1)&gt;D$1,1,0),IF(IF(MOD((AA165+TIME(0,E166,0)),1)&lt;D$4,1,0),AA165+TIME(0,E166,0),(MOD(AA165+TIME(0,E166,0),1)-D$4)+D$1),"Under"),AA165)</f>
        <v>42690.354166666664</v>
      </c>
      <c r="AB166" s="10">
        <f>IF(Z166,AB165+E166,AB165)</f>
        <v>0</v>
      </c>
      <c r="AC166" s="10">
        <f>IF(Z166,AC165-E166,AC165)</f>
        <v>720.75000000000023</v>
      </c>
      <c r="AD166" s="14"/>
      <c r="AE166" s="7">
        <v>1</v>
      </c>
      <c r="AF166" s="8">
        <f>IF(IF(AE166,1,0),IF(IF(MOD((AF165+TIME(0,E166,0)),1)&gt;D$1,1,0),IF(IF(MOD((AF165+TIME(0,E166,0)),1)&lt;D$4,1,0),AF165+TIME(0,E166,0),(MOD(AF165+TIME(0,E166,0),1)-D$4)+D$1),"Under"),AF165)</f>
        <v>0.41805555553291918</v>
      </c>
      <c r="AG166" s="7">
        <f>IF(P166,R165+E166,R165)</f>
        <v>0</v>
      </c>
      <c r="AH166" s="10">
        <f>IF(AE166,AH165-E166,AH165)</f>
        <v>148.75000000000023</v>
      </c>
      <c r="AI166" s="14"/>
      <c r="AJ166" s="7"/>
      <c r="AK166" s="8">
        <f>IF(IF(AJ166,1,0),IF(IF(MOD((AK165+TIME(0,E166,0)),1)&gt;D$1,1,0),IF(IF(MOD((AK165+TIME(0,E166,0)),1)&lt;D$4,1,0),AK165+TIME(0,E166,0),(MOD(AK165+TIME(0,E166,0),1)-D$4)+D$1),"Under"),AK165)</f>
        <v>0.4305555555411652</v>
      </c>
      <c r="AL166" s="7">
        <f>IF(AJ166,AL165+E166,AL165)</f>
        <v>590</v>
      </c>
      <c r="AM166" s="10">
        <f>IF(AJ166,AM165-E166,AM165)</f>
        <v>130.75000000000023</v>
      </c>
      <c r="AN166" s="12"/>
      <c r="AO166" s="7"/>
      <c r="AP166" s="15">
        <f>IF(IF(AO166,1,0),IF(IF(MOD((AP165+TIME(0,E166,0)),1)&gt;D$1,1,0),IF(IF(MOD((AP165+TIME(0,E166,0)),1)&lt;D$4,1,0),AP165+TIME(0,E166,0),(MOD(AP165+TIME(0,E166,0),1)-D$4)+D$1),"Under"),AP165)</f>
        <v>0.40486111111515322</v>
      </c>
      <c r="AQ166" s="7">
        <f>IF(AO166,AQ165+E166,AQ165)</f>
        <v>553</v>
      </c>
      <c r="AR166" s="10">
        <f>IF(AO166,AR165-E166,AR165)</f>
        <v>167.75000000000023</v>
      </c>
      <c r="AS166" s="12"/>
      <c r="AT166" s="7"/>
      <c r="AU166" s="8">
        <f>IF(IF(AT166,1,0),IF(IF(MOD((AU165+TIME(0,E166,0)),1)&gt;D$1,1,0),IF(IF(MOD((AU165+TIME(0,E166,0)),1)&lt;D$4,1,0),AU165+TIME(0,E166,0),(MOD(AU165+TIME(0,E166,0),1)-D$4)+D$1),"Under"),AU165)</f>
        <v>0.43819444444864825</v>
      </c>
      <c r="AV166" s="7">
        <f>IF(AT166,AV165+E166,AV165)</f>
        <v>601</v>
      </c>
      <c r="AW166" s="7">
        <f>IF(AT166,AW165-E166,AW165)</f>
        <v>119.75000000000023</v>
      </c>
      <c r="AY166" s="10"/>
      <c r="AZ166" s="8">
        <f>IF(IF(AY166,1,0),IF(IF(MOD((AZ165+TIME(0,E166,0)),1)&gt;D$1,1,0),IF(IF(MOD((AZ165+TIME(0,E166,0)),1)&lt;D$4,1,0),AZ165+TIME(0,E166,0),(MOD(AZ165+TIME(0,E166,0),1)-D$4)+D$1),"Under"),AZ165)</f>
        <v>0.44027777775934529</v>
      </c>
      <c r="BA166" s="7">
        <f>IF(AY166,BA165+E166,BA165)</f>
        <v>604</v>
      </c>
      <c r="BB166" s="10">
        <f>IF(AY166,BB165-E166,BB165)</f>
        <v>116.75000000000023</v>
      </c>
      <c r="BC166"/>
      <c r="BD166" s="10"/>
      <c r="BE166" s="8">
        <f>IF(IF(BD166,1,0),IF(IF(MOD((BE165+TIME(0,E166,0)),1)&gt;D$1,1,0),IF(IF(MOD((BE165+TIME(0,E166,0)),1)&lt;D$4,1,0),BE165+TIME(0,E166,0),(MOD(BE165+TIME(0,E166,0),1)-D$4)+D$1),"Under"),BE165)</f>
        <v>0.3479166666471023</v>
      </c>
      <c r="BF166" s="18">
        <f>IF(BD166,BF165+E166,BF165)</f>
        <v>471</v>
      </c>
      <c r="BG166" s="10">
        <f>IF(BD166,BG165-E166,BG165)</f>
        <v>249.75000000000023</v>
      </c>
    </row>
    <row r="167" spans="1:59" hidden="1" x14ac:dyDescent="0.25">
      <c r="A167" s="17">
        <f>'St5 Input'!A152</f>
        <v>3</v>
      </c>
      <c r="B167" s="17">
        <f>'St5 Input'!B152</f>
        <v>3880</v>
      </c>
      <c r="C167" s="17" t="str">
        <f>'St5 Input'!C152</f>
        <v xml:space="preserve"> Flow Through Vents</v>
      </c>
      <c r="D167" s="20">
        <f>'St5 Input'!D152</f>
        <v>20</v>
      </c>
      <c r="E167" s="20">
        <f t="shared" si="56"/>
        <v>20</v>
      </c>
      <c r="F167" s="10">
        <f>K167+P167+U167+AE167+AJ167+Z167+AO167+AT167+AY167+BD167</f>
        <v>1</v>
      </c>
      <c r="G167" s="20" t="str">
        <f>'St5 Input'!F152</f>
        <v xml:space="preserve"> MH</v>
      </c>
      <c r="H167" s="19" t="str">
        <f>'St5 Input'!G152</f>
        <v xml:space="preserve"> </v>
      </c>
      <c r="I167" s="8"/>
      <c r="K167" s="10"/>
      <c r="L167" s="8">
        <f t="shared" si="66"/>
        <v>42690.354166666664</v>
      </c>
      <c r="M167" s="10">
        <f t="shared" si="58"/>
        <v>0</v>
      </c>
      <c r="N167" s="10">
        <f t="shared" si="59"/>
        <v>720.75000000000023</v>
      </c>
      <c r="O167" s="12"/>
      <c r="P167" s="10"/>
      <c r="Q167" s="8">
        <f t="shared" si="67"/>
        <v>42690.354166666664</v>
      </c>
      <c r="R167" s="10">
        <f t="shared" si="61"/>
        <v>0</v>
      </c>
      <c r="S167" s="10">
        <f t="shared" si="62"/>
        <v>720.75000000000023</v>
      </c>
      <c r="T167" s="14"/>
      <c r="U167" s="7"/>
      <c r="V167" s="8">
        <f t="shared" si="63"/>
        <v>42690.354166666664</v>
      </c>
      <c r="W167" s="7">
        <f t="shared" si="64"/>
        <v>0</v>
      </c>
      <c r="X167" s="10">
        <f t="shared" si="68"/>
        <v>720.75000000000023</v>
      </c>
      <c r="Y167" s="14"/>
      <c r="Z167" s="7"/>
      <c r="AA167" s="8">
        <f>IF(IF(Z167,1,0),IF(IF(MOD((AA166+TIME(0,E167,0)),1)&gt;D$1,1,0),IF(IF(MOD((AA166+TIME(0,E167,0)),1)&lt;D$4,1,0),AA166+TIME(0,E167,0),(MOD(AA166+TIME(0,E167,0),1)-D$4)+D$1),"Under"),AA166)</f>
        <v>42690.354166666664</v>
      </c>
      <c r="AB167" s="10">
        <f>IF(Z167,AB166+E167,AB166)</f>
        <v>0</v>
      </c>
      <c r="AC167" s="10">
        <f>IF(Z167,AC166-E167,AC166)</f>
        <v>720.75000000000023</v>
      </c>
      <c r="AD167" s="14"/>
      <c r="AE167" s="7">
        <v>1</v>
      </c>
      <c r="AF167" s="8">
        <f>IF(IF(AE167,1,0),IF(IF(MOD((AF166+TIME(0,E167,0)),1)&gt;D$1,1,0),IF(IF(MOD((AF166+TIME(0,E167,0)),1)&lt;D$4,1,0),AF166+TIME(0,E167,0),(MOD(AF166+TIME(0,E167,0),1)-D$4)+D$1),"Under"),AF166)</f>
        <v>0.43194444442180807</v>
      </c>
      <c r="AG167" s="7">
        <f>IF(P167,R166+E167,R166)</f>
        <v>0</v>
      </c>
      <c r="AH167" s="10">
        <f>IF(AE167,AH166-E167,AH166)</f>
        <v>128.75000000000023</v>
      </c>
      <c r="AI167" s="14"/>
      <c r="AJ167" s="7"/>
      <c r="AK167" s="8">
        <f>IF(IF(AJ167,1,0),IF(IF(MOD((AK166+TIME(0,E167,0)),1)&gt;D$1,1,0),IF(IF(MOD((AK166+TIME(0,E167,0)),1)&lt;D$4,1,0),AK166+TIME(0,E167,0),(MOD(AK166+TIME(0,E167,0),1)-D$4)+D$1),"Under"),AK166)</f>
        <v>0.4305555555411652</v>
      </c>
      <c r="AL167" s="7">
        <f>IF(AJ167,AL166+E167,AL166)</f>
        <v>590</v>
      </c>
      <c r="AM167" s="10">
        <f>IF(AJ167,AM166-E167,AM166)</f>
        <v>130.75000000000023</v>
      </c>
      <c r="AN167" s="12"/>
      <c r="AO167" s="7"/>
      <c r="AP167" s="15">
        <f>IF(IF(AO167,1,0),IF(IF(MOD((AP166+TIME(0,E167,0)),1)&gt;D$1,1,0),IF(IF(MOD((AP166+TIME(0,E167,0)),1)&lt;D$4,1,0),AP166+TIME(0,E167,0),(MOD(AP166+TIME(0,E167,0),1)-D$4)+D$1),"Under"),AP166)</f>
        <v>0.40486111111515322</v>
      </c>
      <c r="AQ167" s="7">
        <f>IF(AO167,AQ166+E167,AQ166)</f>
        <v>553</v>
      </c>
      <c r="AR167" s="10">
        <f>IF(AO167,AR166-E167,AR166)</f>
        <v>167.75000000000023</v>
      </c>
      <c r="AS167" s="12"/>
      <c r="AT167" s="7"/>
      <c r="AU167" s="8">
        <f>IF(IF(AT167,1,0),IF(IF(MOD((AU166+TIME(0,E167,0)),1)&gt;D$1,1,0),IF(IF(MOD((AU166+TIME(0,E167,0)),1)&lt;D$4,1,0),AU166+TIME(0,E167,0),(MOD(AU166+TIME(0,E167,0),1)-D$4)+D$1),"Under"),AU166)</f>
        <v>0.43819444444864825</v>
      </c>
      <c r="AV167" s="7">
        <f>IF(AT167,AV166+E167,AV166)</f>
        <v>601</v>
      </c>
      <c r="AW167" s="7">
        <f>IF(AT167,AW166-E167,AW166)</f>
        <v>119.75000000000023</v>
      </c>
      <c r="AY167" s="10"/>
      <c r="AZ167" s="8">
        <f>IF(IF(AY167,1,0),IF(IF(MOD((AZ166+TIME(0,E167,0)),1)&gt;D$1,1,0),IF(IF(MOD((AZ166+TIME(0,E167,0)),1)&lt;D$4,1,0),AZ166+TIME(0,E167,0),(MOD(AZ166+TIME(0,E167,0),1)-D$4)+D$1),"Under"),AZ166)</f>
        <v>0.44027777775934529</v>
      </c>
      <c r="BA167" s="7">
        <f>IF(AY167,BA166+E167,BA166)</f>
        <v>604</v>
      </c>
      <c r="BB167" s="10">
        <f>IF(AY167,BB166-E167,BB166)</f>
        <v>116.75000000000023</v>
      </c>
      <c r="BC167"/>
      <c r="BD167" s="10"/>
      <c r="BE167" s="8">
        <f>IF(IF(BD167,1,0),IF(IF(MOD((BE166+TIME(0,E167,0)),1)&gt;D$1,1,0),IF(IF(MOD((BE166+TIME(0,E167,0)),1)&lt;D$4,1,0),BE166+TIME(0,E167,0),(MOD(BE166+TIME(0,E167,0),1)-D$4)+D$1),"Under"),BE166)</f>
        <v>0.3479166666471023</v>
      </c>
      <c r="BF167" s="18">
        <f>IF(BD167,BF166+E167,BF166)</f>
        <v>471</v>
      </c>
      <c r="BG167" s="10">
        <f>IF(BD167,BG166-E167,BG166)</f>
        <v>249.75000000000023</v>
      </c>
    </row>
    <row r="168" spans="1:59" hidden="1" x14ac:dyDescent="0.25">
      <c r="A168" s="17">
        <f>'St5 Input'!A153</f>
        <v>3</v>
      </c>
      <c r="B168" s="17">
        <f>'St5 Input'!B153</f>
        <v>3900</v>
      </c>
      <c r="C168" s="17" t="str">
        <f>'St5 Input'!C153</f>
        <v xml:space="preserve"> </v>
      </c>
      <c r="D168" s="20" t="str">
        <f>'St5 Input'!D153</f>
        <v xml:space="preserve"> </v>
      </c>
      <c r="E168" s="20" t="str">
        <f t="shared" si="56"/>
        <v xml:space="preserve"> </v>
      </c>
      <c r="F168" s="10">
        <f>K168+P168+U168+AE168+AJ168+Z168+AO168+AT168+AY168+BD168</f>
        <v>0</v>
      </c>
      <c r="G168" s="20" t="str">
        <f>'St5 Input'!F153</f>
        <v xml:space="preserve"> </v>
      </c>
      <c r="H168" s="21">
        <f>SUM(D101:D168)</f>
        <v>1221</v>
      </c>
      <c r="I168" s="23">
        <f>H168/D12</f>
        <v>1.694068678459937</v>
      </c>
      <c r="K168" s="10"/>
      <c r="L168" s="8">
        <f t="shared" si="66"/>
        <v>42690.354166666664</v>
      </c>
      <c r="M168" s="10">
        <f t="shared" si="58"/>
        <v>0</v>
      </c>
      <c r="N168" s="10">
        <f t="shared" si="59"/>
        <v>720.75000000000023</v>
      </c>
      <c r="O168" s="12"/>
      <c r="P168" s="10"/>
      <c r="Q168" s="8">
        <f t="shared" si="67"/>
        <v>42690.354166666664</v>
      </c>
      <c r="R168" s="10">
        <f t="shared" si="61"/>
        <v>0</v>
      </c>
      <c r="S168" s="10">
        <f t="shared" si="62"/>
        <v>720.75000000000023</v>
      </c>
      <c r="T168" s="14"/>
      <c r="U168" s="7"/>
      <c r="V168" s="8">
        <f t="shared" si="63"/>
        <v>42690.354166666664</v>
      </c>
      <c r="W168" s="7">
        <f t="shared" si="64"/>
        <v>0</v>
      </c>
      <c r="X168" s="10">
        <f t="shared" si="68"/>
        <v>720.75000000000023</v>
      </c>
      <c r="Y168" s="14"/>
      <c r="Z168" s="7"/>
      <c r="AA168" s="8">
        <f>IF(IF(Z168,1,0),IF(IF(MOD((AA167+TIME(0,E168,0)),1)&gt;D$1,1,0),IF(IF(MOD((AA167+TIME(0,E168,0)),1)&lt;D$4,1,0),AA167+TIME(0,E168,0),(MOD(AA167+TIME(0,E168,0),1)-D$4)+D$1),"Under"),AA167)</f>
        <v>42690.354166666664</v>
      </c>
      <c r="AB168" s="10">
        <f>IF(Z168,AB167+E168,AB167)</f>
        <v>0</v>
      </c>
      <c r="AC168" s="10">
        <f>IF(Z168,AC167-E168,AC167)</f>
        <v>720.75000000000023</v>
      </c>
      <c r="AD168" s="14"/>
      <c r="AE168" s="7"/>
      <c r="AF168" s="8">
        <f t="shared" ref="AF168:AF170" si="69">IF(IF(AE168,1,0),IF(IF(MOD((AF167+TIME(0,E168,0)),1)&gt;D$1,1,0),IF(IF(MOD((AF167+TIME(0,E168,0)),1)&lt;D$4,1,0),AF167+TIME(0,E168,0),(MOD(AF167+TIME(0,E168,0),1)-D$4)+D$1),"Under"),AF167)</f>
        <v>0.43194444442180807</v>
      </c>
      <c r="AG168" s="7">
        <f t="shared" ref="AG168:AG170" si="70">IF(P168,R167+E168,R167)</f>
        <v>0</v>
      </c>
      <c r="AH168" s="10">
        <f t="shared" ref="AH168:AH170" si="71">IF(AE168,AH167-E168,AH167)</f>
        <v>128.75000000000023</v>
      </c>
      <c r="AI168" s="14"/>
      <c r="AJ168" s="7"/>
      <c r="AK168" s="8">
        <f t="shared" ref="AK168:AK170" si="72">IF(IF(AJ168,1,0),IF(IF(MOD((AK167+TIME(0,E168,0)),1)&gt;D$1,1,0),IF(IF(MOD((AK167+TIME(0,E168,0)),1)&lt;D$4,1,0),AK167+TIME(0,E168,0),(MOD(AK167+TIME(0,E168,0),1)-D$4)+D$1),"Under"),AK167)</f>
        <v>0.4305555555411652</v>
      </c>
      <c r="AL168" s="7">
        <f t="shared" ref="AL168:AL170" si="73">IF(AJ168,AL167+E168,AL167)</f>
        <v>590</v>
      </c>
      <c r="AM168" s="10">
        <f t="shared" ref="AM168:AM170" si="74">IF(AJ168,AM167-E168,AM167)</f>
        <v>130.75000000000023</v>
      </c>
      <c r="AN168" s="12"/>
      <c r="AO168" s="7"/>
      <c r="AP168" s="15">
        <f t="shared" ref="AP168:AP170" si="75">IF(IF(AO168,1,0),IF(IF(MOD((AP167+TIME(0,E168,0)),1)&gt;D$1,1,0),IF(IF(MOD((AP167+TIME(0,E168,0)),1)&lt;D$4,1,0),AP167+TIME(0,E168,0),(MOD(AP167+TIME(0,E168,0),1)-D$4)+D$1),"Under"),AP167)</f>
        <v>0.40486111111515322</v>
      </c>
      <c r="AQ168" s="7">
        <f t="shared" ref="AQ168:AQ170" si="76">IF(AO168,AQ167+E168,AQ167)</f>
        <v>553</v>
      </c>
      <c r="AR168" s="10">
        <f t="shared" ref="AR168:AR170" si="77">IF(AO168,AR167-E168,AR167)</f>
        <v>167.75000000000023</v>
      </c>
      <c r="AS168" s="12"/>
      <c r="AT168" s="7"/>
      <c r="AU168" s="8">
        <f t="shared" ref="AU168:AU170" si="78">IF(IF(AT168,1,0),IF(IF(MOD((AU167+TIME(0,E168,0)),1)&gt;D$1,1,0),IF(IF(MOD((AU167+TIME(0,E168,0)),1)&lt;D$4,1,0),AU167+TIME(0,E168,0),(MOD(AU167+TIME(0,E168,0),1)-D$4)+D$1),"Under"),AU167)</f>
        <v>0.43819444444864825</v>
      </c>
      <c r="AV168" s="7">
        <f t="shared" ref="AV168:AV170" si="79">IF(AT168,AV167+E168,AV167)</f>
        <v>601</v>
      </c>
      <c r="AW168" s="7">
        <f t="shared" ref="AW168:AW170" si="80">IF(AT168,AW167-E168,AW167)</f>
        <v>119.75000000000023</v>
      </c>
      <c r="AY168" s="10"/>
      <c r="AZ168" s="8">
        <f t="shared" ref="AZ168:AZ170" si="81">IF(IF(AY168,1,0),IF(IF(MOD((AZ167+TIME(0,E168,0)),1)&gt;D$1,1,0),IF(IF(MOD((AZ167+TIME(0,E168,0)),1)&lt;D$4,1,0),AZ167+TIME(0,E168,0),(MOD(AZ167+TIME(0,E168,0),1)-D$4)+D$1),"Under"),AZ167)</f>
        <v>0.44027777775934529</v>
      </c>
      <c r="BA168" s="7">
        <f t="shared" ref="BA168:BA170" si="82">IF(AY168,BA167+E168,BA167)</f>
        <v>604</v>
      </c>
      <c r="BB168" s="10">
        <f t="shared" ref="BB168:BB170" si="83">IF(AY168,BB167-E168,BB167)</f>
        <v>116.75000000000023</v>
      </c>
      <c r="BC168"/>
      <c r="BD168" s="10"/>
      <c r="BE168" s="8">
        <f t="shared" ref="BE168:BE171" si="84">IF(IF(BD168,1,0),IF(IF(MOD((BE167+TIME(0,E168,0)),1)&gt;D$1,1,0),IF(IF(MOD((BE167+TIME(0,E168,0)),1)&lt;D$4,1,0),BE167+TIME(0,E168,0),(MOD(BE167+TIME(0,E168,0),1)-D$4)+D$1),"Under"),BE167)</f>
        <v>0.3479166666471023</v>
      </c>
      <c r="BF168" s="22">
        <f t="shared" ref="BF168:BF171" si="85">IF(BD168,BF167+E168,BF167)</f>
        <v>471</v>
      </c>
      <c r="BG168" s="10">
        <f t="shared" ref="BG168:BG171" si="86">IF(BD168,BG167-E168,BG167)</f>
        <v>249.75000000000023</v>
      </c>
    </row>
    <row r="169" spans="1:59" hidden="1" x14ac:dyDescent="0.25">
      <c r="A169" s="17" t="str">
        <f>'St5 Input'!A154</f>
        <v>Station</v>
      </c>
      <c r="B169" s="17" t="str">
        <f>'St5 Input'!B154</f>
        <v xml:space="preserve"> Process_#</v>
      </c>
      <c r="C169" s="17"/>
      <c r="D169" s="20"/>
      <c r="E169" s="20">
        <f t="shared" si="56"/>
        <v>0</v>
      </c>
      <c r="F169" s="10">
        <f>K169+P169+U169+AE169+AJ169+Z169+AO169+AT169+AY169+BD169</f>
        <v>0</v>
      </c>
      <c r="G169" s="20"/>
      <c r="H169" s="25" t="str">
        <f>'St5 Input'!D154</f>
        <v xml:space="preserve"> 8.5x28FB</v>
      </c>
      <c r="I169" s="19">
        <f>'St5 Input'!G154</f>
        <v>206511</v>
      </c>
      <c r="K169" s="10"/>
      <c r="L169" s="8">
        <f>IF(IF(K169,1,0),IF(IF(MOD((L168+TIME(0,H169,0)),1)&gt;D$1,1,0),IF(IF(MOD((L168+TIME(0,H169,0)),1)&lt;D$4,1,0),L168+TIME(0,H169,0),(MOD(L168+TIME(0,H169,0),1)-D$4)+D$1),"Under"),L168)</f>
        <v>42690.354166666664</v>
      </c>
      <c r="M169" s="10">
        <f>IF(K169,M168+H169,M168)</f>
        <v>0</v>
      </c>
      <c r="N169" s="10">
        <f>IF(K169,N168-H169,N168)</f>
        <v>720.75000000000023</v>
      </c>
      <c r="O169" s="12"/>
      <c r="P169" s="10"/>
      <c r="Q169" s="8">
        <f>IF(IF(P169,1,0),IF(IF(MOD((Q168+TIME(0,H169,0)),1)&gt;D$1,1,0),IF(IF(MOD((Q168+TIME(0,H169,0)),1)&lt;D$4,1,0),Q168+TIME(0,H169,0),(MOD(Q168+TIME(0,H169,0),1)-D$4)+D$1),"Under"),Q168)</f>
        <v>42690.354166666664</v>
      </c>
      <c r="R169" s="10">
        <f>IF(P169,R168+H169,R168)</f>
        <v>0</v>
      </c>
      <c r="S169" s="10">
        <f>IF(P169,S168-H169,S168)</f>
        <v>720.75000000000023</v>
      </c>
      <c r="T169" s="14"/>
      <c r="U169" s="7"/>
      <c r="V169" s="8">
        <f t="shared" si="63"/>
        <v>42690.354166666664</v>
      </c>
      <c r="W169" s="7">
        <f t="shared" si="64"/>
        <v>0</v>
      </c>
      <c r="X169" s="10">
        <f t="shared" si="68"/>
        <v>720.75000000000023</v>
      </c>
      <c r="Y169" s="14"/>
      <c r="Z169" s="7"/>
      <c r="AA169" s="8">
        <f>IF(IF(Z169,1,0),IF(IF(MOD((AA168+TIME(0,E169,0)),1)&gt;D$1,1,0),IF(IF(MOD((AA168+TIME(0,E169,0)),1)&lt;D$4,1,0),AA168+TIME(0,E169,0),(MOD(AA168+TIME(0,E169,0),1)-D$4)+D$1),"Under"),AA168)</f>
        <v>42690.354166666664</v>
      </c>
      <c r="AB169" s="10">
        <f>IF(Z169,AB168+E169,AB168)</f>
        <v>0</v>
      </c>
      <c r="AC169" s="10">
        <f>IF(Z169,AC168-E169,AC168)</f>
        <v>720.75000000000023</v>
      </c>
      <c r="AD169" s="14"/>
      <c r="AE169" s="7"/>
      <c r="AF169" s="8">
        <f t="shared" si="69"/>
        <v>0.43194444442180807</v>
      </c>
      <c r="AG169" s="7">
        <f t="shared" si="70"/>
        <v>0</v>
      </c>
      <c r="AH169" s="10">
        <f t="shared" si="71"/>
        <v>128.75000000000023</v>
      </c>
      <c r="AI169" s="14"/>
      <c r="AJ169" s="7"/>
      <c r="AK169" s="8">
        <f t="shared" si="72"/>
        <v>0.4305555555411652</v>
      </c>
      <c r="AL169" s="7">
        <f t="shared" si="73"/>
        <v>590</v>
      </c>
      <c r="AM169" s="10">
        <f t="shared" si="74"/>
        <v>130.75000000000023</v>
      </c>
      <c r="AN169" s="12"/>
      <c r="AO169" s="7"/>
      <c r="AP169" s="15">
        <f t="shared" si="75"/>
        <v>0.40486111111515322</v>
      </c>
      <c r="AQ169" s="7">
        <f t="shared" si="76"/>
        <v>553</v>
      </c>
      <c r="AR169" s="10">
        <f t="shared" si="77"/>
        <v>167.75000000000023</v>
      </c>
      <c r="AS169" s="12"/>
      <c r="AT169" s="7"/>
      <c r="AU169" s="8">
        <f t="shared" si="78"/>
        <v>0.43819444444864825</v>
      </c>
      <c r="AV169" s="7">
        <f t="shared" si="79"/>
        <v>601</v>
      </c>
      <c r="AW169" s="7">
        <f t="shared" si="80"/>
        <v>119.75000000000023</v>
      </c>
      <c r="AY169" s="10"/>
      <c r="AZ169" s="8">
        <f t="shared" si="81"/>
        <v>0.44027777775934529</v>
      </c>
      <c r="BA169" s="7">
        <f t="shared" si="82"/>
        <v>604</v>
      </c>
      <c r="BB169" s="10">
        <f t="shared" si="83"/>
        <v>116.75000000000023</v>
      </c>
      <c r="BC169"/>
      <c r="BD169" s="10"/>
      <c r="BE169" s="8">
        <f t="shared" si="84"/>
        <v>0.3479166666471023</v>
      </c>
      <c r="BF169" s="22">
        <f t="shared" si="85"/>
        <v>471</v>
      </c>
      <c r="BG169" s="10">
        <f t="shared" si="86"/>
        <v>249.75000000000023</v>
      </c>
    </row>
    <row r="170" spans="1:59" x14ac:dyDescent="0.25">
      <c r="A170" s="17">
        <f>'St5 Input'!A155</f>
        <v>2</v>
      </c>
      <c r="B170" s="17">
        <f>'St5 Input'!B155</f>
        <v>2010</v>
      </c>
      <c r="C170" s="17" t="str">
        <f>'St5 Input'!C155</f>
        <v xml:space="preserve"> Top weld and axles</v>
      </c>
      <c r="D170" s="20">
        <f>'St5 Input'!D155</f>
        <v>40</v>
      </c>
      <c r="E170" s="20">
        <f t="shared" si="56"/>
        <v>20</v>
      </c>
      <c r="F170" s="10">
        <f>K170+P170+U170+AE170+AJ170+Z170+AO170+AT170+AY170+BD170</f>
        <v>2</v>
      </c>
      <c r="G170" s="20" t="str">
        <f>'St5 Input'!F155</f>
        <v xml:space="preserve"> Tator</v>
      </c>
      <c r="H170" s="19" t="str">
        <f>'St5 Input'!G155</f>
        <v xml:space="preserve"> </v>
      </c>
      <c r="I170" s="8"/>
      <c r="K170" s="10">
        <v>1</v>
      </c>
      <c r="L170" s="8">
        <f t="shared" ref="L170:L201" si="87">IF(IF(K170,1,0),IF(IF(MOD((L169+TIME(0,E170,0)),1)&gt;D$1,1,0),IF(IF(MOD((L169+TIME(0,E170,0)),1)&lt;D$4,1,0),L169+TIME(0,E170,0),(MOD(L169+TIME(0,E170,0),1)-D$4)+D$1),"Under"),L169)</f>
        <v>42690.368055555555</v>
      </c>
      <c r="M170" s="10">
        <f t="shared" ref="M170:M201" si="88">IF(K170,M169+E170,M169)</f>
        <v>20</v>
      </c>
      <c r="N170" s="10">
        <f t="shared" ref="N170:N201" si="89">IF(K170,N169-E170,N169)</f>
        <v>700.75000000000023</v>
      </c>
      <c r="O170" s="12"/>
      <c r="P170" s="10"/>
      <c r="Q170" s="8">
        <f t="shared" ref="Q170:Q201" si="90">IF(IF(P170,1,0),IF(IF(MOD((Q169+TIME(0,E170,0)),1)&gt;D$1,1,0),IF(IF(MOD((Q169+TIME(0,E170,0)),1)&lt;D$4,1,0),Q169+TIME(0,E170,0),(MOD(Q169+TIME(0,E170,0),1)-D$4)+D$1),"Under"),Q169)</f>
        <v>42690.354166666664</v>
      </c>
      <c r="R170" s="10">
        <f t="shared" ref="R170:R201" si="91">IF(P170,R169+E170,R169)</f>
        <v>0</v>
      </c>
      <c r="S170" s="10">
        <f t="shared" ref="S170:S201" si="92">IF(P170,S169-E170,S169)</f>
        <v>720.75000000000023</v>
      </c>
      <c r="T170" s="14"/>
      <c r="U170" s="7"/>
      <c r="V170" s="8">
        <f t="shared" si="63"/>
        <v>42690.354166666664</v>
      </c>
      <c r="W170" s="7">
        <f t="shared" si="64"/>
        <v>0</v>
      </c>
      <c r="X170" s="10">
        <f t="shared" si="68"/>
        <v>720.75000000000023</v>
      </c>
      <c r="Y170" s="14"/>
      <c r="Z170" s="7">
        <v>1</v>
      </c>
      <c r="AA170" s="8">
        <f>IF(IF(Z170,1,0),IF(IF(MOD((AA169+TIME(0,E170,0)),1)&gt;D$1,1,0),IF(IF(MOD((AA169+TIME(0,E170,0)),1)&lt;D$4,1,0),AA169+TIME(0,E170,0),(MOD(AA169+TIME(0,E170,0),1)-D$4)+D$1),"Under"),AA169)</f>
        <v>42690.368055555555</v>
      </c>
      <c r="AB170" s="10">
        <f>IF(Z170,AB169+E170,AB169)</f>
        <v>20</v>
      </c>
      <c r="AC170" s="10">
        <f>IF(Z170,AC169-E170,AC169)</f>
        <v>700.75000000000023</v>
      </c>
      <c r="AD170" s="14"/>
      <c r="AE170" s="7"/>
      <c r="AF170" s="8">
        <f t="shared" si="69"/>
        <v>0.43194444442180807</v>
      </c>
      <c r="AG170" s="7">
        <f t="shared" si="70"/>
        <v>0</v>
      </c>
      <c r="AH170" s="10">
        <f t="shared" si="71"/>
        <v>128.75000000000023</v>
      </c>
      <c r="AI170" s="14"/>
      <c r="AJ170" s="7"/>
      <c r="AK170" s="8">
        <f t="shared" si="72"/>
        <v>0.4305555555411652</v>
      </c>
      <c r="AL170" s="7">
        <f t="shared" si="73"/>
        <v>590</v>
      </c>
      <c r="AM170" s="10">
        <f t="shared" si="74"/>
        <v>130.75000000000023</v>
      </c>
      <c r="AN170" s="12"/>
      <c r="AO170" s="7"/>
      <c r="AP170" s="15">
        <f t="shared" si="75"/>
        <v>0.40486111111515322</v>
      </c>
      <c r="AQ170" s="7">
        <f t="shared" si="76"/>
        <v>553</v>
      </c>
      <c r="AR170" s="10">
        <f t="shared" si="77"/>
        <v>167.75000000000023</v>
      </c>
      <c r="AS170" s="12"/>
      <c r="AT170" s="7"/>
      <c r="AU170" s="8">
        <f t="shared" si="78"/>
        <v>0.43819444444864825</v>
      </c>
      <c r="AV170" s="7">
        <f t="shared" si="79"/>
        <v>601</v>
      </c>
      <c r="AW170" s="7">
        <f t="shared" si="80"/>
        <v>119.75000000000023</v>
      </c>
      <c r="AY170" s="10"/>
      <c r="AZ170" s="8">
        <f t="shared" si="81"/>
        <v>0.44027777775934529</v>
      </c>
      <c r="BA170" s="7">
        <f t="shared" si="82"/>
        <v>604</v>
      </c>
      <c r="BB170" s="10">
        <f t="shared" si="83"/>
        <v>116.75000000000023</v>
      </c>
      <c r="BC170"/>
      <c r="BD170" s="10"/>
      <c r="BE170" s="8">
        <f t="shared" si="84"/>
        <v>0.3479166666471023</v>
      </c>
      <c r="BF170" s="22">
        <f t="shared" si="85"/>
        <v>471</v>
      </c>
      <c r="BG170" s="10">
        <f t="shared" si="86"/>
        <v>249.75000000000023</v>
      </c>
    </row>
    <row r="171" spans="1:59" hidden="1" x14ac:dyDescent="0.25">
      <c r="A171" s="17">
        <f>'St5 Input'!A156</f>
        <v>2</v>
      </c>
      <c r="B171" s="17">
        <f>'St5 Input'!B156</f>
        <v>2020</v>
      </c>
      <c r="C171" s="17" t="str">
        <f>'St5 Input'!C156</f>
        <v xml:space="preserve"> Install Coupler</v>
      </c>
      <c r="D171" s="20">
        <f>'St5 Input'!D156</f>
        <v>15</v>
      </c>
      <c r="E171" s="20">
        <f t="shared" ref="E171:E234" si="93">IF(F171&gt;0,D171/F171,D171)</f>
        <v>15</v>
      </c>
      <c r="F171" s="10">
        <f>K171+P171+U171+AE171+AJ171+Z171+AO171+AT171+AY171+BD171</f>
        <v>1</v>
      </c>
      <c r="G171" s="20" t="str">
        <f>'St5 Input'!F156</f>
        <v xml:space="preserve"> RS</v>
      </c>
      <c r="H171" s="19" t="str">
        <f>'St5 Input'!G156</f>
        <v xml:space="preserve"> </v>
      </c>
      <c r="I171" s="8"/>
      <c r="K171" s="10"/>
      <c r="L171" s="8">
        <f t="shared" si="87"/>
        <v>42690.368055555555</v>
      </c>
      <c r="M171" s="10">
        <f t="shared" si="88"/>
        <v>20</v>
      </c>
      <c r="N171" s="10">
        <f t="shared" si="89"/>
        <v>700.75000000000023</v>
      </c>
      <c r="O171" s="12"/>
      <c r="P171" s="10"/>
      <c r="Q171" s="8">
        <f t="shared" si="90"/>
        <v>42690.354166666664</v>
      </c>
      <c r="R171" s="10">
        <f t="shared" si="91"/>
        <v>0</v>
      </c>
      <c r="S171" s="10">
        <f t="shared" si="92"/>
        <v>720.75000000000023</v>
      </c>
      <c r="T171" s="14"/>
      <c r="U171" s="7"/>
      <c r="V171" s="8">
        <f t="shared" si="63"/>
        <v>42690.354166666664</v>
      </c>
      <c r="W171" s="7">
        <f t="shared" si="64"/>
        <v>0</v>
      </c>
      <c r="X171" s="10">
        <f t="shared" si="68"/>
        <v>720.75000000000023</v>
      </c>
      <c r="Y171" s="14"/>
      <c r="Z171" s="7">
        <v>1</v>
      </c>
      <c r="AA171" s="8">
        <f>IF(IF(Z171,1,0),IF(IF(MOD((AA170+TIME(0,E171,0)),1)&gt;D$1,1,0),IF(IF(MOD((AA170+TIME(0,E171,0)),1)&lt;D$4,1,0),AA170+TIME(0,E171,0),(MOD(AA170+TIME(0,E171,0),1)-D$4)+D$1),"Under"),AA170)</f>
        <v>42690.378472222219</v>
      </c>
      <c r="AB171" s="10">
        <f>IF(Z171,AB170+E171,AB170)</f>
        <v>35</v>
      </c>
      <c r="AC171" s="10">
        <f>IF(Z171,AC170-E171,AC170)</f>
        <v>685.75000000000023</v>
      </c>
      <c r="AD171" s="14"/>
      <c r="AE171" s="7"/>
      <c r="AF171" s="8">
        <f>IF(IF(AE171,1,0),IF(IF(MOD((AF170+TIME(0,E171,0)),1)&gt;D$1,1,0),IF(IF(MOD((AF170+TIME(0,E171,0)),1)&lt;D$4,1,0),AF170+TIME(0,E171,0),(MOD(AF170+TIME(0,E171,0),1)-D$4)+D$1),"Under"),AF170)</f>
        <v>0.43194444442180807</v>
      </c>
      <c r="AG171" s="7">
        <f>IF(P171,R170+E171,R170)</f>
        <v>0</v>
      </c>
      <c r="AH171" s="10">
        <f>IF(AE171,AH170-E171,AH170)</f>
        <v>128.75000000000023</v>
      </c>
      <c r="AI171" s="14"/>
      <c r="AJ171" s="7"/>
      <c r="AK171" s="8">
        <f>IF(IF(AJ171,1,0),IF(IF(MOD((AK170+TIME(0,E171,0)),1)&gt;D$1,1,0),IF(IF(MOD((AK170+TIME(0,E171,0)),1)&lt;D$4,1,0),AK170+TIME(0,E171,0),(MOD(AK170+TIME(0,E171,0),1)-D$4)+D$1),"Under"),AK170)</f>
        <v>0.4305555555411652</v>
      </c>
      <c r="AL171" s="7">
        <f>IF(AJ171,AL170+E171,AL170)</f>
        <v>590</v>
      </c>
      <c r="AM171" s="10">
        <f>IF(AJ171,AM170-E171,AM170)</f>
        <v>130.75000000000023</v>
      </c>
      <c r="AN171" s="12"/>
      <c r="AO171" s="7"/>
      <c r="AP171" s="15">
        <f>IF(IF(AO171,1,0),IF(IF(MOD((AP170+TIME(0,E171,0)),1)&gt;D$1,1,0),IF(IF(MOD((AP170+TIME(0,E171,0)),1)&lt;D$4,1,0),AP170+TIME(0,E171,0),(MOD(AP170+TIME(0,E171,0),1)-D$4)+D$1),"Under"),AP170)</f>
        <v>0.40486111111515322</v>
      </c>
      <c r="AQ171" s="7">
        <f>IF(AO171,AQ170+E171,AQ170)</f>
        <v>553</v>
      </c>
      <c r="AR171" s="10">
        <f>IF(AO171,AR170-E171,AR170)</f>
        <v>167.75000000000023</v>
      </c>
      <c r="AS171" s="12"/>
      <c r="AT171" s="7"/>
      <c r="AU171" s="8">
        <f>IF(IF(AT171,1,0),IF(IF(MOD((AU170+TIME(0,E171,0)),1)&gt;D$1,1,0),IF(IF(MOD((AU170+TIME(0,E171,0)),1)&lt;D$4,1,0),AU170+TIME(0,E171,0),(MOD(AU170+TIME(0,E171,0),1)-D$4)+D$1),"Under"),AU170)</f>
        <v>0.43819444444864825</v>
      </c>
      <c r="AV171" s="7">
        <f>IF(AT171,AV170+E171,AV170)</f>
        <v>601</v>
      </c>
      <c r="AW171" s="7">
        <f>IF(AT171,AW170-E171,AW170)</f>
        <v>119.75000000000023</v>
      </c>
      <c r="AY171" s="10"/>
      <c r="AZ171" s="8">
        <f>IF(IF(AY171,1,0),IF(IF(MOD((AZ170+TIME(0,E171,0)),1)&gt;D$1,1,0),IF(IF(MOD((AZ170+TIME(0,E171,0)),1)&lt;D$4,1,0),AZ170+TIME(0,E171,0),(MOD(AZ170+TIME(0,E171,0),1)-D$4)+D$1),"Under"),AZ170)</f>
        <v>0.44027777775934529</v>
      </c>
      <c r="BA171" s="7">
        <f>IF(AY171,BA170+E171,BA170)</f>
        <v>604</v>
      </c>
      <c r="BB171" s="10">
        <f>IF(AY171,BB170-E171,BB170)</f>
        <v>116.75000000000023</v>
      </c>
      <c r="BC171"/>
      <c r="BD171" s="10"/>
      <c r="BE171" s="8">
        <f t="shared" si="84"/>
        <v>0.3479166666471023</v>
      </c>
      <c r="BF171" s="22">
        <f t="shared" si="85"/>
        <v>471</v>
      </c>
      <c r="BG171" s="10">
        <f t="shared" si="86"/>
        <v>249.75000000000023</v>
      </c>
    </row>
    <row r="172" spans="1:59" hidden="1" x14ac:dyDescent="0.25">
      <c r="A172" s="17">
        <f>'St5 Input'!A157</f>
        <v>2</v>
      </c>
      <c r="B172" s="17">
        <f>'St5 Input'!B157</f>
        <v>2030</v>
      </c>
      <c r="C172" s="17" t="str">
        <f>'St5 Input'!C157</f>
        <v xml:space="preserve"> Install D-Rings</v>
      </c>
      <c r="D172" s="20">
        <f>'St5 Input'!D157</f>
        <v>52</v>
      </c>
      <c r="E172" s="20">
        <f t="shared" si="93"/>
        <v>52</v>
      </c>
      <c r="F172" s="10">
        <f>K172+P172+U172+AE172+AJ172+Z172+AO172+AT172+AY172+BD172</f>
        <v>1</v>
      </c>
      <c r="G172" s="20" t="str">
        <f>'St5 Input'!F157</f>
        <v xml:space="preserve"> RS</v>
      </c>
      <c r="H172" s="19" t="str">
        <f>'St5 Input'!G157</f>
        <v xml:space="preserve"> </v>
      </c>
      <c r="I172" s="8"/>
      <c r="K172" s="10"/>
      <c r="L172" s="8">
        <f t="shared" si="87"/>
        <v>42690.368055555555</v>
      </c>
      <c r="M172" s="10">
        <f t="shared" si="88"/>
        <v>20</v>
      </c>
      <c r="N172" s="10">
        <f t="shared" si="89"/>
        <v>700.75000000000023</v>
      </c>
      <c r="O172" s="12"/>
      <c r="P172" s="10"/>
      <c r="Q172" s="8">
        <f t="shared" si="90"/>
        <v>42690.354166666664</v>
      </c>
      <c r="R172" s="10">
        <f t="shared" si="91"/>
        <v>0</v>
      </c>
      <c r="S172" s="10">
        <f t="shared" si="92"/>
        <v>720.75000000000023</v>
      </c>
      <c r="T172" s="14"/>
      <c r="U172" s="7"/>
      <c r="V172" s="8">
        <f t="shared" si="63"/>
        <v>42690.354166666664</v>
      </c>
      <c r="W172" s="7">
        <f t="shared" si="64"/>
        <v>0</v>
      </c>
      <c r="X172" s="10">
        <f t="shared" si="68"/>
        <v>720.75000000000023</v>
      </c>
      <c r="Y172" s="14"/>
      <c r="Z172" s="7">
        <v>1</v>
      </c>
      <c r="AA172" s="8">
        <f>IF(IF(Z172,1,0),IF(IF(MOD((AA171+TIME(0,E172,0)),1)&gt;D$1,1,0),IF(IF(MOD((AA171+TIME(0,E172,0)),1)&lt;D$4,1,0),AA171+TIME(0,E172,0),(MOD(AA171+TIME(0,E172,0),1)-D$4)+D$1),"Under"),AA171)</f>
        <v>42690.414583333331</v>
      </c>
      <c r="AB172" s="10">
        <f>IF(Z172,AB171+E172,AB171)</f>
        <v>87</v>
      </c>
      <c r="AC172" s="10">
        <f>IF(Z172,AC171-E172,AC171)</f>
        <v>633.75000000000023</v>
      </c>
      <c r="AD172" s="14"/>
      <c r="AE172" s="7"/>
      <c r="AF172" s="8">
        <f>IF(IF(AE172,1,0),IF(IF(MOD((AF171+TIME(0,E172,0)),1)&gt;D$1,1,0),IF(IF(MOD((AF171+TIME(0,E172,0)),1)&lt;D$4,1,0),AF171+TIME(0,E172,0),(MOD(AF171+TIME(0,E172,0),1)-D$4)+D$1),"Under"),AF171)</f>
        <v>0.43194444442180807</v>
      </c>
      <c r="AG172" s="7">
        <f>IF(P172,R171+E172,R171)</f>
        <v>0</v>
      </c>
      <c r="AH172" s="10">
        <f>IF(AE172,AH171-E172,AH171)</f>
        <v>128.75000000000023</v>
      </c>
      <c r="AI172" s="14"/>
      <c r="AJ172" s="7"/>
      <c r="AK172" s="8">
        <f>IF(IF(AJ172,1,0),IF(IF(MOD((AK171+TIME(0,E172,0)),1)&gt;D$1,1,0),IF(IF(MOD((AK171+TIME(0,E172,0)),1)&lt;D$4,1,0),AK171+TIME(0,E172,0),(MOD(AK171+TIME(0,E172,0),1)-D$4)+D$1),"Under"),AK171)</f>
        <v>0.4305555555411652</v>
      </c>
      <c r="AL172" s="7">
        <f>IF(AJ172,AL171+E172,AL171)</f>
        <v>590</v>
      </c>
      <c r="AM172" s="10">
        <f>IF(AJ172,AM171-E172,AM171)</f>
        <v>130.75000000000023</v>
      </c>
      <c r="AN172" s="12"/>
      <c r="AO172" s="7"/>
      <c r="AP172" s="15">
        <f>IF(IF(AO172,1,0),IF(IF(MOD((AP171+TIME(0,E172,0)),1)&gt;D$1,1,0),IF(IF(MOD((AP171+TIME(0,E172,0)),1)&lt;D$4,1,0),AP171+TIME(0,E172,0),(MOD(AP171+TIME(0,E172,0),1)-D$4)+D$1),"Under"),AP171)</f>
        <v>0.40486111111515322</v>
      </c>
      <c r="AQ172" s="7">
        <f>IF(AO172,AQ171+E172,AQ171)</f>
        <v>553</v>
      </c>
      <c r="AR172" s="10">
        <f>IF(AO172,AR171-E172,AR171)</f>
        <v>167.75000000000023</v>
      </c>
      <c r="AS172" s="12"/>
      <c r="AT172" s="7"/>
      <c r="AU172" s="8">
        <f>IF(IF(AT172,1,0),IF(IF(MOD((AU171+TIME(0,E172,0)),1)&gt;D$1,1,0),IF(IF(MOD((AU171+TIME(0,E172,0)),1)&lt;D$4,1,0),AU171+TIME(0,E172,0),(MOD(AU171+TIME(0,E172,0),1)-D$4)+D$1),"Under"),AU171)</f>
        <v>0.43819444444864825</v>
      </c>
      <c r="AV172" s="7">
        <f>IF(AT172,AV171+E172,AV171)</f>
        <v>601</v>
      </c>
      <c r="AW172" s="7">
        <f>IF(AT172,AW171-E172,AW171)</f>
        <v>119.75000000000023</v>
      </c>
      <c r="AY172" s="10"/>
      <c r="AZ172" s="8">
        <f>IF(IF(AY172,1,0),IF(IF(MOD((AZ171+TIME(0,E172,0)),1)&gt;D$1,1,0),IF(IF(MOD((AZ171+TIME(0,E172,0)),1)&lt;D$4,1,0),AZ171+TIME(0,E172,0),(MOD(AZ171+TIME(0,E172,0),1)-D$4)+D$1),"Under"),AZ171)</f>
        <v>0.44027777775934529</v>
      </c>
      <c r="BA172" s="7">
        <f>IF(AY172,BA171+E172,BA171)</f>
        <v>604</v>
      </c>
      <c r="BB172" s="10">
        <f>IF(AY172,BB171-E172,BB171)</f>
        <v>116.75000000000023</v>
      </c>
      <c r="BC172"/>
      <c r="BD172" s="10"/>
      <c r="BE172" s="8">
        <f>IF(IF(BD172,1,0),IF(IF(MOD((BE171+TIME(0,E172,0)),1)&gt;D$1,1,0),IF(IF(MOD((BE171+TIME(0,E172,0)),1)&lt;D$4,1,0),BE171+TIME(0,E172,0),(MOD(BE171+TIME(0,E172,0),1)-D$4)+D$1),"Under"),BE171)</f>
        <v>0.3479166666471023</v>
      </c>
      <c r="BF172" s="18">
        <f>IF(BD172,BF171+E172,BF171)</f>
        <v>471</v>
      </c>
      <c r="BG172" s="10">
        <f>IF(BD172,BG171-E172,BG171)</f>
        <v>249.75000000000023</v>
      </c>
    </row>
    <row r="173" spans="1:59" hidden="1" x14ac:dyDescent="0.25">
      <c r="A173" s="17">
        <f>'St5 Input'!A158</f>
        <v>2</v>
      </c>
      <c r="B173" s="17">
        <f>'St5 Input'!B158</f>
        <v>2050</v>
      </c>
      <c r="C173" s="17" t="str">
        <f>'St5 Input'!C158</f>
        <v xml:space="preserve"> cut first piece of flooring  (7' wide)</v>
      </c>
      <c r="D173" s="20" t="str">
        <f>'St5 Input'!D158</f>
        <v xml:space="preserve"> </v>
      </c>
      <c r="E173" s="20" t="str">
        <f t="shared" si="93"/>
        <v xml:space="preserve"> </v>
      </c>
      <c r="F173" s="10">
        <f>K173+P173+U173+AE173+AJ173+Z173+AO173+AT173+AY173+BD173</f>
        <v>0</v>
      </c>
      <c r="G173" s="20" t="str">
        <f>'St5 Input'!F158</f>
        <v xml:space="preserve"> RS</v>
      </c>
      <c r="H173" s="19" t="str">
        <f>'St5 Input'!G158</f>
        <v xml:space="preserve"> </v>
      </c>
      <c r="I173" s="8"/>
      <c r="K173" s="10"/>
      <c r="L173" s="8">
        <f t="shared" si="87"/>
        <v>42690.368055555555</v>
      </c>
      <c r="M173" s="10">
        <f t="shared" si="88"/>
        <v>20</v>
      </c>
      <c r="N173" s="10">
        <f t="shared" si="89"/>
        <v>700.75000000000023</v>
      </c>
      <c r="O173" s="12"/>
      <c r="P173" s="10"/>
      <c r="Q173" s="8">
        <f t="shared" si="90"/>
        <v>42690.354166666664</v>
      </c>
      <c r="R173" s="10">
        <f t="shared" si="91"/>
        <v>0</v>
      </c>
      <c r="S173" s="10">
        <f t="shared" si="92"/>
        <v>720.75000000000023</v>
      </c>
      <c r="T173" s="14"/>
      <c r="U173" s="7"/>
      <c r="V173" s="8">
        <f t="shared" si="63"/>
        <v>42690.354166666664</v>
      </c>
      <c r="W173" s="7">
        <f t="shared" si="64"/>
        <v>0</v>
      </c>
      <c r="X173" s="10">
        <f>IF(U173,X172-E173,X172)</f>
        <v>720.75000000000023</v>
      </c>
      <c r="Y173" s="14"/>
      <c r="Z173" s="7"/>
      <c r="AA173" s="8">
        <f>IF(IF(Z173,1,0),IF(IF(MOD((AA172+TIME(0,E173,0)),1)&gt;D$1,1,0),IF(IF(MOD((AA172+TIME(0,E173,0)),1)&lt;D$4,1,0),AA172+TIME(0,E173,0),(MOD(AA172+TIME(0,E173,0),1)-D$4)+D$1),"Under"),AA172)</f>
        <v>42690.414583333331</v>
      </c>
      <c r="AB173" s="10">
        <f>IF(Z173,AB172+E173,AB172)</f>
        <v>87</v>
      </c>
      <c r="AC173" s="10">
        <f>IF(Z173,AC172-E173,AC172)</f>
        <v>633.75000000000023</v>
      </c>
      <c r="AD173" s="14"/>
      <c r="AE173" s="7"/>
      <c r="AF173" s="8">
        <f>IF(IF(AE173,1,0),IF(IF(MOD((AF172+TIME(0,E173,0)),1)&gt;D$1,1,0),IF(IF(MOD((AF172+TIME(0,E173,0)),1)&lt;D$4,1,0),AF172+TIME(0,E173,0),(MOD(AF172+TIME(0,E173,0),1)-D$4)+D$1),"Under"),AF172)</f>
        <v>0.43194444442180807</v>
      </c>
      <c r="AG173" s="7">
        <f>IF(P173,R172+E173,R172)</f>
        <v>0</v>
      </c>
      <c r="AH173" s="10">
        <f>IF(AE173,AH172-E173,AH172)</f>
        <v>128.75000000000023</v>
      </c>
      <c r="AI173" s="14"/>
      <c r="AJ173" s="7"/>
      <c r="AK173" s="8">
        <f>IF(IF(AJ173,1,0),IF(IF(MOD((AK172+TIME(0,E173,0)),1)&gt;D$1,1,0),IF(IF(MOD((AK172+TIME(0,E173,0)),1)&lt;D$4,1,0),AK172+TIME(0,E173,0),(MOD(AK172+TIME(0,E173,0),1)-D$4)+D$1),"Under"),AK172)</f>
        <v>0.4305555555411652</v>
      </c>
      <c r="AL173" s="7">
        <f>IF(AJ173,AL172+E173,AL172)</f>
        <v>590</v>
      </c>
      <c r="AM173" s="10">
        <f>IF(AJ173,AM172-E173,AM172)</f>
        <v>130.75000000000023</v>
      </c>
      <c r="AN173" s="12"/>
      <c r="AO173" s="7"/>
      <c r="AP173" s="15">
        <f>IF(IF(AO173,1,0),IF(IF(MOD((AP172+TIME(0,E173,0)),1)&gt;D$1,1,0),IF(IF(MOD((AP172+TIME(0,E173,0)),1)&lt;D$4,1,0),AP172+TIME(0,E173,0),(MOD(AP172+TIME(0,E173,0),1)-D$4)+D$1),"Under"),AP172)</f>
        <v>0.40486111111515322</v>
      </c>
      <c r="AQ173" s="7">
        <f>IF(AO173,AQ172+E173,AQ172)</f>
        <v>553</v>
      </c>
      <c r="AR173" s="10">
        <f>IF(AO173,AR172-E173,AR172)</f>
        <v>167.75000000000023</v>
      </c>
      <c r="AS173" s="12"/>
      <c r="AT173" s="7"/>
      <c r="AU173" s="8">
        <f>IF(IF(AT173,1,0),IF(IF(MOD((AU172+TIME(0,E173,0)),1)&gt;D$1,1,0),IF(IF(MOD((AU172+TIME(0,E173,0)),1)&lt;D$4,1,0),AU172+TIME(0,E173,0),(MOD(AU172+TIME(0,E173,0),1)-D$4)+D$1),"Under"),AU172)</f>
        <v>0.43819444444864825</v>
      </c>
      <c r="AV173" s="7">
        <f>IF(AT173,AV172+E173,AV172)</f>
        <v>601</v>
      </c>
      <c r="AW173" s="7">
        <f>IF(AT173,AW172-E173,AW172)</f>
        <v>119.75000000000023</v>
      </c>
      <c r="AY173" s="10"/>
      <c r="AZ173" s="8">
        <f>IF(IF(AY173,1,0),IF(IF(MOD((AZ172+TIME(0,E173,0)),1)&gt;D$1,1,0),IF(IF(MOD((AZ172+TIME(0,E173,0)),1)&lt;D$4,1,0),AZ172+TIME(0,E173,0),(MOD(AZ172+TIME(0,E173,0),1)-D$4)+D$1),"Under"),AZ172)</f>
        <v>0.44027777775934529</v>
      </c>
      <c r="BA173" s="7">
        <f>IF(AY173,BA172+E173,BA172)</f>
        <v>604</v>
      </c>
      <c r="BB173" s="10">
        <f>IF(AY173,BB172-E173,BB172)</f>
        <v>116.75000000000023</v>
      </c>
      <c r="BC173"/>
      <c r="BD173" s="10"/>
      <c r="BE173" s="8">
        <f>IF(IF(BD173,1,0),IF(IF(MOD((BE172+TIME(0,E173,0)),1)&gt;D$1,1,0),IF(IF(MOD((BE172+TIME(0,E173,0)),1)&lt;D$4,1,0),BE172+TIME(0,E173,0),(MOD(BE172+TIME(0,E173,0),1)-D$4)+D$1),"Under"),BE172)</f>
        <v>0.3479166666471023</v>
      </c>
      <c r="BF173" s="18">
        <f>IF(BD173,BF172+E173,BF172)</f>
        <v>471</v>
      </c>
      <c r="BG173" s="10">
        <f>IF(BD173,BG172-E173,BG172)</f>
        <v>249.75000000000023</v>
      </c>
    </row>
    <row r="174" spans="1:59" hidden="1" x14ac:dyDescent="0.25">
      <c r="A174" s="17">
        <f>'St5 Input'!A159</f>
        <v>2</v>
      </c>
      <c r="B174" s="17">
        <f>'St5 Input'!B159</f>
        <v>2060</v>
      </c>
      <c r="C174" s="17" t="str">
        <f>'St5 Input'!C159</f>
        <v xml:space="preserve"> Level Frame</v>
      </c>
      <c r="D174" s="20">
        <f>'St5 Input'!D159</f>
        <v>5</v>
      </c>
      <c r="E174" s="20">
        <f t="shared" si="93"/>
        <v>5</v>
      </c>
      <c r="F174" s="10">
        <f>K174+P174+U174+AE174+AJ174+Z174+AO174+AT174+AY174+BD174</f>
        <v>1</v>
      </c>
      <c r="G174" s="20" t="str">
        <f>'St5 Input'!F159</f>
        <v xml:space="preserve"> BM</v>
      </c>
      <c r="H174" s="19" t="str">
        <f>'St5 Input'!G159</f>
        <v xml:space="preserve"> </v>
      </c>
      <c r="I174" s="8"/>
      <c r="K174" s="10"/>
      <c r="L174" s="8">
        <f t="shared" si="87"/>
        <v>42690.368055555555</v>
      </c>
      <c r="M174" s="10">
        <f t="shared" si="88"/>
        <v>20</v>
      </c>
      <c r="N174" s="10">
        <f t="shared" si="89"/>
        <v>700.75000000000023</v>
      </c>
      <c r="O174" s="12"/>
      <c r="P174" s="10"/>
      <c r="Q174" s="8">
        <f t="shared" si="90"/>
        <v>42690.354166666664</v>
      </c>
      <c r="R174" s="10">
        <f t="shared" si="91"/>
        <v>0</v>
      </c>
      <c r="S174" s="10">
        <f t="shared" si="92"/>
        <v>720.75000000000023</v>
      </c>
      <c r="T174" s="14"/>
      <c r="U174" s="7">
        <v>1</v>
      </c>
      <c r="V174" s="8">
        <f t="shared" si="63"/>
        <v>42690.357638888883</v>
      </c>
      <c r="W174" s="7">
        <f t="shared" si="64"/>
        <v>0</v>
      </c>
      <c r="X174" s="10">
        <f t="shared" si="68"/>
        <v>715.75000000000023</v>
      </c>
      <c r="Y174" s="14"/>
      <c r="Z174" s="7"/>
      <c r="AA174" s="8">
        <f>IF(IF(Z174,1,0),IF(IF(MOD((AA173+TIME(0,E174,0)),1)&gt;D$1,1,0),IF(IF(MOD((AA173+TIME(0,E174,0)),1)&lt;D$4,1,0),AA173+TIME(0,E174,0),(MOD(AA173+TIME(0,E174,0),1)-D$4)+D$1),"Under"),AA173)</f>
        <v>42690.414583333331</v>
      </c>
      <c r="AB174" s="10">
        <f>IF(Z174,AB173+E174,AB173)</f>
        <v>87</v>
      </c>
      <c r="AC174" s="10">
        <f>IF(Z174,AC173-E174,AC173)</f>
        <v>633.75000000000023</v>
      </c>
      <c r="AD174" s="14"/>
      <c r="AE174" s="7"/>
      <c r="AF174" s="8">
        <f>IF(IF(AE174,1,0),IF(IF(MOD((AF173+TIME(0,E174,0)),1)&gt;D$1,1,0),IF(IF(MOD((AF173+TIME(0,E174,0)),1)&lt;D$4,1,0),AF173+TIME(0,E174,0),(MOD(AF173+TIME(0,E174,0),1)-D$4)+D$1),"Under"),AF173)</f>
        <v>0.43194444442180807</v>
      </c>
      <c r="AG174" s="7">
        <f>IF(P174,R173+E174,R173)</f>
        <v>0</v>
      </c>
      <c r="AH174" s="10">
        <f>IF(AE174,AH173-E174,AH173)</f>
        <v>128.75000000000023</v>
      </c>
      <c r="AI174" s="14"/>
      <c r="AJ174" s="7"/>
      <c r="AK174" s="8">
        <f>IF(IF(AJ174,1,0),IF(IF(MOD((AK173+TIME(0,E174,0)),1)&gt;D$1,1,0),IF(IF(MOD((AK173+TIME(0,E174,0)),1)&lt;D$4,1,0),AK173+TIME(0,E174,0),(MOD(AK173+TIME(0,E174,0),1)-D$4)+D$1),"Under"),AK173)</f>
        <v>0.4305555555411652</v>
      </c>
      <c r="AL174" s="7">
        <f>IF(AJ174,AL173+E174,AL173)</f>
        <v>590</v>
      </c>
      <c r="AM174" s="10">
        <f>IF(AJ174,AM173-E174,AM173)</f>
        <v>130.75000000000023</v>
      </c>
      <c r="AN174" s="12"/>
      <c r="AO174" s="7"/>
      <c r="AP174" s="15">
        <f>IF(IF(AO174,1,0),IF(IF(MOD((AP173+TIME(0,E174,0)),1)&gt;D$1,1,0),IF(IF(MOD((AP173+TIME(0,E174,0)),1)&lt;D$4,1,0),AP173+TIME(0,E174,0),(MOD(AP173+TIME(0,E174,0),1)-D$4)+D$1),"Under"),AP173)</f>
        <v>0.40486111111515322</v>
      </c>
      <c r="AQ174" s="7">
        <f>IF(AO174,AQ173+E174,AQ173)</f>
        <v>553</v>
      </c>
      <c r="AR174" s="10">
        <f>IF(AO174,AR173-E174,AR173)</f>
        <v>167.75000000000023</v>
      </c>
      <c r="AS174" s="12"/>
      <c r="AT174" s="7"/>
      <c r="AU174" s="8">
        <f>IF(IF(AT174,1,0),IF(IF(MOD((AU173+TIME(0,E174,0)),1)&gt;D$1,1,0),IF(IF(MOD((AU173+TIME(0,E174,0)),1)&lt;D$4,1,0),AU173+TIME(0,E174,0),(MOD(AU173+TIME(0,E174,0),1)-D$4)+D$1),"Under"),AU173)</f>
        <v>0.43819444444864825</v>
      </c>
      <c r="AV174" s="7">
        <f>IF(AT174,AV173+E174,AV173)</f>
        <v>601</v>
      </c>
      <c r="AW174" s="7">
        <f>IF(AT174,AW173-E174,AW173)</f>
        <v>119.75000000000023</v>
      </c>
      <c r="AY174" s="10"/>
      <c r="AZ174" s="8">
        <f>IF(IF(AY174,1,0),IF(IF(MOD((AZ173+TIME(0,E174,0)),1)&gt;D$1,1,0),IF(IF(MOD((AZ173+TIME(0,E174,0)),1)&lt;D$4,1,0),AZ173+TIME(0,E174,0),(MOD(AZ173+TIME(0,E174,0),1)-D$4)+D$1),"Under"),AZ173)</f>
        <v>0.44027777775934529</v>
      </c>
      <c r="BA174" s="7">
        <f>IF(AY174,BA173+E174,BA173)</f>
        <v>604</v>
      </c>
      <c r="BB174" s="10">
        <f>IF(AY174,BB173-E174,BB173)</f>
        <v>116.75000000000023</v>
      </c>
      <c r="BC174"/>
      <c r="BD174" s="10"/>
      <c r="BE174" s="8">
        <f>IF(IF(BD174,1,0),IF(IF(MOD((BE173+TIME(0,E174,0)),1)&gt;D$1,1,0),IF(IF(MOD((BE173+TIME(0,E174,0)),1)&lt;D$4,1,0),BE173+TIME(0,E174,0),(MOD(BE173+TIME(0,E174,0),1)-D$4)+D$1),"Under"),BE173)</f>
        <v>0.3479166666471023</v>
      </c>
      <c r="BF174" s="18">
        <f>IF(BD174,BF173+E174,BF173)</f>
        <v>471</v>
      </c>
      <c r="BG174" s="10">
        <f>IF(BD174,BG173-E174,BG173)</f>
        <v>249.75000000000023</v>
      </c>
    </row>
    <row r="175" spans="1:59" hidden="1" x14ac:dyDescent="0.25">
      <c r="A175" s="17">
        <f>'St5 Input'!A160</f>
        <v>2</v>
      </c>
      <c r="B175" s="17">
        <f>'St5 Input'!B160</f>
        <v>2070</v>
      </c>
      <c r="C175" s="17" t="str">
        <f>'St5 Input'!C160</f>
        <v xml:space="preserve"> Grind Top Welds</v>
      </c>
      <c r="D175" s="20">
        <f>'St5 Input'!D160</f>
        <v>20</v>
      </c>
      <c r="E175" s="20">
        <f t="shared" si="93"/>
        <v>20</v>
      </c>
      <c r="F175" s="10">
        <f>K175+P175+U175+AE175+AJ175+Z175+AO175+AT175+AY175+BD175</f>
        <v>1</v>
      </c>
      <c r="G175" s="20" t="str">
        <f>'St5 Input'!F160</f>
        <v xml:space="preserve"> RS</v>
      </c>
      <c r="H175" s="19" t="str">
        <f>'St5 Input'!G160</f>
        <v xml:space="preserve"> </v>
      </c>
      <c r="I175" s="8"/>
      <c r="K175" s="10"/>
      <c r="L175" s="8">
        <f t="shared" si="87"/>
        <v>42690.368055555555</v>
      </c>
      <c r="M175" s="10">
        <f t="shared" si="88"/>
        <v>20</v>
      </c>
      <c r="N175" s="10">
        <f t="shared" si="89"/>
        <v>700.75000000000023</v>
      </c>
      <c r="O175" s="12"/>
      <c r="P175" s="10"/>
      <c r="Q175" s="8">
        <f t="shared" si="90"/>
        <v>42690.354166666664</v>
      </c>
      <c r="R175" s="10">
        <f t="shared" si="91"/>
        <v>0</v>
      </c>
      <c r="S175" s="10">
        <f t="shared" si="92"/>
        <v>720.75000000000023</v>
      </c>
      <c r="T175" s="14"/>
      <c r="U175" s="7"/>
      <c r="V175" s="8">
        <f t="shared" si="63"/>
        <v>42690.357638888883</v>
      </c>
      <c r="W175" s="7">
        <f t="shared" si="64"/>
        <v>0</v>
      </c>
      <c r="X175" s="10">
        <f t="shared" si="68"/>
        <v>715.75000000000023</v>
      </c>
      <c r="Y175" s="14"/>
      <c r="Z175" s="7">
        <v>1</v>
      </c>
      <c r="AA175" s="8">
        <f>IF(IF(Z175,1,0),IF(IF(MOD((AA174+TIME(0,E175,0)),1)&gt;D$1,1,0),IF(IF(MOD((AA174+TIME(0,E175,0)),1)&lt;D$4,1,0),AA174+TIME(0,E175,0),(MOD(AA174+TIME(0,E175,0),1)-D$4)+D$1),"Under"),AA174)</f>
        <v>42690.428472222222</v>
      </c>
      <c r="AB175" s="10">
        <f>IF(Z175,AB174+E175,AB174)</f>
        <v>107</v>
      </c>
      <c r="AC175" s="10">
        <f>IF(Z175,AC174-E175,AC174)</f>
        <v>613.75000000000023</v>
      </c>
      <c r="AD175" s="14"/>
      <c r="AE175" s="7"/>
      <c r="AF175" s="8">
        <f>IF(IF(AE175,1,0),IF(IF(MOD((AF174+TIME(0,E175,0)),1)&gt;D$1,1,0),IF(IF(MOD((AF174+TIME(0,E175,0)),1)&lt;D$4,1,0),AF174+TIME(0,E175,0),(MOD(AF174+TIME(0,E175,0),1)-D$4)+D$1),"Under"),AF174)</f>
        <v>0.43194444442180807</v>
      </c>
      <c r="AG175" s="7">
        <f>IF(P175,R174+E175,R174)</f>
        <v>0</v>
      </c>
      <c r="AH175" s="10">
        <f>IF(AE175,AH174-E175,AH174)</f>
        <v>128.75000000000023</v>
      </c>
      <c r="AI175" s="14"/>
      <c r="AJ175" s="7"/>
      <c r="AK175" s="8">
        <f>IF(IF(AJ175,1,0),IF(IF(MOD((AK174+TIME(0,E175,0)),1)&gt;D$1,1,0),IF(IF(MOD((AK174+TIME(0,E175,0)),1)&lt;D$4,1,0),AK174+TIME(0,E175,0),(MOD(AK174+TIME(0,E175,0),1)-D$4)+D$1),"Under"),AK174)</f>
        <v>0.4305555555411652</v>
      </c>
      <c r="AL175" s="7">
        <f>IF(AJ175,AL174+E175,AL174)</f>
        <v>590</v>
      </c>
      <c r="AM175" s="10">
        <f>IF(AJ175,AM174-E175,AM174)</f>
        <v>130.75000000000023</v>
      </c>
      <c r="AN175" s="12"/>
      <c r="AO175" s="7"/>
      <c r="AP175" s="15">
        <f>IF(IF(AO175,1,0),IF(IF(MOD((AP174+TIME(0,E175,0)),1)&gt;D$1,1,0),IF(IF(MOD((AP174+TIME(0,E175,0)),1)&lt;D$4,1,0),AP174+TIME(0,E175,0),(MOD(AP174+TIME(0,E175,0),1)-D$4)+D$1),"Under"),AP174)</f>
        <v>0.40486111111515322</v>
      </c>
      <c r="AQ175" s="7">
        <f>IF(AO175,AQ174+E175,AQ174)</f>
        <v>553</v>
      </c>
      <c r="AR175" s="10">
        <f>IF(AO175,AR174-E175,AR174)</f>
        <v>167.75000000000023</v>
      </c>
      <c r="AS175" s="12"/>
      <c r="AT175" s="7"/>
      <c r="AU175" s="8">
        <f>IF(IF(AT175,1,0),IF(IF(MOD((AU174+TIME(0,E175,0)),1)&gt;D$1,1,0),IF(IF(MOD((AU174+TIME(0,E175,0)),1)&lt;D$4,1,0),AU174+TIME(0,E175,0),(MOD(AU174+TIME(0,E175,0),1)-D$4)+D$1),"Under"),AU174)</f>
        <v>0.43819444444864825</v>
      </c>
      <c r="AV175" s="7">
        <f>IF(AT175,AV174+E175,AV174)</f>
        <v>601</v>
      </c>
      <c r="AW175" s="7">
        <f>IF(AT175,AW174-E175,AW174)</f>
        <v>119.75000000000023</v>
      </c>
      <c r="AY175" s="10"/>
      <c r="AZ175" s="8">
        <f>IF(IF(AY175,1,0),IF(IF(MOD((AZ174+TIME(0,E175,0)),1)&gt;D$1,1,0),IF(IF(MOD((AZ174+TIME(0,E175,0)),1)&lt;D$4,1,0),AZ174+TIME(0,E175,0),(MOD(AZ174+TIME(0,E175,0),1)-D$4)+D$1),"Under"),AZ174)</f>
        <v>0.44027777775934529</v>
      </c>
      <c r="BA175" s="7">
        <f>IF(AY175,BA174+E175,BA174)</f>
        <v>604</v>
      </c>
      <c r="BB175" s="10">
        <f>IF(AY175,BB174-E175,BB174)</f>
        <v>116.75000000000023</v>
      </c>
      <c r="BC175"/>
      <c r="BD175" s="10"/>
      <c r="BE175" s="8">
        <f>IF(IF(BD175,1,0),IF(IF(MOD((BE174+TIME(0,E175,0)),1)&gt;D$1,1,0),IF(IF(MOD((BE174+TIME(0,E175,0)),1)&lt;D$4,1,0),BE174+TIME(0,E175,0),(MOD(BE174+TIME(0,E175,0),1)-D$4)+D$1),"Under"),BE174)</f>
        <v>0.3479166666471023</v>
      </c>
      <c r="BF175" s="18">
        <f>IF(BD175,BF174+E175,BF174)</f>
        <v>471</v>
      </c>
      <c r="BG175" s="10">
        <f>IF(BD175,BG174-E175,BG174)</f>
        <v>249.75000000000023</v>
      </c>
    </row>
    <row r="176" spans="1:59" hidden="1" x14ac:dyDescent="0.25">
      <c r="A176" s="17">
        <f>'St5 Input'!A161</f>
        <v>2</v>
      </c>
      <c r="B176" s="17">
        <f>'St5 Input'!B161</f>
        <v>2080</v>
      </c>
      <c r="C176" s="17" t="str">
        <f>'St5 Input'!C161</f>
        <v xml:space="preserve"> Set Wheel wells or Wheel Well Metal</v>
      </c>
      <c r="D176" s="20">
        <f>'St5 Input'!D161</f>
        <v>5</v>
      </c>
      <c r="E176" s="20">
        <f t="shared" si="93"/>
        <v>5</v>
      </c>
      <c r="F176" s="10">
        <f>K176+P176+U176+AE176+AJ176+Z176+AO176+AT176+AY176+BD176</f>
        <v>1</v>
      </c>
      <c r="G176" s="20" t="str">
        <f>'St5 Input'!F161</f>
        <v xml:space="preserve"> RS</v>
      </c>
      <c r="H176" s="19" t="str">
        <f>'St5 Input'!G161</f>
        <v xml:space="preserve"> </v>
      </c>
      <c r="I176" s="8"/>
      <c r="K176" s="10"/>
      <c r="L176" s="8">
        <f t="shared" si="87"/>
        <v>42690.368055555555</v>
      </c>
      <c r="M176" s="10">
        <f t="shared" si="88"/>
        <v>20</v>
      </c>
      <c r="N176" s="10">
        <f t="shared" si="89"/>
        <v>700.75000000000023</v>
      </c>
      <c r="O176" s="12"/>
      <c r="P176" s="10"/>
      <c r="Q176" s="8">
        <f t="shared" si="90"/>
        <v>42690.354166666664</v>
      </c>
      <c r="R176" s="10">
        <f t="shared" si="91"/>
        <v>0</v>
      </c>
      <c r="S176" s="10">
        <f t="shared" si="92"/>
        <v>720.75000000000023</v>
      </c>
      <c r="T176" s="14"/>
      <c r="U176" s="7">
        <v>1</v>
      </c>
      <c r="V176" s="8">
        <f t="shared" si="63"/>
        <v>42690.361111111102</v>
      </c>
      <c r="W176" s="7">
        <f t="shared" si="64"/>
        <v>0</v>
      </c>
      <c r="X176" s="10">
        <f t="shared" si="68"/>
        <v>710.75000000000023</v>
      </c>
      <c r="Y176" s="14"/>
      <c r="Z176" s="7"/>
      <c r="AA176" s="8">
        <f>IF(IF(Z176,1,0),IF(IF(MOD((AA175+TIME(0,E176,0)),1)&gt;D$1,1,0),IF(IF(MOD((AA175+TIME(0,E176,0)),1)&lt;D$4,1,0),AA175+TIME(0,E176,0),(MOD(AA175+TIME(0,E176,0),1)-D$4)+D$1),"Under"),AA175)</f>
        <v>42690.428472222222</v>
      </c>
      <c r="AB176" s="10">
        <f>IF(Z176,AB175+E176,AB175)</f>
        <v>107</v>
      </c>
      <c r="AC176" s="10">
        <f>IF(Z176,AC175-E176,AC175)</f>
        <v>613.75000000000023</v>
      </c>
      <c r="AD176" s="14"/>
      <c r="AE176" s="7"/>
      <c r="AF176" s="8">
        <f>IF(IF(AE176,1,0),IF(IF(MOD((AF175+TIME(0,E176,0)),1)&gt;D$1,1,0),IF(IF(MOD((AF175+TIME(0,E176,0)),1)&lt;D$4,1,0),AF175+TIME(0,E176,0),(MOD(AF175+TIME(0,E176,0),1)-D$4)+D$1),"Under"),AF175)</f>
        <v>0.43194444442180807</v>
      </c>
      <c r="AG176" s="7">
        <f>IF(P176,R175+E176,R175)</f>
        <v>0</v>
      </c>
      <c r="AH176" s="10">
        <f>IF(AE176,AH175-E176,AH175)</f>
        <v>128.75000000000023</v>
      </c>
      <c r="AI176" s="14"/>
      <c r="AJ176" s="7"/>
      <c r="AK176" s="8">
        <f>IF(IF(AJ176,1,0),IF(IF(MOD((AK175+TIME(0,E176,0)),1)&gt;D$1,1,0),IF(IF(MOD((AK175+TIME(0,E176,0)),1)&lt;D$4,1,0),AK175+TIME(0,E176,0),(MOD(AK175+TIME(0,E176,0),1)-D$4)+D$1),"Under"),AK175)</f>
        <v>0.4305555555411652</v>
      </c>
      <c r="AL176" s="7">
        <f>IF(AJ176,AL175+E176,AL175)</f>
        <v>590</v>
      </c>
      <c r="AM176" s="10">
        <f>IF(AJ176,AM175-E176,AM175)</f>
        <v>130.75000000000023</v>
      </c>
      <c r="AN176" s="12"/>
      <c r="AO176" s="7"/>
      <c r="AP176" s="15">
        <f>IF(IF(AO176,1,0),IF(IF(MOD((AP175+TIME(0,E176,0)),1)&gt;D$1,1,0),IF(IF(MOD((AP175+TIME(0,E176,0)),1)&lt;D$4,1,0),AP175+TIME(0,E176,0),(MOD(AP175+TIME(0,E176,0),1)-D$4)+D$1),"Under"),AP175)</f>
        <v>0.40486111111515322</v>
      </c>
      <c r="AQ176" s="7">
        <f>IF(AO176,AQ175+E176,AQ175)</f>
        <v>553</v>
      </c>
      <c r="AR176" s="10">
        <f>IF(AO176,AR175-E176,AR175)</f>
        <v>167.75000000000023</v>
      </c>
      <c r="AS176" s="12"/>
      <c r="AT176" s="7"/>
      <c r="AU176" s="8">
        <f>IF(IF(AT176,1,0),IF(IF(MOD((AU175+TIME(0,E176,0)),1)&gt;D$1,1,0),IF(IF(MOD((AU175+TIME(0,E176,0)),1)&lt;D$4,1,0),AU175+TIME(0,E176,0),(MOD(AU175+TIME(0,E176,0),1)-D$4)+D$1),"Under"),AU175)</f>
        <v>0.43819444444864825</v>
      </c>
      <c r="AV176" s="7">
        <f>IF(AT176,AV175+E176,AV175)</f>
        <v>601</v>
      </c>
      <c r="AW176" s="7">
        <f>IF(AT176,AW175-E176,AW175)</f>
        <v>119.75000000000023</v>
      </c>
      <c r="AY176" s="10"/>
      <c r="AZ176" s="8">
        <f>IF(IF(AY176,1,0),IF(IF(MOD((AZ175+TIME(0,E176,0)),1)&gt;D$1,1,0),IF(IF(MOD((AZ175+TIME(0,E176,0)),1)&lt;D$4,1,0),AZ175+TIME(0,E176,0),(MOD(AZ175+TIME(0,E176,0),1)-D$4)+D$1),"Under"),AZ175)</f>
        <v>0.44027777775934529</v>
      </c>
      <c r="BA176" s="7">
        <f>IF(AY176,BA175+E176,BA175)</f>
        <v>604</v>
      </c>
      <c r="BB176" s="10">
        <f>IF(AY176,BB175-E176,BB175)</f>
        <v>116.75000000000023</v>
      </c>
      <c r="BC176"/>
      <c r="BD176" s="10"/>
      <c r="BE176" s="8">
        <f>IF(IF(BD176,1,0),IF(IF(MOD((BE175+TIME(0,E176,0)),1)&gt;D$1,1,0),IF(IF(MOD((BE175+TIME(0,E176,0)),1)&lt;D$4,1,0),BE175+TIME(0,E176,0),(MOD(BE175+TIME(0,E176,0),1)-D$4)+D$1),"Under"),BE175)</f>
        <v>0.3479166666471023</v>
      </c>
      <c r="BF176" s="18">
        <f>IF(BD176,BF175+E176,BF175)</f>
        <v>471</v>
      </c>
      <c r="BG176" s="10">
        <f>IF(BD176,BG175-E176,BG175)</f>
        <v>249.75000000000023</v>
      </c>
    </row>
    <row r="177" spans="1:59" hidden="1" x14ac:dyDescent="0.25">
      <c r="A177" s="17">
        <f>'St5 Input'!A162</f>
        <v>2</v>
      </c>
      <c r="B177" s="17">
        <f>'St5 Input'!B162</f>
        <v>2090</v>
      </c>
      <c r="C177" s="17" t="str">
        <f>'St5 Input'!C162</f>
        <v xml:space="preserve"> Install flooring ( 2 people)</v>
      </c>
      <c r="D177" s="20">
        <f>'St5 Input'!D162</f>
        <v>160</v>
      </c>
      <c r="E177" s="20">
        <f t="shared" si="93"/>
        <v>80</v>
      </c>
      <c r="F177" s="10">
        <f>K177+P177+U177+AE177+AJ177+Z177+AO177+AT177+AY177+BD177</f>
        <v>2</v>
      </c>
      <c r="G177" s="20" t="str">
        <f>'St5 Input'!F162</f>
        <v xml:space="preserve"> BM</v>
      </c>
      <c r="H177" s="19" t="str">
        <f>'St5 Input'!G162</f>
        <v xml:space="preserve"> </v>
      </c>
      <c r="I177" s="8"/>
      <c r="K177" s="10"/>
      <c r="L177" s="8">
        <f t="shared" si="87"/>
        <v>42690.368055555555</v>
      </c>
      <c r="M177" s="10">
        <f t="shared" si="88"/>
        <v>20</v>
      </c>
      <c r="N177" s="10">
        <f t="shared" si="89"/>
        <v>700.75000000000023</v>
      </c>
      <c r="O177" s="12"/>
      <c r="P177" s="10"/>
      <c r="Q177" s="8">
        <f t="shared" si="90"/>
        <v>42690.354166666664</v>
      </c>
      <c r="R177" s="10">
        <f t="shared" si="91"/>
        <v>0</v>
      </c>
      <c r="S177" s="10">
        <f t="shared" si="92"/>
        <v>720.75000000000023</v>
      </c>
      <c r="T177" s="14"/>
      <c r="U177" s="7">
        <v>1</v>
      </c>
      <c r="V177" s="8">
        <f t="shared" si="63"/>
        <v>42690.416666666657</v>
      </c>
      <c r="W177" s="7">
        <f t="shared" si="64"/>
        <v>0</v>
      </c>
      <c r="X177" s="10">
        <f t="shared" si="68"/>
        <v>630.75000000000023</v>
      </c>
      <c r="Y177" s="14"/>
      <c r="Z177" s="7">
        <v>1</v>
      </c>
      <c r="AA177" s="8">
        <f>IF(IF(Z177,1,0),IF(IF(MOD((AA176+TIME(0,E177,0)),1)&gt;D$1,1,0),IF(IF(MOD((AA176+TIME(0,E177,0)),1)&lt;D$4,1,0),AA176+TIME(0,E177,0),(MOD(AA176+TIME(0,E177,0),1)-D$4)+D$1),"Under"),AA176)</f>
        <v>42690.484027777777</v>
      </c>
      <c r="AB177" s="10">
        <f>IF(Z177,AB176+E177,AB176)</f>
        <v>187</v>
      </c>
      <c r="AC177" s="10">
        <f>IF(Z177,AC176-E177,AC176)</f>
        <v>533.75000000000023</v>
      </c>
      <c r="AD177" s="14"/>
      <c r="AE177" s="7"/>
      <c r="AF177" s="8">
        <f>IF(IF(AE177,1,0),IF(IF(MOD((AF176+TIME(0,E177,0)),1)&gt;D$1,1,0),IF(IF(MOD((AF176+TIME(0,E177,0)),1)&lt;D$4,1,0),AF176+TIME(0,E177,0),(MOD(AF176+TIME(0,E177,0),1)-D$4)+D$1),"Under"),AF176)</f>
        <v>0.43194444442180807</v>
      </c>
      <c r="AG177" s="7">
        <f>IF(P177,R176+E177,R176)</f>
        <v>0</v>
      </c>
      <c r="AH177" s="10">
        <f>IF(AE177,AH176-E177,AH176)</f>
        <v>128.75000000000023</v>
      </c>
      <c r="AI177" s="14"/>
      <c r="AJ177" s="7"/>
      <c r="AK177" s="8">
        <f>IF(IF(AJ177,1,0),IF(IF(MOD((AK176+TIME(0,E177,0)),1)&gt;D$1,1,0),IF(IF(MOD((AK176+TIME(0,E177,0)),1)&lt;D$4,1,0),AK176+TIME(0,E177,0),(MOD(AK176+TIME(0,E177,0),1)-D$4)+D$1),"Under"),AK176)</f>
        <v>0.4305555555411652</v>
      </c>
      <c r="AL177" s="7">
        <f>IF(AJ177,AL176+E177,AL176)</f>
        <v>590</v>
      </c>
      <c r="AM177" s="10">
        <f>IF(AJ177,AM176-E177,AM176)</f>
        <v>130.75000000000023</v>
      </c>
      <c r="AN177" s="12"/>
      <c r="AO177" s="7"/>
      <c r="AP177" s="15">
        <f>IF(IF(AO177,1,0),IF(IF(MOD((AP176+TIME(0,E177,0)),1)&gt;D$1,1,0),IF(IF(MOD((AP176+TIME(0,E177,0)),1)&lt;D$4,1,0),AP176+TIME(0,E177,0),(MOD(AP176+TIME(0,E177,0),1)-D$4)+D$1),"Under"),AP176)</f>
        <v>0.40486111111515322</v>
      </c>
      <c r="AQ177" s="7">
        <f>IF(AO177,AQ176+E177,AQ176)</f>
        <v>553</v>
      </c>
      <c r="AR177" s="10">
        <f>IF(AO177,AR176-E177,AR176)</f>
        <v>167.75000000000023</v>
      </c>
      <c r="AS177" s="12"/>
      <c r="AT177" s="7"/>
      <c r="AU177" s="8">
        <f>IF(IF(AT177,1,0),IF(IF(MOD((AU176+TIME(0,E177,0)),1)&gt;D$1,1,0),IF(IF(MOD((AU176+TIME(0,E177,0)),1)&lt;D$4,1,0),AU176+TIME(0,E177,0),(MOD(AU176+TIME(0,E177,0),1)-D$4)+D$1),"Under"),AU176)</f>
        <v>0.43819444444864825</v>
      </c>
      <c r="AV177" s="7">
        <f>IF(AT177,AV176+E177,AV176)</f>
        <v>601</v>
      </c>
      <c r="AW177" s="7">
        <f>IF(AT177,AW176-E177,AW176)</f>
        <v>119.75000000000023</v>
      </c>
      <c r="AY177" s="10"/>
      <c r="AZ177" s="8">
        <f>IF(IF(AY177,1,0),IF(IF(MOD((AZ176+TIME(0,E177,0)),1)&gt;D$1,1,0),IF(IF(MOD((AZ176+TIME(0,E177,0)),1)&lt;D$4,1,0),AZ176+TIME(0,E177,0),(MOD(AZ176+TIME(0,E177,0),1)-D$4)+D$1),"Under"),AZ176)</f>
        <v>0.44027777775934529</v>
      </c>
      <c r="BA177" s="7">
        <f>IF(AY177,BA176+E177,BA176)</f>
        <v>604</v>
      </c>
      <c r="BB177" s="10">
        <f>IF(AY177,BB176-E177,BB176)</f>
        <v>116.75000000000023</v>
      </c>
      <c r="BC177"/>
      <c r="BD177" s="10"/>
      <c r="BE177" s="8">
        <f>IF(IF(BD177,1,0),IF(IF(MOD((BE176+TIME(0,E177,0)),1)&gt;D$1,1,0),IF(IF(MOD((BE176+TIME(0,E177,0)),1)&lt;D$4,1,0),BE176+TIME(0,E177,0),(MOD(BE176+TIME(0,E177,0),1)-D$4)+D$1),"Under"),BE176)</f>
        <v>0.3479166666471023</v>
      </c>
      <c r="BF177" s="18">
        <f>IF(BD177,BF176+E177,BF176)</f>
        <v>471</v>
      </c>
      <c r="BG177" s="10">
        <f>IF(BD177,BG176-E177,BG176)</f>
        <v>249.75000000000023</v>
      </c>
    </row>
    <row r="178" spans="1:59" hidden="1" x14ac:dyDescent="0.25">
      <c r="A178" s="17">
        <f>'St5 Input'!A163</f>
        <v>2</v>
      </c>
      <c r="B178" s="17">
        <f>'St5 Input'!B163</f>
        <v>2120</v>
      </c>
      <c r="C178" s="17" t="str">
        <f>'St5 Input'!C163</f>
        <v xml:space="preserve"> Drill Plumbing Holes and Toilet Drains</v>
      </c>
      <c r="D178" s="20">
        <f>'St5 Input'!D163</f>
        <v>12</v>
      </c>
      <c r="E178" s="20">
        <f t="shared" si="93"/>
        <v>12</v>
      </c>
      <c r="F178" s="10">
        <f>K178+P178+U178+AE178+AJ178+Z178+AO178+AT178+AY178+BD178</f>
        <v>1</v>
      </c>
      <c r="G178" s="20" t="str">
        <f>'St5 Input'!F163</f>
        <v xml:space="preserve"> RS</v>
      </c>
      <c r="H178" s="19" t="str">
        <f>'St5 Input'!G163</f>
        <v xml:space="preserve"> </v>
      </c>
      <c r="I178" s="8"/>
      <c r="K178" s="10"/>
      <c r="L178" s="8">
        <f t="shared" si="87"/>
        <v>42690.368055555555</v>
      </c>
      <c r="M178" s="10">
        <f t="shared" si="88"/>
        <v>20</v>
      </c>
      <c r="N178" s="10">
        <f t="shared" si="89"/>
        <v>700.75000000000023</v>
      </c>
      <c r="O178" s="12"/>
      <c r="P178" s="10"/>
      <c r="Q178" s="8">
        <f t="shared" si="90"/>
        <v>42690.354166666664</v>
      </c>
      <c r="R178" s="10">
        <f t="shared" si="91"/>
        <v>0</v>
      </c>
      <c r="S178" s="10">
        <f t="shared" si="92"/>
        <v>720.75000000000023</v>
      </c>
      <c r="T178" s="14"/>
      <c r="U178" s="7">
        <v>1</v>
      </c>
      <c r="V178" s="8">
        <f t="shared" si="63"/>
        <v>42690.424999999988</v>
      </c>
      <c r="W178" s="7">
        <f t="shared" si="64"/>
        <v>0</v>
      </c>
      <c r="X178" s="10">
        <f t="shared" si="68"/>
        <v>618.75000000000023</v>
      </c>
      <c r="Y178" s="14"/>
      <c r="Z178" s="7"/>
      <c r="AA178" s="8">
        <f>IF(IF(Z178,1,0),IF(IF(MOD((AA177+TIME(0,E178,0)),1)&gt;D$1,1,0),IF(IF(MOD((AA177+TIME(0,E178,0)),1)&lt;D$4,1,0),AA177+TIME(0,E178,0),(MOD(AA177+TIME(0,E178,0),1)-D$4)+D$1),"Under"),AA177)</f>
        <v>42690.484027777777</v>
      </c>
      <c r="AB178" s="10">
        <f>IF(Z178,AB177+E178,AB177)</f>
        <v>187</v>
      </c>
      <c r="AC178" s="10">
        <f>IF(Z178,AC177-E178,AC177)</f>
        <v>533.75000000000023</v>
      </c>
      <c r="AD178" s="14"/>
      <c r="AE178" s="7"/>
      <c r="AF178" s="8">
        <f>IF(IF(AE178,1,0),IF(IF(MOD((AF177+TIME(0,E178,0)),1)&gt;D$1,1,0),IF(IF(MOD((AF177+TIME(0,E178,0)),1)&lt;D$4,1,0),AF177+TIME(0,E178,0),(MOD(AF177+TIME(0,E178,0),1)-D$4)+D$1),"Under"),AF177)</f>
        <v>0.43194444442180807</v>
      </c>
      <c r="AG178" s="7">
        <f>IF(P178,R177+E178,R177)</f>
        <v>0</v>
      </c>
      <c r="AH178" s="10">
        <f>IF(AE178,AH177-E178,AH177)</f>
        <v>128.75000000000023</v>
      </c>
      <c r="AI178" s="14"/>
      <c r="AJ178" s="7"/>
      <c r="AK178" s="8">
        <f>IF(IF(AJ178,1,0),IF(IF(MOD((AK177+TIME(0,E178,0)),1)&gt;D$1,1,0),IF(IF(MOD((AK177+TIME(0,E178,0)),1)&lt;D$4,1,0),AK177+TIME(0,E178,0),(MOD(AK177+TIME(0,E178,0),1)-D$4)+D$1),"Under"),AK177)</f>
        <v>0.4305555555411652</v>
      </c>
      <c r="AL178" s="7">
        <f>IF(AJ178,AL177+E178,AL177)</f>
        <v>590</v>
      </c>
      <c r="AM178" s="10">
        <f>IF(AJ178,AM177-E178,AM177)</f>
        <v>130.75000000000023</v>
      </c>
      <c r="AN178" s="12"/>
      <c r="AO178" s="7"/>
      <c r="AP178" s="15">
        <f>IF(IF(AO178,1,0),IF(IF(MOD((AP177+TIME(0,E178,0)),1)&gt;D$1,1,0),IF(IF(MOD((AP177+TIME(0,E178,0)),1)&lt;D$4,1,0),AP177+TIME(0,E178,0),(MOD(AP177+TIME(0,E178,0),1)-D$4)+D$1),"Under"),AP177)</f>
        <v>0.40486111111515322</v>
      </c>
      <c r="AQ178" s="7">
        <f>IF(AO178,AQ177+E178,AQ177)</f>
        <v>553</v>
      </c>
      <c r="AR178" s="10">
        <f>IF(AO178,AR177-E178,AR177)</f>
        <v>167.75000000000023</v>
      </c>
      <c r="AS178" s="12"/>
      <c r="AT178" s="7"/>
      <c r="AU178" s="8">
        <f>IF(IF(AT178,1,0),IF(IF(MOD((AU177+TIME(0,E178,0)),1)&gt;D$1,1,0),IF(IF(MOD((AU177+TIME(0,E178,0)),1)&lt;D$4,1,0),AU177+TIME(0,E178,0),(MOD(AU177+TIME(0,E178,0),1)-D$4)+D$1),"Under"),AU177)</f>
        <v>0.43819444444864825</v>
      </c>
      <c r="AV178" s="7">
        <f>IF(AT178,AV177+E178,AV177)</f>
        <v>601</v>
      </c>
      <c r="AW178" s="7">
        <f>IF(AT178,AW177-E178,AW177)</f>
        <v>119.75000000000023</v>
      </c>
      <c r="AY178" s="10"/>
      <c r="AZ178" s="8">
        <f>IF(IF(AY178,1,0),IF(IF(MOD((AZ177+TIME(0,E178,0)),1)&gt;D$1,1,0),IF(IF(MOD((AZ177+TIME(0,E178,0)),1)&lt;D$4,1,0),AZ177+TIME(0,E178,0),(MOD(AZ177+TIME(0,E178,0),1)-D$4)+D$1),"Under"),AZ177)</f>
        <v>0.44027777775934529</v>
      </c>
      <c r="BA178" s="7">
        <f>IF(AY178,BA177+E178,BA177)</f>
        <v>604</v>
      </c>
      <c r="BB178" s="10">
        <f>IF(AY178,BB177-E178,BB177)</f>
        <v>116.75000000000023</v>
      </c>
      <c r="BC178"/>
      <c r="BD178" s="10"/>
      <c r="BE178" s="8">
        <f>IF(IF(BD178,1,0),IF(IF(MOD((BE177+TIME(0,E178,0)),1)&gt;D$1,1,0),IF(IF(MOD((BE177+TIME(0,E178,0)),1)&lt;D$4,1,0),BE177+TIME(0,E178,0),(MOD(BE177+TIME(0,E178,0),1)-D$4)+D$1),"Under"),BE177)</f>
        <v>0.3479166666471023</v>
      </c>
      <c r="BF178" s="18">
        <f>IF(BD178,BF177+E178,BF177)</f>
        <v>471</v>
      </c>
      <c r="BG178" s="10">
        <f>IF(BD178,BG177-E178,BG177)</f>
        <v>249.75000000000023</v>
      </c>
    </row>
    <row r="179" spans="1:59" hidden="1" x14ac:dyDescent="0.25">
      <c r="A179" s="17">
        <f>'St5 Input'!A164</f>
        <v>2</v>
      </c>
      <c r="B179" s="17">
        <f>'St5 Input'!B164</f>
        <v>2130</v>
      </c>
      <c r="C179" s="17" t="str">
        <f>'St5 Input'!C164</f>
        <v xml:space="preserve"> Drill Holes for Gas Lines and Low Points</v>
      </c>
      <c r="D179" s="20">
        <f>'St5 Input'!D164</f>
        <v>10</v>
      </c>
      <c r="E179" s="20">
        <f t="shared" si="93"/>
        <v>10</v>
      </c>
      <c r="F179" s="10">
        <f>K179+P179+U179+AE179+AJ179+Z179+AO179+AT179+AY179+BD179</f>
        <v>1</v>
      </c>
      <c r="G179" s="20" t="str">
        <f>'St5 Input'!F164</f>
        <v xml:space="preserve"> RS</v>
      </c>
      <c r="H179" s="19" t="str">
        <f>'St5 Input'!G164</f>
        <v xml:space="preserve"> </v>
      </c>
      <c r="I179" s="8"/>
      <c r="K179" s="10"/>
      <c r="L179" s="8">
        <f t="shared" si="87"/>
        <v>42690.368055555555</v>
      </c>
      <c r="M179" s="10">
        <f t="shared" si="88"/>
        <v>20</v>
      </c>
      <c r="N179" s="10">
        <f t="shared" si="89"/>
        <v>700.75000000000023</v>
      </c>
      <c r="O179" s="12"/>
      <c r="P179" s="10"/>
      <c r="Q179" s="8">
        <f t="shared" si="90"/>
        <v>42690.354166666664</v>
      </c>
      <c r="R179" s="10">
        <f t="shared" si="91"/>
        <v>0</v>
      </c>
      <c r="S179" s="10">
        <f t="shared" si="92"/>
        <v>720.75000000000023</v>
      </c>
      <c r="T179" s="14"/>
      <c r="U179" s="7">
        <v>1</v>
      </c>
      <c r="V179" s="8">
        <f t="shared" si="63"/>
        <v>42690.431944444434</v>
      </c>
      <c r="W179" s="7">
        <f t="shared" si="64"/>
        <v>0</v>
      </c>
      <c r="X179" s="10">
        <f t="shared" si="68"/>
        <v>608.75000000000023</v>
      </c>
      <c r="Y179" s="14"/>
      <c r="Z179" s="7"/>
      <c r="AA179" s="8">
        <f>IF(IF(Z179,1,0),IF(IF(MOD((AA178+TIME(0,E179,0)),1)&gt;D$1,1,0),IF(IF(MOD((AA178+TIME(0,E179,0)),1)&lt;D$4,1,0),AA178+TIME(0,E179,0),(MOD(AA178+TIME(0,E179,0),1)-D$4)+D$1),"Under"),AA178)</f>
        <v>42690.484027777777</v>
      </c>
      <c r="AB179" s="10">
        <f>IF(Z179,AB178+E179,AB178)</f>
        <v>187</v>
      </c>
      <c r="AC179" s="10">
        <f>IF(Z179,AC178-E179,AC178)</f>
        <v>533.75000000000023</v>
      </c>
      <c r="AD179" s="14"/>
      <c r="AE179" s="7"/>
      <c r="AF179" s="8">
        <f>IF(IF(AE179,1,0),IF(IF(MOD((AF178+TIME(0,E179,0)),1)&gt;D$1,1,0),IF(IF(MOD((AF178+TIME(0,E179,0)),1)&lt;D$4,1,0),AF178+TIME(0,E179,0),(MOD(AF178+TIME(0,E179,0),1)-D$4)+D$1),"Under"),AF178)</f>
        <v>0.43194444442180807</v>
      </c>
      <c r="AG179" s="7">
        <f>IF(P179,R178+E179,R178)</f>
        <v>0</v>
      </c>
      <c r="AH179" s="10">
        <f>IF(AE179,AH178-E179,AH178)</f>
        <v>128.75000000000023</v>
      </c>
      <c r="AI179" s="14"/>
      <c r="AJ179" s="7"/>
      <c r="AK179" s="8">
        <f>IF(IF(AJ179,1,0),IF(IF(MOD((AK178+TIME(0,E179,0)),1)&gt;D$1,1,0),IF(IF(MOD((AK178+TIME(0,E179,0)),1)&lt;D$4,1,0),AK178+TIME(0,E179,0),(MOD(AK178+TIME(0,E179,0),1)-D$4)+D$1),"Under"),AK178)</f>
        <v>0.4305555555411652</v>
      </c>
      <c r="AL179" s="7">
        <f>IF(AJ179,AL178+E179,AL178)</f>
        <v>590</v>
      </c>
      <c r="AM179" s="10">
        <f>IF(AJ179,AM178-E179,AM178)</f>
        <v>130.75000000000023</v>
      </c>
      <c r="AN179" s="12"/>
      <c r="AO179" s="7"/>
      <c r="AP179" s="15">
        <f>IF(IF(AO179,1,0),IF(IF(MOD((AP178+TIME(0,E179,0)),1)&gt;D$1,1,0),IF(IF(MOD((AP178+TIME(0,E179,0)),1)&lt;D$4,1,0),AP178+TIME(0,E179,0),(MOD(AP178+TIME(0,E179,0),1)-D$4)+D$1),"Under"),AP178)</f>
        <v>0.40486111111515322</v>
      </c>
      <c r="AQ179" s="7">
        <f>IF(AO179,AQ178+E179,AQ178)</f>
        <v>553</v>
      </c>
      <c r="AR179" s="10">
        <f>IF(AO179,AR178-E179,AR178)</f>
        <v>167.75000000000023</v>
      </c>
      <c r="AS179" s="12"/>
      <c r="AT179" s="7"/>
      <c r="AU179" s="8">
        <f>IF(IF(AT179,1,0),IF(IF(MOD((AU178+TIME(0,E179,0)),1)&gt;D$1,1,0),IF(IF(MOD((AU178+TIME(0,E179,0)),1)&lt;D$4,1,0),AU178+TIME(0,E179,0),(MOD(AU178+TIME(0,E179,0),1)-D$4)+D$1),"Under"),AU178)</f>
        <v>0.43819444444864825</v>
      </c>
      <c r="AV179" s="7">
        <f>IF(AT179,AV178+E179,AV178)</f>
        <v>601</v>
      </c>
      <c r="AW179" s="7">
        <f>IF(AT179,AW178-E179,AW178)</f>
        <v>119.75000000000023</v>
      </c>
      <c r="AY179" s="10"/>
      <c r="AZ179" s="8">
        <f>IF(IF(AY179,1,0),IF(IF(MOD((AZ178+TIME(0,E179,0)),1)&gt;D$1,1,0),IF(IF(MOD((AZ178+TIME(0,E179,0)),1)&lt;D$4,1,0),AZ178+TIME(0,E179,0),(MOD(AZ178+TIME(0,E179,0),1)-D$4)+D$1),"Under"),AZ178)</f>
        <v>0.44027777775934529</v>
      </c>
      <c r="BA179" s="7">
        <f>IF(AY179,BA178+E179,BA178)</f>
        <v>604</v>
      </c>
      <c r="BB179" s="10">
        <f>IF(AY179,BB178-E179,BB178)</f>
        <v>116.75000000000023</v>
      </c>
      <c r="BC179"/>
      <c r="BD179" s="10"/>
      <c r="BE179" s="8">
        <f>IF(IF(BD179,1,0),IF(IF(MOD((BE178+TIME(0,E179,0)),1)&gt;D$1,1,0),IF(IF(MOD((BE178+TIME(0,E179,0)),1)&lt;D$4,1,0),BE178+TIME(0,E179,0),(MOD(BE178+TIME(0,E179,0),1)-D$4)+D$1),"Under"),BE178)</f>
        <v>0.3479166666471023</v>
      </c>
      <c r="BF179" s="18">
        <f>IF(BD179,BF178+E179,BF178)</f>
        <v>471</v>
      </c>
      <c r="BG179" s="10">
        <f>IF(BD179,BG178-E179,BG178)</f>
        <v>249.75000000000023</v>
      </c>
    </row>
    <row r="180" spans="1:59" hidden="1" x14ac:dyDescent="0.25">
      <c r="A180" s="17">
        <f>'St5 Input'!A165</f>
        <v>2</v>
      </c>
      <c r="B180" s="17">
        <f>'St5 Input'!B165</f>
        <v>2140</v>
      </c>
      <c r="C180" s="17" t="str">
        <f>'St5 Input'!C165</f>
        <v xml:space="preserve"> install 3 inch grommmets for holes</v>
      </c>
      <c r="D180" s="20">
        <f>'St5 Input'!D165</f>
        <v>10</v>
      </c>
      <c r="E180" s="20">
        <f t="shared" si="93"/>
        <v>10</v>
      </c>
      <c r="F180" s="10">
        <f>K180+P180+U180+AE180+AJ180+Z180+AO180+AT180+AY180+BD180</f>
        <v>1</v>
      </c>
      <c r="G180" s="20" t="str">
        <f>'St5 Input'!F165</f>
        <v xml:space="preserve"> BM</v>
      </c>
      <c r="H180" s="19" t="str">
        <f>'St5 Input'!G165</f>
        <v xml:space="preserve"> </v>
      </c>
      <c r="I180" s="8"/>
      <c r="K180" s="10"/>
      <c r="L180" s="8">
        <f t="shared" si="87"/>
        <v>42690.368055555555</v>
      </c>
      <c r="M180" s="10">
        <f t="shared" si="88"/>
        <v>20</v>
      </c>
      <c r="N180" s="10">
        <f t="shared" si="89"/>
        <v>700.75000000000023</v>
      </c>
      <c r="O180" s="12"/>
      <c r="P180" s="10"/>
      <c r="Q180" s="8">
        <f t="shared" si="90"/>
        <v>42690.354166666664</v>
      </c>
      <c r="R180" s="10">
        <f t="shared" si="91"/>
        <v>0</v>
      </c>
      <c r="S180" s="10">
        <f t="shared" si="92"/>
        <v>720.75000000000023</v>
      </c>
      <c r="T180" s="14"/>
      <c r="U180" s="7">
        <v>1</v>
      </c>
      <c r="V180" s="8">
        <f t="shared" si="63"/>
        <v>42690.438888888879</v>
      </c>
      <c r="W180" s="7">
        <f t="shared" si="64"/>
        <v>0</v>
      </c>
      <c r="X180" s="10">
        <f t="shared" si="68"/>
        <v>598.75000000000023</v>
      </c>
      <c r="Y180" s="14"/>
      <c r="Z180" s="7"/>
      <c r="AA180" s="8">
        <f>IF(IF(Z180,1,0),IF(IF(MOD((AA179+TIME(0,E180,0)),1)&gt;D$1,1,0),IF(IF(MOD((AA179+TIME(0,E180,0)),1)&lt;D$4,1,0),AA179+TIME(0,E180,0),(MOD(AA179+TIME(0,E180,0),1)-D$4)+D$1),"Under"),AA179)</f>
        <v>42690.484027777777</v>
      </c>
      <c r="AB180" s="10">
        <f>IF(Z180,AB179+E180,AB179)</f>
        <v>187</v>
      </c>
      <c r="AC180" s="10">
        <f>IF(Z180,AC179-E180,AC179)</f>
        <v>533.75000000000023</v>
      </c>
      <c r="AD180" s="14"/>
      <c r="AE180" s="7"/>
      <c r="AF180" s="8">
        <f>IF(IF(AE180,1,0),IF(IF(MOD((AF179+TIME(0,E180,0)),1)&gt;D$1,1,0),IF(IF(MOD((AF179+TIME(0,E180,0)),1)&lt;D$4,1,0),AF179+TIME(0,E180,0),(MOD(AF179+TIME(0,E180,0),1)-D$4)+D$1),"Under"),AF179)</f>
        <v>0.43194444442180807</v>
      </c>
      <c r="AG180" s="7">
        <f>IF(P180,R179+E180,R179)</f>
        <v>0</v>
      </c>
      <c r="AH180" s="10">
        <f>IF(AE180,AH179-E180,AH179)</f>
        <v>128.75000000000023</v>
      </c>
      <c r="AI180" s="14"/>
      <c r="AJ180" s="7"/>
      <c r="AK180" s="8">
        <f>IF(IF(AJ180,1,0),IF(IF(MOD((AK179+TIME(0,E180,0)),1)&gt;D$1,1,0),IF(IF(MOD((AK179+TIME(0,E180,0)),1)&lt;D$4,1,0),AK179+TIME(0,E180,0),(MOD(AK179+TIME(0,E180,0),1)-D$4)+D$1),"Under"),AK179)</f>
        <v>0.4305555555411652</v>
      </c>
      <c r="AL180" s="7">
        <f>IF(AJ180,AL179+E180,AL179)</f>
        <v>590</v>
      </c>
      <c r="AM180" s="10">
        <f>IF(AJ180,AM179-E180,AM179)</f>
        <v>130.75000000000023</v>
      </c>
      <c r="AN180" s="12"/>
      <c r="AO180" s="7"/>
      <c r="AP180" s="15">
        <f>IF(IF(AO180,1,0),IF(IF(MOD((AP179+TIME(0,E180,0)),1)&gt;D$1,1,0),IF(IF(MOD((AP179+TIME(0,E180,0)),1)&lt;D$4,1,0),AP179+TIME(0,E180,0),(MOD(AP179+TIME(0,E180,0),1)-D$4)+D$1),"Under"),AP179)</f>
        <v>0.40486111111515322</v>
      </c>
      <c r="AQ180" s="7">
        <f>IF(AO180,AQ179+E180,AQ179)</f>
        <v>553</v>
      </c>
      <c r="AR180" s="10">
        <f>IF(AO180,AR179-E180,AR179)</f>
        <v>167.75000000000023</v>
      </c>
      <c r="AS180" s="12"/>
      <c r="AT180" s="7"/>
      <c r="AU180" s="8">
        <f>IF(IF(AT180,1,0),IF(IF(MOD((AU179+TIME(0,E180,0)),1)&gt;D$1,1,0),IF(IF(MOD((AU179+TIME(0,E180,0)),1)&lt;D$4,1,0),AU179+TIME(0,E180,0),(MOD(AU179+TIME(0,E180,0),1)-D$4)+D$1),"Under"),AU179)</f>
        <v>0.43819444444864825</v>
      </c>
      <c r="AV180" s="7">
        <f>IF(AT180,AV179+E180,AV179)</f>
        <v>601</v>
      </c>
      <c r="AW180" s="7">
        <f>IF(AT180,AW179-E180,AW179)</f>
        <v>119.75000000000023</v>
      </c>
      <c r="AY180" s="10"/>
      <c r="AZ180" s="8">
        <f>IF(IF(AY180,1,0),IF(IF(MOD((AZ179+TIME(0,E180,0)),1)&gt;D$1,1,0),IF(IF(MOD((AZ179+TIME(0,E180,0)),1)&lt;D$4,1,0),AZ179+TIME(0,E180,0),(MOD(AZ179+TIME(0,E180,0),1)-D$4)+D$1),"Under"),AZ179)</f>
        <v>0.44027777775934529</v>
      </c>
      <c r="BA180" s="7">
        <f>IF(AY180,BA179+E180,BA179)</f>
        <v>604</v>
      </c>
      <c r="BB180" s="10">
        <f>IF(AY180,BB179-E180,BB179)</f>
        <v>116.75000000000023</v>
      </c>
      <c r="BC180"/>
      <c r="BD180" s="10"/>
      <c r="BE180" s="8">
        <f>IF(IF(BD180,1,0),IF(IF(MOD((BE179+TIME(0,E180,0)),1)&gt;D$1,1,0),IF(IF(MOD((BE179+TIME(0,E180,0)),1)&lt;D$4,1,0),BE179+TIME(0,E180,0),(MOD(BE179+TIME(0,E180,0),1)-D$4)+D$1),"Under"),BE179)</f>
        <v>0.3479166666471023</v>
      </c>
      <c r="BF180" s="18">
        <f>IF(BD180,BF179+E180,BF179)</f>
        <v>471</v>
      </c>
      <c r="BG180" s="10">
        <f>IF(BD180,BG179-E180,BG179)</f>
        <v>249.75000000000023</v>
      </c>
    </row>
    <row r="181" spans="1:59" hidden="1" x14ac:dyDescent="0.25">
      <c r="A181" s="17">
        <f>'St5 Input'!A166</f>
        <v>2</v>
      </c>
      <c r="B181" s="17">
        <f>'St5 Input'!B166</f>
        <v>2150</v>
      </c>
      <c r="C181" s="17" t="str">
        <f>'St5 Input'!C166</f>
        <v xml:space="preserve"> mark wall lines on floor/cover floor</v>
      </c>
      <c r="D181" s="20">
        <f>'St5 Input'!D166</f>
        <v>40</v>
      </c>
      <c r="E181" s="20">
        <f t="shared" si="93"/>
        <v>40</v>
      </c>
      <c r="F181" s="10">
        <f>K181+P181+U181+AE181+AJ181+Z181+AO181+AT181+AY181+BD181</f>
        <v>1</v>
      </c>
      <c r="G181" s="20" t="str">
        <f>'St5 Input'!F166</f>
        <v xml:space="preserve"> RS</v>
      </c>
      <c r="H181" s="19" t="str">
        <f>'St5 Input'!G166</f>
        <v xml:space="preserve"> </v>
      </c>
      <c r="I181" s="8"/>
      <c r="K181" s="10"/>
      <c r="L181" s="8">
        <f t="shared" si="87"/>
        <v>42690.368055555555</v>
      </c>
      <c r="M181" s="10">
        <f t="shared" si="88"/>
        <v>20</v>
      </c>
      <c r="N181" s="10">
        <f t="shared" si="89"/>
        <v>700.75000000000023</v>
      </c>
      <c r="O181" s="12"/>
      <c r="P181" s="10"/>
      <c r="Q181" s="8">
        <f t="shared" si="90"/>
        <v>42690.354166666664</v>
      </c>
      <c r="R181" s="10">
        <f t="shared" si="91"/>
        <v>0</v>
      </c>
      <c r="S181" s="10">
        <f t="shared" si="92"/>
        <v>720.75000000000023</v>
      </c>
      <c r="T181" s="14"/>
      <c r="U181" s="7">
        <v>1</v>
      </c>
      <c r="V181" s="8">
        <f t="shared" si="63"/>
        <v>42690.46666666666</v>
      </c>
      <c r="W181" s="7">
        <f t="shared" si="64"/>
        <v>0</v>
      </c>
      <c r="X181" s="10">
        <f t="shared" si="68"/>
        <v>558.75000000000023</v>
      </c>
      <c r="Y181" s="14"/>
      <c r="Z181" s="7"/>
      <c r="AA181" s="8">
        <f>IF(IF(Z181,1,0),IF(IF(MOD((AA180+TIME(0,E181,0)),1)&gt;D$1,1,0),IF(IF(MOD((AA180+TIME(0,E181,0)),1)&lt;D$4,1,0),AA180+TIME(0,E181,0),(MOD(AA180+TIME(0,E181,0),1)-D$4)+D$1),"Under"),AA180)</f>
        <v>42690.484027777777</v>
      </c>
      <c r="AB181" s="10">
        <f>IF(Z181,AB180+E181,AB180)</f>
        <v>187</v>
      </c>
      <c r="AC181" s="10">
        <f>IF(Z181,AC180-E181,AC180)</f>
        <v>533.75000000000023</v>
      </c>
      <c r="AD181" s="14"/>
      <c r="AE181" s="7"/>
      <c r="AF181" s="8">
        <f>IF(IF(AE181,1,0),IF(IF(MOD((AF180+TIME(0,E181,0)),1)&gt;D$1,1,0),IF(IF(MOD((AF180+TIME(0,E181,0)),1)&lt;D$4,1,0),AF180+TIME(0,E181,0),(MOD(AF180+TIME(0,E181,0),1)-D$4)+D$1),"Under"),AF180)</f>
        <v>0.43194444442180807</v>
      </c>
      <c r="AG181" s="7">
        <f>IF(P181,R180+E181,R180)</f>
        <v>0</v>
      </c>
      <c r="AH181" s="10">
        <f>IF(AE181,AH180-E181,AH180)</f>
        <v>128.75000000000023</v>
      </c>
      <c r="AI181" s="14"/>
      <c r="AJ181" s="7"/>
      <c r="AK181" s="8">
        <f>IF(IF(AJ181,1,0),IF(IF(MOD((AK180+TIME(0,E181,0)),1)&gt;D$1,1,0),IF(IF(MOD((AK180+TIME(0,E181,0)),1)&lt;D$4,1,0),AK180+TIME(0,E181,0),(MOD(AK180+TIME(0,E181,0),1)-D$4)+D$1),"Under"),AK180)</f>
        <v>0.4305555555411652</v>
      </c>
      <c r="AL181" s="7">
        <f>IF(AJ181,AL180+E181,AL180)</f>
        <v>590</v>
      </c>
      <c r="AM181" s="10">
        <f>IF(AJ181,AM180-E181,AM180)</f>
        <v>130.75000000000023</v>
      </c>
      <c r="AN181" s="12"/>
      <c r="AO181" s="7"/>
      <c r="AP181" s="15">
        <f>IF(IF(AO181,1,0),IF(IF(MOD((AP180+TIME(0,E181,0)),1)&gt;D$1,1,0),IF(IF(MOD((AP180+TIME(0,E181,0)),1)&lt;D$4,1,0),AP180+TIME(0,E181,0),(MOD(AP180+TIME(0,E181,0),1)-D$4)+D$1),"Under"),AP180)</f>
        <v>0.40486111111515322</v>
      </c>
      <c r="AQ181" s="7">
        <f>IF(AO181,AQ180+E181,AQ180)</f>
        <v>553</v>
      </c>
      <c r="AR181" s="10">
        <f>IF(AO181,AR180-E181,AR180)</f>
        <v>167.75000000000023</v>
      </c>
      <c r="AS181" s="12"/>
      <c r="AT181" s="7"/>
      <c r="AU181" s="8">
        <f>IF(IF(AT181,1,0),IF(IF(MOD((AU180+TIME(0,E181,0)),1)&gt;D$1,1,0),IF(IF(MOD((AU180+TIME(0,E181,0)),1)&lt;D$4,1,0),AU180+TIME(0,E181,0),(MOD(AU180+TIME(0,E181,0),1)-D$4)+D$1),"Under"),AU180)</f>
        <v>0.43819444444864825</v>
      </c>
      <c r="AV181" s="7">
        <f>IF(AT181,AV180+E181,AV180)</f>
        <v>601</v>
      </c>
      <c r="AW181" s="7">
        <f>IF(AT181,AW180-E181,AW180)</f>
        <v>119.75000000000023</v>
      </c>
      <c r="AY181" s="10"/>
      <c r="AZ181" s="8">
        <f>IF(IF(AY181,1,0),IF(IF(MOD((AZ180+TIME(0,E181,0)),1)&gt;D$1,1,0),IF(IF(MOD((AZ180+TIME(0,E181,0)),1)&lt;D$4,1,0),AZ180+TIME(0,E181,0),(MOD(AZ180+TIME(0,E181,0),1)-D$4)+D$1),"Under"),AZ180)</f>
        <v>0.44027777775934529</v>
      </c>
      <c r="BA181" s="7">
        <f>IF(AY181,BA180+E181,BA180)</f>
        <v>604</v>
      </c>
      <c r="BB181" s="10">
        <f>IF(AY181,BB180-E181,BB180)</f>
        <v>116.75000000000023</v>
      </c>
      <c r="BC181"/>
      <c r="BD181" s="10"/>
      <c r="BE181" s="8">
        <f>IF(IF(BD181,1,0),IF(IF(MOD((BE180+TIME(0,E181,0)),1)&gt;D$1,1,0),IF(IF(MOD((BE180+TIME(0,E181,0)),1)&lt;D$4,1,0),BE180+TIME(0,E181,0),(MOD(BE180+TIME(0,E181,0),1)-D$4)+D$1),"Under"),BE180)</f>
        <v>0.3479166666471023</v>
      </c>
      <c r="BF181" s="18">
        <f>IF(BD181,BF180+E181,BF180)</f>
        <v>471</v>
      </c>
      <c r="BG181" s="10">
        <f>IF(BD181,BG180-E181,BG180)</f>
        <v>249.75000000000023</v>
      </c>
    </row>
    <row r="182" spans="1:59" hidden="1" x14ac:dyDescent="0.25">
      <c r="A182" s="17">
        <f>'St5 Input'!A167</f>
        <v>2</v>
      </c>
      <c r="B182" s="17">
        <f>'St5 Input'!B167</f>
        <v>2160</v>
      </c>
      <c r="C182" s="17" t="str">
        <f>'St5 Input'!C167</f>
        <v xml:space="preserve"> cover floor</v>
      </c>
      <c r="D182" s="20">
        <f>'St5 Input'!D167</f>
        <v>20</v>
      </c>
      <c r="E182" s="20">
        <f t="shared" si="93"/>
        <v>20</v>
      </c>
      <c r="F182" s="10">
        <f>K182+P182+U182+AE182+AJ182+Z182+AO182+AT182+AY182+BD182</f>
        <v>1</v>
      </c>
      <c r="G182" s="20" t="str">
        <f>'St5 Input'!F167</f>
        <v xml:space="preserve"> BM</v>
      </c>
      <c r="H182" s="19" t="str">
        <f>'St5 Input'!G167</f>
        <v xml:space="preserve"> </v>
      </c>
      <c r="I182" s="8"/>
      <c r="K182" s="10"/>
      <c r="L182" s="8">
        <f t="shared" si="87"/>
        <v>42690.368055555555</v>
      </c>
      <c r="M182" s="10">
        <f t="shared" si="88"/>
        <v>20</v>
      </c>
      <c r="N182" s="10">
        <f t="shared" si="89"/>
        <v>700.75000000000023</v>
      </c>
      <c r="O182" s="12"/>
      <c r="P182" s="10"/>
      <c r="Q182" s="8">
        <f t="shared" si="90"/>
        <v>42690.354166666664</v>
      </c>
      <c r="R182" s="10">
        <f t="shared" si="91"/>
        <v>0</v>
      </c>
      <c r="S182" s="10">
        <f t="shared" si="92"/>
        <v>720.75000000000023</v>
      </c>
      <c r="T182" s="14"/>
      <c r="U182" s="7">
        <v>1</v>
      </c>
      <c r="V182" s="8">
        <f t="shared" si="63"/>
        <v>42690.48055555555</v>
      </c>
      <c r="W182" s="7">
        <f t="shared" si="64"/>
        <v>0</v>
      </c>
      <c r="X182" s="10">
        <f t="shared" si="68"/>
        <v>538.75000000000023</v>
      </c>
      <c r="Y182" s="14"/>
      <c r="Z182" s="7"/>
      <c r="AA182" s="8">
        <f>IF(IF(Z182,1,0),IF(IF(MOD((AA181+TIME(0,E182,0)),1)&gt;D$1,1,0),IF(IF(MOD((AA181+TIME(0,E182,0)),1)&lt;D$4,1,0),AA181+TIME(0,E182,0),(MOD(AA181+TIME(0,E182,0),1)-D$4)+D$1),"Under"),AA181)</f>
        <v>42690.484027777777</v>
      </c>
      <c r="AB182" s="10">
        <f>IF(Z182,AB181+E182,AB181)</f>
        <v>187</v>
      </c>
      <c r="AC182" s="10">
        <f>IF(Z182,AC181-E182,AC181)</f>
        <v>533.75000000000023</v>
      </c>
      <c r="AD182" s="14"/>
      <c r="AE182" s="7"/>
      <c r="AF182" s="8">
        <f>IF(IF(AE182,1,0),IF(IF(MOD((AF181+TIME(0,E182,0)),1)&gt;D$1,1,0),IF(IF(MOD((AF181+TIME(0,E182,0)),1)&lt;D$4,1,0),AF181+TIME(0,E182,0),(MOD(AF181+TIME(0,E182,0),1)-D$4)+D$1),"Under"),AF181)</f>
        <v>0.43194444442180807</v>
      </c>
      <c r="AG182" s="7">
        <f>IF(P182,R181+E182,R181)</f>
        <v>0</v>
      </c>
      <c r="AH182" s="10">
        <f>IF(AE182,AH181-E182,AH181)</f>
        <v>128.75000000000023</v>
      </c>
      <c r="AI182" s="14"/>
      <c r="AJ182" s="7"/>
      <c r="AK182" s="8">
        <f>IF(IF(AJ182,1,0),IF(IF(MOD((AK181+TIME(0,E182,0)),1)&gt;D$1,1,0),IF(IF(MOD((AK181+TIME(0,E182,0)),1)&lt;D$4,1,0),AK181+TIME(0,E182,0),(MOD(AK181+TIME(0,E182,0),1)-D$4)+D$1),"Under"),AK181)</f>
        <v>0.4305555555411652</v>
      </c>
      <c r="AL182" s="7">
        <f>IF(AJ182,AL181+E182,AL181)</f>
        <v>590</v>
      </c>
      <c r="AM182" s="10">
        <f>IF(AJ182,AM181-E182,AM181)</f>
        <v>130.75000000000023</v>
      </c>
      <c r="AN182" s="12"/>
      <c r="AO182" s="7"/>
      <c r="AP182" s="15">
        <f>IF(IF(AO182,1,0),IF(IF(MOD((AP181+TIME(0,E182,0)),1)&gt;D$1,1,0),IF(IF(MOD((AP181+TIME(0,E182,0)),1)&lt;D$4,1,0),AP181+TIME(0,E182,0),(MOD(AP181+TIME(0,E182,0),1)-D$4)+D$1),"Under"),AP181)</f>
        <v>0.40486111111515322</v>
      </c>
      <c r="AQ182" s="7">
        <f>IF(AO182,AQ181+E182,AQ181)</f>
        <v>553</v>
      </c>
      <c r="AR182" s="10">
        <f>IF(AO182,AR181-E182,AR181)</f>
        <v>167.75000000000023</v>
      </c>
      <c r="AS182" s="12"/>
      <c r="AT182" s="7"/>
      <c r="AU182" s="8">
        <f>IF(IF(AT182,1,0),IF(IF(MOD((AU181+TIME(0,E182,0)),1)&gt;D$1,1,0),IF(IF(MOD((AU181+TIME(0,E182,0)),1)&lt;D$4,1,0),AU181+TIME(0,E182,0),(MOD(AU181+TIME(0,E182,0),1)-D$4)+D$1),"Under"),AU181)</f>
        <v>0.43819444444864825</v>
      </c>
      <c r="AV182" s="7">
        <f>IF(AT182,AV181+E182,AV181)</f>
        <v>601</v>
      </c>
      <c r="AW182" s="7">
        <f>IF(AT182,AW181-E182,AW181)</f>
        <v>119.75000000000023</v>
      </c>
      <c r="AY182" s="10"/>
      <c r="AZ182" s="8">
        <f>IF(IF(AY182,1,0),IF(IF(MOD((AZ181+TIME(0,E182,0)),1)&gt;D$1,1,0),IF(IF(MOD((AZ181+TIME(0,E182,0)),1)&lt;D$4,1,0),AZ181+TIME(0,E182,0),(MOD(AZ181+TIME(0,E182,0),1)-D$4)+D$1),"Under"),AZ181)</f>
        <v>0.44027777775934529</v>
      </c>
      <c r="BA182" s="7">
        <f>IF(AY182,BA181+E182,BA181)</f>
        <v>604</v>
      </c>
      <c r="BB182" s="10">
        <f>IF(AY182,BB181-E182,BB181)</f>
        <v>116.75000000000023</v>
      </c>
      <c r="BC182"/>
      <c r="BD182" s="10"/>
      <c r="BE182" s="8">
        <f>IF(IF(BD182,1,0),IF(IF(MOD((BE181+TIME(0,E182,0)),1)&gt;D$1,1,0),IF(IF(MOD((BE181+TIME(0,E182,0)),1)&lt;D$4,1,0),BE181+TIME(0,E182,0),(MOD(BE181+TIME(0,E182,0),1)-D$4)+D$1),"Under"),BE181)</f>
        <v>0.3479166666471023</v>
      </c>
      <c r="BF182" s="18">
        <f>IF(BD182,BF181+E182,BF181)</f>
        <v>471</v>
      </c>
      <c r="BG182" s="10">
        <f>IF(BD182,BG181-E182,BG181)</f>
        <v>249.75000000000023</v>
      </c>
    </row>
    <row r="183" spans="1:59" hidden="1" x14ac:dyDescent="0.25">
      <c r="A183" s="17">
        <f>'St5 Input'!A168</f>
        <v>2</v>
      </c>
      <c r="B183" s="17">
        <f>'St5 Input'!B168</f>
        <v>2170</v>
      </c>
      <c r="C183" s="17" t="str">
        <f>'St5 Input'!C168</f>
        <v xml:space="preserve"> Set Walls - Rear Header - Front Walls</v>
      </c>
      <c r="D183" s="20">
        <f>'St5 Input'!D168</f>
        <v>30</v>
      </c>
      <c r="E183" s="20">
        <f t="shared" si="93"/>
        <v>15</v>
      </c>
      <c r="F183" s="10">
        <f>K183+P183+U183+AE183+AJ183+Z183+AO183+AT183+AY183+BD183</f>
        <v>2</v>
      </c>
      <c r="G183" s="20" t="str">
        <f>'St5 Input'!F168</f>
        <v xml:space="preserve"> LS</v>
      </c>
      <c r="H183" s="19" t="str">
        <f>'St5 Input'!G168</f>
        <v xml:space="preserve"> </v>
      </c>
      <c r="I183" s="8"/>
      <c r="K183" s="10"/>
      <c r="L183" s="8">
        <f t="shared" si="87"/>
        <v>42690.368055555555</v>
      </c>
      <c r="M183" s="10">
        <f t="shared" si="88"/>
        <v>20</v>
      </c>
      <c r="N183" s="10">
        <f t="shared" si="89"/>
        <v>700.75000000000023</v>
      </c>
      <c r="O183" s="12"/>
      <c r="P183" s="10"/>
      <c r="Q183" s="8">
        <f t="shared" si="90"/>
        <v>42690.354166666664</v>
      </c>
      <c r="R183" s="10">
        <f t="shared" si="91"/>
        <v>0</v>
      </c>
      <c r="S183" s="10">
        <f t="shared" si="92"/>
        <v>720.75000000000023</v>
      </c>
      <c r="T183" s="14"/>
      <c r="U183" s="7">
        <v>1</v>
      </c>
      <c r="V183" s="8">
        <f t="shared" si="63"/>
        <v>42690.490972222215</v>
      </c>
      <c r="W183" s="7">
        <f t="shared" si="64"/>
        <v>0</v>
      </c>
      <c r="X183" s="10">
        <f t="shared" si="68"/>
        <v>523.75000000000023</v>
      </c>
      <c r="Y183" s="14"/>
      <c r="Z183" s="7">
        <v>1</v>
      </c>
      <c r="AA183" s="8">
        <f>IF(IF(Z183,1,0),IF(IF(MOD((AA182+TIME(0,E183,0)),1)&gt;D$1,1,0),IF(IF(MOD((AA182+TIME(0,E183,0)),1)&lt;D$4,1,0),AA182+TIME(0,E183,0),(MOD(AA182+TIME(0,E183,0),1)-D$4)+D$1),"Under"),AA182)</f>
        <v>42690.494444444441</v>
      </c>
      <c r="AB183" s="10">
        <f>IF(Z183,AB182+E183,AB182)</f>
        <v>202</v>
      </c>
      <c r="AC183" s="10">
        <f>IF(Z183,AC182-E183,AC182)</f>
        <v>518.75000000000023</v>
      </c>
      <c r="AD183" s="14"/>
      <c r="AE183" s="7"/>
      <c r="AF183" s="8">
        <f>IF(IF(AE183,1,0),IF(IF(MOD((AF182+TIME(0,E183,0)),1)&gt;D$1,1,0),IF(IF(MOD((AF182+TIME(0,E183,0)),1)&lt;D$4,1,0),AF182+TIME(0,E183,0),(MOD(AF182+TIME(0,E183,0),1)-D$4)+D$1),"Under"),AF182)</f>
        <v>0.43194444442180807</v>
      </c>
      <c r="AG183" s="7">
        <f>IF(P183,R182+E183,R182)</f>
        <v>0</v>
      </c>
      <c r="AH183" s="10">
        <f>IF(AE183,AH182-E183,AH182)</f>
        <v>128.75000000000023</v>
      </c>
      <c r="AI183" s="14"/>
      <c r="AJ183" s="7"/>
      <c r="AK183" s="8">
        <f>IF(IF(AJ183,1,0),IF(IF(MOD((AK182+TIME(0,E183,0)),1)&gt;D$1,1,0),IF(IF(MOD((AK182+TIME(0,E183,0)),1)&lt;D$4,1,0),AK182+TIME(0,E183,0),(MOD(AK182+TIME(0,E183,0),1)-D$4)+D$1),"Under"),AK182)</f>
        <v>0.4305555555411652</v>
      </c>
      <c r="AL183" s="7">
        <f>IF(AJ183,AL182+E183,AL182)</f>
        <v>590</v>
      </c>
      <c r="AM183" s="10">
        <f>IF(AJ183,AM182-E183,AM182)</f>
        <v>130.75000000000023</v>
      </c>
      <c r="AN183" s="12"/>
      <c r="AO183" s="7"/>
      <c r="AP183" s="15">
        <f>IF(IF(AO183,1,0),IF(IF(MOD((AP182+TIME(0,E183,0)),1)&gt;D$1,1,0),IF(IF(MOD((AP182+TIME(0,E183,0)),1)&lt;D$4,1,0),AP182+TIME(0,E183,0),(MOD(AP182+TIME(0,E183,0),1)-D$4)+D$1),"Under"),AP182)</f>
        <v>0.40486111111515322</v>
      </c>
      <c r="AQ183" s="7">
        <f>IF(AO183,AQ182+E183,AQ182)</f>
        <v>553</v>
      </c>
      <c r="AR183" s="10">
        <f>IF(AO183,AR182-E183,AR182)</f>
        <v>167.75000000000023</v>
      </c>
      <c r="AS183" s="12"/>
      <c r="AT183" s="7"/>
      <c r="AU183" s="8">
        <f>IF(IF(AT183,1,0),IF(IF(MOD((AU182+TIME(0,E183,0)),1)&gt;D$1,1,0),IF(IF(MOD((AU182+TIME(0,E183,0)),1)&lt;D$4,1,0),AU182+TIME(0,E183,0),(MOD(AU182+TIME(0,E183,0),1)-D$4)+D$1),"Under"),AU182)</f>
        <v>0.43819444444864825</v>
      </c>
      <c r="AV183" s="7">
        <f>IF(AT183,AV182+E183,AV182)</f>
        <v>601</v>
      </c>
      <c r="AW183" s="7">
        <f>IF(AT183,AW182-E183,AW182)</f>
        <v>119.75000000000023</v>
      </c>
      <c r="AY183" s="10"/>
      <c r="AZ183" s="8">
        <f>IF(IF(AY183,1,0),IF(IF(MOD((AZ182+TIME(0,E183,0)),1)&gt;D$1,1,0),IF(IF(MOD((AZ182+TIME(0,E183,0)),1)&lt;D$4,1,0),AZ182+TIME(0,E183,0),(MOD(AZ182+TIME(0,E183,0),1)-D$4)+D$1),"Under"),AZ182)</f>
        <v>0.44027777775934529</v>
      </c>
      <c r="BA183" s="7">
        <f>IF(AY183,BA182+E183,BA182)</f>
        <v>604</v>
      </c>
      <c r="BB183" s="10">
        <f>IF(AY183,BB182-E183,BB182)</f>
        <v>116.75000000000023</v>
      </c>
      <c r="BC183"/>
      <c r="BD183" s="10"/>
      <c r="BE183" s="8">
        <f>IF(IF(BD183,1,0),IF(IF(MOD((BE182+TIME(0,E183,0)),1)&gt;D$1,1,0),IF(IF(MOD((BE182+TIME(0,E183,0)),1)&lt;D$4,1,0),BE182+TIME(0,E183,0),(MOD(BE182+TIME(0,E183,0),1)-D$4)+D$1),"Under"),BE182)</f>
        <v>0.3479166666471023</v>
      </c>
      <c r="BF183" s="18">
        <f>IF(BD183,BF182+E183,BF182)</f>
        <v>471</v>
      </c>
      <c r="BG183" s="10">
        <f>IF(BD183,BG182-E183,BG182)</f>
        <v>249.75000000000023</v>
      </c>
    </row>
    <row r="184" spans="1:59" hidden="1" x14ac:dyDescent="0.25">
      <c r="A184" s="17">
        <f>'St5 Input'!A169</f>
        <v>2</v>
      </c>
      <c r="B184" s="17">
        <f>'St5 Input'!B169</f>
        <v>2180</v>
      </c>
      <c r="C184" s="17" t="str">
        <f>'St5 Input'!C169</f>
        <v xml:space="preserve"> Set and Weld Roof</v>
      </c>
      <c r="D184" s="20">
        <f>'St5 Input'!D169</f>
        <v>45</v>
      </c>
      <c r="E184" s="20">
        <f t="shared" si="93"/>
        <v>22.5</v>
      </c>
      <c r="F184" s="10">
        <f>K184+P184+U184+AE184+AJ184+Z184+AO184+AT184+AY184+BD184</f>
        <v>2</v>
      </c>
      <c r="G184" s="20" t="str">
        <f>'St5 Input'!F169</f>
        <v xml:space="preserve"> LS</v>
      </c>
      <c r="H184" s="19" t="str">
        <f>'St5 Input'!G169</f>
        <v xml:space="preserve"> </v>
      </c>
      <c r="I184" s="8"/>
      <c r="K184" s="10"/>
      <c r="L184" s="8">
        <f t="shared" si="87"/>
        <v>42690.368055555555</v>
      </c>
      <c r="M184" s="10">
        <f t="shared" si="88"/>
        <v>20</v>
      </c>
      <c r="N184" s="10">
        <f t="shared" si="89"/>
        <v>700.75000000000023</v>
      </c>
      <c r="O184" s="12"/>
      <c r="P184" s="10"/>
      <c r="Q184" s="8">
        <f t="shared" si="90"/>
        <v>42690.354166666664</v>
      </c>
      <c r="R184" s="10">
        <f t="shared" si="91"/>
        <v>0</v>
      </c>
      <c r="S184" s="10">
        <f t="shared" si="92"/>
        <v>720.75000000000023</v>
      </c>
      <c r="T184" s="14"/>
      <c r="U184" s="7">
        <v>1</v>
      </c>
      <c r="V184" s="8">
        <f t="shared" si="63"/>
        <v>42690.506249999991</v>
      </c>
      <c r="W184" s="7">
        <f t="shared" si="64"/>
        <v>0</v>
      </c>
      <c r="X184" s="10">
        <f t="shared" si="68"/>
        <v>501.25000000000023</v>
      </c>
      <c r="Y184" s="14"/>
      <c r="Z184" s="7">
        <v>1</v>
      </c>
      <c r="AA184" s="8">
        <f>IF(IF(Z184,1,0),IF(IF(MOD((AA183+TIME(0,E184,0)),1)&gt;D$1,1,0),IF(IF(MOD((AA183+TIME(0,E184,0)),1)&lt;D$4,1,0),AA183+TIME(0,E184,0),(MOD(AA183+TIME(0,E184,0),1)-D$4)+D$1),"Under"),AA183)</f>
        <v>42690.509722222218</v>
      </c>
      <c r="AB184" s="10">
        <f>IF(Z184,AB183+E184,AB183)</f>
        <v>224.5</v>
      </c>
      <c r="AC184" s="10">
        <f>IF(Z184,AC183-E184,AC183)</f>
        <v>496.25000000000023</v>
      </c>
      <c r="AD184" s="14"/>
      <c r="AE184" s="7"/>
      <c r="AF184" s="8">
        <f>IF(IF(AE184,1,0),IF(IF(MOD((AF183+TIME(0,E184,0)),1)&gt;D$1,1,0),IF(IF(MOD((AF183+TIME(0,E184,0)),1)&lt;D$4,1,0),AF183+TIME(0,E184,0),(MOD(AF183+TIME(0,E184,0),1)-D$4)+D$1),"Under"),AF183)</f>
        <v>0.43194444442180807</v>
      </c>
      <c r="AG184" s="7">
        <f>IF(P184,R183+E184,R183)</f>
        <v>0</v>
      </c>
      <c r="AH184" s="10">
        <f>IF(AE184,AH183-E184,AH183)</f>
        <v>128.75000000000023</v>
      </c>
      <c r="AI184" s="14"/>
      <c r="AJ184" s="7"/>
      <c r="AK184" s="8">
        <f>IF(IF(AJ184,1,0),IF(IF(MOD((AK183+TIME(0,E184,0)),1)&gt;D$1,1,0),IF(IF(MOD((AK183+TIME(0,E184,0)),1)&lt;D$4,1,0),AK183+TIME(0,E184,0),(MOD(AK183+TIME(0,E184,0),1)-D$4)+D$1),"Under"),AK183)</f>
        <v>0.4305555555411652</v>
      </c>
      <c r="AL184" s="7">
        <f>IF(AJ184,AL183+E184,AL183)</f>
        <v>590</v>
      </c>
      <c r="AM184" s="10">
        <f>IF(AJ184,AM183-E184,AM183)</f>
        <v>130.75000000000023</v>
      </c>
      <c r="AN184" s="12"/>
      <c r="AO184" s="7"/>
      <c r="AP184" s="15">
        <f>IF(IF(AO184,1,0),IF(IF(MOD((AP183+TIME(0,E184,0)),1)&gt;D$1,1,0),IF(IF(MOD((AP183+TIME(0,E184,0)),1)&lt;D$4,1,0),AP183+TIME(0,E184,0),(MOD(AP183+TIME(0,E184,0),1)-D$4)+D$1),"Under"),AP183)</f>
        <v>0.40486111111515322</v>
      </c>
      <c r="AQ184" s="7">
        <f>IF(AO184,AQ183+E184,AQ183)</f>
        <v>553</v>
      </c>
      <c r="AR184" s="10">
        <f>IF(AO184,AR183-E184,AR183)</f>
        <v>167.75000000000023</v>
      </c>
      <c r="AS184" s="12"/>
      <c r="AT184" s="7"/>
      <c r="AU184" s="8">
        <f>IF(IF(AT184,1,0),IF(IF(MOD((AU183+TIME(0,E184,0)),1)&gt;D$1,1,0),IF(IF(MOD((AU183+TIME(0,E184,0)),1)&lt;D$4,1,0),AU183+TIME(0,E184,0),(MOD(AU183+TIME(0,E184,0),1)-D$4)+D$1),"Under"),AU183)</f>
        <v>0.43819444444864825</v>
      </c>
      <c r="AV184" s="7">
        <f>IF(AT184,AV183+E184,AV183)</f>
        <v>601</v>
      </c>
      <c r="AW184" s="7">
        <f>IF(AT184,AW183-E184,AW183)</f>
        <v>119.75000000000023</v>
      </c>
      <c r="AY184" s="10"/>
      <c r="AZ184" s="8">
        <f>IF(IF(AY184,1,0),IF(IF(MOD((AZ183+TIME(0,E184,0)),1)&gt;D$1,1,0),IF(IF(MOD((AZ183+TIME(0,E184,0)),1)&lt;D$4,1,0),AZ183+TIME(0,E184,0),(MOD(AZ183+TIME(0,E184,0),1)-D$4)+D$1),"Under"),AZ183)</f>
        <v>0.44027777775934529</v>
      </c>
      <c r="BA184" s="7">
        <f>IF(AY184,BA183+E184,BA183)</f>
        <v>604</v>
      </c>
      <c r="BB184" s="10">
        <f>IF(AY184,BB183-E184,BB183)</f>
        <v>116.75000000000023</v>
      </c>
      <c r="BC184"/>
      <c r="BD184" s="10"/>
      <c r="BE184" s="8">
        <f>IF(IF(BD184,1,0),IF(IF(MOD((BE183+TIME(0,E184,0)),1)&gt;D$1,1,0),IF(IF(MOD((BE183+TIME(0,E184,0)),1)&lt;D$4,1,0),BE183+TIME(0,E184,0),(MOD(BE183+TIME(0,E184,0),1)-D$4)+D$1),"Under"),BE183)</f>
        <v>0.3479166666471023</v>
      </c>
      <c r="BF184" s="18">
        <f>IF(BD184,BF183+E184,BF183)</f>
        <v>471</v>
      </c>
      <c r="BG184" s="10">
        <f>IF(BD184,BG183-E184,BG183)</f>
        <v>249.75000000000023</v>
      </c>
    </row>
    <row r="185" spans="1:59" hidden="1" x14ac:dyDescent="0.25">
      <c r="A185" s="17">
        <f>'St5 Input'!A170</f>
        <v>2</v>
      </c>
      <c r="B185" s="17">
        <f>'St5 Input'!B170</f>
        <v>2190</v>
      </c>
      <c r="C185" s="17" t="str">
        <f>'St5 Input'!C170</f>
        <v xml:space="preserve"> Final Weld on Sidewalls</v>
      </c>
      <c r="D185" s="20">
        <f>'St5 Input'!D170</f>
        <v>50</v>
      </c>
      <c r="E185" s="20">
        <f t="shared" si="93"/>
        <v>50</v>
      </c>
      <c r="F185" s="10">
        <f>K185+P185+U185+AE185+AJ185+Z185+AO185+AT185+AY185+BD185</f>
        <v>1</v>
      </c>
      <c r="G185" s="20" t="str">
        <f>'St5 Input'!F170</f>
        <v xml:space="preserve"> LS</v>
      </c>
      <c r="H185" s="19" t="str">
        <f>'St5 Input'!G170</f>
        <v xml:space="preserve"> </v>
      </c>
      <c r="I185" s="8"/>
      <c r="K185" s="10"/>
      <c r="L185" s="8">
        <f t="shared" si="87"/>
        <v>42690.368055555555</v>
      </c>
      <c r="M185" s="10">
        <f t="shared" si="88"/>
        <v>20</v>
      </c>
      <c r="N185" s="10">
        <f t="shared" si="89"/>
        <v>700.75000000000023</v>
      </c>
      <c r="O185" s="12"/>
      <c r="P185" s="10"/>
      <c r="Q185" s="8">
        <f t="shared" si="90"/>
        <v>42690.354166666664</v>
      </c>
      <c r="R185" s="10">
        <f t="shared" si="91"/>
        <v>0</v>
      </c>
      <c r="S185" s="10">
        <f t="shared" si="92"/>
        <v>720.75000000000023</v>
      </c>
      <c r="T185" s="14"/>
      <c r="U185" s="7"/>
      <c r="V185" s="8">
        <f t="shared" si="63"/>
        <v>42690.506249999991</v>
      </c>
      <c r="W185" s="7">
        <f t="shared" si="64"/>
        <v>0</v>
      </c>
      <c r="X185" s="10">
        <f t="shared" si="68"/>
        <v>501.25000000000023</v>
      </c>
      <c r="Y185" s="14"/>
      <c r="Z185" s="7">
        <v>1</v>
      </c>
      <c r="AA185" s="8">
        <f>IF(IF(Z185,1,0),IF(IF(MOD((AA184+TIME(0,E185,0)),1)&gt;D$1,1,0),IF(IF(MOD((AA184+TIME(0,E185,0)),1)&lt;D$4,1,0),AA184+TIME(0,E185,0),(MOD(AA184+TIME(0,E185,0),1)-D$4)+D$1),"Under"),AA184)</f>
        <v>42690.544444444437</v>
      </c>
      <c r="AB185" s="10">
        <f>IF(Z185,AB184+E185,AB184)</f>
        <v>274.5</v>
      </c>
      <c r="AC185" s="10">
        <f>IF(Z185,AC184-E185,AC184)</f>
        <v>446.25000000000023</v>
      </c>
      <c r="AD185" s="14"/>
      <c r="AE185" s="7"/>
      <c r="AF185" s="8">
        <f>IF(IF(AE185,1,0),IF(IF(MOD((AF184+TIME(0,E185,0)),1)&gt;D$1,1,0),IF(IF(MOD((AF184+TIME(0,E185,0)),1)&lt;D$4,1,0),AF184+TIME(0,E185,0),(MOD(AF184+TIME(0,E185,0),1)-D$4)+D$1),"Under"),AF184)</f>
        <v>0.43194444442180807</v>
      </c>
      <c r="AG185" s="7">
        <f>IF(P185,R184+E185,R184)</f>
        <v>0</v>
      </c>
      <c r="AH185" s="10">
        <f>IF(AE185,AH184-E185,AH184)</f>
        <v>128.75000000000023</v>
      </c>
      <c r="AI185" s="14"/>
      <c r="AJ185" s="7"/>
      <c r="AK185" s="8">
        <f>IF(IF(AJ185,1,0),IF(IF(MOD((AK184+TIME(0,E185,0)),1)&gt;D$1,1,0),IF(IF(MOD((AK184+TIME(0,E185,0)),1)&lt;D$4,1,0),AK184+TIME(0,E185,0),(MOD(AK184+TIME(0,E185,0),1)-D$4)+D$1),"Under"),AK184)</f>
        <v>0.4305555555411652</v>
      </c>
      <c r="AL185" s="7">
        <f>IF(AJ185,AL184+E185,AL184)</f>
        <v>590</v>
      </c>
      <c r="AM185" s="10">
        <f>IF(AJ185,AM184-E185,AM184)</f>
        <v>130.75000000000023</v>
      </c>
      <c r="AN185" s="12"/>
      <c r="AO185" s="7"/>
      <c r="AP185" s="15">
        <f>IF(IF(AO185,1,0),IF(IF(MOD((AP184+TIME(0,E185,0)),1)&gt;D$1,1,0),IF(IF(MOD((AP184+TIME(0,E185,0)),1)&lt;D$4,1,0),AP184+TIME(0,E185,0),(MOD(AP184+TIME(0,E185,0),1)-D$4)+D$1),"Under"),AP184)</f>
        <v>0.40486111111515322</v>
      </c>
      <c r="AQ185" s="7">
        <f>IF(AO185,AQ184+E185,AQ184)</f>
        <v>553</v>
      </c>
      <c r="AR185" s="10">
        <f>IF(AO185,AR184-E185,AR184)</f>
        <v>167.75000000000023</v>
      </c>
      <c r="AS185" s="12"/>
      <c r="AT185" s="7"/>
      <c r="AU185" s="8">
        <f>IF(IF(AT185,1,0),IF(IF(MOD((AU184+TIME(0,E185,0)),1)&gt;D$1,1,0),IF(IF(MOD((AU184+TIME(0,E185,0)),1)&lt;D$4,1,0),AU184+TIME(0,E185,0),(MOD(AU184+TIME(0,E185,0),1)-D$4)+D$1),"Under"),AU184)</f>
        <v>0.43819444444864825</v>
      </c>
      <c r="AV185" s="7">
        <f>IF(AT185,AV184+E185,AV184)</f>
        <v>601</v>
      </c>
      <c r="AW185" s="7">
        <f>IF(AT185,AW184-E185,AW184)</f>
        <v>119.75000000000023</v>
      </c>
      <c r="AY185" s="10"/>
      <c r="AZ185" s="8">
        <f>IF(IF(AY185,1,0),IF(IF(MOD((AZ184+TIME(0,E185,0)),1)&gt;D$1,1,0),IF(IF(MOD((AZ184+TIME(0,E185,0)),1)&lt;D$4,1,0),AZ184+TIME(0,E185,0),(MOD(AZ184+TIME(0,E185,0),1)-D$4)+D$1),"Under"),AZ184)</f>
        <v>0.44027777775934529</v>
      </c>
      <c r="BA185" s="7">
        <f>IF(AY185,BA184+E185,BA184)</f>
        <v>604</v>
      </c>
      <c r="BB185" s="10">
        <f>IF(AY185,BB184-E185,BB184)</f>
        <v>116.75000000000023</v>
      </c>
      <c r="BC185"/>
      <c r="BD185" s="10"/>
      <c r="BE185" s="8">
        <f>IF(IF(BD185,1,0),IF(IF(MOD((BE184+TIME(0,E185,0)),1)&gt;D$1,1,0),IF(IF(MOD((BE184+TIME(0,E185,0)),1)&lt;D$4,1,0),BE184+TIME(0,E185,0),(MOD(BE184+TIME(0,E185,0),1)-D$4)+D$1),"Under"),BE184)</f>
        <v>0.3479166666471023</v>
      </c>
      <c r="BF185" s="18">
        <f>IF(BD185,BF184+E185,BF184)</f>
        <v>471</v>
      </c>
      <c r="BG185" s="10">
        <f>IF(BD185,BG184-E185,BG184)</f>
        <v>249.75000000000023</v>
      </c>
    </row>
    <row r="186" spans="1:59" hidden="1" x14ac:dyDescent="0.25">
      <c r="A186" s="17">
        <f>'St5 Input'!A171</f>
        <v>2</v>
      </c>
      <c r="B186" s="17">
        <f>'St5 Input'!B171</f>
        <v>2200</v>
      </c>
      <c r="C186" s="17" t="str">
        <f>'St5 Input'!C171</f>
        <v xml:space="preserve"> final weld on front walls</v>
      </c>
      <c r="D186" s="20">
        <f>'St5 Input'!D171</f>
        <v>20</v>
      </c>
      <c r="E186" s="20">
        <f t="shared" si="93"/>
        <v>20</v>
      </c>
      <c r="F186" s="10">
        <f>K186+P186+U186+AE186+AJ186+Z186+AO186+AT186+AY186+BD186</f>
        <v>1</v>
      </c>
      <c r="G186" s="20" t="str">
        <f>'St5 Input'!F171</f>
        <v xml:space="preserve"> RS</v>
      </c>
      <c r="H186" s="19" t="str">
        <f>'St5 Input'!G171</f>
        <v xml:space="preserve"> </v>
      </c>
      <c r="I186" s="8"/>
      <c r="K186" s="10"/>
      <c r="L186" s="8">
        <f t="shared" si="87"/>
        <v>42690.368055555555</v>
      </c>
      <c r="M186" s="10">
        <f t="shared" si="88"/>
        <v>20</v>
      </c>
      <c r="N186" s="10">
        <f t="shared" si="89"/>
        <v>700.75000000000023</v>
      </c>
      <c r="O186" s="12"/>
      <c r="P186" s="10"/>
      <c r="Q186" s="8">
        <f t="shared" si="90"/>
        <v>42690.354166666664</v>
      </c>
      <c r="R186" s="10">
        <f t="shared" si="91"/>
        <v>0</v>
      </c>
      <c r="S186" s="10">
        <f t="shared" si="92"/>
        <v>720.75000000000023</v>
      </c>
      <c r="T186" s="14"/>
      <c r="U186" s="7"/>
      <c r="V186" s="8">
        <f t="shared" si="63"/>
        <v>42690.506249999991</v>
      </c>
      <c r="W186" s="7">
        <f t="shared" si="64"/>
        <v>0</v>
      </c>
      <c r="X186" s="10">
        <f t="shared" si="68"/>
        <v>501.25000000000023</v>
      </c>
      <c r="Y186" s="14"/>
      <c r="Z186" s="7">
        <v>1</v>
      </c>
      <c r="AA186" s="8">
        <f>IF(IF(Z186,1,0),IF(IF(MOD((AA185+TIME(0,E186,0)),1)&gt;D$1,1,0),IF(IF(MOD((AA185+TIME(0,E186,0)),1)&lt;D$4,1,0),AA185+TIME(0,E186,0),(MOD(AA185+TIME(0,E186,0),1)-D$4)+D$1),"Under"),AA185)</f>
        <v>0.22499999999369411</v>
      </c>
      <c r="AB186" s="10">
        <f>IF(Z186,AB185+E186,AB185)</f>
        <v>294.5</v>
      </c>
      <c r="AC186" s="10">
        <f>IF(Z186,AC185-E186,AC185)</f>
        <v>426.25000000000023</v>
      </c>
      <c r="AD186" s="14"/>
      <c r="AE186" s="7"/>
      <c r="AF186" s="8">
        <f>IF(IF(AE186,1,0),IF(IF(MOD((AF185+TIME(0,E186,0)),1)&gt;D$1,1,0),IF(IF(MOD((AF185+TIME(0,E186,0)),1)&lt;D$4,1,0),AF185+TIME(0,E186,0),(MOD(AF185+TIME(0,E186,0),1)-D$4)+D$1),"Under"),AF185)</f>
        <v>0.43194444442180807</v>
      </c>
      <c r="AG186" s="7">
        <f>IF(P186,R185+E186,R185)</f>
        <v>0</v>
      </c>
      <c r="AH186" s="10">
        <f>IF(AE186,AH185-E186,AH185)</f>
        <v>128.75000000000023</v>
      </c>
      <c r="AI186" s="14"/>
      <c r="AJ186" s="7"/>
      <c r="AK186" s="8">
        <f>IF(IF(AJ186,1,0),IF(IF(MOD((AK185+TIME(0,E186,0)),1)&gt;D$1,1,0),IF(IF(MOD((AK185+TIME(0,E186,0)),1)&lt;D$4,1,0),AK185+TIME(0,E186,0),(MOD(AK185+TIME(0,E186,0),1)-D$4)+D$1),"Under"),AK185)</f>
        <v>0.4305555555411652</v>
      </c>
      <c r="AL186" s="7">
        <f>IF(AJ186,AL185+E186,AL185)</f>
        <v>590</v>
      </c>
      <c r="AM186" s="10">
        <f>IF(AJ186,AM185-E186,AM185)</f>
        <v>130.75000000000023</v>
      </c>
      <c r="AN186" s="12"/>
      <c r="AO186" s="7"/>
      <c r="AP186" s="15">
        <f>IF(IF(AO186,1,0),IF(IF(MOD((AP185+TIME(0,E186,0)),1)&gt;D$1,1,0),IF(IF(MOD((AP185+TIME(0,E186,0)),1)&lt;D$4,1,0),AP185+TIME(0,E186,0),(MOD(AP185+TIME(0,E186,0),1)-D$4)+D$1),"Under"),AP185)</f>
        <v>0.40486111111515322</v>
      </c>
      <c r="AQ186" s="7">
        <f>IF(AO186,AQ185+E186,AQ185)</f>
        <v>553</v>
      </c>
      <c r="AR186" s="10">
        <f>IF(AO186,AR185-E186,AR185)</f>
        <v>167.75000000000023</v>
      </c>
      <c r="AS186" s="12"/>
      <c r="AT186" s="7"/>
      <c r="AU186" s="8">
        <f>IF(IF(AT186,1,0),IF(IF(MOD((AU185+TIME(0,E186,0)),1)&gt;D$1,1,0),IF(IF(MOD((AU185+TIME(0,E186,0)),1)&lt;D$4,1,0),AU185+TIME(0,E186,0),(MOD(AU185+TIME(0,E186,0),1)-D$4)+D$1),"Under"),AU185)</f>
        <v>0.43819444444864825</v>
      </c>
      <c r="AV186" s="7">
        <f>IF(AT186,AV185+E186,AV185)</f>
        <v>601</v>
      </c>
      <c r="AW186" s="7">
        <f>IF(AT186,AW185-E186,AW185)</f>
        <v>119.75000000000023</v>
      </c>
      <c r="AY186" s="10"/>
      <c r="AZ186" s="8">
        <f>IF(IF(AY186,1,0),IF(IF(MOD((AZ185+TIME(0,E186,0)),1)&gt;D$1,1,0),IF(IF(MOD((AZ185+TIME(0,E186,0)),1)&lt;D$4,1,0),AZ185+TIME(0,E186,0),(MOD(AZ185+TIME(0,E186,0),1)-D$4)+D$1),"Under"),AZ185)</f>
        <v>0.44027777775934529</v>
      </c>
      <c r="BA186" s="7">
        <f>IF(AY186,BA185+E186,BA185)</f>
        <v>604</v>
      </c>
      <c r="BB186" s="10">
        <f>IF(AY186,BB185-E186,BB185)</f>
        <v>116.75000000000023</v>
      </c>
      <c r="BC186"/>
      <c r="BD186" s="10"/>
      <c r="BE186" s="8">
        <f>IF(IF(BD186,1,0),IF(IF(MOD((BE185+TIME(0,E186,0)),1)&gt;D$1,1,0),IF(IF(MOD((BE185+TIME(0,E186,0)),1)&lt;D$4,1,0),BE185+TIME(0,E186,0),(MOD(BE185+TIME(0,E186,0),1)-D$4)+D$1),"Under"),BE185)</f>
        <v>0.3479166666471023</v>
      </c>
      <c r="BF186" s="18">
        <f>IF(BD186,BF185+E186,BF185)</f>
        <v>471</v>
      </c>
      <c r="BG186" s="10">
        <f>IF(BD186,BG185-E186,BG185)</f>
        <v>249.75000000000023</v>
      </c>
    </row>
    <row r="187" spans="1:59" hidden="1" x14ac:dyDescent="0.25">
      <c r="A187" s="17">
        <f>'St5 Input'!A172</f>
        <v>2</v>
      </c>
      <c r="B187" s="17">
        <f>'St5 Input'!B172</f>
        <v>2210</v>
      </c>
      <c r="C187" s="17" t="str">
        <f>'St5 Input'!C172</f>
        <v xml:space="preserve"> Drill Holes for Wiring</v>
      </c>
      <c r="D187" s="20">
        <f>'St5 Input'!D172</f>
        <v>40</v>
      </c>
      <c r="E187" s="20">
        <f t="shared" si="93"/>
        <v>40</v>
      </c>
      <c r="F187" s="10">
        <f>K187+P187+U187+AE187+AJ187+Z187+AO187+AT187+AY187+BD187</f>
        <v>1</v>
      </c>
      <c r="G187" s="20" t="str">
        <f>'St5 Input'!F172</f>
        <v xml:space="preserve"> RS</v>
      </c>
      <c r="H187" s="19" t="str">
        <f>'St5 Input'!G172</f>
        <v xml:space="preserve"> </v>
      </c>
      <c r="I187" s="8"/>
      <c r="K187" s="10"/>
      <c r="L187" s="8">
        <f t="shared" si="87"/>
        <v>42690.368055555555</v>
      </c>
      <c r="M187" s="10">
        <f t="shared" si="88"/>
        <v>20</v>
      </c>
      <c r="N187" s="10">
        <f t="shared" si="89"/>
        <v>700.75000000000023</v>
      </c>
      <c r="O187" s="12"/>
      <c r="P187" s="10"/>
      <c r="Q187" s="8">
        <f t="shared" si="90"/>
        <v>42690.354166666664</v>
      </c>
      <c r="R187" s="10">
        <f t="shared" si="91"/>
        <v>0</v>
      </c>
      <c r="S187" s="10">
        <f t="shared" si="92"/>
        <v>720.75000000000023</v>
      </c>
      <c r="T187" s="14"/>
      <c r="U187" s="7"/>
      <c r="V187" s="8">
        <f t="shared" si="63"/>
        <v>42690.506249999991</v>
      </c>
      <c r="W187" s="7">
        <f t="shared" si="64"/>
        <v>0</v>
      </c>
      <c r="X187" s="10">
        <f t="shared" si="68"/>
        <v>501.25000000000023</v>
      </c>
      <c r="Y187" s="14"/>
      <c r="Z187" s="7">
        <v>1</v>
      </c>
      <c r="AA187" s="8">
        <f>IF(IF(Z187,1,0),IF(IF(MOD((AA186+TIME(0,E187,0)),1)&gt;D$1,1,0),IF(IF(MOD((AA186+TIME(0,E187,0)),1)&lt;D$4,1,0),AA186+TIME(0,E187,0),(MOD(AA186+TIME(0,E187,0),1)-D$4)+D$1),"Under"),AA186)</f>
        <v>0.25277777777147187</v>
      </c>
      <c r="AB187" s="10">
        <f>IF(Z187,AB186+E187,AB186)</f>
        <v>334.5</v>
      </c>
      <c r="AC187" s="10">
        <f>IF(Z187,AC186-E187,AC186)</f>
        <v>386.25000000000023</v>
      </c>
      <c r="AD187" s="14"/>
      <c r="AE187" s="7"/>
      <c r="AF187" s="8">
        <f>IF(IF(AE187,1,0),IF(IF(MOD((AF186+TIME(0,E187,0)),1)&gt;D$1,1,0),IF(IF(MOD((AF186+TIME(0,E187,0)),1)&lt;D$4,1,0),AF186+TIME(0,E187,0),(MOD(AF186+TIME(0,E187,0),1)-D$4)+D$1),"Under"),AF186)</f>
        <v>0.43194444442180807</v>
      </c>
      <c r="AG187" s="7">
        <f>IF(P187,R186+E187,R186)</f>
        <v>0</v>
      </c>
      <c r="AH187" s="10">
        <f>IF(AE187,AH186-E187,AH186)</f>
        <v>128.75000000000023</v>
      </c>
      <c r="AI187" s="14"/>
      <c r="AJ187" s="7"/>
      <c r="AK187" s="8">
        <f>IF(IF(AJ187,1,0),IF(IF(MOD((AK186+TIME(0,E187,0)),1)&gt;D$1,1,0),IF(IF(MOD((AK186+TIME(0,E187,0)),1)&lt;D$4,1,0),AK186+TIME(0,E187,0),(MOD(AK186+TIME(0,E187,0),1)-D$4)+D$1),"Under"),AK186)</f>
        <v>0.4305555555411652</v>
      </c>
      <c r="AL187" s="7">
        <f>IF(AJ187,AL186+E187,AL186)</f>
        <v>590</v>
      </c>
      <c r="AM187" s="10">
        <f>IF(AJ187,AM186-E187,AM186)</f>
        <v>130.75000000000023</v>
      </c>
      <c r="AN187" s="12"/>
      <c r="AO187" s="7"/>
      <c r="AP187" s="15">
        <f>IF(IF(AO187,1,0),IF(IF(MOD((AP186+TIME(0,E187,0)),1)&gt;D$1,1,0),IF(IF(MOD((AP186+TIME(0,E187,0)),1)&lt;D$4,1,0),AP186+TIME(0,E187,0),(MOD(AP186+TIME(0,E187,0),1)-D$4)+D$1),"Under"),AP186)</f>
        <v>0.40486111111515322</v>
      </c>
      <c r="AQ187" s="7">
        <f>IF(AO187,AQ186+E187,AQ186)</f>
        <v>553</v>
      </c>
      <c r="AR187" s="10">
        <f>IF(AO187,AR186-E187,AR186)</f>
        <v>167.75000000000023</v>
      </c>
      <c r="AS187" s="12"/>
      <c r="AT187" s="7"/>
      <c r="AU187" s="8">
        <f>IF(IF(AT187,1,0),IF(IF(MOD((AU186+TIME(0,E187,0)),1)&gt;D$1,1,0),IF(IF(MOD((AU186+TIME(0,E187,0)),1)&lt;D$4,1,0),AU186+TIME(0,E187,0),(MOD(AU186+TIME(0,E187,0),1)-D$4)+D$1),"Under"),AU186)</f>
        <v>0.43819444444864825</v>
      </c>
      <c r="AV187" s="7">
        <f>IF(AT187,AV186+E187,AV186)</f>
        <v>601</v>
      </c>
      <c r="AW187" s="7">
        <f>IF(AT187,AW186-E187,AW186)</f>
        <v>119.75000000000023</v>
      </c>
      <c r="AY187" s="10"/>
      <c r="AZ187" s="8">
        <f>IF(IF(AY187,1,0),IF(IF(MOD((AZ186+TIME(0,E187,0)),1)&gt;D$1,1,0),IF(IF(MOD((AZ186+TIME(0,E187,0)),1)&lt;D$4,1,0),AZ186+TIME(0,E187,0),(MOD(AZ186+TIME(0,E187,0),1)-D$4)+D$1),"Under"),AZ186)</f>
        <v>0.44027777775934529</v>
      </c>
      <c r="BA187" s="7">
        <f>IF(AY187,BA186+E187,BA186)</f>
        <v>604</v>
      </c>
      <c r="BB187" s="10">
        <f>IF(AY187,BB186-E187,BB186)</f>
        <v>116.75000000000023</v>
      </c>
      <c r="BC187"/>
      <c r="BD187" s="10"/>
      <c r="BE187" s="8">
        <f>IF(IF(BD187,1,0),IF(IF(MOD((BE186+TIME(0,E187,0)),1)&gt;D$1,1,0),IF(IF(MOD((BE186+TIME(0,E187,0)),1)&lt;D$4,1,0),BE186+TIME(0,E187,0),(MOD(BE186+TIME(0,E187,0),1)-D$4)+D$1),"Under"),BE186)</f>
        <v>0.3479166666471023</v>
      </c>
      <c r="BF187" s="18">
        <f>IF(BD187,BF186+E187,BF186)</f>
        <v>471</v>
      </c>
      <c r="BG187" s="10">
        <f>IF(BD187,BG186-E187,BG186)</f>
        <v>249.75000000000023</v>
      </c>
    </row>
    <row r="188" spans="1:59" hidden="1" x14ac:dyDescent="0.25">
      <c r="A188" s="17">
        <f>'St5 Input'!A173</f>
        <v>2</v>
      </c>
      <c r="B188" s="17">
        <f>'St5 Input'!B173</f>
        <v>2220</v>
      </c>
      <c r="C188" s="17" t="str">
        <f>'St5 Input'!C173</f>
        <v xml:space="preserve"> Grommet All Holes Where Needed</v>
      </c>
      <c r="D188" s="20">
        <f>'St5 Input'!D173</f>
        <v>10</v>
      </c>
      <c r="E188" s="20">
        <f t="shared" si="93"/>
        <v>10</v>
      </c>
      <c r="F188" s="10">
        <f>K188+P188+U188+AE188+AJ188+Z188+AO188+AT188+AY188+BD188</f>
        <v>1</v>
      </c>
      <c r="G188" s="20" t="str">
        <f>'St5 Input'!F173</f>
        <v xml:space="preserve"> RS</v>
      </c>
      <c r="H188" s="19" t="str">
        <f>'St5 Input'!G173</f>
        <v xml:space="preserve"> </v>
      </c>
      <c r="I188" s="8"/>
      <c r="K188" s="10"/>
      <c r="L188" s="8">
        <f t="shared" si="87"/>
        <v>42690.368055555555</v>
      </c>
      <c r="M188" s="10">
        <f t="shared" si="88"/>
        <v>20</v>
      </c>
      <c r="N188" s="10">
        <f t="shared" si="89"/>
        <v>700.75000000000023</v>
      </c>
      <c r="O188" s="12"/>
      <c r="P188" s="10"/>
      <c r="Q188" s="8">
        <f t="shared" si="90"/>
        <v>42690.354166666664</v>
      </c>
      <c r="R188" s="10">
        <f t="shared" si="91"/>
        <v>0</v>
      </c>
      <c r="S188" s="10">
        <f t="shared" si="92"/>
        <v>720.75000000000023</v>
      </c>
      <c r="T188" s="14"/>
      <c r="U188" s="7"/>
      <c r="V188" s="8">
        <f t="shared" si="63"/>
        <v>42690.506249999991</v>
      </c>
      <c r="W188" s="7">
        <f t="shared" si="64"/>
        <v>0</v>
      </c>
      <c r="X188" s="10">
        <f t="shared" si="68"/>
        <v>501.25000000000023</v>
      </c>
      <c r="Y188" s="14"/>
      <c r="Z188" s="7">
        <v>1</v>
      </c>
      <c r="AA188" s="8">
        <f>IF(IF(Z188,1,0),IF(IF(MOD((AA187+TIME(0,E188,0)),1)&gt;D$1,1,0),IF(IF(MOD((AA187+TIME(0,E188,0)),1)&lt;D$4,1,0),AA187+TIME(0,E188,0),(MOD(AA187+TIME(0,E188,0),1)-D$4)+D$1),"Under"),AA187)</f>
        <v>0.25972222221591629</v>
      </c>
      <c r="AB188" s="10">
        <f>IF(Z188,AB187+E188,AB187)</f>
        <v>344.5</v>
      </c>
      <c r="AC188" s="10">
        <f>IF(Z188,AC187-E188,AC187)</f>
        <v>376.25000000000023</v>
      </c>
      <c r="AD188" s="14"/>
      <c r="AE188" s="7"/>
      <c r="AF188" s="8">
        <f>IF(IF(AE188,1,0),IF(IF(MOD((AF187+TIME(0,E188,0)),1)&gt;D$1,1,0),IF(IF(MOD((AF187+TIME(0,E188,0)),1)&lt;D$4,1,0),AF187+TIME(0,E188,0),(MOD(AF187+TIME(0,E188,0),1)-D$4)+D$1),"Under"),AF187)</f>
        <v>0.43194444442180807</v>
      </c>
      <c r="AG188" s="7">
        <f>IF(P188,R187+E188,R187)</f>
        <v>0</v>
      </c>
      <c r="AH188" s="10">
        <f>IF(AE188,AH187-E188,AH187)</f>
        <v>128.75000000000023</v>
      </c>
      <c r="AI188" s="14"/>
      <c r="AJ188" s="7"/>
      <c r="AK188" s="8">
        <f>IF(IF(AJ188,1,0),IF(IF(MOD((AK187+TIME(0,E188,0)),1)&gt;D$1,1,0),IF(IF(MOD((AK187+TIME(0,E188,0)),1)&lt;D$4,1,0),AK187+TIME(0,E188,0),(MOD(AK187+TIME(0,E188,0),1)-D$4)+D$1),"Under"),AK187)</f>
        <v>0.4305555555411652</v>
      </c>
      <c r="AL188" s="7">
        <f>IF(AJ188,AL187+E188,AL187)</f>
        <v>590</v>
      </c>
      <c r="AM188" s="10">
        <f>IF(AJ188,AM187-E188,AM187)</f>
        <v>130.75000000000023</v>
      </c>
      <c r="AN188" s="12"/>
      <c r="AO188" s="7"/>
      <c r="AP188" s="15">
        <f>IF(IF(AO188,1,0),IF(IF(MOD((AP187+TIME(0,E188,0)),1)&gt;D$1,1,0),IF(IF(MOD((AP187+TIME(0,E188,0)),1)&lt;D$4,1,0),AP187+TIME(0,E188,0),(MOD(AP187+TIME(0,E188,0),1)-D$4)+D$1),"Under"),AP187)</f>
        <v>0.40486111111515322</v>
      </c>
      <c r="AQ188" s="7">
        <f>IF(AO188,AQ187+E188,AQ187)</f>
        <v>553</v>
      </c>
      <c r="AR188" s="10">
        <f>IF(AO188,AR187-E188,AR187)</f>
        <v>167.75000000000023</v>
      </c>
      <c r="AS188" s="12"/>
      <c r="AT188" s="7"/>
      <c r="AU188" s="8">
        <f>IF(IF(AT188,1,0),IF(IF(MOD((AU187+TIME(0,E188,0)),1)&gt;D$1,1,0),IF(IF(MOD((AU187+TIME(0,E188,0)),1)&lt;D$4,1,0),AU187+TIME(0,E188,0),(MOD(AU187+TIME(0,E188,0),1)-D$4)+D$1),"Under"),AU187)</f>
        <v>0.43819444444864825</v>
      </c>
      <c r="AV188" s="7">
        <f>IF(AT188,AV187+E188,AV187)</f>
        <v>601</v>
      </c>
      <c r="AW188" s="7">
        <f>IF(AT188,AW187-E188,AW187)</f>
        <v>119.75000000000023</v>
      </c>
      <c r="AY188" s="10"/>
      <c r="AZ188" s="8">
        <f>IF(IF(AY188,1,0),IF(IF(MOD((AZ187+TIME(0,E188,0)),1)&gt;D$1,1,0),IF(IF(MOD((AZ187+TIME(0,E188,0)),1)&lt;D$4,1,0),AZ187+TIME(0,E188,0),(MOD(AZ187+TIME(0,E188,0),1)-D$4)+D$1),"Under"),AZ187)</f>
        <v>0.44027777775934529</v>
      </c>
      <c r="BA188" s="7">
        <f>IF(AY188,BA187+E188,BA187)</f>
        <v>604</v>
      </c>
      <c r="BB188" s="10">
        <f>IF(AY188,BB187-E188,BB187)</f>
        <v>116.75000000000023</v>
      </c>
      <c r="BC188"/>
      <c r="BD188" s="10"/>
      <c r="BE188" s="8">
        <f>IF(IF(BD188,1,0),IF(IF(MOD((BE187+TIME(0,E188,0)),1)&gt;D$1,1,0),IF(IF(MOD((BE187+TIME(0,E188,0)),1)&lt;D$4,1,0),BE187+TIME(0,E188,0),(MOD(BE187+TIME(0,E188,0),1)-D$4)+D$1),"Under"),BE187)</f>
        <v>0.3479166666471023</v>
      </c>
      <c r="BF188" s="18">
        <f>IF(BD188,BF187+E188,BF187)</f>
        <v>471</v>
      </c>
      <c r="BG188" s="10">
        <f>IF(BD188,BG187-E188,BG187)</f>
        <v>249.75000000000023</v>
      </c>
    </row>
    <row r="189" spans="1:59" hidden="1" x14ac:dyDescent="0.25">
      <c r="A189" s="17">
        <f>'St5 Input'!A174</f>
        <v>2</v>
      </c>
      <c r="B189" s="17">
        <f>'St5 Input'!B174</f>
        <v>2600</v>
      </c>
      <c r="C189" s="17" t="str">
        <f>'St5 Input'!C174</f>
        <v xml:space="preserve"> Install Ground Wires</v>
      </c>
      <c r="D189" s="20">
        <f>'St5 Input'!D174</f>
        <v>10</v>
      </c>
      <c r="E189" s="20">
        <f t="shared" si="93"/>
        <v>10</v>
      </c>
      <c r="F189" s="10">
        <f>K189+P189+U189+AE189+AJ189+Z189+AO189+AT189+AY189+BD189</f>
        <v>1</v>
      </c>
      <c r="G189" s="20" t="str">
        <f>'St5 Input'!F174</f>
        <v xml:space="preserve"> RS</v>
      </c>
      <c r="H189" s="19" t="str">
        <f>'St5 Input'!G174</f>
        <v xml:space="preserve"> </v>
      </c>
      <c r="I189" s="8"/>
      <c r="K189" s="10"/>
      <c r="L189" s="8">
        <f t="shared" si="87"/>
        <v>42690.368055555555</v>
      </c>
      <c r="M189" s="10">
        <f t="shared" si="88"/>
        <v>20</v>
      </c>
      <c r="N189" s="10">
        <f t="shared" si="89"/>
        <v>700.75000000000023</v>
      </c>
      <c r="O189" s="12"/>
      <c r="P189" s="10"/>
      <c r="Q189" s="8">
        <f t="shared" si="90"/>
        <v>42690.354166666664</v>
      </c>
      <c r="R189" s="10">
        <f t="shared" si="91"/>
        <v>0</v>
      </c>
      <c r="S189" s="10">
        <f t="shared" si="92"/>
        <v>720.75000000000023</v>
      </c>
      <c r="T189" s="14"/>
      <c r="U189" s="7">
        <v>1</v>
      </c>
      <c r="V189" s="8">
        <f t="shared" si="63"/>
        <v>42690.513194444437</v>
      </c>
      <c r="W189" s="7">
        <f t="shared" si="64"/>
        <v>0</v>
      </c>
      <c r="X189" s="10">
        <f t="shared" si="68"/>
        <v>491.25000000000023</v>
      </c>
      <c r="Y189" s="14"/>
      <c r="Z189" s="7"/>
      <c r="AA189" s="8">
        <f>IF(IF(Z189,1,0),IF(IF(MOD((AA188+TIME(0,E189,0)),1)&gt;D$1,1,0),IF(IF(MOD((AA188+TIME(0,E189,0)),1)&lt;D$4,1,0),AA188+TIME(0,E189,0),(MOD(AA188+TIME(0,E189,0),1)-D$4)+D$1),"Under"),AA188)</f>
        <v>0.25972222221591629</v>
      </c>
      <c r="AB189" s="10">
        <f>IF(Z189,AB188+E189,AB188)</f>
        <v>344.5</v>
      </c>
      <c r="AC189" s="10">
        <f>IF(Z189,AC188-E189,AC188)</f>
        <v>376.25000000000023</v>
      </c>
      <c r="AD189" s="14"/>
      <c r="AE189" s="7"/>
      <c r="AF189" s="8">
        <f>IF(IF(AE189,1,0),IF(IF(MOD((AF188+TIME(0,E189,0)),1)&gt;D$1,1,0),IF(IF(MOD((AF188+TIME(0,E189,0)),1)&lt;D$4,1,0),AF188+TIME(0,E189,0),(MOD(AF188+TIME(0,E189,0),1)-D$4)+D$1),"Under"),AF188)</f>
        <v>0.43194444442180807</v>
      </c>
      <c r="AG189" s="7">
        <f>IF(P189,R188+E189,R188)</f>
        <v>0</v>
      </c>
      <c r="AH189" s="10">
        <f>IF(AE189,AH188-E189,AH188)</f>
        <v>128.75000000000023</v>
      </c>
      <c r="AI189" s="14"/>
      <c r="AJ189" s="7"/>
      <c r="AK189" s="8">
        <f>IF(IF(AJ189,1,0),IF(IF(MOD((AK188+TIME(0,E189,0)),1)&gt;D$1,1,0),IF(IF(MOD((AK188+TIME(0,E189,0)),1)&lt;D$4,1,0),AK188+TIME(0,E189,0),(MOD(AK188+TIME(0,E189,0),1)-D$4)+D$1),"Under"),AK188)</f>
        <v>0.4305555555411652</v>
      </c>
      <c r="AL189" s="7">
        <f>IF(AJ189,AL188+E189,AL188)</f>
        <v>590</v>
      </c>
      <c r="AM189" s="10">
        <f>IF(AJ189,AM188-E189,AM188)</f>
        <v>130.75000000000023</v>
      </c>
      <c r="AN189" s="12"/>
      <c r="AO189" s="7"/>
      <c r="AP189" s="15">
        <f>IF(IF(AO189,1,0),IF(IF(MOD((AP188+TIME(0,E189,0)),1)&gt;D$1,1,0),IF(IF(MOD((AP188+TIME(0,E189,0)),1)&lt;D$4,1,0),AP188+TIME(0,E189,0),(MOD(AP188+TIME(0,E189,0),1)-D$4)+D$1),"Under"),AP188)</f>
        <v>0.40486111111515322</v>
      </c>
      <c r="AQ189" s="7">
        <f>IF(AO189,AQ188+E189,AQ188)</f>
        <v>553</v>
      </c>
      <c r="AR189" s="10">
        <f>IF(AO189,AR188-E189,AR188)</f>
        <v>167.75000000000023</v>
      </c>
      <c r="AS189" s="12"/>
      <c r="AT189" s="7"/>
      <c r="AU189" s="8">
        <f>IF(IF(AT189,1,0),IF(IF(MOD((AU188+TIME(0,E189,0)),1)&gt;D$1,1,0),IF(IF(MOD((AU188+TIME(0,E189,0)),1)&lt;D$4,1,0),AU188+TIME(0,E189,0),(MOD(AU188+TIME(0,E189,0),1)-D$4)+D$1),"Under"),AU188)</f>
        <v>0.43819444444864825</v>
      </c>
      <c r="AV189" s="7">
        <f>IF(AT189,AV188+E189,AV188)</f>
        <v>601</v>
      </c>
      <c r="AW189" s="7">
        <f>IF(AT189,AW188-E189,AW188)</f>
        <v>119.75000000000023</v>
      </c>
      <c r="AY189" s="10"/>
      <c r="AZ189" s="8">
        <f>IF(IF(AY189,1,0),IF(IF(MOD((AZ188+TIME(0,E189,0)),1)&gt;D$1,1,0),IF(IF(MOD((AZ188+TIME(0,E189,0)),1)&lt;D$4,1,0),AZ188+TIME(0,E189,0),(MOD(AZ188+TIME(0,E189,0),1)-D$4)+D$1),"Under"),AZ188)</f>
        <v>0.44027777775934529</v>
      </c>
      <c r="BA189" s="7">
        <f>IF(AY189,BA188+E189,BA188)</f>
        <v>604</v>
      </c>
      <c r="BB189" s="10">
        <f>IF(AY189,BB188-E189,BB188)</f>
        <v>116.75000000000023</v>
      </c>
      <c r="BC189"/>
      <c r="BD189" s="10"/>
      <c r="BE189" s="8">
        <f>IF(IF(BD189,1,0),IF(IF(MOD((BE188+TIME(0,E189,0)),1)&gt;D$1,1,0),IF(IF(MOD((BE188+TIME(0,E189,0)),1)&lt;D$4,1,0),BE188+TIME(0,E189,0),(MOD(BE188+TIME(0,E189,0),1)-D$4)+D$1),"Under"),BE188)</f>
        <v>0.3479166666471023</v>
      </c>
      <c r="BF189" s="18">
        <f>IF(BD189,BF188+E189,BF188)</f>
        <v>471</v>
      </c>
      <c r="BG189" s="10">
        <f>IF(BD189,BG188-E189,BG188)</f>
        <v>249.75000000000023</v>
      </c>
    </row>
    <row r="190" spans="1:59" hidden="1" x14ac:dyDescent="0.25">
      <c r="A190" s="17">
        <f>'St5 Input'!A175</f>
        <v>2</v>
      </c>
      <c r="B190" s="17">
        <f>'St5 Input'!B175</f>
        <v>2230</v>
      </c>
      <c r="C190" s="17" t="str">
        <f>'St5 Input'!C175</f>
        <v xml:space="preserve"> Rough Wire Unit (Front Bedroom: 4.5 hrs)</v>
      </c>
      <c r="D190" s="20">
        <f>'St5 Input'!D175</f>
        <v>150</v>
      </c>
      <c r="E190" s="20">
        <f t="shared" si="93"/>
        <v>150</v>
      </c>
      <c r="F190" s="10">
        <f>K190+P190+U190+AE190+AJ190+Z190+AO190+AT190+AY190+BD190</f>
        <v>1</v>
      </c>
      <c r="G190" s="20" t="str">
        <f>'St5 Input'!F175</f>
        <v xml:space="preserve"> BM</v>
      </c>
      <c r="H190" s="19" t="str">
        <f>'St5 Input'!G175</f>
        <v xml:space="preserve"> </v>
      </c>
      <c r="I190" s="8"/>
      <c r="K190" s="10"/>
      <c r="L190" s="8">
        <f t="shared" si="87"/>
        <v>42690.368055555555</v>
      </c>
      <c r="M190" s="10">
        <f t="shared" si="88"/>
        <v>20</v>
      </c>
      <c r="N190" s="10">
        <f t="shared" si="89"/>
        <v>700.75000000000023</v>
      </c>
      <c r="O190" s="12"/>
      <c r="P190" s="10"/>
      <c r="Q190" s="8">
        <f t="shared" si="90"/>
        <v>42690.354166666664</v>
      </c>
      <c r="R190" s="10">
        <f t="shared" si="91"/>
        <v>0</v>
      </c>
      <c r="S190" s="10">
        <f t="shared" si="92"/>
        <v>720.75000000000023</v>
      </c>
      <c r="T190" s="14"/>
      <c r="U190" s="7">
        <v>1</v>
      </c>
      <c r="V190" s="8">
        <f t="shared" si="63"/>
        <v>0.28402777776742971</v>
      </c>
      <c r="W190" s="7">
        <f t="shared" si="64"/>
        <v>0</v>
      </c>
      <c r="X190" s="10">
        <f t="shared" si="68"/>
        <v>341.25000000000023</v>
      </c>
      <c r="Y190" s="14"/>
      <c r="Z190" s="7"/>
      <c r="AA190" s="8">
        <f>IF(IF(Z190,1,0),IF(IF(MOD((AA189+TIME(0,E190,0)),1)&gt;D$1,1,0),IF(IF(MOD((AA189+TIME(0,E190,0)),1)&lt;D$4,1,0),AA189+TIME(0,E190,0),(MOD(AA189+TIME(0,E190,0),1)-D$4)+D$1),"Under"),AA189)</f>
        <v>0.25972222221591629</v>
      </c>
      <c r="AB190" s="10">
        <f>IF(Z190,AB189+E190,AB189)</f>
        <v>344.5</v>
      </c>
      <c r="AC190" s="10">
        <f>IF(Z190,AC189-E190,AC189)</f>
        <v>376.25000000000023</v>
      </c>
      <c r="AD190" s="14"/>
      <c r="AE190" s="7"/>
      <c r="AF190" s="8">
        <f>IF(IF(AE190,1,0),IF(IF(MOD((AF189+TIME(0,E190,0)),1)&gt;D$1,1,0),IF(IF(MOD((AF189+TIME(0,E190,0)),1)&lt;D$4,1,0),AF189+TIME(0,E190,0),(MOD(AF189+TIME(0,E190,0),1)-D$4)+D$1),"Under"),AF189)</f>
        <v>0.43194444442180807</v>
      </c>
      <c r="AG190" s="7">
        <f>IF(P190,R189+E190,R189)</f>
        <v>0</v>
      </c>
      <c r="AH190" s="10">
        <f>IF(AE190,AH189-E190,AH189)</f>
        <v>128.75000000000023</v>
      </c>
      <c r="AI190" s="14"/>
      <c r="AJ190" s="7"/>
      <c r="AK190" s="8">
        <f>IF(IF(AJ190,1,0),IF(IF(MOD((AK189+TIME(0,E190,0)),1)&gt;D$1,1,0),IF(IF(MOD((AK189+TIME(0,E190,0)),1)&lt;D$4,1,0),AK189+TIME(0,E190,0),(MOD(AK189+TIME(0,E190,0),1)-D$4)+D$1),"Under"),AK189)</f>
        <v>0.4305555555411652</v>
      </c>
      <c r="AL190" s="7">
        <f>IF(AJ190,AL189+E190,AL189)</f>
        <v>590</v>
      </c>
      <c r="AM190" s="10">
        <f>IF(AJ190,AM189-E190,AM189)</f>
        <v>130.75000000000023</v>
      </c>
      <c r="AN190" s="12"/>
      <c r="AO190" s="7"/>
      <c r="AP190" s="15">
        <f>IF(IF(AO190,1,0),IF(IF(MOD((AP189+TIME(0,E190,0)),1)&gt;D$1,1,0),IF(IF(MOD((AP189+TIME(0,E190,0)),1)&lt;D$4,1,0),AP189+TIME(0,E190,0),(MOD(AP189+TIME(0,E190,0),1)-D$4)+D$1),"Under"),AP189)</f>
        <v>0.40486111111515322</v>
      </c>
      <c r="AQ190" s="7">
        <f>IF(AO190,AQ189+E190,AQ189)</f>
        <v>553</v>
      </c>
      <c r="AR190" s="10">
        <f>IF(AO190,AR189-E190,AR189)</f>
        <v>167.75000000000023</v>
      </c>
      <c r="AS190" s="12"/>
      <c r="AT190" s="7"/>
      <c r="AU190" s="8">
        <f>IF(IF(AT190,1,0),IF(IF(MOD((AU189+TIME(0,E190,0)),1)&gt;D$1,1,0),IF(IF(MOD((AU189+TIME(0,E190,0)),1)&lt;D$4,1,0),AU189+TIME(0,E190,0),(MOD(AU189+TIME(0,E190,0),1)-D$4)+D$1),"Under"),AU189)</f>
        <v>0.43819444444864825</v>
      </c>
      <c r="AV190" s="7">
        <f>IF(AT190,AV189+E190,AV189)</f>
        <v>601</v>
      </c>
      <c r="AW190" s="7">
        <f>IF(AT190,AW189-E190,AW189)</f>
        <v>119.75000000000023</v>
      </c>
      <c r="AY190" s="10"/>
      <c r="AZ190" s="8">
        <f>IF(IF(AY190,1,0),IF(IF(MOD((AZ189+TIME(0,E190,0)),1)&gt;D$1,1,0),IF(IF(MOD((AZ189+TIME(0,E190,0)),1)&lt;D$4,1,0),AZ189+TIME(0,E190,0),(MOD(AZ189+TIME(0,E190,0),1)-D$4)+D$1),"Under"),AZ189)</f>
        <v>0.44027777775934529</v>
      </c>
      <c r="BA190" s="7">
        <f>IF(AY190,BA189+E190,BA189)</f>
        <v>604</v>
      </c>
      <c r="BB190" s="10">
        <f>IF(AY190,BB189-E190,BB189)</f>
        <v>116.75000000000023</v>
      </c>
      <c r="BC190"/>
      <c r="BD190" s="10"/>
      <c r="BE190" s="8">
        <f>IF(IF(BD190,1,0),IF(IF(MOD((BE189+TIME(0,E190,0)),1)&gt;D$1,1,0),IF(IF(MOD((BE189+TIME(0,E190,0)),1)&lt;D$4,1,0),BE189+TIME(0,E190,0),(MOD(BE189+TIME(0,E190,0),1)-D$4)+D$1),"Under"),BE189)</f>
        <v>0.3479166666471023</v>
      </c>
      <c r="BF190" s="18">
        <f>IF(BD190,BF189+E190,BF189)</f>
        <v>471</v>
      </c>
      <c r="BG190" s="10">
        <f>IF(BD190,BG189-E190,BG189)</f>
        <v>249.75000000000023</v>
      </c>
    </row>
    <row r="191" spans="1:59" hidden="1" x14ac:dyDescent="0.25">
      <c r="A191" s="17">
        <f>'St5 Input'!A176</f>
        <v>2</v>
      </c>
      <c r="B191" s="17">
        <f>'St5 Input'!B176</f>
        <v>2300</v>
      </c>
      <c r="C191" s="17" t="str">
        <f>'St5 Input'!C176</f>
        <v xml:space="preserve"> Dinette RS - Rear</v>
      </c>
      <c r="D191" s="20">
        <f>'St5 Input'!D176</f>
        <v>1</v>
      </c>
      <c r="E191" s="20">
        <f t="shared" si="93"/>
        <v>1</v>
      </c>
      <c r="F191" s="10">
        <f>K191+P191+U191+AE191+AJ191+Z191+AO191+AT191+AY191+BD191</f>
        <v>1</v>
      </c>
      <c r="G191" s="20" t="str">
        <f>'St5 Input'!F176</f>
        <v xml:space="preserve"> </v>
      </c>
      <c r="H191" s="19" t="str">
        <f>'St5 Input'!G176</f>
        <v xml:space="preserve"> </v>
      </c>
      <c r="I191" s="8"/>
      <c r="K191" s="10"/>
      <c r="L191" s="8">
        <f t="shared" si="87"/>
        <v>42690.368055555555</v>
      </c>
      <c r="M191" s="10">
        <f t="shared" si="88"/>
        <v>20</v>
      </c>
      <c r="N191" s="10">
        <f t="shared" si="89"/>
        <v>700.75000000000023</v>
      </c>
      <c r="O191" s="12"/>
      <c r="P191" s="10"/>
      <c r="Q191" s="8">
        <f t="shared" si="90"/>
        <v>42690.354166666664</v>
      </c>
      <c r="R191" s="10">
        <f t="shared" si="91"/>
        <v>0</v>
      </c>
      <c r="S191" s="10">
        <f t="shared" si="92"/>
        <v>720.75000000000023</v>
      </c>
      <c r="T191" s="14"/>
      <c r="U191" s="7">
        <v>1</v>
      </c>
      <c r="V191" s="8">
        <f t="shared" si="63"/>
        <v>0.28472222221187415</v>
      </c>
      <c r="W191" s="7">
        <f t="shared" si="64"/>
        <v>0</v>
      </c>
      <c r="X191" s="10">
        <f t="shared" si="68"/>
        <v>340.25000000000023</v>
      </c>
      <c r="Y191" s="14"/>
      <c r="Z191" s="7"/>
      <c r="AA191" s="8">
        <f>IF(IF(Z191,1,0),IF(IF(MOD((AA190+TIME(0,E191,0)),1)&gt;D$1,1,0),IF(IF(MOD((AA190+TIME(0,E191,0)),1)&lt;D$4,1,0),AA190+TIME(0,E191,0),(MOD(AA190+TIME(0,E191,0),1)-D$4)+D$1),"Under"),AA190)</f>
        <v>0.25972222221591629</v>
      </c>
      <c r="AB191" s="10">
        <f>IF(Z191,AB190+E191,AB190)</f>
        <v>344.5</v>
      </c>
      <c r="AC191" s="10">
        <f>IF(Z191,AC190-E191,AC190)</f>
        <v>376.25000000000023</v>
      </c>
      <c r="AD191" s="14"/>
      <c r="AE191" s="7"/>
      <c r="AF191" s="8">
        <f>IF(IF(AE191,1,0),IF(IF(MOD((AF190+TIME(0,E191,0)),1)&gt;D$1,1,0),IF(IF(MOD((AF190+TIME(0,E191,0)),1)&lt;D$4,1,0),AF190+TIME(0,E191,0),(MOD(AF190+TIME(0,E191,0),1)-D$4)+D$1),"Under"),AF190)</f>
        <v>0.43194444442180807</v>
      </c>
      <c r="AG191" s="7">
        <f>IF(P191,R190+E191,R190)</f>
        <v>0</v>
      </c>
      <c r="AH191" s="10">
        <f>IF(AE191,AH190-E191,AH190)</f>
        <v>128.75000000000023</v>
      </c>
      <c r="AI191" s="14"/>
      <c r="AJ191" s="7"/>
      <c r="AK191" s="8">
        <f>IF(IF(AJ191,1,0),IF(IF(MOD((AK190+TIME(0,E191,0)),1)&gt;D$1,1,0),IF(IF(MOD((AK190+TIME(0,E191,0)),1)&lt;D$4,1,0),AK190+TIME(0,E191,0),(MOD(AK190+TIME(0,E191,0),1)-D$4)+D$1),"Under"),AK190)</f>
        <v>0.4305555555411652</v>
      </c>
      <c r="AL191" s="7">
        <f>IF(AJ191,AL190+E191,AL190)</f>
        <v>590</v>
      </c>
      <c r="AM191" s="10">
        <f>IF(AJ191,AM190-E191,AM190)</f>
        <v>130.75000000000023</v>
      </c>
      <c r="AN191" s="12"/>
      <c r="AO191" s="7"/>
      <c r="AP191" s="15">
        <f>IF(IF(AO191,1,0),IF(IF(MOD((AP190+TIME(0,E191,0)),1)&gt;D$1,1,0),IF(IF(MOD((AP190+TIME(0,E191,0)),1)&lt;D$4,1,0),AP190+TIME(0,E191,0),(MOD(AP190+TIME(0,E191,0),1)-D$4)+D$1),"Under"),AP190)</f>
        <v>0.40486111111515322</v>
      </c>
      <c r="AQ191" s="7">
        <f>IF(AO191,AQ190+E191,AQ190)</f>
        <v>553</v>
      </c>
      <c r="AR191" s="10">
        <f>IF(AO191,AR190-E191,AR190)</f>
        <v>167.75000000000023</v>
      </c>
      <c r="AS191" s="12"/>
      <c r="AT191" s="7"/>
      <c r="AU191" s="8">
        <f>IF(IF(AT191,1,0),IF(IF(MOD((AU190+TIME(0,E191,0)),1)&gt;D$1,1,0),IF(IF(MOD((AU190+TIME(0,E191,0)),1)&lt;D$4,1,0),AU190+TIME(0,E191,0),(MOD(AU190+TIME(0,E191,0),1)-D$4)+D$1),"Under"),AU190)</f>
        <v>0.43819444444864825</v>
      </c>
      <c r="AV191" s="7">
        <f>IF(AT191,AV190+E191,AV190)</f>
        <v>601</v>
      </c>
      <c r="AW191" s="7">
        <f>IF(AT191,AW190-E191,AW190)</f>
        <v>119.75000000000023</v>
      </c>
      <c r="AY191" s="10"/>
      <c r="AZ191" s="8">
        <f>IF(IF(AY191,1,0),IF(IF(MOD((AZ190+TIME(0,E191,0)),1)&gt;D$1,1,0),IF(IF(MOD((AZ190+TIME(0,E191,0)),1)&lt;D$4,1,0),AZ190+TIME(0,E191,0),(MOD(AZ190+TIME(0,E191,0),1)-D$4)+D$1),"Under"),AZ190)</f>
        <v>0.44027777775934529</v>
      </c>
      <c r="BA191" s="7">
        <f>IF(AY191,BA190+E191,BA190)</f>
        <v>604</v>
      </c>
      <c r="BB191" s="10">
        <f>IF(AY191,BB190-E191,BB190)</f>
        <v>116.75000000000023</v>
      </c>
      <c r="BC191"/>
      <c r="BD191" s="10"/>
      <c r="BE191" s="8">
        <f>IF(IF(BD191,1,0),IF(IF(MOD((BE190+TIME(0,E191,0)),1)&gt;D$1,1,0),IF(IF(MOD((BE190+TIME(0,E191,0)),1)&lt;D$4,1,0),BE190+TIME(0,E191,0),(MOD(BE190+TIME(0,E191,0),1)-D$4)+D$1),"Under"),BE190)</f>
        <v>0.3479166666471023</v>
      </c>
      <c r="BF191" s="18">
        <f>IF(BD191,BF190+E191,BF190)</f>
        <v>471</v>
      </c>
      <c r="BG191" s="10">
        <f>IF(BD191,BG190-E191,BG190)</f>
        <v>249.75000000000023</v>
      </c>
    </row>
    <row r="192" spans="1:59" hidden="1" x14ac:dyDescent="0.25">
      <c r="A192" s="17">
        <f>'St5 Input'!A177</f>
        <v>2</v>
      </c>
      <c r="B192" s="17">
        <f>'St5 Input'!B177</f>
        <v>2320</v>
      </c>
      <c r="C192" s="17" t="str">
        <f>'St5 Input'!C177</f>
        <v xml:space="preserve"> A/C - 1st</v>
      </c>
      <c r="D192" s="20">
        <f>'St5 Input'!D177</f>
        <v>8</v>
      </c>
      <c r="E192" s="20">
        <f t="shared" si="93"/>
        <v>8</v>
      </c>
      <c r="F192" s="10">
        <f>K192+P192+U192+AE192+AJ192+Z192+AO192+AT192+AY192+BD192</f>
        <v>1</v>
      </c>
      <c r="G192" s="20" t="str">
        <f>'St5 Input'!F177</f>
        <v xml:space="preserve"> </v>
      </c>
      <c r="H192" s="19" t="str">
        <f>'St5 Input'!G177</f>
        <v xml:space="preserve"> </v>
      </c>
      <c r="I192" s="8"/>
      <c r="K192" s="10"/>
      <c r="L192" s="8">
        <f t="shared" si="87"/>
        <v>42690.368055555555</v>
      </c>
      <c r="M192" s="10">
        <f t="shared" si="88"/>
        <v>20</v>
      </c>
      <c r="N192" s="10">
        <f t="shared" si="89"/>
        <v>700.75000000000023</v>
      </c>
      <c r="O192" s="12"/>
      <c r="P192" s="10"/>
      <c r="Q192" s="8">
        <f t="shared" si="90"/>
        <v>42690.354166666664</v>
      </c>
      <c r="R192" s="10">
        <f t="shared" si="91"/>
        <v>0</v>
      </c>
      <c r="S192" s="10">
        <f t="shared" si="92"/>
        <v>720.75000000000023</v>
      </c>
      <c r="T192" s="14"/>
      <c r="U192" s="7">
        <v>1</v>
      </c>
      <c r="V192" s="8">
        <f t="shared" si="63"/>
        <v>0.29027777776742969</v>
      </c>
      <c r="W192" s="7">
        <f t="shared" si="64"/>
        <v>0</v>
      </c>
      <c r="X192" s="10">
        <f t="shared" si="68"/>
        <v>332.25000000000023</v>
      </c>
      <c r="Y192" s="14"/>
      <c r="Z192" s="7"/>
      <c r="AA192" s="8">
        <f>IF(IF(Z192,1,0),IF(IF(MOD((AA191+TIME(0,E192,0)),1)&gt;D$1,1,0),IF(IF(MOD((AA191+TIME(0,E192,0)),1)&lt;D$4,1,0),AA191+TIME(0,E192,0),(MOD(AA191+TIME(0,E192,0),1)-D$4)+D$1),"Under"),AA191)</f>
        <v>0.25972222221591629</v>
      </c>
      <c r="AB192" s="10">
        <f>IF(Z192,AB191+E192,AB191)</f>
        <v>344.5</v>
      </c>
      <c r="AC192" s="10">
        <f>IF(Z192,AC191-E192,AC191)</f>
        <v>376.25000000000023</v>
      </c>
      <c r="AD192" s="14"/>
      <c r="AE192" s="7"/>
      <c r="AF192" s="8">
        <f>IF(IF(AE192,1,0),IF(IF(MOD((AF191+TIME(0,E192,0)),1)&gt;D$1,1,0),IF(IF(MOD((AF191+TIME(0,E192,0)),1)&lt;D$4,1,0),AF191+TIME(0,E192,0),(MOD(AF191+TIME(0,E192,0),1)-D$4)+D$1),"Under"),AF191)</f>
        <v>0.43194444442180807</v>
      </c>
      <c r="AG192" s="7">
        <f>IF(P192,R191+E192,R191)</f>
        <v>0</v>
      </c>
      <c r="AH192" s="10">
        <f>IF(AE192,AH191-E192,AH191)</f>
        <v>128.75000000000023</v>
      </c>
      <c r="AI192" s="14"/>
      <c r="AJ192" s="7"/>
      <c r="AK192" s="8">
        <f>IF(IF(AJ192,1,0),IF(IF(MOD((AK191+TIME(0,E192,0)),1)&gt;D$1,1,0),IF(IF(MOD((AK191+TIME(0,E192,0)),1)&lt;D$4,1,0),AK191+TIME(0,E192,0),(MOD(AK191+TIME(0,E192,0),1)-D$4)+D$1),"Under"),AK191)</f>
        <v>0.4305555555411652</v>
      </c>
      <c r="AL192" s="7">
        <f>IF(AJ192,AL191+E192,AL191)</f>
        <v>590</v>
      </c>
      <c r="AM192" s="10">
        <f>IF(AJ192,AM191-E192,AM191)</f>
        <v>130.75000000000023</v>
      </c>
      <c r="AN192" s="12"/>
      <c r="AO192" s="7"/>
      <c r="AP192" s="15">
        <f>IF(IF(AO192,1,0),IF(IF(MOD((AP191+TIME(0,E192,0)),1)&gt;D$1,1,0),IF(IF(MOD((AP191+TIME(0,E192,0)),1)&lt;D$4,1,0),AP191+TIME(0,E192,0),(MOD(AP191+TIME(0,E192,0),1)-D$4)+D$1),"Under"),AP191)</f>
        <v>0.40486111111515322</v>
      </c>
      <c r="AQ192" s="7">
        <f>IF(AO192,AQ191+E192,AQ191)</f>
        <v>553</v>
      </c>
      <c r="AR192" s="10">
        <f>IF(AO192,AR191-E192,AR191)</f>
        <v>167.75000000000023</v>
      </c>
      <c r="AS192" s="12"/>
      <c r="AT192" s="7"/>
      <c r="AU192" s="8">
        <f>IF(IF(AT192,1,0),IF(IF(MOD((AU191+TIME(0,E192,0)),1)&gt;D$1,1,0),IF(IF(MOD((AU191+TIME(0,E192,0)),1)&lt;D$4,1,0),AU191+TIME(0,E192,0),(MOD(AU191+TIME(0,E192,0),1)-D$4)+D$1),"Under"),AU191)</f>
        <v>0.43819444444864825</v>
      </c>
      <c r="AV192" s="7">
        <f>IF(AT192,AV191+E192,AV191)</f>
        <v>601</v>
      </c>
      <c r="AW192" s="7">
        <f>IF(AT192,AW191-E192,AW191)</f>
        <v>119.75000000000023</v>
      </c>
      <c r="AY192" s="10"/>
      <c r="AZ192" s="8">
        <f>IF(IF(AY192,1,0),IF(IF(MOD((AZ191+TIME(0,E192,0)),1)&gt;D$1,1,0),IF(IF(MOD((AZ191+TIME(0,E192,0)),1)&lt;D$4,1,0),AZ191+TIME(0,E192,0),(MOD(AZ191+TIME(0,E192,0),1)-D$4)+D$1),"Under"),AZ191)</f>
        <v>0.44027777775934529</v>
      </c>
      <c r="BA192" s="7">
        <f>IF(AY192,BA191+E192,BA191)</f>
        <v>604</v>
      </c>
      <c r="BB192" s="10">
        <f>IF(AY192,BB191-E192,BB191)</f>
        <v>116.75000000000023</v>
      </c>
      <c r="BC192"/>
      <c r="BD192" s="10"/>
      <c r="BE192" s="8">
        <f>IF(IF(BD192,1,0),IF(IF(MOD((BE191+TIME(0,E192,0)),1)&gt;D$1,1,0),IF(IF(MOD((BE191+TIME(0,E192,0)),1)&lt;D$4,1,0),BE191+TIME(0,E192,0),(MOD(BE191+TIME(0,E192,0),1)-D$4)+D$1),"Under"),BE191)</f>
        <v>0.3479166666471023</v>
      </c>
      <c r="BF192" s="18">
        <f>IF(BD192,BF191+E192,BF191)</f>
        <v>471</v>
      </c>
      <c r="BG192" s="10">
        <f>IF(BD192,BG191-E192,BG191)</f>
        <v>249.75000000000023</v>
      </c>
    </row>
    <row r="193" spans="1:59" hidden="1" x14ac:dyDescent="0.25">
      <c r="A193" s="17">
        <f>'St5 Input'!A178</f>
        <v>2</v>
      </c>
      <c r="B193" s="17">
        <f>'St5 Input'!B178</f>
        <v>2410</v>
      </c>
      <c r="C193" s="17" t="str">
        <f>'St5 Input'!C178</f>
        <v xml:space="preserve"> Loading Lights</v>
      </c>
      <c r="D193" s="20">
        <f>'St5 Input'!D178</f>
        <v>3.5</v>
      </c>
      <c r="E193" s="20">
        <f t="shared" si="93"/>
        <v>3.5</v>
      </c>
      <c r="F193" s="10">
        <f>K193+P193+U193+AE193+AJ193+Z193+AO193+AT193+AY193+BD193</f>
        <v>1</v>
      </c>
      <c r="G193" s="20" t="str">
        <f>'St5 Input'!F178</f>
        <v xml:space="preserve"> </v>
      </c>
      <c r="H193" s="19" t="str">
        <f>'St5 Input'!G178</f>
        <v xml:space="preserve"> </v>
      </c>
      <c r="I193" s="8"/>
      <c r="K193" s="10"/>
      <c r="L193" s="8">
        <f t="shared" si="87"/>
        <v>42690.368055555555</v>
      </c>
      <c r="M193" s="10">
        <f t="shared" si="88"/>
        <v>20</v>
      </c>
      <c r="N193" s="10">
        <f t="shared" si="89"/>
        <v>700.75000000000023</v>
      </c>
      <c r="O193" s="12"/>
      <c r="P193" s="10"/>
      <c r="Q193" s="8">
        <f t="shared" si="90"/>
        <v>42690.354166666664</v>
      </c>
      <c r="R193" s="10">
        <f t="shared" si="91"/>
        <v>0</v>
      </c>
      <c r="S193" s="10">
        <f t="shared" si="92"/>
        <v>720.75000000000023</v>
      </c>
      <c r="T193" s="14"/>
      <c r="U193" s="7">
        <v>1</v>
      </c>
      <c r="V193" s="8">
        <f t="shared" si="63"/>
        <v>0.29236111110076302</v>
      </c>
      <c r="W193" s="7">
        <f t="shared" si="64"/>
        <v>0</v>
      </c>
      <c r="X193" s="10">
        <f t="shared" si="68"/>
        <v>328.75000000000023</v>
      </c>
      <c r="Y193" s="14"/>
      <c r="Z193" s="7"/>
      <c r="AA193" s="8">
        <f>IF(IF(Z193,1,0),IF(IF(MOD((AA192+TIME(0,E193,0)),1)&gt;D$1,1,0),IF(IF(MOD((AA192+TIME(0,E193,0)),1)&lt;D$4,1,0),AA192+TIME(0,E193,0),(MOD(AA192+TIME(0,E193,0),1)-D$4)+D$1),"Under"),AA192)</f>
        <v>0.25972222221591629</v>
      </c>
      <c r="AB193" s="10">
        <f>IF(Z193,AB192+E193,AB192)</f>
        <v>344.5</v>
      </c>
      <c r="AC193" s="10">
        <f>IF(Z193,AC192-E193,AC192)</f>
        <v>376.25000000000023</v>
      </c>
      <c r="AD193" s="14"/>
      <c r="AE193" s="7"/>
      <c r="AF193" s="8">
        <f>IF(IF(AE193,1,0),IF(IF(MOD((AF192+TIME(0,E193,0)),1)&gt;D$1,1,0),IF(IF(MOD((AF192+TIME(0,E193,0)),1)&lt;D$4,1,0),AF192+TIME(0,E193,0),(MOD(AF192+TIME(0,E193,0),1)-D$4)+D$1),"Under"),AF192)</f>
        <v>0.43194444442180807</v>
      </c>
      <c r="AG193" s="7">
        <f>IF(P193,R192+E193,R192)</f>
        <v>0</v>
      </c>
      <c r="AH193" s="10">
        <f>IF(AE193,AH192-E193,AH192)</f>
        <v>128.75000000000023</v>
      </c>
      <c r="AI193" s="14"/>
      <c r="AJ193" s="7"/>
      <c r="AK193" s="8">
        <f>IF(IF(AJ193,1,0),IF(IF(MOD((AK192+TIME(0,E193,0)),1)&gt;D$1,1,0),IF(IF(MOD((AK192+TIME(0,E193,0)),1)&lt;D$4,1,0),AK192+TIME(0,E193,0),(MOD(AK192+TIME(0,E193,0),1)-D$4)+D$1),"Under"),AK192)</f>
        <v>0.4305555555411652</v>
      </c>
      <c r="AL193" s="7">
        <f>IF(AJ193,AL192+E193,AL192)</f>
        <v>590</v>
      </c>
      <c r="AM193" s="10">
        <f>IF(AJ193,AM192-E193,AM192)</f>
        <v>130.75000000000023</v>
      </c>
      <c r="AN193" s="12"/>
      <c r="AO193" s="7"/>
      <c r="AP193" s="15">
        <f>IF(IF(AO193,1,0),IF(IF(MOD((AP192+TIME(0,E193,0)),1)&gt;D$1,1,0),IF(IF(MOD((AP192+TIME(0,E193,0)),1)&lt;D$4,1,0),AP192+TIME(0,E193,0),(MOD(AP192+TIME(0,E193,0),1)-D$4)+D$1),"Under"),AP192)</f>
        <v>0.40486111111515322</v>
      </c>
      <c r="AQ193" s="7">
        <f>IF(AO193,AQ192+E193,AQ192)</f>
        <v>553</v>
      </c>
      <c r="AR193" s="10">
        <f>IF(AO193,AR192-E193,AR192)</f>
        <v>167.75000000000023</v>
      </c>
      <c r="AS193" s="12"/>
      <c r="AT193" s="7"/>
      <c r="AU193" s="8">
        <f>IF(IF(AT193,1,0),IF(IF(MOD((AU192+TIME(0,E193,0)),1)&gt;D$1,1,0),IF(IF(MOD((AU192+TIME(0,E193,0)),1)&lt;D$4,1,0),AU192+TIME(0,E193,0),(MOD(AU192+TIME(0,E193,0),1)-D$4)+D$1),"Under"),AU192)</f>
        <v>0.43819444444864825</v>
      </c>
      <c r="AV193" s="7">
        <f>IF(AT193,AV192+E193,AV192)</f>
        <v>601</v>
      </c>
      <c r="AW193" s="7">
        <f>IF(AT193,AW192-E193,AW192)</f>
        <v>119.75000000000023</v>
      </c>
      <c r="AY193" s="10"/>
      <c r="AZ193" s="8">
        <f>IF(IF(AY193,1,0),IF(IF(MOD((AZ192+TIME(0,E193,0)),1)&gt;D$1,1,0),IF(IF(MOD((AZ192+TIME(0,E193,0)),1)&lt;D$4,1,0),AZ192+TIME(0,E193,0),(MOD(AZ192+TIME(0,E193,0),1)-D$4)+D$1),"Under"),AZ192)</f>
        <v>0.44027777775934529</v>
      </c>
      <c r="BA193" s="7">
        <f>IF(AY193,BA192+E193,BA192)</f>
        <v>604</v>
      </c>
      <c r="BB193" s="10">
        <f>IF(AY193,BB192-E193,BB192)</f>
        <v>116.75000000000023</v>
      </c>
      <c r="BC193"/>
      <c r="BD193" s="10"/>
      <c r="BE193" s="8">
        <f>IF(IF(BD193,1,0),IF(IF(MOD((BE192+TIME(0,E193,0)),1)&gt;D$1,1,0),IF(IF(MOD((BE192+TIME(0,E193,0)),1)&lt;D$4,1,0),BE192+TIME(0,E193,0),(MOD(BE192+TIME(0,E193,0),1)-D$4)+D$1),"Under"),BE192)</f>
        <v>0.3479166666471023</v>
      </c>
      <c r="BF193" s="18">
        <f>IF(BD193,BF192+E193,BF192)</f>
        <v>471</v>
      </c>
      <c r="BG193" s="10">
        <f>IF(BD193,BG192-E193,BG192)</f>
        <v>249.75000000000023</v>
      </c>
    </row>
    <row r="194" spans="1:59" hidden="1" x14ac:dyDescent="0.25">
      <c r="A194" s="17">
        <f>'St5 Input'!A179</f>
        <v>2</v>
      </c>
      <c r="B194" s="17">
        <f>'St5 Input'!B179</f>
        <v>2450</v>
      </c>
      <c r="C194" s="17" t="str">
        <f>'St5 Input'!C179</f>
        <v xml:space="preserve"> Grind Sidewalls</v>
      </c>
      <c r="D194" s="20">
        <f>'St5 Input'!D179</f>
        <v>35</v>
      </c>
      <c r="E194" s="20">
        <f t="shared" si="93"/>
        <v>35</v>
      </c>
      <c r="F194" s="10">
        <f>K194+P194+U194+AE194+AJ194+Z194+AO194+AT194+AY194+BD194</f>
        <v>1</v>
      </c>
      <c r="G194" s="20" t="str">
        <f>'St5 Input'!F179</f>
        <v xml:space="preserve"> RS</v>
      </c>
      <c r="H194" s="19" t="str">
        <f>'St5 Input'!G179</f>
        <v xml:space="preserve"> </v>
      </c>
      <c r="I194" s="8"/>
      <c r="K194" s="10"/>
      <c r="L194" s="8">
        <f t="shared" si="87"/>
        <v>42690.368055555555</v>
      </c>
      <c r="M194" s="10">
        <f t="shared" si="88"/>
        <v>20</v>
      </c>
      <c r="N194" s="10">
        <f t="shared" si="89"/>
        <v>700.75000000000023</v>
      </c>
      <c r="O194" s="12"/>
      <c r="P194" s="10"/>
      <c r="Q194" s="8">
        <f t="shared" si="90"/>
        <v>42690.354166666664</v>
      </c>
      <c r="R194" s="10">
        <f t="shared" si="91"/>
        <v>0</v>
      </c>
      <c r="S194" s="10">
        <f t="shared" si="92"/>
        <v>720.75000000000023</v>
      </c>
      <c r="T194" s="14"/>
      <c r="U194" s="7"/>
      <c r="V194" s="8">
        <f t="shared" si="63"/>
        <v>0.29236111110076302</v>
      </c>
      <c r="W194" s="7">
        <f t="shared" si="64"/>
        <v>0</v>
      </c>
      <c r="X194" s="10">
        <f t="shared" si="68"/>
        <v>328.75000000000023</v>
      </c>
      <c r="Y194" s="14"/>
      <c r="Z194" s="7">
        <v>1</v>
      </c>
      <c r="AA194" s="8">
        <f>IF(IF(Z194,1,0),IF(IF(MOD((AA193+TIME(0,E194,0)),1)&gt;D$1,1,0),IF(IF(MOD((AA193+TIME(0,E194,0)),1)&lt;D$4,1,0),AA193+TIME(0,E194,0),(MOD(AA193+TIME(0,E194,0),1)-D$4)+D$1),"Under"),AA193)</f>
        <v>0.28402777777147187</v>
      </c>
      <c r="AB194" s="10">
        <f>IF(Z194,AB193+E194,AB193)</f>
        <v>379.5</v>
      </c>
      <c r="AC194" s="10">
        <f>IF(Z194,AC193-E194,AC193)</f>
        <v>341.25000000000023</v>
      </c>
      <c r="AD194" s="14"/>
      <c r="AE194" s="7"/>
      <c r="AF194" s="8">
        <f>IF(IF(AE194,1,0),IF(IF(MOD((AF193+TIME(0,E194,0)),1)&gt;D$1,1,0),IF(IF(MOD((AF193+TIME(0,E194,0)),1)&lt;D$4,1,0),AF193+TIME(0,E194,0),(MOD(AF193+TIME(0,E194,0),1)-D$4)+D$1),"Under"),AF193)</f>
        <v>0.43194444442180807</v>
      </c>
      <c r="AG194" s="7">
        <f>IF(P194,R193+E194,R193)</f>
        <v>0</v>
      </c>
      <c r="AH194" s="10">
        <f>IF(AE194,AH193-E194,AH193)</f>
        <v>128.75000000000023</v>
      </c>
      <c r="AI194" s="14"/>
      <c r="AJ194" s="7"/>
      <c r="AK194" s="8">
        <f>IF(IF(AJ194,1,0),IF(IF(MOD((AK193+TIME(0,E194,0)),1)&gt;D$1,1,0),IF(IF(MOD((AK193+TIME(0,E194,0)),1)&lt;D$4,1,0),AK193+TIME(0,E194,0),(MOD(AK193+TIME(0,E194,0),1)-D$4)+D$1),"Under"),AK193)</f>
        <v>0.4305555555411652</v>
      </c>
      <c r="AL194" s="7">
        <f>IF(AJ194,AL193+E194,AL193)</f>
        <v>590</v>
      </c>
      <c r="AM194" s="10">
        <f>IF(AJ194,AM193-E194,AM193)</f>
        <v>130.75000000000023</v>
      </c>
      <c r="AN194" s="12"/>
      <c r="AO194" s="7"/>
      <c r="AP194" s="15">
        <f>IF(IF(AO194,1,0),IF(IF(MOD((AP193+TIME(0,E194,0)),1)&gt;D$1,1,0),IF(IF(MOD((AP193+TIME(0,E194,0)),1)&lt;D$4,1,0),AP193+TIME(0,E194,0),(MOD(AP193+TIME(0,E194,0),1)-D$4)+D$1),"Under"),AP193)</f>
        <v>0.40486111111515322</v>
      </c>
      <c r="AQ194" s="7">
        <f>IF(AO194,AQ193+E194,AQ193)</f>
        <v>553</v>
      </c>
      <c r="AR194" s="10">
        <f>IF(AO194,AR193-E194,AR193)</f>
        <v>167.75000000000023</v>
      </c>
      <c r="AS194" s="12"/>
      <c r="AT194" s="7"/>
      <c r="AU194" s="8">
        <f>IF(IF(AT194,1,0),IF(IF(MOD((AU193+TIME(0,E194,0)),1)&gt;D$1,1,0),IF(IF(MOD((AU193+TIME(0,E194,0)),1)&lt;D$4,1,0),AU193+TIME(0,E194,0),(MOD(AU193+TIME(0,E194,0),1)-D$4)+D$1),"Under"),AU193)</f>
        <v>0.43819444444864825</v>
      </c>
      <c r="AV194" s="7">
        <f>IF(AT194,AV193+E194,AV193)</f>
        <v>601</v>
      </c>
      <c r="AW194" s="7">
        <f>IF(AT194,AW193-E194,AW193)</f>
        <v>119.75000000000023</v>
      </c>
      <c r="AY194" s="10"/>
      <c r="AZ194" s="8">
        <f>IF(IF(AY194,1,0),IF(IF(MOD((AZ193+TIME(0,E194,0)),1)&gt;D$1,1,0),IF(IF(MOD((AZ193+TIME(0,E194,0)),1)&lt;D$4,1,0),AZ193+TIME(0,E194,0),(MOD(AZ193+TIME(0,E194,0),1)-D$4)+D$1),"Under"),AZ193)</f>
        <v>0.44027777775934529</v>
      </c>
      <c r="BA194" s="7">
        <f>IF(AY194,BA193+E194,BA193)</f>
        <v>604</v>
      </c>
      <c r="BB194" s="10">
        <f>IF(AY194,BB193-E194,BB193)</f>
        <v>116.75000000000023</v>
      </c>
      <c r="BC194"/>
      <c r="BD194" s="10"/>
      <c r="BE194" s="8">
        <f>IF(IF(BD194,1,0),IF(IF(MOD((BE193+TIME(0,E194,0)),1)&gt;D$1,1,0),IF(IF(MOD((BE193+TIME(0,E194,0)),1)&lt;D$4,1,0),BE193+TIME(0,E194,0),(MOD(BE193+TIME(0,E194,0),1)-D$4)+D$1),"Under"),BE193)</f>
        <v>0.3479166666471023</v>
      </c>
      <c r="BF194" s="18">
        <f>IF(BD194,BF193+E194,BF193)</f>
        <v>471</v>
      </c>
      <c r="BG194" s="10">
        <f>IF(BD194,BG193-E194,BG193)</f>
        <v>249.75000000000023</v>
      </c>
    </row>
    <row r="195" spans="1:59" hidden="1" x14ac:dyDescent="0.25">
      <c r="A195" s="17">
        <f>'St5 Input'!A180</f>
        <v>2</v>
      </c>
      <c r="B195" s="17">
        <f>'St5 Input'!B180</f>
        <v>2460</v>
      </c>
      <c r="C195" s="17" t="str">
        <f>'St5 Input'!C180</f>
        <v xml:space="preserve"> Square Front and Rear Ends</v>
      </c>
      <c r="D195" s="20">
        <f>'St5 Input'!D180</f>
        <v>10</v>
      </c>
      <c r="E195" s="20">
        <f t="shared" si="93"/>
        <v>10</v>
      </c>
      <c r="F195" s="10">
        <f>K195+P195+U195+AE195+AJ195+Z195+AO195+AT195+AY195+BD195</f>
        <v>1</v>
      </c>
      <c r="G195" s="20" t="str">
        <f>'St5 Input'!F180</f>
        <v xml:space="preserve"> LS</v>
      </c>
      <c r="H195" s="19" t="str">
        <f>'St5 Input'!G180</f>
        <v xml:space="preserve"> </v>
      </c>
      <c r="I195" s="8"/>
      <c r="K195" s="10"/>
      <c r="L195" s="8">
        <f t="shared" si="87"/>
        <v>42690.368055555555</v>
      </c>
      <c r="M195" s="10">
        <f t="shared" si="88"/>
        <v>20</v>
      </c>
      <c r="N195" s="10">
        <f t="shared" si="89"/>
        <v>700.75000000000023</v>
      </c>
      <c r="O195" s="12"/>
      <c r="P195" s="10"/>
      <c r="Q195" s="8">
        <f t="shared" si="90"/>
        <v>42690.354166666664</v>
      </c>
      <c r="R195" s="10">
        <f t="shared" si="91"/>
        <v>0</v>
      </c>
      <c r="S195" s="10">
        <f t="shared" si="92"/>
        <v>720.75000000000023</v>
      </c>
      <c r="T195" s="14"/>
      <c r="U195" s="7">
        <v>1</v>
      </c>
      <c r="V195" s="8">
        <f t="shared" si="63"/>
        <v>0.29930555554520744</v>
      </c>
      <c r="W195" s="7">
        <f t="shared" si="64"/>
        <v>0</v>
      </c>
      <c r="X195" s="10">
        <f t="shared" si="68"/>
        <v>318.75000000000023</v>
      </c>
      <c r="Y195" s="14"/>
      <c r="Z195" s="7"/>
      <c r="AA195" s="8">
        <f>IF(IF(Z195,1,0),IF(IF(MOD((AA194+TIME(0,E195,0)),1)&gt;D$1,1,0),IF(IF(MOD((AA194+TIME(0,E195,0)),1)&lt;D$4,1,0),AA194+TIME(0,E195,0),(MOD(AA194+TIME(0,E195,0),1)-D$4)+D$1),"Under"),AA194)</f>
        <v>0.28402777777147187</v>
      </c>
      <c r="AB195" s="10">
        <f>IF(Z195,AB194+E195,AB194)</f>
        <v>379.5</v>
      </c>
      <c r="AC195" s="10">
        <f>IF(Z195,AC194-E195,AC194)</f>
        <v>341.25000000000023</v>
      </c>
      <c r="AD195" s="14"/>
      <c r="AE195" s="7"/>
      <c r="AF195" s="8">
        <f>IF(IF(AE195,1,0),IF(IF(MOD((AF194+TIME(0,E195,0)),1)&gt;D$1,1,0),IF(IF(MOD((AF194+TIME(0,E195,0)),1)&lt;D$4,1,0),AF194+TIME(0,E195,0),(MOD(AF194+TIME(0,E195,0),1)-D$4)+D$1),"Under"),AF194)</f>
        <v>0.43194444442180807</v>
      </c>
      <c r="AG195" s="7">
        <f>IF(P195,R194+E195,R194)</f>
        <v>0</v>
      </c>
      <c r="AH195" s="10">
        <f>IF(AE195,AH194-E195,AH194)</f>
        <v>128.75000000000023</v>
      </c>
      <c r="AI195" s="14"/>
      <c r="AJ195" s="7"/>
      <c r="AK195" s="8">
        <f>IF(IF(AJ195,1,0),IF(IF(MOD((AK194+TIME(0,E195,0)),1)&gt;D$1,1,0),IF(IF(MOD((AK194+TIME(0,E195,0)),1)&lt;D$4,1,0),AK194+TIME(0,E195,0),(MOD(AK194+TIME(0,E195,0),1)-D$4)+D$1),"Under"),AK194)</f>
        <v>0.4305555555411652</v>
      </c>
      <c r="AL195" s="7">
        <f>IF(AJ195,AL194+E195,AL194)</f>
        <v>590</v>
      </c>
      <c r="AM195" s="10">
        <f>IF(AJ195,AM194-E195,AM194)</f>
        <v>130.75000000000023</v>
      </c>
      <c r="AN195" s="12"/>
      <c r="AO195" s="7"/>
      <c r="AP195" s="15">
        <f>IF(IF(AO195,1,0),IF(IF(MOD((AP194+TIME(0,E195,0)),1)&gt;D$1,1,0),IF(IF(MOD((AP194+TIME(0,E195,0)),1)&lt;D$4,1,0),AP194+TIME(0,E195,0),(MOD(AP194+TIME(0,E195,0),1)-D$4)+D$1),"Under"),AP194)</f>
        <v>0.40486111111515322</v>
      </c>
      <c r="AQ195" s="7">
        <f>IF(AO195,AQ194+E195,AQ194)</f>
        <v>553</v>
      </c>
      <c r="AR195" s="10">
        <f>IF(AO195,AR194-E195,AR194)</f>
        <v>167.75000000000023</v>
      </c>
      <c r="AS195" s="12"/>
      <c r="AT195" s="7"/>
      <c r="AU195" s="8">
        <f>IF(IF(AT195,1,0),IF(IF(MOD((AU194+TIME(0,E195,0)),1)&gt;D$1,1,0),IF(IF(MOD((AU194+TIME(0,E195,0)),1)&lt;D$4,1,0),AU194+TIME(0,E195,0),(MOD(AU194+TIME(0,E195,0),1)-D$4)+D$1),"Under"),AU194)</f>
        <v>0.43819444444864825</v>
      </c>
      <c r="AV195" s="7">
        <f>IF(AT195,AV194+E195,AV194)</f>
        <v>601</v>
      </c>
      <c r="AW195" s="7">
        <f>IF(AT195,AW194-E195,AW194)</f>
        <v>119.75000000000023</v>
      </c>
      <c r="AY195" s="10"/>
      <c r="AZ195" s="8">
        <f>IF(IF(AY195,1,0),IF(IF(MOD((AZ194+TIME(0,E195,0)),1)&gt;D$1,1,0),IF(IF(MOD((AZ194+TIME(0,E195,0)),1)&lt;D$4,1,0),AZ194+TIME(0,E195,0),(MOD(AZ194+TIME(0,E195,0),1)-D$4)+D$1),"Under"),AZ194)</f>
        <v>0.44027777775934529</v>
      </c>
      <c r="BA195" s="7">
        <f>IF(AY195,BA194+E195,BA194)</f>
        <v>604</v>
      </c>
      <c r="BB195" s="10">
        <f>IF(AY195,BB194-E195,BB194)</f>
        <v>116.75000000000023</v>
      </c>
      <c r="BC195"/>
      <c r="BD195" s="10"/>
      <c r="BE195" s="8">
        <f>IF(IF(BD195,1,0),IF(IF(MOD((BE194+TIME(0,E195,0)),1)&gt;D$1,1,0),IF(IF(MOD((BE194+TIME(0,E195,0)),1)&lt;D$4,1,0),BE194+TIME(0,E195,0),(MOD(BE194+TIME(0,E195,0),1)-D$4)+D$1),"Under"),BE194)</f>
        <v>0.3479166666471023</v>
      </c>
      <c r="BF195" s="18">
        <f>IF(BD195,BF194+E195,BF194)</f>
        <v>471</v>
      </c>
      <c r="BG195" s="10">
        <f>IF(BD195,BG194-E195,BG194)</f>
        <v>249.75000000000023</v>
      </c>
    </row>
    <row r="196" spans="1:59" hidden="1" x14ac:dyDescent="0.25">
      <c r="A196" s="17">
        <f>'St5 Input'!A181</f>
        <v>2</v>
      </c>
      <c r="B196" s="17">
        <f>'St5 Input'!B181</f>
        <v>2470</v>
      </c>
      <c r="C196" s="17" t="str">
        <f>'St5 Input'!C181</f>
        <v xml:space="preserve"> Cut Out Flooring for Doorway </v>
      </c>
      <c r="D196" s="20">
        <f>'St5 Input'!D181</f>
        <v>10</v>
      </c>
      <c r="E196" s="20">
        <f t="shared" si="93"/>
        <v>10</v>
      </c>
      <c r="F196" s="10">
        <f>K196+P196+U196+AE196+AJ196+Z196+AO196+AT196+AY196+BD196</f>
        <v>1</v>
      </c>
      <c r="G196" s="20" t="str">
        <f>'St5 Input'!F181</f>
        <v xml:space="preserve"> RS</v>
      </c>
      <c r="H196" s="19" t="str">
        <f>'St5 Input'!G181</f>
        <v xml:space="preserve"> </v>
      </c>
      <c r="I196" s="8"/>
      <c r="K196" s="10"/>
      <c r="L196" s="8">
        <f t="shared" si="87"/>
        <v>42690.368055555555</v>
      </c>
      <c r="M196" s="10">
        <f t="shared" si="88"/>
        <v>20</v>
      </c>
      <c r="N196" s="10">
        <f t="shared" si="89"/>
        <v>700.75000000000023</v>
      </c>
      <c r="O196" s="12"/>
      <c r="P196" s="10"/>
      <c r="Q196" s="8">
        <f t="shared" si="90"/>
        <v>42690.354166666664</v>
      </c>
      <c r="R196" s="10">
        <f t="shared" si="91"/>
        <v>0</v>
      </c>
      <c r="S196" s="10">
        <f t="shared" si="92"/>
        <v>720.75000000000023</v>
      </c>
      <c r="T196" s="14"/>
      <c r="U196" s="7"/>
      <c r="V196" s="8">
        <f t="shared" si="63"/>
        <v>0.29930555554520744</v>
      </c>
      <c r="W196" s="7">
        <f t="shared" si="64"/>
        <v>0</v>
      </c>
      <c r="X196" s="10">
        <f t="shared" si="68"/>
        <v>318.75000000000023</v>
      </c>
      <c r="Y196" s="14"/>
      <c r="Z196" s="7">
        <v>1</v>
      </c>
      <c r="AA196" s="8">
        <f>IF(IF(Z196,1,0),IF(IF(MOD((AA195+TIME(0,E196,0)),1)&gt;D$1,1,0),IF(IF(MOD((AA195+TIME(0,E196,0)),1)&lt;D$4,1,0),AA195+TIME(0,E196,0),(MOD(AA195+TIME(0,E196,0),1)-D$4)+D$1),"Under"),AA195)</f>
        <v>0.29097222221591629</v>
      </c>
      <c r="AB196" s="10">
        <f>IF(Z196,AB195+E196,AB195)</f>
        <v>389.5</v>
      </c>
      <c r="AC196" s="10">
        <f>IF(Z196,AC195-E196,AC195)</f>
        <v>331.25000000000023</v>
      </c>
      <c r="AD196" s="14"/>
      <c r="AE196" s="7"/>
      <c r="AF196" s="8">
        <f>IF(IF(AE196,1,0),IF(IF(MOD((AF195+TIME(0,E196,0)),1)&gt;D$1,1,0),IF(IF(MOD((AF195+TIME(0,E196,0)),1)&lt;D$4,1,0),AF195+TIME(0,E196,0),(MOD(AF195+TIME(0,E196,0),1)-D$4)+D$1),"Under"),AF195)</f>
        <v>0.43194444442180807</v>
      </c>
      <c r="AG196" s="7">
        <f>IF(P196,R195+E196,R195)</f>
        <v>0</v>
      </c>
      <c r="AH196" s="10">
        <f>IF(AE196,AH195-E196,AH195)</f>
        <v>128.75000000000023</v>
      </c>
      <c r="AI196" s="14"/>
      <c r="AJ196" s="7"/>
      <c r="AK196" s="8">
        <f>IF(IF(AJ196,1,0),IF(IF(MOD((AK195+TIME(0,E196,0)),1)&gt;D$1,1,0),IF(IF(MOD((AK195+TIME(0,E196,0)),1)&lt;D$4,1,0),AK195+TIME(0,E196,0),(MOD(AK195+TIME(0,E196,0),1)-D$4)+D$1),"Under"),AK195)</f>
        <v>0.4305555555411652</v>
      </c>
      <c r="AL196" s="7">
        <f>IF(AJ196,AL195+E196,AL195)</f>
        <v>590</v>
      </c>
      <c r="AM196" s="10">
        <f>IF(AJ196,AM195-E196,AM195)</f>
        <v>130.75000000000023</v>
      </c>
      <c r="AN196" s="12"/>
      <c r="AO196" s="7"/>
      <c r="AP196" s="15">
        <f>IF(IF(AO196,1,0),IF(IF(MOD((AP195+TIME(0,E196,0)),1)&gt;D$1,1,0),IF(IF(MOD((AP195+TIME(0,E196,0)),1)&lt;D$4,1,0),AP195+TIME(0,E196,0),(MOD(AP195+TIME(0,E196,0),1)-D$4)+D$1),"Under"),AP195)</f>
        <v>0.40486111111515322</v>
      </c>
      <c r="AQ196" s="7">
        <f>IF(AO196,AQ195+E196,AQ195)</f>
        <v>553</v>
      </c>
      <c r="AR196" s="10">
        <f>IF(AO196,AR195-E196,AR195)</f>
        <v>167.75000000000023</v>
      </c>
      <c r="AS196" s="12"/>
      <c r="AT196" s="7"/>
      <c r="AU196" s="8">
        <f>IF(IF(AT196,1,0),IF(IF(MOD((AU195+TIME(0,E196,0)),1)&gt;D$1,1,0),IF(IF(MOD((AU195+TIME(0,E196,0)),1)&lt;D$4,1,0),AU195+TIME(0,E196,0),(MOD(AU195+TIME(0,E196,0),1)-D$4)+D$1),"Under"),AU195)</f>
        <v>0.43819444444864825</v>
      </c>
      <c r="AV196" s="7">
        <f>IF(AT196,AV195+E196,AV195)</f>
        <v>601</v>
      </c>
      <c r="AW196" s="7">
        <f>IF(AT196,AW195-E196,AW195)</f>
        <v>119.75000000000023</v>
      </c>
      <c r="AY196" s="10"/>
      <c r="AZ196" s="8">
        <f>IF(IF(AY196,1,0),IF(IF(MOD((AZ195+TIME(0,E196,0)),1)&gt;D$1,1,0),IF(IF(MOD((AZ195+TIME(0,E196,0)),1)&lt;D$4,1,0),AZ195+TIME(0,E196,0),(MOD(AZ195+TIME(0,E196,0),1)-D$4)+D$1),"Under"),AZ195)</f>
        <v>0.44027777775934529</v>
      </c>
      <c r="BA196" s="7">
        <f>IF(AY196,BA195+E196,BA195)</f>
        <v>604</v>
      </c>
      <c r="BB196" s="10">
        <f>IF(AY196,BB195-E196,BB195)</f>
        <v>116.75000000000023</v>
      </c>
      <c r="BC196"/>
      <c r="BD196" s="10"/>
      <c r="BE196" s="8">
        <f>IF(IF(BD196,1,0),IF(IF(MOD((BE195+TIME(0,E196,0)),1)&gt;D$1,1,0),IF(IF(MOD((BE195+TIME(0,E196,0)),1)&lt;D$4,1,0),BE195+TIME(0,E196,0),(MOD(BE195+TIME(0,E196,0),1)-D$4)+D$1),"Under"),BE195)</f>
        <v>0.3479166666471023</v>
      </c>
      <c r="BF196" s="18">
        <f>IF(BD196,BF195+E196,BF195)</f>
        <v>471</v>
      </c>
      <c r="BG196" s="10">
        <f>IF(BD196,BG195-E196,BG195)</f>
        <v>249.75000000000023</v>
      </c>
    </row>
    <row r="197" spans="1:59" hidden="1" x14ac:dyDescent="0.25">
      <c r="A197" s="17">
        <f>'St5 Input'!A182</f>
        <v>2</v>
      </c>
      <c r="B197" s="17">
        <f>'St5 Input'!B182</f>
        <v>2480</v>
      </c>
      <c r="C197" s="17" t="str">
        <f>'St5 Input'!C182</f>
        <v xml:space="preserve"> Caulk Floor Around Outside Edge</v>
      </c>
      <c r="D197" s="20">
        <f>'St5 Input'!D182</f>
        <v>5</v>
      </c>
      <c r="E197" s="20">
        <f t="shared" si="93"/>
        <v>5</v>
      </c>
      <c r="F197" s="10">
        <f>K197+P197+U197+AE197+AJ197+Z197+AO197+AT197+AY197+BD197</f>
        <v>1</v>
      </c>
      <c r="G197" s="20" t="str">
        <f>'St5 Input'!F182</f>
        <v xml:space="preserve"> RS</v>
      </c>
      <c r="H197" s="19" t="str">
        <f>'St5 Input'!G182</f>
        <v xml:space="preserve"> </v>
      </c>
      <c r="I197" s="8"/>
      <c r="K197" s="10"/>
      <c r="L197" s="8">
        <f t="shared" si="87"/>
        <v>42690.368055555555</v>
      </c>
      <c r="M197" s="10">
        <f t="shared" si="88"/>
        <v>20</v>
      </c>
      <c r="N197" s="10">
        <f t="shared" si="89"/>
        <v>700.75000000000023</v>
      </c>
      <c r="O197" s="12"/>
      <c r="P197" s="10"/>
      <c r="Q197" s="8">
        <f t="shared" si="90"/>
        <v>42690.354166666664</v>
      </c>
      <c r="R197" s="10">
        <f t="shared" si="91"/>
        <v>0</v>
      </c>
      <c r="S197" s="10">
        <f t="shared" si="92"/>
        <v>720.75000000000023</v>
      </c>
      <c r="T197" s="14"/>
      <c r="U197" s="7"/>
      <c r="V197" s="8">
        <f t="shared" si="63"/>
        <v>0.29930555554520744</v>
      </c>
      <c r="W197" s="7">
        <f t="shared" si="64"/>
        <v>0</v>
      </c>
      <c r="X197" s="10">
        <f t="shared" si="68"/>
        <v>318.75000000000023</v>
      </c>
      <c r="Y197" s="14"/>
      <c r="Z197" s="7">
        <v>1</v>
      </c>
      <c r="AA197" s="8">
        <f>IF(IF(Z197,1,0),IF(IF(MOD((AA196+TIME(0,E197,0)),1)&gt;D$1,1,0),IF(IF(MOD((AA196+TIME(0,E197,0)),1)&lt;D$4,1,0),AA196+TIME(0,E197,0),(MOD(AA196+TIME(0,E197,0),1)-D$4)+D$1),"Under"),AA196)</f>
        <v>0.2944444444381385</v>
      </c>
      <c r="AB197" s="10">
        <f>IF(Z197,AB196+E197,AB196)</f>
        <v>394.5</v>
      </c>
      <c r="AC197" s="10">
        <f>IF(Z197,AC196-E197,AC196)</f>
        <v>326.25000000000023</v>
      </c>
      <c r="AD197" s="14"/>
      <c r="AE197" s="7"/>
      <c r="AF197" s="8">
        <f>IF(IF(AE197,1,0),IF(IF(MOD((AF196+TIME(0,E197,0)),1)&gt;D$1,1,0),IF(IF(MOD((AF196+TIME(0,E197,0)),1)&lt;D$4,1,0),AF196+TIME(0,E197,0),(MOD(AF196+TIME(0,E197,0),1)-D$4)+D$1),"Under"),AF196)</f>
        <v>0.43194444442180807</v>
      </c>
      <c r="AG197" s="7">
        <f>IF(P197,R196+E197,R196)</f>
        <v>0</v>
      </c>
      <c r="AH197" s="10">
        <f>IF(AE197,AH196-E197,AH196)</f>
        <v>128.75000000000023</v>
      </c>
      <c r="AI197" s="14"/>
      <c r="AJ197" s="7"/>
      <c r="AK197" s="8">
        <f>IF(IF(AJ197,1,0),IF(IF(MOD((AK196+TIME(0,E197,0)),1)&gt;D$1,1,0),IF(IF(MOD((AK196+TIME(0,E197,0)),1)&lt;D$4,1,0),AK196+TIME(0,E197,0),(MOD(AK196+TIME(0,E197,0),1)-D$4)+D$1),"Under"),AK196)</f>
        <v>0.4305555555411652</v>
      </c>
      <c r="AL197" s="7">
        <f>IF(AJ197,AL196+E197,AL196)</f>
        <v>590</v>
      </c>
      <c r="AM197" s="10">
        <f>IF(AJ197,AM196-E197,AM196)</f>
        <v>130.75000000000023</v>
      </c>
      <c r="AN197" s="12"/>
      <c r="AO197" s="7"/>
      <c r="AP197" s="15">
        <f>IF(IF(AO197,1,0),IF(IF(MOD((AP196+TIME(0,E197,0)),1)&gt;D$1,1,0),IF(IF(MOD((AP196+TIME(0,E197,0)),1)&lt;D$4,1,0),AP196+TIME(0,E197,0),(MOD(AP196+TIME(0,E197,0),1)-D$4)+D$1),"Under"),AP196)</f>
        <v>0.40486111111515322</v>
      </c>
      <c r="AQ197" s="7">
        <f>IF(AO197,AQ196+E197,AQ196)</f>
        <v>553</v>
      </c>
      <c r="AR197" s="10">
        <f>IF(AO197,AR196-E197,AR196)</f>
        <v>167.75000000000023</v>
      </c>
      <c r="AS197" s="12"/>
      <c r="AT197" s="7"/>
      <c r="AU197" s="8">
        <f>IF(IF(AT197,1,0),IF(IF(MOD((AU196+TIME(0,E197,0)),1)&gt;D$1,1,0),IF(IF(MOD((AU196+TIME(0,E197,0)),1)&lt;D$4,1,0),AU196+TIME(0,E197,0),(MOD(AU196+TIME(0,E197,0),1)-D$4)+D$1),"Under"),AU196)</f>
        <v>0.43819444444864825</v>
      </c>
      <c r="AV197" s="7">
        <f>IF(AT197,AV196+E197,AV196)</f>
        <v>601</v>
      </c>
      <c r="AW197" s="7">
        <f>IF(AT197,AW196-E197,AW196)</f>
        <v>119.75000000000023</v>
      </c>
      <c r="AY197" s="10"/>
      <c r="AZ197" s="8">
        <f>IF(IF(AY197,1,0),IF(IF(MOD((AZ196+TIME(0,E197,0)),1)&gt;D$1,1,0),IF(IF(MOD((AZ196+TIME(0,E197,0)),1)&lt;D$4,1,0),AZ196+TIME(0,E197,0),(MOD(AZ196+TIME(0,E197,0),1)-D$4)+D$1),"Under"),AZ196)</f>
        <v>0.44027777775934529</v>
      </c>
      <c r="BA197" s="7">
        <f>IF(AY197,BA196+E197,BA196)</f>
        <v>604</v>
      </c>
      <c r="BB197" s="10">
        <f>IF(AY197,BB196-E197,BB196)</f>
        <v>116.75000000000023</v>
      </c>
      <c r="BC197"/>
      <c r="BD197" s="10"/>
      <c r="BE197" s="8">
        <f>IF(IF(BD197,1,0),IF(IF(MOD((BE196+TIME(0,E197,0)),1)&gt;D$1,1,0),IF(IF(MOD((BE196+TIME(0,E197,0)),1)&lt;D$4,1,0),BE196+TIME(0,E197,0),(MOD(BE196+TIME(0,E197,0),1)-D$4)+D$1),"Under"),BE196)</f>
        <v>0.3479166666471023</v>
      </c>
      <c r="BF197" s="18">
        <f>IF(BD197,BF196+E197,BF196)</f>
        <v>471</v>
      </c>
      <c r="BG197" s="10">
        <f>IF(BD197,BG196-E197,BG196)</f>
        <v>249.75000000000023</v>
      </c>
    </row>
    <row r="198" spans="1:59" hidden="1" x14ac:dyDescent="0.25">
      <c r="A198" s="17">
        <f>'St5 Input'!A183</f>
        <v>2</v>
      </c>
      <c r="B198" s="17">
        <f>'St5 Input'!B183</f>
        <v>2490</v>
      </c>
      <c r="C198" s="17" t="str">
        <f>'St5 Input'!C183</f>
        <v xml:space="preserve"> Radius Blocks in Window Corners</v>
      </c>
      <c r="D198" s="20">
        <f>'St5 Input'!D183</f>
        <v>10</v>
      </c>
      <c r="E198" s="20">
        <f t="shared" si="93"/>
        <v>10</v>
      </c>
      <c r="F198" s="10">
        <f>K198+P198+U198+AE198+AJ198+Z198+AO198+AT198+AY198+BD198</f>
        <v>1</v>
      </c>
      <c r="G198" s="20" t="str">
        <f>'St5 Input'!F183</f>
        <v xml:space="preserve"> RS</v>
      </c>
      <c r="H198" s="19" t="str">
        <f>'St5 Input'!G183</f>
        <v xml:space="preserve"> </v>
      </c>
      <c r="I198" s="8"/>
      <c r="K198" s="10"/>
      <c r="L198" s="8">
        <f t="shared" si="87"/>
        <v>42690.368055555555</v>
      </c>
      <c r="M198" s="10">
        <f t="shared" si="88"/>
        <v>20</v>
      </c>
      <c r="N198" s="10">
        <f t="shared" si="89"/>
        <v>700.75000000000023</v>
      </c>
      <c r="O198" s="12"/>
      <c r="P198" s="10"/>
      <c r="Q198" s="8">
        <f t="shared" si="90"/>
        <v>42690.354166666664</v>
      </c>
      <c r="R198" s="10">
        <f t="shared" si="91"/>
        <v>0</v>
      </c>
      <c r="S198" s="10">
        <f t="shared" si="92"/>
        <v>720.75000000000023</v>
      </c>
      <c r="T198" s="14"/>
      <c r="U198" s="7"/>
      <c r="V198" s="8">
        <f t="shared" si="63"/>
        <v>0.29930555554520744</v>
      </c>
      <c r="W198" s="7">
        <f t="shared" si="64"/>
        <v>0</v>
      </c>
      <c r="X198" s="10">
        <f t="shared" si="68"/>
        <v>318.75000000000023</v>
      </c>
      <c r="Y198" s="14"/>
      <c r="Z198" s="7">
        <v>1</v>
      </c>
      <c r="AA198" s="8">
        <f>IF(IF(Z198,1,0),IF(IF(MOD((AA197+TIME(0,E198,0)),1)&gt;D$1,1,0),IF(IF(MOD((AA197+TIME(0,E198,0)),1)&lt;D$4,1,0),AA197+TIME(0,E198,0),(MOD(AA197+TIME(0,E198,0),1)-D$4)+D$1),"Under"),AA197)</f>
        <v>0.30138888888258292</v>
      </c>
      <c r="AB198" s="10">
        <f>IF(Z198,AB197+E198,AB197)</f>
        <v>404.5</v>
      </c>
      <c r="AC198" s="10">
        <f>IF(Z198,AC197-E198,AC197)</f>
        <v>316.25000000000023</v>
      </c>
      <c r="AD198" s="14"/>
      <c r="AE198" s="7"/>
      <c r="AF198" s="8">
        <f>IF(IF(AE198,1,0),IF(IF(MOD((AF197+TIME(0,E198,0)),1)&gt;D$1,1,0),IF(IF(MOD((AF197+TIME(0,E198,0)),1)&lt;D$4,1,0),AF197+TIME(0,E198,0),(MOD(AF197+TIME(0,E198,0),1)-D$4)+D$1),"Under"),AF197)</f>
        <v>0.43194444442180807</v>
      </c>
      <c r="AG198" s="7">
        <f>IF(P198,R197+E198,R197)</f>
        <v>0</v>
      </c>
      <c r="AH198" s="10">
        <f>IF(AE198,AH197-E198,AH197)</f>
        <v>128.75000000000023</v>
      </c>
      <c r="AI198" s="14"/>
      <c r="AJ198" s="7"/>
      <c r="AK198" s="8">
        <f>IF(IF(AJ198,1,0),IF(IF(MOD((AK197+TIME(0,E198,0)),1)&gt;D$1,1,0),IF(IF(MOD((AK197+TIME(0,E198,0)),1)&lt;D$4,1,0),AK197+TIME(0,E198,0),(MOD(AK197+TIME(0,E198,0),1)-D$4)+D$1),"Under"),AK197)</f>
        <v>0.4305555555411652</v>
      </c>
      <c r="AL198" s="7">
        <f>IF(AJ198,AL197+E198,AL197)</f>
        <v>590</v>
      </c>
      <c r="AM198" s="10">
        <f>IF(AJ198,AM197-E198,AM197)</f>
        <v>130.75000000000023</v>
      </c>
      <c r="AN198" s="12"/>
      <c r="AO198" s="7"/>
      <c r="AP198" s="15">
        <f>IF(IF(AO198,1,0),IF(IF(MOD((AP197+TIME(0,E198,0)),1)&gt;D$1,1,0),IF(IF(MOD((AP197+TIME(0,E198,0)),1)&lt;D$4,1,0),AP197+TIME(0,E198,0),(MOD(AP197+TIME(0,E198,0),1)-D$4)+D$1),"Under"),AP197)</f>
        <v>0.40486111111515322</v>
      </c>
      <c r="AQ198" s="7">
        <f>IF(AO198,AQ197+E198,AQ197)</f>
        <v>553</v>
      </c>
      <c r="AR198" s="10">
        <f>IF(AO198,AR197-E198,AR197)</f>
        <v>167.75000000000023</v>
      </c>
      <c r="AS198" s="12"/>
      <c r="AT198" s="7"/>
      <c r="AU198" s="8">
        <f>IF(IF(AT198,1,0),IF(IF(MOD((AU197+TIME(0,E198,0)),1)&gt;D$1,1,0),IF(IF(MOD((AU197+TIME(0,E198,0)),1)&lt;D$4,1,0),AU197+TIME(0,E198,0),(MOD(AU197+TIME(0,E198,0),1)-D$4)+D$1),"Under"),AU197)</f>
        <v>0.43819444444864825</v>
      </c>
      <c r="AV198" s="7">
        <f>IF(AT198,AV197+E198,AV197)</f>
        <v>601</v>
      </c>
      <c r="AW198" s="7">
        <f>IF(AT198,AW197-E198,AW197)</f>
        <v>119.75000000000023</v>
      </c>
      <c r="AY198" s="10"/>
      <c r="AZ198" s="8">
        <f>IF(IF(AY198,1,0),IF(IF(MOD((AZ197+TIME(0,E198,0)),1)&gt;D$1,1,0),IF(IF(MOD((AZ197+TIME(0,E198,0)),1)&lt;D$4,1,0),AZ197+TIME(0,E198,0),(MOD(AZ197+TIME(0,E198,0),1)-D$4)+D$1),"Under"),AZ197)</f>
        <v>0.44027777775934529</v>
      </c>
      <c r="BA198" s="7">
        <f>IF(AY198,BA197+E198,BA197)</f>
        <v>604</v>
      </c>
      <c r="BB198" s="10">
        <f>IF(AY198,BB197-E198,BB197)</f>
        <v>116.75000000000023</v>
      </c>
      <c r="BC198"/>
      <c r="BD198" s="10"/>
      <c r="BE198" s="8">
        <f>IF(IF(BD198,1,0),IF(IF(MOD((BE197+TIME(0,E198,0)),1)&gt;D$1,1,0),IF(IF(MOD((BE197+TIME(0,E198,0)),1)&lt;D$4,1,0),BE197+TIME(0,E198,0),(MOD(BE197+TIME(0,E198,0),1)-D$4)+D$1),"Under"),BE197)</f>
        <v>0.3479166666471023</v>
      </c>
      <c r="BF198" s="18">
        <f>IF(BD198,BF197+E198,BF197)</f>
        <v>471</v>
      </c>
      <c r="BG198" s="10">
        <f>IF(BD198,BG197-E198,BG197)</f>
        <v>249.75000000000023</v>
      </c>
    </row>
    <row r="199" spans="1:59" hidden="1" x14ac:dyDescent="0.25">
      <c r="A199" s="17">
        <f>'St5 Input'!A184</f>
        <v>2</v>
      </c>
      <c r="B199" s="17">
        <f>'St5 Input'!B184</f>
        <v>2520</v>
      </c>
      <c r="C199" s="17" t="str">
        <f>'St5 Input'!C184</f>
        <v xml:space="preserve"> Azdel Front End</v>
      </c>
      <c r="D199" s="20">
        <f>'St5 Input'!D184</f>
        <v>30</v>
      </c>
      <c r="E199" s="20">
        <f t="shared" si="93"/>
        <v>30</v>
      </c>
      <c r="F199" s="10">
        <f>K199+P199+U199+AE199+AJ199+Z199+AO199+AT199+AY199+BD199</f>
        <v>1</v>
      </c>
      <c r="G199" s="20" t="str">
        <f>'St5 Input'!F184</f>
        <v xml:space="preserve"> RS</v>
      </c>
      <c r="H199" s="19" t="str">
        <f>'St5 Input'!G184</f>
        <v xml:space="preserve"> </v>
      </c>
      <c r="I199" s="8"/>
      <c r="K199" s="10"/>
      <c r="L199" s="8">
        <f t="shared" si="87"/>
        <v>42690.368055555555</v>
      </c>
      <c r="M199" s="10">
        <f t="shared" si="88"/>
        <v>20</v>
      </c>
      <c r="N199" s="10">
        <f t="shared" si="89"/>
        <v>700.75000000000023</v>
      </c>
      <c r="O199" s="12"/>
      <c r="P199" s="10"/>
      <c r="Q199" s="8">
        <f t="shared" si="90"/>
        <v>42690.354166666664</v>
      </c>
      <c r="R199" s="10">
        <f t="shared" si="91"/>
        <v>0</v>
      </c>
      <c r="S199" s="10">
        <f t="shared" si="92"/>
        <v>720.75000000000023</v>
      </c>
      <c r="T199" s="14"/>
      <c r="U199" s="7"/>
      <c r="V199" s="8">
        <f t="shared" si="63"/>
        <v>0.29930555554520744</v>
      </c>
      <c r="W199" s="7">
        <f t="shared" si="64"/>
        <v>0</v>
      </c>
      <c r="X199" s="10">
        <f t="shared" si="68"/>
        <v>318.75000000000023</v>
      </c>
      <c r="Y199" s="14"/>
      <c r="Z199" s="7">
        <v>1</v>
      </c>
      <c r="AA199" s="8">
        <f>IF(IF(Z199,1,0),IF(IF(MOD((AA198+TIME(0,E199,0)),1)&gt;D$1,1,0),IF(IF(MOD((AA198+TIME(0,E199,0)),1)&lt;D$4,1,0),AA198+TIME(0,E199,0),(MOD(AA198+TIME(0,E199,0),1)-D$4)+D$1),"Under"),AA198)</f>
        <v>0.32222222221591623</v>
      </c>
      <c r="AB199" s="10">
        <f>IF(Z199,AB198+E199,AB198)</f>
        <v>434.5</v>
      </c>
      <c r="AC199" s="10">
        <f>IF(Z199,AC198-E199,AC198)</f>
        <v>286.25000000000023</v>
      </c>
      <c r="AD199" s="14"/>
      <c r="AE199" s="7"/>
      <c r="AF199" s="8">
        <f>IF(IF(AE199,1,0),IF(IF(MOD((AF198+TIME(0,E199,0)),1)&gt;D$1,1,0),IF(IF(MOD((AF198+TIME(0,E199,0)),1)&lt;D$4,1,0),AF198+TIME(0,E199,0),(MOD(AF198+TIME(0,E199,0),1)-D$4)+D$1),"Under"),AF198)</f>
        <v>0.43194444442180807</v>
      </c>
      <c r="AG199" s="7">
        <f>IF(P199,R198+E199,R198)</f>
        <v>0</v>
      </c>
      <c r="AH199" s="10">
        <f>IF(AE199,AH198-E199,AH198)</f>
        <v>128.75000000000023</v>
      </c>
      <c r="AI199" s="14"/>
      <c r="AJ199" s="7"/>
      <c r="AK199" s="8">
        <f>IF(IF(AJ199,1,0),IF(IF(MOD((AK198+TIME(0,E199,0)),1)&gt;D$1,1,0),IF(IF(MOD((AK198+TIME(0,E199,0)),1)&lt;D$4,1,0),AK198+TIME(0,E199,0),(MOD(AK198+TIME(0,E199,0),1)-D$4)+D$1),"Under"),AK198)</f>
        <v>0.4305555555411652</v>
      </c>
      <c r="AL199" s="7">
        <f>IF(AJ199,AL198+E199,AL198)</f>
        <v>590</v>
      </c>
      <c r="AM199" s="10">
        <f>IF(AJ199,AM198-E199,AM198)</f>
        <v>130.75000000000023</v>
      </c>
      <c r="AN199" s="12"/>
      <c r="AO199" s="7"/>
      <c r="AP199" s="15">
        <f>IF(IF(AO199,1,0),IF(IF(MOD((AP198+TIME(0,E199,0)),1)&gt;D$1,1,0),IF(IF(MOD((AP198+TIME(0,E199,0)),1)&lt;D$4,1,0),AP198+TIME(0,E199,0),(MOD(AP198+TIME(0,E199,0),1)-D$4)+D$1),"Under"),AP198)</f>
        <v>0.40486111111515322</v>
      </c>
      <c r="AQ199" s="7">
        <f>IF(AO199,AQ198+E199,AQ198)</f>
        <v>553</v>
      </c>
      <c r="AR199" s="10">
        <f>IF(AO199,AR198-E199,AR198)</f>
        <v>167.75000000000023</v>
      </c>
      <c r="AS199" s="12"/>
      <c r="AT199" s="7"/>
      <c r="AU199" s="8">
        <f>IF(IF(AT199,1,0),IF(IF(MOD((AU198+TIME(0,E199,0)),1)&gt;D$1,1,0),IF(IF(MOD((AU198+TIME(0,E199,0)),1)&lt;D$4,1,0),AU198+TIME(0,E199,0),(MOD(AU198+TIME(0,E199,0),1)-D$4)+D$1),"Under"),AU198)</f>
        <v>0.43819444444864825</v>
      </c>
      <c r="AV199" s="7">
        <f>IF(AT199,AV198+E199,AV198)</f>
        <v>601</v>
      </c>
      <c r="AW199" s="7">
        <f>IF(AT199,AW198-E199,AW198)</f>
        <v>119.75000000000023</v>
      </c>
      <c r="AY199" s="10"/>
      <c r="AZ199" s="8">
        <f>IF(IF(AY199,1,0),IF(IF(MOD((AZ198+TIME(0,E199,0)),1)&gt;D$1,1,0),IF(IF(MOD((AZ198+TIME(0,E199,0)),1)&lt;D$4,1,0),AZ198+TIME(0,E199,0),(MOD(AZ198+TIME(0,E199,0),1)-D$4)+D$1),"Under"),AZ198)</f>
        <v>0.44027777775934529</v>
      </c>
      <c r="BA199" s="7">
        <f>IF(AY199,BA198+E199,BA198)</f>
        <v>604</v>
      </c>
      <c r="BB199" s="10">
        <f>IF(AY199,BB198-E199,BB198)</f>
        <v>116.75000000000023</v>
      </c>
      <c r="BC199"/>
      <c r="BD199" s="10"/>
      <c r="BE199" s="8">
        <f>IF(IF(BD199,1,0),IF(IF(MOD((BE198+TIME(0,E199,0)),1)&gt;D$1,1,0),IF(IF(MOD((BE198+TIME(0,E199,0)),1)&lt;D$4,1,0),BE198+TIME(0,E199,0),(MOD(BE198+TIME(0,E199,0),1)-D$4)+D$1),"Under"),BE198)</f>
        <v>0.3479166666471023</v>
      </c>
      <c r="BF199" s="18">
        <f>IF(BD199,BF198+E199,BF198)</f>
        <v>471</v>
      </c>
      <c r="BG199" s="10">
        <f>IF(BD199,BG198-E199,BG198)</f>
        <v>249.75000000000023</v>
      </c>
    </row>
    <row r="200" spans="1:59" hidden="1" x14ac:dyDescent="0.25">
      <c r="A200" s="17">
        <f>'St5 Input'!A185</f>
        <v>2</v>
      </c>
      <c r="B200" s="17">
        <f>'St5 Input'!B185</f>
        <v>2530</v>
      </c>
      <c r="C200" s="17" t="str">
        <f>'St5 Input'!C185</f>
        <v xml:space="preserve"> Set Interior Front Wall and Cage</v>
      </c>
      <c r="D200" s="20">
        <f>'St5 Input'!D185</f>
        <v>25</v>
      </c>
      <c r="E200" s="20">
        <f t="shared" si="93"/>
        <v>12.5</v>
      </c>
      <c r="F200" s="10">
        <f>K200+P200+U200+AE200+AJ200+Z200+AO200+AT200+AY200+BD200</f>
        <v>2</v>
      </c>
      <c r="G200" s="20" t="str">
        <f>'St5 Input'!F185</f>
        <v xml:space="preserve"> RS</v>
      </c>
      <c r="H200" s="19" t="str">
        <f>'St5 Input'!G185</f>
        <v xml:space="preserve"> </v>
      </c>
      <c r="I200" s="8"/>
      <c r="K200" s="10"/>
      <c r="L200" s="8">
        <f t="shared" si="87"/>
        <v>42690.368055555555</v>
      </c>
      <c r="M200" s="10">
        <f t="shared" si="88"/>
        <v>20</v>
      </c>
      <c r="N200" s="10">
        <f t="shared" si="89"/>
        <v>700.75000000000023</v>
      </c>
      <c r="O200" s="12"/>
      <c r="P200" s="10"/>
      <c r="Q200" s="8">
        <f t="shared" si="90"/>
        <v>42690.354166666664</v>
      </c>
      <c r="R200" s="10">
        <f t="shared" si="91"/>
        <v>0</v>
      </c>
      <c r="S200" s="10">
        <f t="shared" si="92"/>
        <v>720.75000000000023</v>
      </c>
      <c r="T200" s="14"/>
      <c r="U200" s="7">
        <v>1</v>
      </c>
      <c r="V200" s="8">
        <f t="shared" si="63"/>
        <v>0.30763888887854079</v>
      </c>
      <c r="W200" s="7">
        <f t="shared" si="64"/>
        <v>0</v>
      </c>
      <c r="X200" s="10">
        <f t="shared" si="68"/>
        <v>306.25000000000023</v>
      </c>
      <c r="Y200" s="14"/>
      <c r="Z200" s="7">
        <v>1</v>
      </c>
      <c r="AA200" s="8">
        <f>IF(IF(Z200,1,0),IF(IF(MOD((AA199+TIME(0,E200,0)),1)&gt;D$1,1,0),IF(IF(MOD((AA199+TIME(0,E200,0)),1)&lt;D$4,1,0),AA199+TIME(0,E200,0),(MOD(AA199+TIME(0,E200,0),1)-D$4)+D$1),"Under"),AA199)</f>
        <v>0.33055555554924959</v>
      </c>
      <c r="AB200" s="10">
        <f>IF(Z200,AB199+E200,AB199)</f>
        <v>447</v>
      </c>
      <c r="AC200" s="10">
        <f>IF(Z200,AC199-E200,AC199)</f>
        <v>273.75000000000023</v>
      </c>
      <c r="AD200" s="14"/>
      <c r="AE200" s="7"/>
      <c r="AF200" s="8">
        <f>IF(IF(AE200,1,0),IF(IF(MOD((AF199+TIME(0,E200,0)),1)&gt;D$1,1,0),IF(IF(MOD((AF199+TIME(0,E200,0)),1)&lt;D$4,1,0),AF199+TIME(0,E200,0),(MOD(AF199+TIME(0,E200,0),1)-D$4)+D$1),"Under"),AF199)</f>
        <v>0.43194444442180807</v>
      </c>
      <c r="AG200" s="7">
        <f>IF(P200,R199+E200,R199)</f>
        <v>0</v>
      </c>
      <c r="AH200" s="10">
        <f>IF(AE200,AH199-E200,AH199)</f>
        <v>128.75000000000023</v>
      </c>
      <c r="AI200" s="14"/>
      <c r="AJ200" s="7"/>
      <c r="AK200" s="8">
        <f>IF(IF(AJ200,1,0),IF(IF(MOD((AK199+TIME(0,E200,0)),1)&gt;D$1,1,0),IF(IF(MOD((AK199+TIME(0,E200,0)),1)&lt;D$4,1,0),AK199+TIME(0,E200,0),(MOD(AK199+TIME(0,E200,0),1)-D$4)+D$1),"Under"),AK199)</f>
        <v>0.4305555555411652</v>
      </c>
      <c r="AL200" s="7">
        <f>IF(AJ200,AL199+E200,AL199)</f>
        <v>590</v>
      </c>
      <c r="AM200" s="10">
        <f>IF(AJ200,AM199-E200,AM199)</f>
        <v>130.75000000000023</v>
      </c>
      <c r="AN200" s="12"/>
      <c r="AO200" s="7"/>
      <c r="AP200" s="15">
        <f>IF(IF(AO200,1,0),IF(IF(MOD((AP199+TIME(0,E200,0)),1)&gt;D$1,1,0),IF(IF(MOD((AP199+TIME(0,E200,0)),1)&lt;D$4,1,0),AP199+TIME(0,E200,0),(MOD(AP199+TIME(0,E200,0),1)-D$4)+D$1),"Under"),AP199)</f>
        <v>0.40486111111515322</v>
      </c>
      <c r="AQ200" s="7">
        <f>IF(AO200,AQ199+E200,AQ199)</f>
        <v>553</v>
      </c>
      <c r="AR200" s="10">
        <f>IF(AO200,AR199-E200,AR199)</f>
        <v>167.75000000000023</v>
      </c>
      <c r="AS200" s="12"/>
      <c r="AT200" s="7"/>
      <c r="AU200" s="8">
        <f>IF(IF(AT200,1,0),IF(IF(MOD((AU199+TIME(0,E200,0)),1)&gt;D$1,1,0),IF(IF(MOD((AU199+TIME(0,E200,0)),1)&lt;D$4,1,0),AU199+TIME(0,E200,0),(MOD(AU199+TIME(0,E200,0),1)-D$4)+D$1),"Under"),AU199)</f>
        <v>0.43819444444864825</v>
      </c>
      <c r="AV200" s="7">
        <f>IF(AT200,AV199+E200,AV199)</f>
        <v>601</v>
      </c>
      <c r="AW200" s="7">
        <f>IF(AT200,AW199-E200,AW199)</f>
        <v>119.75000000000023</v>
      </c>
      <c r="AY200" s="10"/>
      <c r="AZ200" s="8">
        <f>IF(IF(AY200,1,0),IF(IF(MOD((AZ199+TIME(0,E200,0)),1)&gt;D$1,1,0),IF(IF(MOD((AZ199+TIME(0,E200,0)),1)&lt;D$4,1,0),AZ199+TIME(0,E200,0),(MOD(AZ199+TIME(0,E200,0),1)-D$4)+D$1),"Under"),AZ199)</f>
        <v>0.44027777775934529</v>
      </c>
      <c r="BA200" s="7">
        <f>IF(AY200,BA199+E200,BA199)</f>
        <v>604</v>
      </c>
      <c r="BB200" s="10">
        <f>IF(AY200,BB199-E200,BB199)</f>
        <v>116.75000000000023</v>
      </c>
      <c r="BC200"/>
      <c r="BD200" s="10"/>
      <c r="BE200" s="8">
        <f>IF(IF(BD200,1,0),IF(IF(MOD((BE199+TIME(0,E200,0)),1)&gt;D$1,1,0),IF(IF(MOD((BE199+TIME(0,E200,0)),1)&lt;D$4,1,0),BE199+TIME(0,E200,0),(MOD(BE199+TIME(0,E200,0),1)-D$4)+D$1),"Under"),BE199)</f>
        <v>0.3479166666471023</v>
      </c>
      <c r="BF200" s="18">
        <f>IF(BD200,BF199+E200,BF199)</f>
        <v>471</v>
      </c>
      <c r="BG200" s="10">
        <f>IF(BD200,BG199-E200,BG199)</f>
        <v>249.75000000000023</v>
      </c>
    </row>
    <row r="201" spans="1:59" hidden="1" x14ac:dyDescent="0.25">
      <c r="A201" s="17">
        <f>'St5 Input'!A186</f>
        <v>2</v>
      </c>
      <c r="B201" s="17">
        <f>'St5 Input'!B186</f>
        <v>2540</v>
      </c>
      <c r="C201" s="17" t="str">
        <f>'St5 Input'!C186</f>
        <v xml:space="preserve"> Water Shelf</v>
      </c>
      <c r="D201" s="20" t="str">
        <f>'St5 Input'!D186</f>
        <v xml:space="preserve"> </v>
      </c>
      <c r="E201" s="20" t="str">
        <f t="shared" si="93"/>
        <v xml:space="preserve"> </v>
      </c>
      <c r="F201" s="10">
        <f>K201+P201+U201+AE201+AJ201+Z201+AO201+AT201+AY201+BD201</f>
        <v>0</v>
      </c>
      <c r="G201" s="20" t="str">
        <f>'St5 Input'!F186</f>
        <v xml:space="preserve"> RS</v>
      </c>
      <c r="H201" s="19" t="str">
        <f>'St5 Input'!G186</f>
        <v xml:space="preserve"> </v>
      </c>
      <c r="I201" s="8"/>
      <c r="K201" s="10"/>
      <c r="L201" s="8">
        <f t="shared" si="87"/>
        <v>42690.368055555555</v>
      </c>
      <c r="M201" s="10">
        <f t="shared" si="88"/>
        <v>20</v>
      </c>
      <c r="N201" s="10">
        <f t="shared" si="89"/>
        <v>700.75000000000023</v>
      </c>
      <c r="O201" s="12"/>
      <c r="P201" s="10"/>
      <c r="Q201" s="8">
        <f t="shared" si="90"/>
        <v>42690.354166666664</v>
      </c>
      <c r="R201" s="10">
        <f t="shared" si="91"/>
        <v>0</v>
      </c>
      <c r="S201" s="10">
        <f t="shared" si="92"/>
        <v>720.75000000000023</v>
      </c>
      <c r="T201" s="14"/>
      <c r="U201" s="7"/>
      <c r="V201" s="8">
        <f t="shared" si="63"/>
        <v>0.30763888887854079</v>
      </c>
      <c r="W201" s="7">
        <f t="shared" si="64"/>
        <v>0</v>
      </c>
      <c r="X201" s="10">
        <f t="shared" si="68"/>
        <v>306.25000000000023</v>
      </c>
      <c r="Y201" s="14"/>
      <c r="Z201" s="7"/>
      <c r="AA201" s="8">
        <f>IF(IF(Z201,1,0),IF(IF(MOD((AA200+TIME(0,E201,0)),1)&gt;D$1,1,0),IF(IF(MOD((AA200+TIME(0,E201,0)),1)&lt;D$4,1,0),AA200+TIME(0,E201,0),(MOD(AA200+TIME(0,E201,0),1)-D$4)+D$1),"Under"),AA200)</f>
        <v>0.33055555554924959</v>
      </c>
      <c r="AB201" s="10">
        <f>IF(Z201,AB200+E201,AB200)</f>
        <v>447</v>
      </c>
      <c r="AC201" s="10">
        <f>IF(Z201,AC200-E201,AC200)</f>
        <v>273.75000000000023</v>
      </c>
      <c r="AD201" s="14"/>
      <c r="AE201" s="7"/>
      <c r="AF201" s="8">
        <f>IF(IF(AE201,1,0),IF(IF(MOD((AF200+TIME(0,E201,0)),1)&gt;D$1,1,0),IF(IF(MOD((AF200+TIME(0,E201,0)),1)&lt;D$4,1,0),AF200+TIME(0,E201,0),(MOD(AF200+TIME(0,E201,0),1)-D$4)+D$1),"Under"),AF200)</f>
        <v>0.43194444442180807</v>
      </c>
      <c r="AG201" s="7">
        <f>IF(P201,R200+E201,R200)</f>
        <v>0</v>
      </c>
      <c r="AH201" s="10">
        <f>IF(AE201,AH200-E201,AH200)</f>
        <v>128.75000000000023</v>
      </c>
      <c r="AI201" s="14"/>
      <c r="AJ201" s="7"/>
      <c r="AK201" s="8">
        <f>IF(IF(AJ201,1,0),IF(IF(MOD((AK200+TIME(0,E201,0)),1)&gt;D$1,1,0),IF(IF(MOD((AK200+TIME(0,E201,0)),1)&lt;D$4,1,0),AK200+TIME(0,E201,0),(MOD(AK200+TIME(0,E201,0),1)-D$4)+D$1),"Under"),AK200)</f>
        <v>0.4305555555411652</v>
      </c>
      <c r="AL201" s="7">
        <f>IF(AJ201,AL200+E201,AL200)</f>
        <v>590</v>
      </c>
      <c r="AM201" s="10">
        <f>IF(AJ201,AM200-E201,AM200)</f>
        <v>130.75000000000023</v>
      </c>
      <c r="AN201" s="12"/>
      <c r="AO201" s="7"/>
      <c r="AP201" s="15">
        <f>IF(IF(AO201,1,0),IF(IF(MOD((AP200+TIME(0,E201,0)),1)&gt;D$1,1,0),IF(IF(MOD((AP200+TIME(0,E201,0)),1)&lt;D$4,1,0),AP200+TIME(0,E201,0),(MOD(AP200+TIME(0,E201,0),1)-D$4)+D$1),"Under"),AP200)</f>
        <v>0.40486111111515322</v>
      </c>
      <c r="AQ201" s="7">
        <f>IF(AO201,AQ200+E201,AQ200)</f>
        <v>553</v>
      </c>
      <c r="AR201" s="10">
        <f>IF(AO201,AR200-E201,AR200)</f>
        <v>167.75000000000023</v>
      </c>
      <c r="AS201" s="12"/>
      <c r="AT201" s="7"/>
      <c r="AU201" s="8">
        <f>IF(IF(AT201,1,0),IF(IF(MOD((AU200+TIME(0,E201,0)),1)&gt;D$1,1,0),IF(IF(MOD((AU200+TIME(0,E201,0)),1)&lt;D$4,1,0),AU200+TIME(0,E201,0),(MOD(AU200+TIME(0,E201,0),1)-D$4)+D$1),"Under"),AU200)</f>
        <v>0.43819444444864825</v>
      </c>
      <c r="AV201" s="7">
        <f>IF(AT201,AV200+E201,AV200)</f>
        <v>601</v>
      </c>
      <c r="AW201" s="7">
        <f>IF(AT201,AW200-E201,AW200)</f>
        <v>119.75000000000023</v>
      </c>
      <c r="AY201" s="10"/>
      <c r="AZ201" s="8">
        <f>IF(IF(AY201,1,0),IF(IF(MOD((AZ200+TIME(0,E201,0)),1)&gt;D$1,1,0),IF(IF(MOD((AZ200+TIME(0,E201,0)),1)&lt;D$4,1,0),AZ200+TIME(0,E201,0),(MOD(AZ200+TIME(0,E201,0),1)-D$4)+D$1),"Under"),AZ200)</f>
        <v>0.44027777775934529</v>
      </c>
      <c r="BA201" s="7">
        <f>IF(AY201,BA200+E201,BA200)</f>
        <v>604</v>
      </c>
      <c r="BB201" s="10">
        <f>IF(AY201,BB200-E201,BB200)</f>
        <v>116.75000000000023</v>
      </c>
      <c r="BC201"/>
      <c r="BD201" s="10"/>
      <c r="BE201" s="8">
        <f>IF(IF(BD201,1,0),IF(IF(MOD((BE200+TIME(0,E201,0)),1)&gt;D$1,1,0),IF(IF(MOD((BE200+TIME(0,E201,0)),1)&lt;D$4,1,0),BE200+TIME(0,E201,0),(MOD(BE200+TIME(0,E201,0),1)-D$4)+D$1),"Under"),BE200)</f>
        <v>0.3479166666471023</v>
      </c>
      <c r="BF201" s="18">
        <f>IF(BD201,BF200+E201,BF200)</f>
        <v>471</v>
      </c>
      <c r="BG201" s="10">
        <f>IF(BD201,BG200-E201,BG200)</f>
        <v>249.75000000000023</v>
      </c>
    </row>
    <row r="202" spans="1:59" hidden="1" x14ac:dyDescent="0.25">
      <c r="A202" s="17">
        <f>'St5 Input'!A187</f>
        <v>2</v>
      </c>
      <c r="B202" s="17">
        <f>'St5 Input'!B187</f>
        <v>2550</v>
      </c>
      <c r="C202" s="17" t="str">
        <f>'St5 Input'!C187</f>
        <v xml:space="preserve"> Water Heater Hookup</v>
      </c>
      <c r="D202" s="20" t="str">
        <f>'St5 Input'!D187</f>
        <v xml:space="preserve"> </v>
      </c>
      <c r="E202" s="20" t="str">
        <f t="shared" si="93"/>
        <v xml:space="preserve"> </v>
      </c>
      <c r="F202" s="10">
        <f>K202+P202+U202+AE202+AJ202+Z202+AO202+AT202+AY202+BD202</f>
        <v>0</v>
      </c>
      <c r="G202" s="20" t="str">
        <f>'St5 Input'!F187</f>
        <v xml:space="preserve"> BM</v>
      </c>
      <c r="H202" s="19" t="str">
        <f>'St5 Input'!G187</f>
        <v xml:space="preserve"> </v>
      </c>
      <c r="I202" s="8"/>
      <c r="K202" s="10"/>
      <c r="L202" s="8">
        <f t="shared" ref="L202:L218" si="94">IF(IF(K202,1,0),IF(IF(MOD((L201+TIME(0,E202,0)),1)&gt;D$1,1,0),IF(IF(MOD((L201+TIME(0,E202,0)),1)&lt;D$4,1,0),L201+TIME(0,E202,0),(MOD(L201+TIME(0,E202,0),1)-D$4)+D$1),"Under"),L201)</f>
        <v>42690.368055555555</v>
      </c>
      <c r="M202" s="10">
        <f t="shared" ref="M202:M218" si="95">IF(K202,M201+E202,M201)</f>
        <v>20</v>
      </c>
      <c r="N202" s="10">
        <f t="shared" ref="N202:N218" si="96">IF(K202,N201-E202,N201)</f>
        <v>700.75000000000023</v>
      </c>
      <c r="O202" s="12"/>
      <c r="P202" s="10"/>
      <c r="Q202" s="8">
        <f t="shared" ref="Q202:Q218" si="97">IF(IF(P202,1,0),IF(IF(MOD((Q201+TIME(0,E202,0)),1)&gt;D$1,1,0),IF(IF(MOD((Q201+TIME(0,E202,0)),1)&lt;D$4,1,0),Q201+TIME(0,E202,0),(MOD(Q201+TIME(0,E202,0),1)-D$4)+D$1),"Under"),Q201)</f>
        <v>42690.354166666664</v>
      </c>
      <c r="R202" s="10">
        <f t="shared" ref="R202:R218" si="98">IF(P202,R201+E202,R201)</f>
        <v>0</v>
      </c>
      <c r="S202" s="10">
        <f t="shared" ref="S202:S218" si="99">IF(P202,S201-E202,S201)</f>
        <v>720.75000000000023</v>
      </c>
      <c r="T202" s="14"/>
      <c r="U202" s="7"/>
      <c r="V202" s="8">
        <f t="shared" si="63"/>
        <v>0.30763888887854079</v>
      </c>
      <c r="W202" s="7">
        <f t="shared" si="64"/>
        <v>0</v>
      </c>
      <c r="X202" s="10">
        <f t="shared" si="68"/>
        <v>306.25000000000023</v>
      </c>
      <c r="Y202" s="14"/>
      <c r="Z202" s="7"/>
      <c r="AA202" s="8">
        <f>IF(IF(Z202,1,0),IF(IF(MOD((AA201+TIME(0,E202,0)),1)&gt;D$1,1,0),IF(IF(MOD((AA201+TIME(0,E202,0)),1)&lt;D$4,1,0),AA201+TIME(0,E202,0),(MOD(AA201+TIME(0,E202,0),1)-D$4)+D$1),"Under"),AA201)</f>
        <v>0.33055555554924959</v>
      </c>
      <c r="AB202" s="10">
        <f>IF(Z202,AB201+E202,AB201)</f>
        <v>447</v>
      </c>
      <c r="AC202" s="10">
        <f>IF(Z202,AC201-E202,AC201)</f>
        <v>273.75000000000023</v>
      </c>
      <c r="AD202" s="14"/>
      <c r="AE202" s="7"/>
      <c r="AF202" s="8">
        <f>IF(IF(AE202,1,0),IF(IF(MOD((AF201+TIME(0,E202,0)),1)&gt;D$1,1,0),IF(IF(MOD((AF201+TIME(0,E202,0)),1)&lt;D$4,1,0),AF201+TIME(0,E202,0),(MOD(AF201+TIME(0,E202,0),1)-D$4)+D$1),"Under"),AF201)</f>
        <v>0.43194444442180807</v>
      </c>
      <c r="AG202" s="7">
        <f>IF(P202,R201+E202,R201)</f>
        <v>0</v>
      </c>
      <c r="AH202" s="10">
        <f>IF(AE202,AH201-E202,AH201)</f>
        <v>128.75000000000023</v>
      </c>
      <c r="AI202" s="14"/>
      <c r="AJ202" s="7"/>
      <c r="AK202" s="8">
        <f>IF(IF(AJ202,1,0),IF(IF(MOD((AK201+TIME(0,E202,0)),1)&gt;D$1,1,0),IF(IF(MOD((AK201+TIME(0,E202,0)),1)&lt;D$4,1,0),AK201+TIME(0,E202,0),(MOD(AK201+TIME(0,E202,0),1)-D$4)+D$1),"Under"),AK201)</f>
        <v>0.4305555555411652</v>
      </c>
      <c r="AL202" s="7">
        <f>IF(AJ202,AL201+E202,AL201)</f>
        <v>590</v>
      </c>
      <c r="AM202" s="10">
        <f>IF(AJ202,AM201-E202,AM201)</f>
        <v>130.75000000000023</v>
      </c>
      <c r="AN202" s="12"/>
      <c r="AO202" s="7"/>
      <c r="AP202" s="15">
        <f>IF(IF(AO202,1,0),IF(IF(MOD((AP201+TIME(0,E202,0)),1)&gt;D$1,1,0),IF(IF(MOD((AP201+TIME(0,E202,0)),1)&lt;D$4,1,0),AP201+TIME(0,E202,0),(MOD(AP201+TIME(0,E202,0),1)-D$4)+D$1),"Under"),AP201)</f>
        <v>0.40486111111515322</v>
      </c>
      <c r="AQ202" s="7">
        <f>IF(AO202,AQ201+E202,AQ201)</f>
        <v>553</v>
      </c>
      <c r="AR202" s="10">
        <f>IF(AO202,AR201-E202,AR201)</f>
        <v>167.75000000000023</v>
      </c>
      <c r="AS202" s="12"/>
      <c r="AT202" s="7"/>
      <c r="AU202" s="8">
        <f>IF(IF(AT202,1,0),IF(IF(MOD((AU201+TIME(0,E202,0)),1)&gt;D$1,1,0),IF(IF(MOD((AU201+TIME(0,E202,0)),1)&lt;D$4,1,0),AU201+TIME(0,E202,0),(MOD(AU201+TIME(0,E202,0),1)-D$4)+D$1),"Under"),AU201)</f>
        <v>0.43819444444864825</v>
      </c>
      <c r="AV202" s="7">
        <f>IF(AT202,AV201+E202,AV201)</f>
        <v>601</v>
      </c>
      <c r="AW202" s="7">
        <f>IF(AT202,AW201-E202,AW201)</f>
        <v>119.75000000000023</v>
      </c>
      <c r="AY202" s="10"/>
      <c r="AZ202" s="8">
        <f>IF(IF(AY202,1,0),IF(IF(MOD((AZ201+TIME(0,E202,0)),1)&gt;D$1,1,0),IF(IF(MOD((AZ201+TIME(0,E202,0)),1)&lt;D$4,1,0),AZ201+TIME(0,E202,0),(MOD(AZ201+TIME(0,E202,0),1)-D$4)+D$1),"Under"),AZ201)</f>
        <v>0.44027777775934529</v>
      </c>
      <c r="BA202" s="7">
        <f>IF(AY202,BA201+E202,BA201)</f>
        <v>604</v>
      </c>
      <c r="BB202" s="10">
        <f>IF(AY202,BB201-E202,BB201)</f>
        <v>116.75000000000023</v>
      </c>
      <c r="BC202"/>
      <c r="BD202" s="10"/>
      <c r="BE202" s="8">
        <f>IF(IF(BD202,1,0),IF(IF(MOD((BE201+TIME(0,E202,0)),1)&gt;D$1,1,0),IF(IF(MOD((BE201+TIME(0,E202,0)),1)&lt;D$4,1,0),BE201+TIME(0,E202,0),(MOD(BE201+TIME(0,E202,0),1)-D$4)+D$1),"Under"),BE201)</f>
        <v>0.3479166666471023</v>
      </c>
      <c r="BF202" s="18">
        <f>IF(BD202,BF201+E202,BF201)</f>
        <v>471</v>
      </c>
      <c r="BG202" s="10">
        <f>IF(BD202,BG201-E202,BG201)</f>
        <v>249.75000000000023</v>
      </c>
    </row>
    <row r="203" spans="1:59" hidden="1" x14ac:dyDescent="0.25">
      <c r="A203" s="17">
        <f>'St5 Input'!A188</f>
        <v>2</v>
      </c>
      <c r="B203" s="17">
        <f>'St5 Input'!B188</f>
        <v>2560</v>
      </c>
      <c r="C203" s="17" t="str">
        <f>'St5 Input'!C188</f>
        <v xml:space="preserve"> Undercoat Wheel Well</v>
      </c>
      <c r="D203" s="20">
        <f>'St5 Input'!D188</f>
        <v>5</v>
      </c>
      <c r="E203" s="20">
        <f t="shared" si="93"/>
        <v>5</v>
      </c>
      <c r="F203" s="10">
        <f>K203+P203+U203+AE203+AJ203+Z203+AO203+AT203+AY203+BD203</f>
        <v>1</v>
      </c>
      <c r="G203" s="20" t="str">
        <f>'St5 Input'!F188</f>
        <v xml:space="preserve"> RS</v>
      </c>
      <c r="H203" s="19" t="str">
        <f>'St5 Input'!G188</f>
        <v xml:space="preserve"> </v>
      </c>
      <c r="I203" s="8"/>
      <c r="K203" s="10"/>
      <c r="L203" s="8">
        <f t="shared" si="94"/>
        <v>42690.368055555555</v>
      </c>
      <c r="M203" s="10">
        <f t="shared" si="95"/>
        <v>20</v>
      </c>
      <c r="N203" s="10">
        <f t="shared" si="96"/>
        <v>700.75000000000023</v>
      </c>
      <c r="O203" s="12"/>
      <c r="P203" s="10"/>
      <c r="Q203" s="8">
        <f t="shared" si="97"/>
        <v>42690.354166666664</v>
      </c>
      <c r="R203" s="10">
        <f t="shared" si="98"/>
        <v>0</v>
      </c>
      <c r="S203" s="10">
        <f t="shared" si="99"/>
        <v>720.75000000000023</v>
      </c>
      <c r="T203" s="14"/>
      <c r="U203" s="7"/>
      <c r="V203" s="8">
        <f t="shared" si="63"/>
        <v>0.30763888887854079</v>
      </c>
      <c r="W203" s="7">
        <f t="shared" si="64"/>
        <v>0</v>
      </c>
      <c r="X203" s="10">
        <f t="shared" si="68"/>
        <v>306.25000000000023</v>
      </c>
      <c r="Y203" s="14"/>
      <c r="Z203" s="7">
        <v>1</v>
      </c>
      <c r="AA203" s="8">
        <f>IF(IF(Z203,1,0),IF(IF(MOD((AA202+TIME(0,E203,0)),1)&gt;D$1,1,0),IF(IF(MOD((AA202+TIME(0,E203,0)),1)&lt;D$4,1,0),AA202+TIME(0,E203,0),(MOD(AA202+TIME(0,E203,0),1)-D$4)+D$1),"Under"),AA202)</f>
        <v>0.3340277777714718</v>
      </c>
      <c r="AB203" s="10">
        <f>IF(Z203,AB202+E203,AB202)</f>
        <v>452</v>
      </c>
      <c r="AC203" s="10">
        <f>IF(Z203,AC202-E203,AC202)</f>
        <v>268.75000000000023</v>
      </c>
      <c r="AD203" s="14"/>
      <c r="AE203" s="7"/>
      <c r="AF203" s="8">
        <f>IF(IF(AE203,1,0),IF(IF(MOD((AF202+TIME(0,E203,0)),1)&gt;D$1,1,0),IF(IF(MOD((AF202+TIME(0,E203,0)),1)&lt;D$4,1,0),AF202+TIME(0,E203,0),(MOD(AF202+TIME(0,E203,0),1)-D$4)+D$1),"Under"),AF202)</f>
        <v>0.43194444442180807</v>
      </c>
      <c r="AG203" s="7">
        <f>IF(P203,R202+E203,R202)</f>
        <v>0</v>
      </c>
      <c r="AH203" s="10">
        <f>IF(AE203,AH202-E203,AH202)</f>
        <v>128.75000000000023</v>
      </c>
      <c r="AI203" s="14"/>
      <c r="AJ203" s="7"/>
      <c r="AK203" s="8">
        <f>IF(IF(AJ203,1,0),IF(IF(MOD((AK202+TIME(0,E203,0)),1)&gt;D$1,1,0),IF(IF(MOD((AK202+TIME(0,E203,0)),1)&lt;D$4,1,0),AK202+TIME(0,E203,0),(MOD(AK202+TIME(0,E203,0),1)-D$4)+D$1),"Under"),AK202)</f>
        <v>0.4305555555411652</v>
      </c>
      <c r="AL203" s="7">
        <f>IF(AJ203,AL202+E203,AL202)</f>
        <v>590</v>
      </c>
      <c r="AM203" s="10">
        <f>IF(AJ203,AM202-E203,AM202)</f>
        <v>130.75000000000023</v>
      </c>
      <c r="AN203" s="12"/>
      <c r="AO203" s="7"/>
      <c r="AP203" s="15">
        <f>IF(IF(AO203,1,0),IF(IF(MOD((AP202+TIME(0,E203,0)),1)&gt;D$1,1,0),IF(IF(MOD((AP202+TIME(0,E203,0)),1)&lt;D$4,1,0),AP202+TIME(0,E203,0),(MOD(AP202+TIME(0,E203,0),1)-D$4)+D$1),"Under"),AP202)</f>
        <v>0.40486111111515322</v>
      </c>
      <c r="AQ203" s="7">
        <f>IF(AO203,AQ202+E203,AQ202)</f>
        <v>553</v>
      </c>
      <c r="AR203" s="10">
        <f>IF(AO203,AR202-E203,AR202)</f>
        <v>167.75000000000023</v>
      </c>
      <c r="AS203" s="12"/>
      <c r="AT203" s="7"/>
      <c r="AU203" s="8">
        <f>IF(IF(AT203,1,0),IF(IF(MOD((AU202+TIME(0,E203,0)),1)&gt;D$1,1,0),IF(IF(MOD((AU202+TIME(0,E203,0)),1)&lt;D$4,1,0),AU202+TIME(0,E203,0),(MOD(AU202+TIME(0,E203,0),1)-D$4)+D$1),"Under"),AU202)</f>
        <v>0.43819444444864825</v>
      </c>
      <c r="AV203" s="7">
        <f>IF(AT203,AV202+E203,AV202)</f>
        <v>601</v>
      </c>
      <c r="AW203" s="7">
        <f>IF(AT203,AW202-E203,AW202)</f>
        <v>119.75000000000023</v>
      </c>
      <c r="AY203" s="10"/>
      <c r="AZ203" s="8">
        <f>IF(IF(AY203,1,0),IF(IF(MOD((AZ202+TIME(0,E203,0)),1)&gt;D$1,1,0),IF(IF(MOD((AZ202+TIME(0,E203,0)),1)&lt;D$4,1,0),AZ202+TIME(0,E203,0),(MOD(AZ202+TIME(0,E203,0),1)-D$4)+D$1),"Under"),AZ202)</f>
        <v>0.44027777775934529</v>
      </c>
      <c r="BA203" s="7">
        <f>IF(AY203,BA202+E203,BA202)</f>
        <v>604</v>
      </c>
      <c r="BB203" s="10">
        <f>IF(AY203,BB202-E203,BB202)</f>
        <v>116.75000000000023</v>
      </c>
      <c r="BC203"/>
      <c r="BD203" s="10"/>
      <c r="BE203" s="8">
        <f>IF(IF(BD203,1,0),IF(IF(MOD((BE202+TIME(0,E203,0)),1)&gt;D$1,1,0),IF(IF(MOD((BE202+TIME(0,E203,0)),1)&lt;D$4,1,0),BE202+TIME(0,E203,0),(MOD(BE202+TIME(0,E203,0),1)-D$4)+D$1),"Under"),BE202)</f>
        <v>0.3479166666471023</v>
      </c>
      <c r="BF203" s="18">
        <f>IF(BD203,BF202+E203,BF202)</f>
        <v>471</v>
      </c>
      <c r="BG203" s="10">
        <f>IF(BD203,BG202-E203,BG202)</f>
        <v>249.75000000000023</v>
      </c>
    </row>
    <row r="204" spans="1:59" hidden="1" x14ac:dyDescent="0.25">
      <c r="A204" s="17">
        <f>'St5 Input'!A189</f>
        <v>2</v>
      </c>
      <c r="B204" s="17">
        <f>'St5 Input'!B189</f>
        <v>2570</v>
      </c>
      <c r="C204" s="17" t="str">
        <f>'St5 Input'!C189</f>
        <v xml:space="preserve"> Paint at Openings (Windows - etc)</v>
      </c>
      <c r="D204" s="20">
        <f>'St5 Input'!D189</f>
        <v>5</v>
      </c>
      <c r="E204" s="20">
        <f t="shared" si="93"/>
        <v>5</v>
      </c>
      <c r="F204" s="10">
        <f>K204+P204+U204+AE204+AJ204+Z204+AO204+AT204+AY204+BD204</f>
        <v>1</v>
      </c>
      <c r="G204" s="20" t="str">
        <f>'St5 Input'!F189</f>
        <v xml:space="preserve"> RS</v>
      </c>
      <c r="H204" s="19" t="str">
        <f>'St5 Input'!G189</f>
        <v xml:space="preserve"> </v>
      </c>
      <c r="I204" s="8"/>
      <c r="K204" s="10"/>
      <c r="L204" s="8">
        <f t="shared" si="94"/>
        <v>42690.368055555555</v>
      </c>
      <c r="M204" s="10">
        <f t="shared" si="95"/>
        <v>20</v>
      </c>
      <c r="N204" s="10">
        <f t="shared" si="96"/>
        <v>700.75000000000023</v>
      </c>
      <c r="O204" s="12"/>
      <c r="P204" s="10"/>
      <c r="Q204" s="8">
        <f t="shared" si="97"/>
        <v>42690.354166666664</v>
      </c>
      <c r="R204" s="10">
        <f t="shared" si="98"/>
        <v>0</v>
      </c>
      <c r="S204" s="10">
        <f t="shared" si="99"/>
        <v>720.75000000000023</v>
      </c>
      <c r="T204" s="14"/>
      <c r="U204" s="7"/>
      <c r="V204" s="8">
        <f t="shared" si="63"/>
        <v>0.30763888887854079</v>
      </c>
      <c r="W204" s="7">
        <f t="shared" si="64"/>
        <v>0</v>
      </c>
      <c r="X204" s="10">
        <f t="shared" si="68"/>
        <v>306.25000000000023</v>
      </c>
      <c r="Y204" s="14"/>
      <c r="Z204" s="7">
        <v>1</v>
      </c>
      <c r="AA204" s="8">
        <f>IF(IF(Z204,1,0),IF(IF(MOD((AA203+TIME(0,E204,0)),1)&gt;D$1,1,0),IF(IF(MOD((AA203+TIME(0,E204,0)),1)&lt;D$4,1,0),AA203+TIME(0,E204,0),(MOD(AA203+TIME(0,E204,0),1)-D$4)+D$1),"Under"),AA203)</f>
        <v>0.33749999999369401</v>
      </c>
      <c r="AB204" s="10">
        <f>IF(Z204,AB203+E204,AB203)</f>
        <v>457</v>
      </c>
      <c r="AC204" s="10">
        <f>IF(Z204,AC203-E204,AC203)</f>
        <v>263.75000000000023</v>
      </c>
      <c r="AD204" s="14"/>
      <c r="AE204" s="7"/>
      <c r="AF204" s="8">
        <f>IF(IF(AE204,1,0),IF(IF(MOD((AF203+TIME(0,E204,0)),1)&gt;D$1,1,0),IF(IF(MOD((AF203+TIME(0,E204,0)),1)&lt;D$4,1,0),AF203+TIME(0,E204,0),(MOD(AF203+TIME(0,E204,0),1)-D$4)+D$1),"Under"),AF203)</f>
        <v>0.43194444442180807</v>
      </c>
      <c r="AG204" s="7">
        <f>IF(P204,R203+E204,R203)</f>
        <v>0</v>
      </c>
      <c r="AH204" s="10">
        <f>IF(AE204,AH203-E204,AH203)</f>
        <v>128.75000000000023</v>
      </c>
      <c r="AI204" s="14"/>
      <c r="AJ204" s="7"/>
      <c r="AK204" s="8">
        <f>IF(IF(AJ204,1,0),IF(IF(MOD((AK203+TIME(0,E204,0)),1)&gt;D$1,1,0),IF(IF(MOD((AK203+TIME(0,E204,0)),1)&lt;D$4,1,0),AK203+TIME(0,E204,0),(MOD(AK203+TIME(0,E204,0),1)-D$4)+D$1),"Under"),AK203)</f>
        <v>0.4305555555411652</v>
      </c>
      <c r="AL204" s="7">
        <f>IF(AJ204,AL203+E204,AL203)</f>
        <v>590</v>
      </c>
      <c r="AM204" s="10">
        <f>IF(AJ204,AM203-E204,AM203)</f>
        <v>130.75000000000023</v>
      </c>
      <c r="AN204" s="12"/>
      <c r="AO204" s="7"/>
      <c r="AP204" s="15">
        <f>IF(IF(AO204,1,0),IF(IF(MOD((AP203+TIME(0,E204,0)),1)&gt;D$1,1,0),IF(IF(MOD((AP203+TIME(0,E204,0)),1)&lt;D$4,1,0),AP203+TIME(0,E204,0),(MOD(AP203+TIME(0,E204,0),1)-D$4)+D$1),"Under"),AP203)</f>
        <v>0.40486111111515322</v>
      </c>
      <c r="AQ204" s="7">
        <f>IF(AO204,AQ203+E204,AQ203)</f>
        <v>553</v>
      </c>
      <c r="AR204" s="10">
        <f>IF(AO204,AR203-E204,AR203)</f>
        <v>167.75000000000023</v>
      </c>
      <c r="AS204" s="12"/>
      <c r="AT204" s="7"/>
      <c r="AU204" s="8">
        <f>IF(IF(AT204,1,0),IF(IF(MOD((AU203+TIME(0,E204,0)),1)&gt;D$1,1,0),IF(IF(MOD((AU203+TIME(0,E204,0)),1)&lt;D$4,1,0),AU203+TIME(0,E204,0),(MOD(AU203+TIME(0,E204,0),1)-D$4)+D$1),"Under"),AU203)</f>
        <v>0.43819444444864825</v>
      </c>
      <c r="AV204" s="7">
        <f>IF(AT204,AV203+E204,AV203)</f>
        <v>601</v>
      </c>
      <c r="AW204" s="7">
        <f>IF(AT204,AW203-E204,AW203)</f>
        <v>119.75000000000023</v>
      </c>
      <c r="AY204" s="10"/>
      <c r="AZ204" s="8">
        <f>IF(IF(AY204,1,0),IF(IF(MOD((AZ203+TIME(0,E204,0)),1)&gt;D$1,1,0),IF(IF(MOD((AZ203+TIME(0,E204,0)),1)&lt;D$4,1,0),AZ203+TIME(0,E204,0),(MOD(AZ203+TIME(0,E204,0),1)-D$4)+D$1),"Under"),AZ203)</f>
        <v>0.44027777775934529</v>
      </c>
      <c r="BA204" s="7">
        <f>IF(AY204,BA203+E204,BA203)</f>
        <v>604</v>
      </c>
      <c r="BB204" s="10">
        <f>IF(AY204,BB203-E204,BB203)</f>
        <v>116.75000000000023</v>
      </c>
      <c r="BC204"/>
      <c r="BD204" s="10"/>
      <c r="BE204" s="8">
        <f>IF(IF(BD204,1,0),IF(IF(MOD((BE203+TIME(0,E204,0)),1)&gt;D$1,1,0),IF(IF(MOD((BE203+TIME(0,E204,0)),1)&lt;D$4,1,0),BE203+TIME(0,E204,0),(MOD(BE203+TIME(0,E204,0),1)-D$4)+D$1),"Under"),BE203)</f>
        <v>0.3479166666471023</v>
      </c>
      <c r="BF204" s="18">
        <f>IF(BD204,BF203+E204,BF203)</f>
        <v>471</v>
      </c>
      <c r="BG204" s="10">
        <f>IF(BD204,BG203-E204,BG203)</f>
        <v>249.75000000000023</v>
      </c>
    </row>
    <row r="205" spans="1:59" hidden="1" x14ac:dyDescent="0.25">
      <c r="A205" s="17">
        <f>'St5 Input'!A190</f>
        <v>2</v>
      </c>
      <c r="B205" s="17">
        <f>'St5 Input'!B190</f>
        <v>2580</v>
      </c>
      <c r="C205" s="17" t="str">
        <f>'St5 Input'!C190</f>
        <v xml:space="preserve"> VBH on End Tubes and at Wheels</v>
      </c>
      <c r="D205" s="20">
        <f>'St5 Input'!D190</f>
        <v>10</v>
      </c>
      <c r="E205" s="20">
        <f t="shared" si="93"/>
        <v>10</v>
      </c>
      <c r="F205" s="10">
        <f>K205+P205+U205+AE205+AJ205+Z205+AO205+AT205+AY205+BD205</f>
        <v>1</v>
      </c>
      <c r="G205" s="20" t="str">
        <f>'St5 Input'!F190</f>
        <v xml:space="preserve"> RS</v>
      </c>
      <c r="H205" s="19" t="str">
        <f>'St5 Input'!G190</f>
        <v xml:space="preserve"> </v>
      </c>
      <c r="I205" s="8"/>
      <c r="K205" s="10"/>
      <c r="L205" s="8">
        <f t="shared" si="94"/>
        <v>42690.368055555555</v>
      </c>
      <c r="M205" s="10">
        <f t="shared" si="95"/>
        <v>20</v>
      </c>
      <c r="N205" s="10">
        <f t="shared" si="96"/>
        <v>700.75000000000023</v>
      </c>
      <c r="O205" s="12"/>
      <c r="P205" s="10"/>
      <c r="Q205" s="8">
        <f t="shared" si="97"/>
        <v>42690.354166666664</v>
      </c>
      <c r="R205" s="10">
        <f t="shared" si="98"/>
        <v>0</v>
      </c>
      <c r="S205" s="10">
        <f t="shared" si="99"/>
        <v>720.75000000000023</v>
      </c>
      <c r="T205" s="14"/>
      <c r="U205" s="7">
        <v>1</v>
      </c>
      <c r="V205" s="8">
        <f t="shared" si="63"/>
        <v>0.31458333332298521</v>
      </c>
      <c r="W205" s="7">
        <f t="shared" si="64"/>
        <v>0</v>
      </c>
      <c r="X205" s="10">
        <f t="shared" si="68"/>
        <v>296.25000000000023</v>
      </c>
      <c r="Y205" s="14"/>
      <c r="Z205" s="7"/>
      <c r="AA205" s="8">
        <f>IF(IF(Z205,1,0),IF(IF(MOD((AA204+TIME(0,E205,0)),1)&gt;D$1,1,0),IF(IF(MOD((AA204+TIME(0,E205,0)),1)&lt;D$4,1,0),AA204+TIME(0,E205,0),(MOD(AA204+TIME(0,E205,0),1)-D$4)+D$1),"Under"),AA204)</f>
        <v>0.33749999999369401</v>
      </c>
      <c r="AB205" s="10">
        <f>IF(Z205,AB204+E205,AB204)</f>
        <v>457</v>
      </c>
      <c r="AC205" s="10">
        <f>IF(Z205,AC204-E205,AC204)</f>
        <v>263.75000000000023</v>
      </c>
      <c r="AD205" s="14"/>
      <c r="AE205" s="7"/>
      <c r="AF205" s="8">
        <f>IF(IF(AE205,1,0),IF(IF(MOD((AF204+TIME(0,E205,0)),1)&gt;D$1,1,0),IF(IF(MOD((AF204+TIME(0,E205,0)),1)&lt;D$4,1,0),AF204+TIME(0,E205,0),(MOD(AF204+TIME(0,E205,0),1)-D$4)+D$1),"Under"),AF204)</f>
        <v>0.43194444442180807</v>
      </c>
      <c r="AG205" s="7">
        <f>IF(P205,R204+E205,R204)</f>
        <v>0</v>
      </c>
      <c r="AH205" s="10">
        <f>IF(AE205,AH204-E205,AH204)</f>
        <v>128.75000000000023</v>
      </c>
      <c r="AI205" s="14"/>
      <c r="AJ205" s="7"/>
      <c r="AK205" s="8">
        <f>IF(IF(AJ205,1,0),IF(IF(MOD((AK204+TIME(0,E205,0)),1)&gt;D$1,1,0),IF(IF(MOD((AK204+TIME(0,E205,0)),1)&lt;D$4,1,0),AK204+TIME(0,E205,0),(MOD(AK204+TIME(0,E205,0),1)-D$4)+D$1),"Under"),AK204)</f>
        <v>0.4305555555411652</v>
      </c>
      <c r="AL205" s="7">
        <f>IF(AJ205,AL204+E205,AL204)</f>
        <v>590</v>
      </c>
      <c r="AM205" s="10">
        <f>IF(AJ205,AM204-E205,AM204)</f>
        <v>130.75000000000023</v>
      </c>
      <c r="AN205" s="12"/>
      <c r="AO205" s="7"/>
      <c r="AP205" s="15">
        <f>IF(IF(AO205,1,0),IF(IF(MOD((AP204+TIME(0,E205,0)),1)&gt;D$1,1,0),IF(IF(MOD((AP204+TIME(0,E205,0)),1)&lt;D$4,1,0),AP204+TIME(0,E205,0),(MOD(AP204+TIME(0,E205,0),1)-D$4)+D$1),"Under"),AP204)</f>
        <v>0.40486111111515322</v>
      </c>
      <c r="AQ205" s="7">
        <f>IF(AO205,AQ204+E205,AQ204)</f>
        <v>553</v>
      </c>
      <c r="AR205" s="10">
        <f>IF(AO205,AR204-E205,AR204)</f>
        <v>167.75000000000023</v>
      </c>
      <c r="AS205" s="12"/>
      <c r="AT205" s="7"/>
      <c r="AU205" s="8">
        <f>IF(IF(AT205,1,0),IF(IF(MOD((AU204+TIME(0,E205,0)),1)&gt;D$1,1,0),IF(IF(MOD((AU204+TIME(0,E205,0)),1)&lt;D$4,1,0),AU204+TIME(0,E205,0),(MOD(AU204+TIME(0,E205,0),1)-D$4)+D$1),"Under"),AU204)</f>
        <v>0.43819444444864825</v>
      </c>
      <c r="AV205" s="7">
        <f>IF(AT205,AV204+E205,AV204)</f>
        <v>601</v>
      </c>
      <c r="AW205" s="7">
        <f>IF(AT205,AW204-E205,AW204)</f>
        <v>119.75000000000023</v>
      </c>
      <c r="AY205" s="10"/>
      <c r="AZ205" s="8">
        <f>IF(IF(AY205,1,0),IF(IF(MOD((AZ204+TIME(0,E205,0)),1)&gt;D$1,1,0),IF(IF(MOD((AZ204+TIME(0,E205,0)),1)&lt;D$4,1,0),AZ204+TIME(0,E205,0),(MOD(AZ204+TIME(0,E205,0),1)-D$4)+D$1),"Under"),AZ204)</f>
        <v>0.44027777775934529</v>
      </c>
      <c r="BA205" s="7">
        <f>IF(AY205,BA204+E205,BA204)</f>
        <v>604</v>
      </c>
      <c r="BB205" s="10">
        <f>IF(AY205,BB204-E205,BB204)</f>
        <v>116.75000000000023</v>
      </c>
      <c r="BC205"/>
      <c r="BD205" s="10"/>
      <c r="BE205" s="8">
        <f>IF(IF(BD205,1,0),IF(IF(MOD((BE204+TIME(0,E205,0)),1)&gt;D$1,1,0),IF(IF(MOD((BE204+TIME(0,E205,0)),1)&lt;D$4,1,0),BE204+TIME(0,E205,0),(MOD(BE204+TIME(0,E205,0),1)-D$4)+D$1),"Under"),BE204)</f>
        <v>0.3479166666471023</v>
      </c>
      <c r="BF205" s="18">
        <f>IF(BD205,BF204+E205,BF204)</f>
        <v>471</v>
      </c>
      <c r="BG205" s="10">
        <f>IF(BD205,BG204-E205,BG204)</f>
        <v>249.75000000000023</v>
      </c>
    </row>
    <row r="206" spans="1:59" hidden="1" x14ac:dyDescent="0.25">
      <c r="A206" s="17">
        <f>'St5 Input'!A191</f>
        <v>2</v>
      </c>
      <c r="B206" s="17">
        <f>'St5 Input'!B191</f>
        <v>2590</v>
      </c>
      <c r="C206" s="17" t="str">
        <f>'St5 Input'!C191</f>
        <v xml:space="preserve"> install /remove scaffold</v>
      </c>
      <c r="D206" s="20">
        <f>'St5 Input'!D191</f>
        <v>10</v>
      </c>
      <c r="E206" s="20">
        <f t="shared" si="93"/>
        <v>10</v>
      </c>
      <c r="F206" s="10">
        <f>K206+P206+U206+AE206+AJ206+Z206+AO206+AT206+AY206+BD206</f>
        <v>1</v>
      </c>
      <c r="G206" s="20" t="str">
        <f>'St5 Input'!F191</f>
        <v xml:space="preserve"> </v>
      </c>
      <c r="H206" s="19" t="str">
        <f>'St5 Input'!G191</f>
        <v xml:space="preserve"> </v>
      </c>
      <c r="I206" s="8"/>
      <c r="K206" s="10"/>
      <c r="L206" s="8">
        <f t="shared" si="94"/>
        <v>42690.368055555555</v>
      </c>
      <c r="M206" s="10">
        <f t="shared" si="95"/>
        <v>20</v>
      </c>
      <c r="N206" s="10">
        <f t="shared" si="96"/>
        <v>700.75000000000023</v>
      </c>
      <c r="O206" s="12"/>
      <c r="P206" s="10"/>
      <c r="Q206" s="8">
        <f t="shared" si="97"/>
        <v>42690.354166666664</v>
      </c>
      <c r="R206" s="10">
        <f t="shared" si="98"/>
        <v>0</v>
      </c>
      <c r="S206" s="10">
        <f t="shared" si="99"/>
        <v>720.75000000000023</v>
      </c>
      <c r="T206" s="14"/>
      <c r="U206" s="7">
        <v>1</v>
      </c>
      <c r="V206" s="8">
        <f t="shared" si="63"/>
        <v>0.32152777776742963</v>
      </c>
      <c r="W206" s="7">
        <f t="shared" si="64"/>
        <v>0</v>
      </c>
      <c r="X206" s="10">
        <f t="shared" si="68"/>
        <v>286.25000000000023</v>
      </c>
      <c r="Y206" s="14"/>
      <c r="Z206" s="7"/>
      <c r="AA206" s="8">
        <f>IF(IF(Z206,1,0),IF(IF(MOD((AA205+TIME(0,E206,0)),1)&gt;D$1,1,0),IF(IF(MOD((AA205+TIME(0,E206,0)),1)&lt;D$4,1,0),AA205+TIME(0,E206,0),(MOD(AA205+TIME(0,E206,0),1)-D$4)+D$1),"Under"),AA205)</f>
        <v>0.33749999999369401</v>
      </c>
      <c r="AB206" s="10">
        <f>IF(Z206,AB205+E206,AB205)</f>
        <v>457</v>
      </c>
      <c r="AC206" s="10">
        <f>IF(Z206,AC205-E206,AC205)</f>
        <v>263.75000000000023</v>
      </c>
      <c r="AD206" s="14"/>
      <c r="AE206" s="7"/>
      <c r="AF206" s="8">
        <f>IF(IF(AE206,1,0),IF(IF(MOD((AF205+TIME(0,E206,0)),1)&gt;D$1,1,0),IF(IF(MOD((AF205+TIME(0,E206,0)),1)&lt;D$4,1,0),AF205+TIME(0,E206,0),(MOD(AF205+TIME(0,E206,0),1)-D$4)+D$1),"Under"),AF205)</f>
        <v>0.43194444442180807</v>
      </c>
      <c r="AG206" s="7">
        <f>IF(P206,R205+E206,R205)</f>
        <v>0</v>
      </c>
      <c r="AH206" s="10">
        <f>IF(AE206,AH205-E206,AH205)</f>
        <v>128.75000000000023</v>
      </c>
      <c r="AI206" s="14"/>
      <c r="AJ206" s="7"/>
      <c r="AK206" s="8">
        <f>IF(IF(AJ206,1,0),IF(IF(MOD((AK205+TIME(0,E206,0)),1)&gt;D$1,1,0),IF(IF(MOD((AK205+TIME(0,E206,0)),1)&lt;D$4,1,0),AK205+TIME(0,E206,0),(MOD(AK205+TIME(0,E206,0),1)-D$4)+D$1),"Under"),AK205)</f>
        <v>0.4305555555411652</v>
      </c>
      <c r="AL206" s="7">
        <f>IF(AJ206,AL205+E206,AL205)</f>
        <v>590</v>
      </c>
      <c r="AM206" s="10">
        <f>IF(AJ206,AM205-E206,AM205)</f>
        <v>130.75000000000023</v>
      </c>
      <c r="AN206" s="12"/>
      <c r="AO206" s="7"/>
      <c r="AP206" s="15">
        <f>IF(IF(AO206,1,0),IF(IF(MOD((AP205+TIME(0,E206,0)),1)&gt;D$1,1,0),IF(IF(MOD((AP205+TIME(0,E206,0)),1)&lt;D$4,1,0),AP205+TIME(0,E206,0),(MOD(AP205+TIME(0,E206,0),1)-D$4)+D$1),"Under"),AP205)</f>
        <v>0.40486111111515322</v>
      </c>
      <c r="AQ206" s="7">
        <f>IF(AO206,AQ205+E206,AQ205)</f>
        <v>553</v>
      </c>
      <c r="AR206" s="10">
        <f>IF(AO206,AR205-E206,AR205)</f>
        <v>167.75000000000023</v>
      </c>
      <c r="AS206" s="12"/>
      <c r="AT206" s="7"/>
      <c r="AU206" s="8">
        <f>IF(IF(AT206,1,0),IF(IF(MOD((AU205+TIME(0,E206,0)),1)&gt;D$1,1,0),IF(IF(MOD((AU205+TIME(0,E206,0)),1)&lt;D$4,1,0),AU205+TIME(0,E206,0),(MOD(AU205+TIME(0,E206,0),1)-D$4)+D$1),"Under"),AU205)</f>
        <v>0.43819444444864825</v>
      </c>
      <c r="AV206" s="7">
        <f>IF(AT206,AV205+E206,AV205)</f>
        <v>601</v>
      </c>
      <c r="AW206" s="7">
        <f>IF(AT206,AW205-E206,AW205)</f>
        <v>119.75000000000023</v>
      </c>
      <c r="AY206" s="10"/>
      <c r="AZ206" s="8">
        <f>IF(IF(AY206,1,0),IF(IF(MOD((AZ205+TIME(0,E206,0)),1)&gt;D$1,1,0),IF(IF(MOD((AZ205+TIME(0,E206,0)),1)&lt;D$4,1,0),AZ205+TIME(0,E206,0),(MOD(AZ205+TIME(0,E206,0),1)-D$4)+D$1),"Under"),AZ205)</f>
        <v>0.44027777775934529</v>
      </c>
      <c r="BA206" s="7">
        <f>IF(AY206,BA205+E206,BA205)</f>
        <v>604</v>
      </c>
      <c r="BB206" s="10">
        <f>IF(AY206,BB205-E206,BB205)</f>
        <v>116.75000000000023</v>
      </c>
      <c r="BC206"/>
      <c r="BD206" s="10"/>
      <c r="BE206" s="8">
        <f>IF(IF(BD206,1,0),IF(IF(MOD((BE205+TIME(0,E206,0)),1)&gt;D$1,1,0),IF(IF(MOD((BE205+TIME(0,E206,0)),1)&lt;D$4,1,0),BE205+TIME(0,E206,0),(MOD(BE205+TIME(0,E206,0),1)-D$4)+D$1),"Under"),BE205)</f>
        <v>0.3479166666471023</v>
      </c>
      <c r="BF206" s="18">
        <f>IF(BD206,BF205+E206,BF205)</f>
        <v>471</v>
      </c>
      <c r="BG206" s="10">
        <f>IF(BD206,BG205-E206,BG205)</f>
        <v>249.75000000000023</v>
      </c>
    </row>
    <row r="207" spans="1:59" hidden="1" x14ac:dyDescent="0.25">
      <c r="A207" s="17">
        <f>'St5 Input'!A192</f>
        <v>2</v>
      </c>
      <c r="B207" s="17">
        <f>'St5 Input'!B192</f>
        <v>2610</v>
      </c>
      <c r="C207" s="17" t="str">
        <f>'St5 Input'!C192</f>
        <v xml:space="preserve"> Azdel Inside Front Wall</v>
      </c>
      <c r="D207" s="20">
        <f>'St5 Input'!D192</f>
        <v>15</v>
      </c>
      <c r="E207" s="20">
        <f t="shared" si="93"/>
        <v>15</v>
      </c>
      <c r="F207" s="10">
        <f>K207+P207+U207+AE207+AJ207+Z207+AO207+AT207+AY207+BD207</f>
        <v>1</v>
      </c>
      <c r="G207" s="20" t="str">
        <f>'St5 Input'!F192</f>
        <v xml:space="preserve"> RS</v>
      </c>
      <c r="H207" s="19" t="str">
        <f>'St5 Input'!G192</f>
        <v xml:space="preserve"> </v>
      </c>
      <c r="I207" s="8"/>
      <c r="K207" s="10"/>
      <c r="L207" s="8">
        <f t="shared" si="94"/>
        <v>42690.368055555555</v>
      </c>
      <c r="M207" s="10">
        <f t="shared" si="95"/>
        <v>20</v>
      </c>
      <c r="N207" s="10">
        <f t="shared" si="96"/>
        <v>700.75000000000023</v>
      </c>
      <c r="O207" s="12"/>
      <c r="P207" s="10"/>
      <c r="Q207" s="8">
        <f t="shared" si="97"/>
        <v>42690.354166666664</v>
      </c>
      <c r="R207" s="10">
        <f t="shared" si="98"/>
        <v>0</v>
      </c>
      <c r="S207" s="10">
        <f t="shared" si="99"/>
        <v>720.75000000000023</v>
      </c>
      <c r="T207" s="14"/>
      <c r="U207" s="7">
        <v>1</v>
      </c>
      <c r="V207" s="8">
        <f t="shared" si="63"/>
        <v>0.33194444443409632</v>
      </c>
      <c r="W207" s="7">
        <f t="shared" si="64"/>
        <v>0</v>
      </c>
      <c r="X207" s="10">
        <f t="shared" si="68"/>
        <v>271.25000000000023</v>
      </c>
      <c r="Y207" s="14"/>
      <c r="Z207" s="7"/>
      <c r="AA207" s="8">
        <f>IF(IF(Z207,1,0),IF(IF(MOD((AA206+TIME(0,E207,0)),1)&gt;D$1,1,0),IF(IF(MOD((AA206+TIME(0,E207,0)),1)&lt;D$4,1,0),AA206+TIME(0,E207,0),(MOD(AA206+TIME(0,E207,0),1)-D$4)+D$1),"Under"),AA206)</f>
        <v>0.33749999999369401</v>
      </c>
      <c r="AB207" s="10">
        <f>IF(Z207,AB206+E207,AB206)</f>
        <v>457</v>
      </c>
      <c r="AC207" s="10">
        <f>IF(Z207,AC206-E207,AC206)</f>
        <v>263.75000000000023</v>
      </c>
      <c r="AD207" s="14"/>
      <c r="AE207" s="7"/>
      <c r="AF207" s="8">
        <f>IF(IF(AE207,1,0),IF(IF(MOD((AF206+TIME(0,E207,0)),1)&gt;D$1,1,0),IF(IF(MOD((AF206+TIME(0,E207,0)),1)&lt;D$4,1,0),AF206+TIME(0,E207,0),(MOD(AF206+TIME(0,E207,0),1)-D$4)+D$1),"Under"),AF206)</f>
        <v>0.43194444442180807</v>
      </c>
      <c r="AG207" s="7">
        <f>IF(P207,R206+E207,R206)</f>
        <v>0</v>
      </c>
      <c r="AH207" s="10">
        <f>IF(AE207,AH206-E207,AH206)</f>
        <v>128.75000000000023</v>
      </c>
      <c r="AI207" s="14"/>
      <c r="AJ207" s="7"/>
      <c r="AK207" s="8">
        <f>IF(IF(AJ207,1,0),IF(IF(MOD((AK206+TIME(0,E207,0)),1)&gt;D$1,1,0),IF(IF(MOD((AK206+TIME(0,E207,0)),1)&lt;D$4,1,0),AK206+TIME(0,E207,0),(MOD(AK206+TIME(0,E207,0),1)-D$4)+D$1),"Under"),AK206)</f>
        <v>0.4305555555411652</v>
      </c>
      <c r="AL207" s="7">
        <f>IF(AJ207,AL206+E207,AL206)</f>
        <v>590</v>
      </c>
      <c r="AM207" s="10">
        <f>IF(AJ207,AM206-E207,AM206)</f>
        <v>130.75000000000023</v>
      </c>
      <c r="AN207" s="12"/>
      <c r="AO207" s="7"/>
      <c r="AP207" s="15">
        <f>IF(IF(AO207,1,0),IF(IF(MOD((AP206+TIME(0,E207,0)),1)&gt;D$1,1,0),IF(IF(MOD((AP206+TIME(0,E207,0)),1)&lt;D$4,1,0),AP206+TIME(0,E207,0),(MOD(AP206+TIME(0,E207,0),1)-D$4)+D$1),"Under"),AP206)</f>
        <v>0.40486111111515322</v>
      </c>
      <c r="AQ207" s="7">
        <f>IF(AO207,AQ206+E207,AQ206)</f>
        <v>553</v>
      </c>
      <c r="AR207" s="10">
        <f>IF(AO207,AR206-E207,AR206)</f>
        <v>167.75000000000023</v>
      </c>
      <c r="AS207" s="12"/>
      <c r="AT207" s="7"/>
      <c r="AU207" s="8">
        <f>IF(IF(AT207,1,0),IF(IF(MOD((AU206+TIME(0,E207,0)),1)&gt;D$1,1,0),IF(IF(MOD((AU206+TIME(0,E207,0)),1)&lt;D$4,1,0),AU206+TIME(0,E207,0),(MOD(AU206+TIME(0,E207,0),1)-D$4)+D$1),"Under"),AU206)</f>
        <v>0.43819444444864825</v>
      </c>
      <c r="AV207" s="7">
        <f>IF(AT207,AV206+E207,AV206)</f>
        <v>601</v>
      </c>
      <c r="AW207" s="7">
        <f>IF(AT207,AW206-E207,AW206)</f>
        <v>119.75000000000023</v>
      </c>
      <c r="AY207" s="10"/>
      <c r="AZ207" s="8">
        <f>IF(IF(AY207,1,0),IF(IF(MOD((AZ206+TIME(0,E207,0)),1)&gt;D$1,1,0),IF(IF(MOD((AZ206+TIME(0,E207,0)),1)&lt;D$4,1,0),AZ206+TIME(0,E207,0),(MOD(AZ206+TIME(0,E207,0),1)-D$4)+D$1),"Under"),AZ206)</f>
        <v>0.44027777775934529</v>
      </c>
      <c r="BA207" s="7">
        <f>IF(AY207,BA206+E207,BA206)</f>
        <v>604</v>
      </c>
      <c r="BB207" s="10">
        <f>IF(AY207,BB206-E207,BB206)</f>
        <v>116.75000000000023</v>
      </c>
      <c r="BC207"/>
      <c r="BD207" s="10"/>
      <c r="BE207" s="8">
        <f>IF(IF(BD207,1,0),IF(IF(MOD((BE206+TIME(0,E207,0)),1)&gt;D$1,1,0),IF(IF(MOD((BE206+TIME(0,E207,0)),1)&lt;D$4,1,0),BE206+TIME(0,E207,0),(MOD(BE206+TIME(0,E207,0),1)-D$4)+D$1),"Under"),BE206)</f>
        <v>0.3479166666471023</v>
      </c>
      <c r="BF207" s="18">
        <f>IF(BD207,BF206+E207,BF206)</f>
        <v>471</v>
      </c>
      <c r="BG207" s="10">
        <f>IF(BD207,BG206-E207,BG206)</f>
        <v>249.75000000000023</v>
      </c>
    </row>
    <row r="208" spans="1:59" hidden="1" x14ac:dyDescent="0.25">
      <c r="A208" s="17">
        <f>'St5 Input'!A193</f>
        <v>2</v>
      </c>
      <c r="B208" s="17">
        <f>'St5 Input'!B193</f>
        <v>2620</v>
      </c>
      <c r="C208" s="17" t="str">
        <f>'St5 Input'!C193</f>
        <v xml:space="preserve"> Install 1st Piece of Azdel On Each Side of Sidewall</v>
      </c>
      <c r="D208" s="20">
        <f>'St5 Input'!D193</f>
        <v>7</v>
      </c>
      <c r="E208" s="20">
        <f t="shared" si="93"/>
        <v>3.5</v>
      </c>
      <c r="F208" s="10">
        <f>K208+P208+U208+AE208+AJ208+Z208+AO208+AT208+AY208+BD208</f>
        <v>2</v>
      </c>
      <c r="G208" s="20" t="str">
        <f>'St5 Input'!F193</f>
        <v xml:space="preserve"> RS</v>
      </c>
      <c r="H208" s="19" t="str">
        <f>'St5 Input'!G193</f>
        <v xml:space="preserve"> </v>
      </c>
      <c r="I208" s="8"/>
      <c r="K208" s="10"/>
      <c r="L208" s="8">
        <f t="shared" si="94"/>
        <v>42690.368055555555</v>
      </c>
      <c r="M208" s="10">
        <f t="shared" si="95"/>
        <v>20</v>
      </c>
      <c r="N208" s="10">
        <f t="shared" si="96"/>
        <v>700.75000000000023</v>
      </c>
      <c r="O208" s="12"/>
      <c r="P208" s="10"/>
      <c r="Q208" s="8">
        <f t="shared" si="97"/>
        <v>42690.354166666664</v>
      </c>
      <c r="R208" s="10">
        <f t="shared" si="98"/>
        <v>0</v>
      </c>
      <c r="S208" s="10">
        <f t="shared" si="99"/>
        <v>720.75000000000023</v>
      </c>
      <c r="T208" s="14"/>
      <c r="U208" s="7">
        <v>1</v>
      </c>
      <c r="V208" s="8">
        <f t="shared" si="63"/>
        <v>0.33402777776742965</v>
      </c>
      <c r="W208" s="7">
        <f t="shared" si="64"/>
        <v>0</v>
      </c>
      <c r="X208" s="10">
        <f t="shared" si="68"/>
        <v>267.75000000000023</v>
      </c>
      <c r="Y208" s="14"/>
      <c r="Z208" s="7">
        <v>1</v>
      </c>
      <c r="AA208" s="8">
        <f>IF(IF(Z208,1,0),IF(IF(MOD((AA207+TIME(0,E208,0)),1)&gt;D$1,1,0),IF(IF(MOD((AA207+TIME(0,E208,0)),1)&lt;D$4,1,0),AA207+TIME(0,E208,0),(MOD(AA207+TIME(0,E208,0),1)-D$4)+D$1),"Under"),AA207)</f>
        <v>0.33958333332702734</v>
      </c>
      <c r="AB208" s="10">
        <f>IF(Z208,AB207+E208,AB207)</f>
        <v>460.5</v>
      </c>
      <c r="AC208" s="10">
        <f>IF(Z208,AC207-E208,AC207)</f>
        <v>260.25000000000023</v>
      </c>
      <c r="AD208" s="14"/>
      <c r="AE208" s="7"/>
      <c r="AF208" s="8">
        <f>IF(IF(AE208,1,0),IF(IF(MOD((AF207+TIME(0,E208,0)),1)&gt;D$1,1,0),IF(IF(MOD((AF207+TIME(0,E208,0)),1)&lt;D$4,1,0),AF207+TIME(0,E208,0),(MOD(AF207+TIME(0,E208,0),1)-D$4)+D$1),"Under"),AF207)</f>
        <v>0.43194444442180807</v>
      </c>
      <c r="AG208" s="7">
        <f>IF(P208,R207+E208,R207)</f>
        <v>0</v>
      </c>
      <c r="AH208" s="10">
        <f>IF(AE208,AH207-E208,AH207)</f>
        <v>128.75000000000023</v>
      </c>
      <c r="AI208" s="14"/>
      <c r="AJ208" s="7"/>
      <c r="AK208" s="8">
        <f>IF(IF(AJ208,1,0),IF(IF(MOD((AK207+TIME(0,E208,0)),1)&gt;D$1,1,0),IF(IF(MOD((AK207+TIME(0,E208,0)),1)&lt;D$4,1,0),AK207+TIME(0,E208,0),(MOD(AK207+TIME(0,E208,0),1)-D$4)+D$1),"Under"),AK207)</f>
        <v>0.4305555555411652</v>
      </c>
      <c r="AL208" s="7">
        <f>IF(AJ208,AL207+E208,AL207)</f>
        <v>590</v>
      </c>
      <c r="AM208" s="10">
        <f>IF(AJ208,AM207-E208,AM207)</f>
        <v>130.75000000000023</v>
      </c>
      <c r="AN208" s="12"/>
      <c r="AO208" s="7"/>
      <c r="AP208" s="15">
        <f>IF(IF(AO208,1,0),IF(IF(MOD((AP207+TIME(0,E208,0)),1)&gt;D$1,1,0),IF(IF(MOD((AP207+TIME(0,E208,0)),1)&lt;D$4,1,0),AP207+TIME(0,E208,0),(MOD(AP207+TIME(0,E208,0),1)-D$4)+D$1),"Under"),AP207)</f>
        <v>0.40486111111515322</v>
      </c>
      <c r="AQ208" s="7">
        <f>IF(AO208,AQ207+E208,AQ207)</f>
        <v>553</v>
      </c>
      <c r="AR208" s="10">
        <f>IF(AO208,AR207-E208,AR207)</f>
        <v>167.75000000000023</v>
      </c>
      <c r="AS208" s="12"/>
      <c r="AT208" s="7"/>
      <c r="AU208" s="8">
        <f>IF(IF(AT208,1,0),IF(IF(MOD((AU207+TIME(0,E208,0)),1)&gt;D$1,1,0),IF(IF(MOD((AU207+TIME(0,E208,0)),1)&lt;D$4,1,0),AU207+TIME(0,E208,0),(MOD(AU207+TIME(0,E208,0),1)-D$4)+D$1),"Under"),AU207)</f>
        <v>0.43819444444864825</v>
      </c>
      <c r="AV208" s="7">
        <f>IF(AT208,AV207+E208,AV207)</f>
        <v>601</v>
      </c>
      <c r="AW208" s="7">
        <f>IF(AT208,AW207-E208,AW207)</f>
        <v>119.75000000000023</v>
      </c>
      <c r="AY208" s="10"/>
      <c r="AZ208" s="8">
        <f>IF(IF(AY208,1,0),IF(IF(MOD((AZ207+TIME(0,E208,0)),1)&gt;D$1,1,0),IF(IF(MOD((AZ207+TIME(0,E208,0)),1)&lt;D$4,1,0),AZ207+TIME(0,E208,0),(MOD(AZ207+TIME(0,E208,0),1)-D$4)+D$1),"Under"),AZ207)</f>
        <v>0.44027777775934529</v>
      </c>
      <c r="BA208" s="7">
        <f>IF(AY208,BA207+E208,BA207)</f>
        <v>604</v>
      </c>
      <c r="BB208" s="10">
        <f>IF(AY208,BB207-E208,BB207)</f>
        <v>116.75000000000023</v>
      </c>
      <c r="BC208"/>
      <c r="BD208" s="10"/>
      <c r="BE208" s="8">
        <f>IF(IF(BD208,1,0),IF(IF(MOD((BE207+TIME(0,E208,0)),1)&gt;D$1,1,0),IF(IF(MOD((BE207+TIME(0,E208,0)),1)&lt;D$4,1,0),BE207+TIME(0,E208,0),(MOD(BE207+TIME(0,E208,0),1)-D$4)+D$1),"Under"),BE207)</f>
        <v>0.3479166666471023</v>
      </c>
      <c r="BF208" s="18">
        <f>IF(BD208,BF207+E208,BF207)</f>
        <v>471</v>
      </c>
      <c r="BG208" s="10">
        <f>IF(BD208,BG207-E208,BG207)</f>
        <v>249.75000000000023</v>
      </c>
    </row>
    <row r="209" spans="1:59" hidden="1" x14ac:dyDescent="0.25">
      <c r="A209" s="17">
        <f>'St5 Input'!A194</f>
        <v>2</v>
      </c>
      <c r="B209" s="17">
        <f>'St5 Input'!B194</f>
        <v>2630</v>
      </c>
      <c r="C209" s="17" t="str">
        <f>'St5 Input'!C194</f>
        <v xml:space="preserve"> install rest of azdel</v>
      </c>
      <c r="D209" s="20">
        <f>'St5 Input'!D194</f>
        <v>100</v>
      </c>
      <c r="E209" s="20">
        <f t="shared" si="93"/>
        <v>50</v>
      </c>
      <c r="F209" s="10">
        <f>K209+P209+U209+AE209+AJ209+Z209+AO209+AT209+AY209+BD209</f>
        <v>2</v>
      </c>
      <c r="G209" s="20" t="str">
        <f>'St5 Input'!F194</f>
        <v xml:space="preserve"> RS/BM</v>
      </c>
      <c r="H209" s="19" t="str">
        <f>'St5 Input'!G194</f>
        <v xml:space="preserve"> </v>
      </c>
      <c r="I209" s="8"/>
      <c r="K209" s="10"/>
      <c r="L209" s="8">
        <f t="shared" si="94"/>
        <v>42690.368055555555</v>
      </c>
      <c r="M209" s="10">
        <f t="shared" si="95"/>
        <v>20</v>
      </c>
      <c r="N209" s="10">
        <f t="shared" si="96"/>
        <v>700.75000000000023</v>
      </c>
      <c r="O209" s="12"/>
      <c r="P209" s="10"/>
      <c r="Q209" s="8">
        <f t="shared" si="97"/>
        <v>42690.354166666664</v>
      </c>
      <c r="R209" s="10">
        <f t="shared" si="98"/>
        <v>0</v>
      </c>
      <c r="S209" s="10">
        <f t="shared" si="99"/>
        <v>720.75000000000023</v>
      </c>
      <c r="T209" s="14"/>
      <c r="U209" s="7">
        <v>1</v>
      </c>
      <c r="V209" s="8">
        <f t="shared" si="63"/>
        <v>0.36874999998965186</v>
      </c>
      <c r="W209" s="7">
        <f t="shared" si="64"/>
        <v>0</v>
      </c>
      <c r="X209" s="10">
        <f t="shared" si="68"/>
        <v>217.75000000000023</v>
      </c>
      <c r="Y209" s="14"/>
      <c r="Z209" s="7">
        <v>1</v>
      </c>
      <c r="AA209" s="8">
        <f>IF(IF(Z209,1,0),IF(IF(MOD((AA208+TIME(0,E209,0)),1)&gt;D$1,1,0),IF(IF(MOD((AA208+TIME(0,E209,0)),1)&lt;D$4,1,0),AA208+TIME(0,E209,0),(MOD(AA208+TIME(0,E209,0),1)-D$4)+D$1),"Under"),AA208)</f>
        <v>0.37430555554924955</v>
      </c>
      <c r="AB209" s="10">
        <f>IF(Z209,AB208+E209,AB208)</f>
        <v>510.5</v>
      </c>
      <c r="AC209" s="10">
        <f>IF(Z209,AC208-E209,AC208)</f>
        <v>210.25000000000023</v>
      </c>
      <c r="AD209" s="14"/>
      <c r="AE209" s="7"/>
      <c r="AF209" s="8">
        <f>IF(IF(AE209,1,0),IF(IF(MOD((AF208+TIME(0,E209,0)),1)&gt;D$1,1,0),IF(IF(MOD((AF208+TIME(0,E209,0)),1)&lt;D$4,1,0),AF208+TIME(0,E209,0),(MOD(AF208+TIME(0,E209,0),1)-D$4)+D$1),"Under"),AF208)</f>
        <v>0.43194444442180807</v>
      </c>
      <c r="AG209" s="7">
        <f>IF(P209,R208+E209,R208)</f>
        <v>0</v>
      </c>
      <c r="AH209" s="10">
        <f>IF(AE209,AH208-E209,AH208)</f>
        <v>128.75000000000023</v>
      </c>
      <c r="AI209" s="14"/>
      <c r="AJ209" s="7"/>
      <c r="AK209" s="8">
        <f>IF(IF(AJ209,1,0),IF(IF(MOD((AK208+TIME(0,E209,0)),1)&gt;D$1,1,0),IF(IF(MOD((AK208+TIME(0,E209,0)),1)&lt;D$4,1,0),AK208+TIME(0,E209,0),(MOD(AK208+TIME(0,E209,0),1)-D$4)+D$1),"Under"),AK208)</f>
        <v>0.4305555555411652</v>
      </c>
      <c r="AL209" s="7">
        <f>IF(AJ209,AL208+E209,AL208)</f>
        <v>590</v>
      </c>
      <c r="AM209" s="10">
        <f>IF(AJ209,AM208-E209,AM208)</f>
        <v>130.75000000000023</v>
      </c>
      <c r="AN209" s="12"/>
      <c r="AO209" s="7"/>
      <c r="AP209" s="15">
        <f>IF(IF(AO209,1,0),IF(IF(MOD((AP208+TIME(0,E209,0)),1)&gt;D$1,1,0),IF(IF(MOD((AP208+TIME(0,E209,0)),1)&lt;D$4,1,0),AP208+TIME(0,E209,0),(MOD(AP208+TIME(0,E209,0),1)-D$4)+D$1),"Under"),AP208)</f>
        <v>0.40486111111515322</v>
      </c>
      <c r="AQ209" s="7">
        <f>IF(AO209,AQ208+E209,AQ208)</f>
        <v>553</v>
      </c>
      <c r="AR209" s="10">
        <f>IF(AO209,AR208-E209,AR208)</f>
        <v>167.75000000000023</v>
      </c>
      <c r="AS209" s="12"/>
      <c r="AT209" s="7"/>
      <c r="AU209" s="8">
        <f>IF(IF(AT209,1,0),IF(IF(MOD((AU208+TIME(0,E209,0)),1)&gt;D$1,1,0),IF(IF(MOD((AU208+TIME(0,E209,0)),1)&lt;D$4,1,0),AU208+TIME(0,E209,0),(MOD(AU208+TIME(0,E209,0),1)-D$4)+D$1),"Under"),AU208)</f>
        <v>0.43819444444864825</v>
      </c>
      <c r="AV209" s="7">
        <f>IF(AT209,AV208+E209,AV208)</f>
        <v>601</v>
      </c>
      <c r="AW209" s="7">
        <f>IF(AT209,AW208-E209,AW208)</f>
        <v>119.75000000000023</v>
      </c>
      <c r="AY209" s="10"/>
      <c r="AZ209" s="8">
        <f>IF(IF(AY209,1,0),IF(IF(MOD((AZ208+TIME(0,E209,0)),1)&gt;D$1,1,0),IF(IF(MOD((AZ208+TIME(0,E209,0)),1)&lt;D$4,1,0),AZ208+TIME(0,E209,0),(MOD(AZ208+TIME(0,E209,0),1)-D$4)+D$1),"Under"),AZ208)</f>
        <v>0.44027777775934529</v>
      </c>
      <c r="BA209" s="7">
        <f>IF(AY209,BA208+E209,BA208)</f>
        <v>604</v>
      </c>
      <c r="BB209" s="10">
        <f>IF(AY209,BB208-E209,BB208)</f>
        <v>116.75000000000023</v>
      </c>
      <c r="BC209"/>
      <c r="BD209" s="10"/>
      <c r="BE209" s="8">
        <f>IF(IF(BD209,1,0),IF(IF(MOD((BE208+TIME(0,E209,0)),1)&gt;D$1,1,0),IF(IF(MOD((BE208+TIME(0,E209,0)),1)&lt;D$4,1,0),BE208+TIME(0,E209,0),(MOD(BE208+TIME(0,E209,0),1)-D$4)+D$1),"Under"),BE208)</f>
        <v>0.3479166666471023</v>
      </c>
      <c r="BF209" s="18">
        <f>IF(BD209,BF208+E209,BF208)</f>
        <v>471</v>
      </c>
      <c r="BG209" s="10">
        <f>IF(BD209,BG208-E209,BG208)</f>
        <v>249.75000000000023</v>
      </c>
    </row>
    <row r="210" spans="1:59" hidden="1" x14ac:dyDescent="0.25">
      <c r="A210" s="17">
        <f>'St5 Input'!A195</f>
        <v>2</v>
      </c>
      <c r="B210" s="17">
        <f>'St5 Input'!B195</f>
        <v>2640</v>
      </c>
      <c r="C210" s="17" t="str">
        <f>'St5 Input'!C195</f>
        <v xml:space="preserve"> Route Azdel Openings</v>
      </c>
      <c r="D210" s="20">
        <f>'St5 Input'!D195</f>
        <v>10</v>
      </c>
      <c r="E210" s="20">
        <f t="shared" si="93"/>
        <v>10</v>
      </c>
      <c r="F210" s="10">
        <f>K210+P210+U210+AE210+AJ210+Z210+AO210+AT210+AY210+BD210</f>
        <v>1</v>
      </c>
      <c r="G210" s="20" t="str">
        <f>'St5 Input'!F195</f>
        <v xml:space="preserve"> </v>
      </c>
      <c r="H210" s="19" t="str">
        <f>'St5 Input'!G195</f>
        <v xml:space="preserve"> </v>
      </c>
      <c r="I210" s="8"/>
      <c r="K210" s="10"/>
      <c r="L210" s="8">
        <f t="shared" si="94"/>
        <v>42690.368055555555</v>
      </c>
      <c r="M210" s="10">
        <f t="shared" si="95"/>
        <v>20</v>
      </c>
      <c r="N210" s="10">
        <f t="shared" si="96"/>
        <v>700.75000000000023</v>
      </c>
      <c r="O210" s="12"/>
      <c r="P210" s="10"/>
      <c r="Q210" s="8">
        <f t="shared" si="97"/>
        <v>42690.354166666664</v>
      </c>
      <c r="R210" s="10">
        <f t="shared" si="98"/>
        <v>0</v>
      </c>
      <c r="S210" s="10">
        <f t="shared" si="99"/>
        <v>720.75000000000023</v>
      </c>
      <c r="T210" s="14"/>
      <c r="U210" s="7"/>
      <c r="V210" s="8">
        <f t="shared" si="63"/>
        <v>0.36874999998965186</v>
      </c>
      <c r="W210" s="7">
        <f t="shared" si="64"/>
        <v>0</v>
      </c>
      <c r="X210" s="10">
        <f t="shared" si="68"/>
        <v>217.75000000000023</v>
      </c>
      <c r="Y210" s="14"/>
      <c r="Z210" s="7">
        <v>1</v>
      </c>
      <c r="AA210" s="8">
        <f>IF(IF(Z210,1,0),IF(IF(MOD((AA209+TIME(0,E210,0)),1)&gt;D$1,1,0),IF(IF(MOD((AA209+TIME(0,E210,0)),1)&lt;D$4,1,0),AA209+TIME(0,E210,0),(MOD(AA209+TIME(0,E210,0),1)-D$4)+D$1),"Under"),AA209)</f>
        <v>0.38124999999369397</v>
      </c>
      <c r="AB210" s="10">
        <f>IF(Z210,AB209+E210,AB209)</f>
        <v>520.5</v>
      </c>
      <c r="AC210" s="10">
        <f>IF(Z210,AC209-E210,AC209)</f>
        <v>200.25000000000023</v>
      </c>
      <c r="AD210" s="14"/>
      <c r="AE210" s="7"/>
      <c r="AF210" s="8">
        <f>IF(IF(AE210,1,0),IF(IF(MOD((AF209+TIME(0,E210,0)),1)&gt;D$1,1,0),IF(IF(MOD((AF209+TIME(0,E210,0)),1)&lt;D$4,1,0),AF209+TIME(0,E210,0),(MOD(AF209+TIME(0,E210,0),1)-D$4)+D$1),"Under"),AF209)</f>
        <v>0.43194444442180807</v>
      </c>
      <c r="AG210" s="7">
        <f>IF(P210,R209+E210,R209)</f>
        <v>0</v>
      </c>
      <c r="AH210" s="10">
        <f>IF(AE210,AH209-E210,AH209)</f>
        <v>128.75000000000023</v>
      </c>
      <c r="AI210" s="14"/>
      <c r="AJ210" s="7"/>
      <c r="AK210" s="8">
        <f>IF(IF(AJ210,1,0),IF(IF(MOD((AK209+TIME(0,E210,0)),1)&gt;D$1,1,0),IF(IF(MOD((AK209+TIME(0,E210,0)),1)&lt;D$4,1,0),AK209+TIME(0,E210,0),(MOD(AK209+TIME(0,E210,0),1)-D$4)+D$1),"Under"),AK209)</f>
        <v>0.4305555555411652</v>
      </c>
      <c r="AL210" s="7">
        <f>IF(AJ210,AL209+E210,AL209)</f>
        <v>590</v>
      </c>
      <c r="AM210" s="10">
        <f>IF(AJ210,AM209-E210,AM209)</f>
        <v>130.75000000000023</v>
      </c>
      <c r="AN210" s="12"/>
      <c r="AO210" s="7"/>
      <c r="AP210" s="15">
        <f>IF(IF(AO210,1,0),IF(IF(MOD((AP209+TIME(0,E210,0)),1)&gt;D$1,1,0),IF(IF(MOD((AP209+TIME(0,E210,0)),1)&lt;D$4,1,0),AP209+TIME(0,E210,0),(MOD(AP209+TIME(0,E210,0),1)-D$4)+D$1),"Under"),AP209)</f>
        <v>0.40486111111515322</v>
      </c>
      <c r="AQ210" s="7">
        <f>IF(AO210,AQ209+E210,AQ209)</f>
        <v>553</v>
      </c>
      <c r="AR210" s="10">
        <f>IF(AO210,AR209-E210,AR209)</f>
        <v>167.75000000000023</v>
      </c>
      <c r="AS210" s="12"/>
      <c r="AT210" s="7"/>
      <c r="AU210" s="8">
        <f>IF(IF(AT210,1,0),IF(IF(MOD((AU209+TIME(0,E210,0)),1)&gt;D$1,1,0),IF(IF(MOD((AU209+TIME(0,E210,0)),1)&lt;D$4,1,0),AU209+TIME(0,E210,0),(MOD(AU209+TIME(0,E210,0),1)-D$4)+D$1),"Under"),AU209)</f>
        <v>0.43819444444864825</v>
      </c>
      <c r="AV210" s="7">
        <f>IF(AT210,AV209+E210,AV209)</f>
        <v>601</v>
      </c>
      <c r="AW210" s="7">
        <f>IF(AT210,AW209-E210,AW209)</f>
        <v>119.75000000000023</v>
      </c>
      <c r="AY210" s="10"/>
      <c r="AZ210" s="8">
        <f>IF(IF(AY210,1,0),IF(IF(MOD((AZ209+TIME(0,E210,0)),1)&gt;D$1,1,0),IF(IF(MOD((AZ209+TIME(0,E210,0)),1)&lt;D$4,1,0),AZ209+TIME(0,E210,0),(MOD(AZ209+TIME(0,E210,0),1)-D$4)+D$1),"Under"),AZ209)</f>
        <v>0.44027777775934529</v>
      </c>
      <c r="BA210" s="7">
        <f>IF(AY210,BA209+E210,BA209)</f>
        <v>604</v>
      </c>
      <c r="BB210" s="10">
        <f>IF(AY210,BB209-E210,BB209)</f>
        <v>116.75000000000023</v>
      </c>
      <c r="BC210"/>
      <c r="BD210" s="10"/>
      <c r="BE210" s="8">
        <f>IF(IF(BD210,1,0),IF(IF(MOD((BE209+TIME(0,E210,0)),1)&gt;D$1,1,0),IF(IF(MOD((BE209+TIME(0,E210,0)),1)&lt;D$4,1,0),BE209+TIME(0,E210,0),(MOD(BE209+TIME(0,E210,0),1)-D$4)+D$1),"Under"),BE209)</f>
        <v>0.3479166666471023</v>
      </c>
      <c r="BF210" s="18">
        <f>IF(BD210,BF209+E210,BF209)</f>
        <v>471</v>
      </c>
      <c r="BG210" s="10">
        <f>IF(BD210,BG209-E210,BG209)</f>
        <v>249.75000000000023</v>
      </c>
    </row>
    <row r="211" spans="1:59" hidden="1" x14ac:dyDescent="0.25">
      <c r="A211" s="17">
        <f>'St5 Input'!A196</f>
        <v>2</v>
      </c>
      <c r="B211" s="17">
        <f>'St5 Input'!B196</f>
        <v>2670</v>
      </c>
      <c r="C211" s="17" t="str">
        <f>'St5 Input'!C196</f>
        <v xml:space="preserve"> Fasten Backers for Ducting and Above Cove</v>
      </c>
      <c r="D211" s="20">
        <f>'St5 Input'!D196</f>
        <v>15</v>
      </c>
      <c r="E211" s="20">
        <f t="shared" si="93"/>
        <v>15</v>
      </c>
      <c r="F211" s="10">
        <f>K211+P211+U211+AE211+AJ211+Z211+AO211+AT211+AY211+BD211</f>
        <v>1</v>
      </c>
      <c r="G211" s="20" t="str">
        <f>'St5 Input'!F196</f>
        <v xml:space="preserve"> RS</v>
      </c>
      <c r="H211" s="19" t="str">
        <f>'St5 Input'!G196</f>
        <v xml:space="preserve"> </v>
      </c>
      <c r="I211" s="8"/>
      <c r="K211" s="10"/>
      <c r="L211" s="8">
        <f t="shared" si="94"/>
        <v>42690.368055555555</v>
      </c>
      <c r="M211" s="10">
        <f t="shared" si="95"/>
        <v>20</v>
      </c>
      <c r="N211" s="10">
        <f t="shared" si="96"/>
        <v>700.75000000000023</v>
      </c>
      <c r="O211" s="12"/>
      <c r="P211" s="10"/>
      <c r="Q211" s="8">
        <f t="shared" si="97"/>
        <v>42690.354166666664</v>
      </c>
      <c r="R211" s="10">
        <f t="shared" si="98"/>
        <v>0</v>
      </c>
      <c r="S211" s="10">
        <f t="shared" si="99"/>
        <v>720.75000000000023</v>
      </c>
      <c r="T211" s="14"/>
      <c r="U211" s="7"/>
      <c r="V211" s="8">
        <f t="shared" si="63"/>
        <v>0.36874999998965186</v>
      </c>
      <c r="W211" s="7">
        <f t="shared" si="64"/>
        <v>0</v>
      </c>
      <c r="X211" s="10">
        <f t="shared" si="68"/>
        <v>217.75000000000023</v>
      </c>
      <c r="Y211" s="14"/>
      <c r="Z211" s="7">
        <v>1</v>
      </c>
      <c r="AA211" s="8">
        <f>IF(IF(Z211,1,0),IF(IF(MOD((AA210+TIME(0,E211,0)),1)&gt;D$1,1,0),IF(IF(MOD((AA210+TIME(0,E211,0)),1)&lt;D$4,1,0),AA210+TIME(0,E211,0),(MOD(AA210+TIME(0,E211,0),1)-D$4)+D$1),"Under"),AA210)</f>
        <v>0.39166666666036065</v>
      </c>
      <c r="AB211" s="10">
        <f>IF(Z211,AB210+E211,AB210)</f>
        <v>535.5</v>
      </c>
      <c r="AC211" s="10">
        <f>IF(Z211,AC210-E211,AC210)</f>
        <v>185.25000000000023</v>
      </c>
      <c r="AD211" s="14"/>
      <c r="AE211" s="7"/>
      <c r="AF211" s="8">
        <f>IF(IF(AE211,1,0),IF(IF(MOD((AF210+TIME(0,E211,0)),1)&gt;D$1,1,0),IF(IF(MOD((AF210+TIME(0,E211,0)),1)&lt;D$4,1,0),AF210+TIME(0,E211,0),(MOD(AF210+TIME(0,E211,0),1)-D$4)+D$1),"Under"),AF210)</f>
        <v>0.43194444442180807</v>
      </c>
      <c r="AG211" s="7">
        <f>IF(P211,R210+E211,R210)</f>
        <v>0</v>
      </c>
      <c r="AH211" s="10">
        <f>IF(AE211,AH210-E211,AH210)</f>
        <v>128.75000000000023</v>
      </c>
      <c r="AI211" s="14"/>
      <c r="AJ211" s="7"/>
      <c r="AK211" s="8">
        <f>IF(IF(AJ211,1,0),IF(IF(MOD((AK210+TIME(0,E211,0)),1)&gt;D$1,1,0),IF(IF(MOD((AK210+TIME(0,E211,0)),1)&lt;D$4,1,0),AK210+TIME(0,E211,0),(MOD(AK210+TIME(0,E211,0),1)-D$4)+D$1),"Under"),AK210)</f>
        <v>0.4305555555411652</v>
      </c>
      <c r="AL211" s="7">
        <f>IF(AJ211,AL210+E211,AL210)</f>
        <v>590</v>
      </c>
      <c r="AM211" s="10">
        <f>IF(AJ211,AM210-E211,AM210)</f>
        <v>130.75000000000023</v>
      </c>
      <c r="AN211" s="12"/>
      <c r="AO211" s="7"/>
      <c r="AP211" s="15">
        <f>IF(IF(AO211,1,0),IF(IF(MOD((AP210+TIME(0,E211,0)),1)&gt;D$1,1,0),IF(IF(MOD((AP210+TIME(0,E211,0)),1)&lt;D$4,1,0),AP210+TIME(0,E211,0),(MOD(AP210+TIME(0,E211,0),1)-D$4)+D$1),"Under"),AP210)</f>
        <v>0.40486111111515322</v>
      </c>
      <c r="AQ211" s="7">
        <f>IF(AO211,AQ210+E211,AQ210)</f>
        <v>553</v>
      </c>
      <c r="AR211" s="10">
        <f>IF(AO211,AR210-E211,AR210)</f>
        <v>167.75000000000023</v>
      </c>
      <c r="AS211" s="12"/>
      <c r="AT211" s="7"/>
      <c r="AU211" s="8">
        <f>IF(IF(AT211,1,0),IF(IF(MOD((AU210+TIME(0,E211,0)),1)&gt;D$1,1,0),IF(IF(MOD((AU210+TIME(0,E211,0)),1)&lt;D$4,1,0),AU210+TIME(0,E211,0),(MOD(AU210+TIME(0,E211,0),1)-D$4)+D$1),"Under"),AU210)</f>
        <v>0.43819444444864825</v>
      </c>
      <c r="AV211" s="7">
        <f>IF(AT211,AV210+E211,AV210)</f>
        <v>601</v>
      </c>
      <c r="AW211" s="7">
        <f>IF(AT211,AW210-E211,AW210)</f>
        <v>119.75000000000023</v>
      </c>
      <c r="AY211" s="10"/>
      <c r="AZ211" s="8">
        <f>IF(IF(AY211,1,0),IF(IF(MOD((AZ210+TIME(0,E211,0)),1)&gt;D$1,1,0),IF(IF(MOD((AZ210+TIME(0,E211,0)),1)&lt;D$4,1,0),AZ210+TIME(0,E211,0),(MOD(AZ210+TIME(0,E211,0),1)-D$4)+D$1),"Under"),AZ210)</f>
        <v>0.44027777775934529</v>
      </c>
      <c r="BA211" s="7">
        <f>IF(AY211,BA210+E211,BA210)</f>
        <v>604</v>
      </c>
      <c r="BB211" s="10">
        <f>IF(AY211,BB210-E211,BB210)</f>
        <v>116.75000000000023</v>
      </c>
      <c r="BC211"/>
      <c r="BD211" s="10"/>
      <c r="BE211" s="8">
        <f>IF(IF(BD211,1,0),IF(IF(MOD((BE210+TIME(0,E211,0)),1)&gt;D$1,1,0),IF(IF(MOD((BE210+TIME(0,E211,0)),1)&lt;D$4,1,0),BE210+TIME(0,E211,0),(MOD(BE210+TIME(0,E211,0),1)-D$4)+D$1),"Under"),BE210)</f>
        <v>0.3479166666471023</v>
      </c>
      <c r="BF211" s="18">
        <f>IF(BD211,BF210+E211,BF210)</f>
        <v>471</v>
      </c>
      <c r="BG211" s="10">
        <f>IF(BD211,BG210-E211,BG210)</f>
        <v>249.75000000000023</v>
      </c>
    </row>
    <row r="212" spans="1:59" hidden="1" x14ac:dyDescent="0.25">
      <c r="A212" s="17">
        <f>'St5 Input'!A197</f>
        <v>2</v>
      </c>
      <c r="B212" s="17">
        <f>'St5 Input'!B197</f>
        <v>2680</v>
      </c>
      <c r="C212" s="17" t="str">
        <f>'St5 Input'!C197</f>
        <v xml:space="preserve"> insulate entire exterior</v>
      </c>
      <c r="D212" s="20">
        <f>'St5 Input'!D197</f>
        <v>100</v>
      </c>
      <c r="E212" s="20">
        <f t="shared" si="93"/>
        <v>100</v>
      </c>
      <c r="F212" s="10">
        <f>K212+P212+U212+AE212+AJ212+Z212+AO212+AT212+AY212+BD212</f>
        <v>1</v>
      </c>
      <c r="G212" s="20" t="str">
        <f>'St5 Input'!F197</f>
        <v xml:space="preserve"> RS</v>
      </c>
      <c r="H212" s="19" t="str">
        <f>'St5 Input'!G197</f>
        <v xml:space="preserve"> </v>
      </c>
      <c r="I212" s="8"/>
      <c r="K212" s="10"/>
      <c r="L212" s="8">
        <f t="shared" si="94"/>
        <v>42690.368055555555</v>
      </c>
      <c r="M212" s="10">
        <f t="shared" si="95"/>
        <v>20</v>
      </c>
      <c r="N212" s="10">
        <f t="shared" si="96"/>
        <v>700.75000000000023</v>
      </c>
      <c r="O212" s="12"/>
      <c r="P212" s="10"/>
      <c r="Q212" s="8">
        <f t="shared" si="97"/>
        <v>42690.354166666664</v>
      </c>
      <c r="R212" s="10">
        <f t="shared" si="98"/>
        <v>0</v>
      </c>
      <c r="S212" s="10">
        <f t="shared" si="99"/>
        <v>720.75000000000023</v>
      </c>
      <c r="T212" s="14"/>
      <c r="U212" s="7"/>
      <c r="V212" s="8">
        <f t="shared" si="63"/>
        <v>0.36874999998965186</v>
      </c>
      <c r="W212" s="7">
        <f t="shared" si="64"/>
        <v>0</v>
      </c>
      <c r="X212" s="10">
        <f t="shared" si="68"/>
        <v>217.75000000000023</v>
      </c>
      <c r="Y212" s="14"/>
      <c r="Z212" s="7">
        <v>1</v>
      </c>
      <c r="AA212" s="8">
        <f>IF(IF(Z212,1,0),IF(IF(MOD((AA211+TIME(0,E212,0)),1)&gt;D$1,1,0),IF(IF(MOD((AA211+TIME(0,E212,0)),1)&lt;D$4,1,0),AA211+TIME(0,E212,0),(MOD(AA211+TIME(0,E212,0),1)-D$4)+D$1),"Under"),AA211)</f>
        <v>0.46111111110480507</v>
      </c>
      <c r="AB212" s="10">
        <f>IF(Z212,AB211+E212,AB211)</f>
        <v>635.5</v>
      </c>
      <c r="AC212" s="10">
        <f>IF(Z212,AC211-E212,AC211)</f>
        <v>85.250000000000227</v>
      </c>
      <c r="AD212" s="14"/>
      <c r="AE212" s="7"/>
      <c r="AF212" s="8">
        <f>IF(IF(AE212,1,0),IF(IF(MOD((AF211+TIME(0,E212,0)),1)&gt;D$1,1,0),IF(IF(MOD((AF211+TIME(0,E212,0)),1)&lt;D$4,1,0),AF211+TIME(0,E212,0),(MOD(AF211+TIME(0,E212,0),1)-D$4)+D$1),"Under"),AF211)</f>
        <v>0.43194444442180807</v>
      </c>
      <c r="AG212" s="7">
        <f>IF(P212,R211+E212,R211)</f>
        <v>0</v>
      </c>
      <c r="AH212" s="10">
        <f>IF(AE212,AH211-E212,AH211)</f>
        <v>128.75000000000023</v>
      </c>
      <c r="AI212" s="14"/>
      <c r="AJ212" s="7"/>
      <c r="AK212" s="8">
        <f>IF(IF(AJ212,1,0),IF(IF(MOD((AK211+TIME(0,E212,0)),1)&gt;D$1,1,0),IF(IF(MOD((AK211+TIME(0,E212,0)),1)&lt;D$4,1,0),AK211+TIME(0,E212,0),(MOD(AK211+TIME(0,E212,0),1)-D$4)+D$1),"Under"),AK211)</f>
        <v>0.4305555555411652</v>
      </c>
      <c r="AL212" s="7">
        <f>IF(AJ212,AL211+E212,AL211)</f>
        <v>590</v>
      </c>
      <c r="AM212" s="10">
        <f>IF(AJ212,AM211-E212,AM211)</f>
        <v>130.75000000000023</v>
      </c>
      <c r="AN212" s="12"/>
      <c r="AO212" s="7"/>
      <c r="AP212" s="15">
        <f>IF(IF(AO212,1,0),IF(IF(MOD((AP211+TIME(0,E212,0)),1)&gt;D$1,1,0),IF(IF(MOD((AP211+TIME(0,E212,0)),1)&lt;D$4,1,0),AP211+TIME(0,E212,0),(MOD(AP211+TIME(0,E212,0),1)-D$4)+D$1),"Under"),AP211)</f>
        <v>0.40486111111515322</v>
      </c>
      <c r="AQ212" s="7">
        <f>IF(AO212,AQ211+E212,AQ211)</f>
        <v>553</v>
      </c>
      <c r="AR212" s="10">
        <f>IF(AO212,AR211-E212,AR211)</f>
        <v>167.75000000000023</v>
      </c>
      <c r="AS212" s="12"/>
      <c r="AT212" s="7"/>
      <c r="AU212" s="8">
        <f>IF(IF(AT212,1,0),IF(IF(MOD((AU211+TIME(0,E212,0)),1)&gt;D$1,1,0),IF(IF(MOD((AU211+TIME(0,E212,0)),1)&lt;D$4,1,0),AU211+TIME(0,E212,0),(MOD(AU211+TIME(0,E212,0),1)-D$4)+D$1),"Under"),AU211)</f>
        <v>0.43819444444864825</v>
      </c>
      <c r="AV212" s="7">
        <f>IF(AT212,AV211+E212,AV211)</f>
        <v>601</v>
      </c>
      <c r="AW212" s="7">
        <f>IF(AT212,AW211-E212,AW211)</f>
        <v>119.75000000000023</v>
      </c>
      <c r="AY212" s="10"/>
      <c r="AZ212" s="8">
        <f>IF(IF(AY212,1,0),IF(IF(MOD((AZ211+TIME(0,E212,0)),1)&gt;D$1,1,0),IF(IF(MOD((AZ211+TIME(0,E212,0)),1)&lt;D$4,1,0),AZ211+TIME(0,E212,0),(MOD(AZ211+TIME(0,E212,0),1)-D$4)+D$1),"Under"),AZ211)</f>
        <v>0.44027777775934529</v>
      </c>
      <c r="BA212" s="7">
        <f>IF(AY212,BA211+E212,BA211)</f>
        <v>604</v>
      </c>
      <c r="BB212" s="10">
        <f>IF(AY212,BB211-E212,BB211)</f>
        <v>116.75000000000023</v>
      </c>
      <c r="BC212"/>
      <c r="BD212" s="10"/>
      <c r="BE212" s="8">
        <f>IF(IF(BD212,1,0),IF(IF(MOD((BE211+TIME(0,E212,0)),1)&gt;D$1,1,0),IF(IF(MOD((BE211+TIME(0,E212,0)),1)&lt;D$4,1,0),BE211+TIME(0,E212,0),(MOD(BE211+TIME(0,E212,0),1)-D$4)+D$1),"Under"),BE211)</f>
        <v>0.3479166666471023</v>
      </c>
      <c r="BF212" s="18">
        <f>IF(BD212,BF211+E212,BF211)</f>
        <v>471</v>
      </c>
      <c r="BG212" s="10">
        <f>IF(BD212,BG211-E212,BG211)</f>
        <v>249.75000000000023</v>
      </c>
    </row>
    <row r="213" spans="1:59" hidden="1" x14ac:dyDescent="0.25">
      <c r="A213" s="17">
        <f>'St5 Input'!A198</f>
        <v>2</v>
      </c>
      <c r="B213" s="17">
        <f>'St5 Input'!B198</f>
        <v>2690</v>
      </c>
      <c r="C213" s="17" t="str">
        <f>'St5 Input'!C198</f>
        <v xml:space="preserve"> Panel Interior Front Wall Bath</v>
      </c>
      <c r="D213" s="20" t="str">
        <f>'St5 Input'!D198</f>
        <v xml:space="preserve"> </v>
      </c>
      <c r="E213" s="20" t="str">
        <f t="shared" si="93"/>
        <v xml:space="preserve"> </v>
      </c>
      <c r="F213" s="10">
        <f>K213+P213+U213+AE213+AJ213+Z213+AO213+AT213+AY213+BD213</f>
        <v>0</v>
      </c>
      <c r="G213" s="20" t="str">
        <f>'St5 Input'!F198</f>
        <v xml:space="preserve"> RS</v>
      </c>
      <c r="H213" s="19" t="str">
        <f>'St5 Input'!G198</f>
        <v xml:space="preserve"> </v>
      </c>
      <c r="I213" s="8"/>
      <c r="K213" s="10"/>
      <c r="L213" s="8">
        <f t="shared" si="94"/>
        <v>42690.368055555555</v>
      </c>
      <c r="M213" s="10">
        <f t="shared" si="95"/>
        <v>20</v>
      </c>
      <c r="N213" s="10">
        <f t="shared" si="96"/>
        <v>700.75000000000023</v>
      </c>
      <c r="O213" s="12"/>
      <c r="P213" s="10"/>
      <c r="Q213" s="8">
        <f t="shared" si="97"/>
        <v>42690.354166666664</v>
      </c>
      <c r="R213" s="10">
        <f t="shared" si="98"/>
        <v>0</v>
      </c>
      <c r="S213" s="10">
        <f t="shared" si="99"/>
        <v>720.75000000000023</v>
      </c>
      <c r="T213" s="14"/>
      <c r="U213" s="7"/>
      <c r="V213" s="8">
        <f t="shared" si="63"/>
        <v>0.36874999998965186</v>
      </c>
      <c r="W213" s="7">
        <f t="shared" si="64"/>
        <v>0</v>
      </c>
      <c r="X213" s="10">
        <f t="shared" si="68"/>
        <v>217.75000000000023</v>
      </c>
      <c r="Y213" s="14"/>
      <c r="Z213" s="7"/>
      <c r="AA213" s="8">
        <f>IF(IF(Z213,1,0),IF(IF(MOD((AA212+TIME(0,E213,0)),1)&gt;D$1,1,0),IF(IF(MOD((AA212+TIME(0,E213,0)),1)&lt;D$4,1,0),AA212+TIME(0,E213,0),(MOD(AA212+TIME(0,E213,0),1)-D$4)+D$1),"Under"),AA212)</f>
        <v>0.46111111110480507</v>
      </c>
      <c r="AB213" s="10">
        <f>IF(Z213,AB212+E213,AB212)</f>
        <v>635.5</v>
      </c>
      <c r="AC213" s="10">
        <f>IF(Z213,AC212-E213,AC212)</f>
        <v>85.250000000000227</v>
      </c>
      <c r="AD213" s="14"/>
      <c r="AE213" s="7"/>
      <c r="AF213" s="8">
        <f>IF(IF(AE213,1,0),IF(IF(MOD((AF212+TIME(0,E213,0)),1)&gt;D$1,1,0),IF(IF(MOD((AF212+TIME(0,E213,0)),1)&lt;D$4,1,0),AF212+TIME(0,E213,0),(MOD(AF212+TIME(0,E213,0),1)-D$4)+D$1),"Under"),AF212)</f>
        <v>0.43194444442180807</v>
      </c>
      <c r="AG213" s="7">
        <f>IF(P213,R212+E213,R212)</f>
        <v>0</v>
      </c>
      <c r="AH213" s="10">
        <f>IF(AE213,AH212-E213,AH212)</f>
        <v>128.75000000000023</v>
      </c>
      <c r="AI213" s="14"/>
      <c r="AJ213" s="7"/>
      <c r="AK213" s="8">
        <f>IF(IF(AJ213,1,0),IF(IF(MOD((AK212+TIME(0,E213,0)),1)&gt;D$1,1,0),IF(IF(MOD((AK212+TIME(0,E213,0)),1)&lt;D$4,1,0),AK212+TIME(0,E213,0),(MOD(AK212+TIME(0,E213,0),1)-D$4)+D$1),"Under"),AK212)</f>
        <v>0.4305555555411652</v>
      </c>
      <c r="AL213" s="7">
        <f>IF(AJ213,AL212+E213,AL212)</f>
        <v>590</v>
      </c>
      <c r="AM213" s="10">
        <f>IF(AJ213,AM212-E213,AM212)</f>
        <v>130.75000000000023</v>
      </c>
      <c r="AN213" s="12"/>
      <c r="AO213" s="7"/>
      <c r="AP213" s="15">
        <f>IF(IF(AO213,1,0),IF(IF(MOD((AP212+TIME(0,E213,0)),1)&gt;D$1,1,0),IF(IF(MOD((AP212+TIME(0,E213,0)),1)&lt;D$4,1,0),AP212+TIME(0,E213,0),(MOD(AP212+TIME(0,E213,0),1)-D$4)+D$1),"Under"),AP212)</f>
        <v>0.40486111111515322</v>
      </c>
      <c r="AQ213" s="7">
        <f>IF(AO213,AQ212+E213,AQ212)</f>
        <v>553</v>
      </c>
      <c r="AR213" s="10">
        <f>IF(AO213,AR212-E213,AR212)</f>
        <v>167.75000000000023</v>
      </c>
      <c r="AS213" s="12"/>
      <c r="AT213" s="7"/>
      <c r="AU213" s="8">
        <f>IF(IF(AT213,1,0),IF(IF(MOD((AU212+TIME(0,E213,0)),1)&gt;D$1,1,0),IF(IF(MOD((AU212+TIME(0,E213,0)),1)&lt;D$4,1,0),AU212+TIME(0,E213,0),(MOD(AU212+TIME(0,E213,0),1)-D$4)+D$1),"Under"),AU212)</f>
        <v>0.43819444444864825</v>
      </c>
      <c r="AV213" s="7">
        <f>IF(AT213,AV212+E213,AV212)</f>
        <v>601</v>
      </c>
      <c r="AW213" s="7">
        <f>IF(AT213,AW212-E213,AW212)</f>
        <v>119.75000000000023</v>
      </c>
      <c r="AY213" s="10"/>
      <c r="AZ213" s="8">
        <f>IF(IF(AY213,1,0),IF(IF(MOD((AZ212+TIME(0,E213,0)),1)&gt;D$1,1,0),IF(IF(MOD((AZ212+TIME(0,E213,0)),1)&lt;D$4,1,0),AZ212+TIME(0,E213,0),(MOD(AZ212+TIME(0,E213,0),1)-D$4)+D$1),"Under"),AZ212)</f>
        <v>0.44027777775934529</v>
      </c>
      <c r="BA213" s="7">
        <f>IF(AY213,BA212+E213,BA212)</f>
        <v>604</v>
      </c>
      <c r="BB213" s="10">
        <f>IF(AY213,BB212-E213,BB212)</f>
        <v>116.75000000000023</v>
      </c>
      <c r="BC213"/>
      <c r="BD213" s="10"/>
      <c r="BE213" s="8">
        <f>IF(IF(BD213,1,0),IF(IF(MOD((BE212+TIME(0,E213,0)),1)&gt;D$1,1,0),IF(IF(MOD((BE212+TIME(0,E213,0)),1)&lt;D$4,1,0),BE212+TIME(0,E213,0),(MOD(BE212+TIME(0,E213,0),1)-D$4)+D$1),"Under"),BE212)</f>
        <v>0.3479166666471023</v>
      </c>
      <c r="BF213" s="18">
        <f>IF(BD213,BF212+E213,BF212)</f>
        <v>471</v>
      </c>
      <c r="BG213" s="10">
        <f>IF(BD213,BG212-E213,BG212)</f>
        <v>249.75000000000023</v>
      </c>
    </row>
    <row r="214" spans="1:59" hidden="1" x14ac:dyDescent="0.25">
      <c r="A214" s="17">
        <f>'St5 Input'!A199</f>
        <v>2</v>
      </c>
      <c r="B214" s="17">
        <f>'St5 Input'!B199</f>
        <v>2700</v>
      </c>
      <c r="C214" s="17" t="str">
        <f>'St5 Input'!C199</f>
        <v xml:space="preserve"> caulk  exterior corners of wheelwells</v>
      </c>
      <c r="D214" s="20">
        <f>'St5 Input'!D199</f>
        <v>5</v>
      </c>
      <c r="E214" s="20">
        <f t="shared" si="93"/>
        <v>5</v>
      </c>
      <c r="F214" s="10">
        <f>K214+P214+U214+AE214+AJ214+Z214+AO214+AT214+AY214+BD214</f>
        <v>1</v>
      </c>
      <c r="G214" s="20" t="str">
        <f>'St5 Input'!F199</f>
        <v xml:space="preserve"> RS</v>
      </c>
      <c r="H214" s="19" t="str">
        <f>'St5 Input'!G199</f>
        <v xml:space="preserve"> </v>
      </c>
      <c r="I214" s="8"/>
      <c r="K214" s="10"/>
      <c r="L214" s="8">
        <f t="shared" si="94"/>
        <v>42690.368055555555</v>
      </c>
      <c r="M214" s="10">
        <f t="shared" si="95"/>
        <v>20</v>
      </c>
      <c r="N214" s="10">
        <f t="shared" si="96"/>
        <v>700.75000000000023</v>
      </c>
      <c r="O214" s="12"/>
      <c r="P214" s="10"/>
      <c r="Q214" s="8">
        <f t="shared" si="97"/>
        <v>42690.354166666664</v>
      </c>
      <c r="R214" s="10">
        <f t="shared" si="98"/>
        <v>0</v>
      </c>
      <c r="S214" s="10">
        <f t="shared" si="99"/>
        <v>720.75000000000023</v>
      </c>
      <c r="T214" s="14"/>
      <c r="U214" s="7">
        <v>1</v>
      </c>
      <c r="V214" s="8">
        <f t="shared" si="63"/>
        <v>0.37222222221187407</v>
      </c>
      <c r="W214" s="7">
        <f t="shared" si="64"/>
        <v>0</v>
      </c>
      <c r="X214" s="10">
        <f t="shared" si="68"/>
        <v>212.75000000000023</v>
      </c>
      <c r="Y214" s="14"/>
      <c r="Z214" s="7"/>
      <c r="AA214" s="8">
        <f>IF(IF(Z214,1,0),IF(IF(MOD((AA213+TIME(0,E214,0)),1)&gt;D$1,1,0),IF(IF(MOD((AA213+TIME(0,E214,0)),1)&lt;D$4,1,0),AA213+TIME(0,E214,0),(MOD(AA213+TIME(0,E214,0),1)-D$4)+D$1),"Under"),AA213)</f>
        <v>0.46111111110480507</v>
      </c>
      <c r="AB214" s="10">
        <f>IF(Z214,AB213+E214,AB213)</f>
        <v>635.5</v>
      </c>
      <c r="AC214" s="10">
        <f>IF(Z214,AC213-E214,AC213)</f>
        <v>85.250000000000227</v>
      </c>
      <c r="AD214" s="14"/>
      <c r="AE214" s="7"/>
      <c r="AF214" s="8">
        <f>IF(IF(AE214,1,0),IF(IF(MOD((AF213+TIME(0,E214,0)),1)&gt;D$1,1,0),IF(IF(MOD((AF213+TIME(0,E214,0)),1)&lt;D$4,1,0),AF213+TIME(0,E214,0),(MOD(AF213+TIME(0,E214,0),1)-D$4)+D$1),"Under"),AF213)</f>
        <v>0.43194444442180807</v>
      </c>
      <c r="AG214" s="7">
        <f>IF(P214,R213+E214,R213)</f>
        <v>0</v>
      </c>
      <c r="AH214" s="10">
        <f>IF(AE214,AH213-E214,AH213)</f>
        <v>128.75000000000023</v>
      </c>
      <c r="AI214" s="14"/>
      <c r="AJ214" s="7"/>
      <c r="AK214" s="8">
        <f>IF(IF(AJ214,1,0),IF(IF(MOD((AK213+TIME(0,E214,0)),1)&gt;D$1,1,0),IF(IF(MOD((AK213+TIME(0,E214,0)),1)&lt;D$4,1,0),AK213+TIME(0,E214,0),(MOD(AK213+TIME(0,E214,0),1)-D$4)+D$1),"Under"),AK213)</f>
        <v>0.4305555555411652</v>
      </c>
      <c r="AL214" s="7">
        <f>IF(AJ214,AL213+E214,AL213)</f>
        <v>590</v>
      </c>
      <c r="AM214" s="10">
        <f>IF(AJ214,AM213-E214,AM213)</f>
        <v>130.75000000000023</v>
      </c>
      <c r="AN214" s="12"/>
      <c r="AO214" s="7"/>
      <c r="AP214" s="15">
        <f>IF(IF(AO214,1,0),IF(IF(MOD((AP213+TIME(0,E214,0)),1)&gt;D$1,1,0),IF(IF(MOD((AP213+TIME(0,E214,0)),1)&lt;D$4,1,0),AP213+TIME(0,E214,0),(MOD(AP213+TIME(0,E214,0),1)-D$4)+D$1),"Under"),AP213)</f>
        <v>0.40486111111515322</v>
      </c>
      <c r="AQ214" s="7">
        <f>IF(AO214,AQ213+E214,AQ213)</f>
        <v>553</v>
      </c>
      <c r="AR214" s="10">
        <f>IF(AO214,AR213-E214,AR213)</f>
        <v>167.75000000000023</v>
      </c>
      <c r="AS214" s="12"/>
      <c r="AT214" s="7"/>
      <c r="AU214" s="8">
        <f>IF(IF(AT214,1,0),IF(IF(MOD((AU213+TIME(0,E214,0)),1)&gt;D$1,1,0),IF(IF(MOD((AU213+TIME(0,E214,0)),1)&lt;D$4,1,0),AU213+TIME(0,E214,0),(MOD(AU213+TIME(0,E214,0),1)-D$4)+D$1),"Under"),AU213)</f>
        <v>0.43819444444864825</v>
      </c>
      <c r="AV214" s="7">
        <f>IF(AT214,AV213+E214,AV213)</f>
        <v>601</v>
      </c>
      <c r="AW214" s="7">
        <f>IF(AT214,AW213-E214,AW213)</f>
        <v>119.75000000000023</v>
      </c>
      <c r="AY214" s="10"/>
      <c r="AZ214" s="8">
        <f>IF(IF(AY214,1,0),IF(IF(MOD((AZ213+TIME(0,E214,0)),1)&gt;D$1,1,0),IF(IF(MOD((AZ213+TIME(0,E214,0)),1)&lt;D$4,1,0),AZ213+TIME(0,E214,0),(MOD(AZ213+TIME(0,E214,0),1)-D$4)+D$1),"Under"),AZ213)</f>
        <v>0.44027777775934529</v>
      </c>
      <c r="BA214" s="7">
        <f>IF(AY214,BA213+E214,BA213)</f>
        <v>604</v>
      </c>
      <c r="BB214" s="10">
        <f>IF(AY214,BB213-E214,BB213)</f>
        <v>116.75000000000023</v>
      </c>
      <c r="BC214"/>
      <c r="BD214" s="10"/>
      <c r="BE214" s="8">
        <f>IF(IF(BD214,1,0),IF(IF(MOD((BE213+TIME(0,E214,0)),1)&gt;D$1,1,0),IF(IF(MOD((BE213+TIME(0,E214,0)),1)&lt;D$4,1,0),BE213+TIME(0,E214,0),(MOD(BE213+TIME(0,E214,0),1)-D$4)+D$1),"Under"),BE213)</f>
        <v>0.3479166666471023</v>
      </c>
      <c r="BF214" s="18">
        <f>IF(BD214,BF213+E214,BF213)</f>
        <v>471</v>
      </c>
      <c r="BG214" s="10">
        <f>IF(BD214,BG213-E214,BG213)</f>
        <v>249.75000000000023</v>
      </c>
    </row>
    <row r="215" spans="1:59" hidden="1" x14ac:dyDescent="0.25">
      <c r="A215" s="17">
        <f>'St5 Input'!A200</f>
        <v>2</v>
      </c>
      <c r="B215" s="17">
        <f>'St5 Input'!B200</f>
        <v>2710</v>
      </c>
      <c r="C215" s="17" t="str">
        <f>'St5 Input'!C200</f>
        <v xml:space="preserve"> cut all holes for switches &amp; recepts</v>
      </c>
      <c r="D215" s="20">
        <f>'St5 Input'!D200</f>
        <v>30</v>
      </c>
      <c r="E215" s="20">
        <f t="shared" si="93"/>
        <v>30</v>
      </c>
      <c r="F215" s="10">
        <f>K215+P215+U215+AE215+AJ215+Z215+AO215+AT215+AY215+BD215</f>
        <v>1</v>
      </c>
      <c r="G215" s="20" t="str">
        <f>'St5 Input'!F200</f>
        <v xml:space="preserve"> BM</v>
      </c>
      <c r="H215" s="19" t="str">
        <f>'St5 Input'!G200</f>
        <v xml:space="preserve"> </v>
      </c>
      <c r="I215" s="8"/>
      <c r="K215" s="10"/>
      <c r="L215" s="8">
        <f t="shared" si="94"/>
        <v>42690.368055555555</v>
      </c>
      <c r="M215" s="10">
        <f t="shared" si="95"/>
        <v>20</v>
      </c>
      <c r="N215" s="10">
        <f t="shared" si="96"/>
        <v>700.75000000000023</v>
      </c>
      <c r="O215" s="12"/>
      <c r="P215" s="10"/>
      <c r="Q215" s="8">
        <f t="shared" si="97"/>
        <v>42690.354166666664</v>
      </c>
      <c r="R215" s="10">
        <f t="shared" si="98"/>
        <v>0</v>
      </c>
      <c r="S215" s="10">
        <f t="shared" si="99"/>
        <v>720.75000000000023</v>
      </c>
      <c r="T215" s="14"/>
      <c r="U215" s="7">
        <v>1</v>
      </c>
      <c r="V215" s="8">
        <f t="shared" si="63"/>
        <v>0.39305555554520738</v>
      </c>
      <c r="W215" s="7">
        <f t="shared" si="64"/>
        <v>0</v>
      </c>
      <c r="X215" s="10">
        <f t="shared" si="68"/>
        <v>182.75000000000023</v>
      </c>
      <c r="Y215" s="14"/>
      <c r="Z215" s="7"/>
      <c r="AA215" s="8">
        <f>IF(IF(Z215,1,0),IF(IF(MOD((AA214+TIME(0,E215,0)),1)&gt;D$1,1,0),IF(IF(MOD((AA214+TIME(0,E215,0)),1)&lt;D$4,1,0),AA214+TIME(0,E215,0),(MOD(AA214+TIME(0,E215,0),1)-D$4)+D$1),"Under"),AA214)</f>
        <v>0.46111111110480507</v>
      </c>
      <c r="AB215" s="10">
        <f>IF(Z215,AB214+E215,AB214)</f>
        <v>635.5</v>
      </c>
      <c r="AC215" s="10">
        <f>IF(Z215,AC214-E215,AC214)</f>
        <v>85.250000000000227</v>
      </c>
      <c r="AD215" s="14"/>
      <c r="AE215" s="7"/>
      <c r="AF215" s="8">
        <f>IF(IF(AE215,1,0),IF(IF(MOD((AF214+TIME(0,E215,0)),1)&gt;D$1,1,0),IF(IF(MOD((AF214+TIME(0,E215,0)),1)&lt;D$4,1,0),AF214+TIME(0,E215,0),(MOD(AF214+TIME(0,E215,0),1)-D$4)+D$1),"Under"),AF214)</f>
        <v>0.43194444442180807</v>
      </c>
      <c r="AG215" s="7">
        <f>IF(P215,R214+E215,R214)</f>
        <v>0</v>
      </c>
      <c r="AH215" s="10">
        <f>IF(AE215,AH214-E215,AH214)</f>
        <v>128.75000000000023</v>
      </c>
      <c r="AI215" s="14"/>
      <c r="AJ215" s="7"/>
      <c r="AK215" s="8">
        <f>IF(IF(AJ215,1,0),IF(IF(MOD((AK214+TIME(0,E215,0)),1)&gt;D$1,1,0),IF(IF(MOD((AK214+TIME(0,E215,0)),1)&lt;D$4,1,0),AK214+TIME(0,E215,0),(MOD(AK214+TIME(0,E215,0),1)-D$4)+D$1),"Under"),AK214)</f>
        <v>0.4305555555411652</v>
      </c>
      <c r="AL215" s="7">
        <f>IF(AJ215,AL214+E215,AL214)</f>
        <v>590</v>
      </c>
      <c r="AM215" s="10">
        <f>IF(AJ215,AM214-E215,AM214)</f>
        <v>130.75000000000023</v>
      </c>
      <c r="AN215" s="12"/>
      <c r="AO215" s="7"/>
      <c r="AP215" s="15">
        <f>IF(IF(AO215,1,0),IF(IF(MOD((AP214+TIME(0,E215,0)),1)&gt;D$1,1,0),IF(IF(MOD((AP214+TIME(0,E215,0)),1)&lt;D$4,1,0),AP214+TIME(0,E215,0),(MOD(AP214+TIME(0,E215,0),1)-D$4)+D$1),"Under"),AP214)</f>
        <v>0.40486111111515322</v>
      </c>
      <c r="AQ215" s="7">
        <f>IF(AO215,AQ214+E215,AQ214)</f>
        <v>553</v>
      </c>
      <c r="AR215" s="10">
        <f>IF(AO215,AR214-E215,AR214)</f>
        <v>167.75000000000023</v>
      </c>
      <c r="AS215" s="12"/>
      <c r="AT215" s="7"/>
      <c r="AU215" s="8">
        <f>IF(IF(AT215,1,0),IF(IF(MOD((AU214+TIME(0,E215,0)),1)&gt;D$1,1,0),IF(IF(MOD((AU214+TIME(0,E215,0)),1)&lt;D$4,1,0),AU214+TIME(0,E215,0),(MOD(AU214+TIME(0,E215,0),1)-D$4)+D$1),"Under"),AU214)</f>
        <v>0.43819444444864825</v>
      </c>
      <c r="AV215" s="7">
        <f>IF(AT215,AV214+E215,AV214)</f>
        <v>601</v>
      </c>
      <c r="AW215" s="7">
        <f>IF(AT215,AW214-E215,AW214)</f>
        <v>119.75000000000023</v>
      </c>
      <c r="AY215" s="10"/>
      <c r="AZ215" s="8">
        <f>IF(IF(AY215,1,0),IF(IF(MOD((AZ214+TIME(0,E215,0)),1)&gt;D$1,1,0),IF(IF(MOD((AZ214+TIME(0,E215,0)),1)&lt;D$4,1,0),AZ214+TIME(0,E215,0),(MOD(AZ214+TIME(0,E215,0),1)-D$4)+D$1),"Under"),AZ214)</f>
        <v>0.44027777775934529</v>
      </c>
      <c r="BA215" s="7">
        <f>IF(AY215,BA214+E215,BA214)</f>
        <v>604</v>
      </c>
      <c r="BB215" s="10">
        <f>IF(AY215,BB214-E215,BB214)</f>
        <v>116.75000000000023</v>
      </c>
      <c r="BC215"/>
      <c r="BD215" s="10"/>
      <c r="BE215" s="8">
        <f>IF(IF(BD215,1,0),IF(IF(MOD((BE214+TIME(0,E215,0)),1)&gt;D$1,1,0),IF(IF(MOD((BE214+TIME(0,E215,0)),1)&lt;D$4,1,0),BE214+TIME(0,E215,0),(MOD(BE214+TIME(0,E215,0),1)-D$4)+D$1),"Under"),BE214)</f>
        <v>0.3479166666471023</v>
      </c>
      <c r="BF215" s="18">
        <f>IF(BD215,BF214+E215,BF214)</f>
        <v>471</v>
      </c>
      <c r="BG215" s="10">
        <f>IF(BD215,BG214-E215,BG214)</f>
        <v>249.75000000000023</v>
      </c>
    </row>
    <row r="216" spans="1:59" hidden="1" x14ac:dyDescent="0.25">
      <c r="A216" s="17">
        <f>'St5 Input'!A201</f>
        <v>2</v>
      </c>
      <c r="B216" s="17">
        <f>'St5 Input'!B201</f>
        <v>2720</v>
      </c>
      <c r="C216" s="17" t="str">
        <f>'St5 Input'!C201</f>
        <v xml:space="preserve"> add backers for switches &amp; recepts</v>
      </c>
      <c r="D216" s="20">
        <f>'St5 Input'!D201</f>
        <v>15</v>
      </c>
      <c r="E216" s="20">
        <f t="shared" si="93"/>
        <v>15</v>
      </c>
      <c r="F216" s="10">
        <f>K216+P216+U216+AE216+AJ216+Z216+AO216+AT216+AY216+BD216</f>
        <v>1</v>
      </c>
      <c r="G216" s="20" t="str">
        <f>'St5 Input'!F201</f>
        <v xml:space="preserve"> BM</v>
      </c>
      <c r="H216" s="19" t="str">
        <f>'St5 Input'!G201</f>
        <v xml:space="preserve"> </v>
      </c>
      <c r="I216" s="8"/>
      <c r="K216" s="10"/>
      <c r="L216" s="8">
        <f t="shared" si="94"/>
        <v>42690.368055555555</v>
      </c>
      <c r="M216" s="10">
        <f t="shared" si="95"/>
        <v>20</v>
      </c>
      <c r="N216" s="10">
        <f t="shared" si="96"/>
        <v>700.75000000000023</v>
      </c>
      <c r="O216" s="12"/>
      <c r="P216" s="10"/>
      <c r="Q216" s="8">
        <f t="shared" si="97"/>
        <v>42690.354166666664</v>
      </c>
      <c r="R216" s="10">
        <f t="shared" si="98"/>
        <v>0</v>
      </c>
      <c r="S216" s="10">
        <f t="shared" si="99"/>
        <v>720.75000000000023</v>
      </c>
      <c r="T216" s="14"/>
      <c r="U216" s="7">
        <v>1</v>
      </c>
      <c r="V216" s="8">
        <f t="shared" si="63"/>
        <v>0.40347222221187407</v>
      </c>
      <c r="W216" s="7">
        <f t="shared" si="64"/>
        <v>0</v>
      </c>
      <c r="X216" s="10">
        <f t="shared" si="68"/>
        <v>167.75000000000023</v>
      </c>
      <c r="Y216" s="14"/>
      <c r="Z216" s="7"/>
      <c r="AA216" s="8">
        <f>IF(IF(Z216,1,0),IF(IF(MOD((AA215+TIME(0,E216,0)),1)&gt;D$1,1,0),IF(IF(MOD((AA215+TIME(0,E216,0)),1)&lt;D$4,1,0),AA215+TIME(0,E216,0),(MOD(AA215+TIME(0,E216,0),1)-D$4)+D$1),"Under"),AA215)</f>
        <v>0.46111111110480507</v>
      </c>
      <c r="AB216" s="10">
        <f>IF(Z216,AB215+E216,AB215)</f>
        <v>635.5</v>
      </c>
      <c r="AC216" s="10">
        <f>IF(Z216,AC215-E216,AC215)</f>
        <v>85.250000000000227</v>
      </c>
      <c r="AD216" s="14"/>
      <c r="AE216" s="7"/>
      <c r="AF216" s="8">
        <f>IF(IF(AE216,1,0),IF(IF(MOD((AF215+TIME(0,E216,0)),1)&gt;D$1,1,0),IF(IF(MOD((AF215+TIME(0,E216,0)),1)&lt;D$4,1,0),AF215+TIME(0,E216,0),(MOD(AF215+TIME(0,E216,0),1)-D$4)+D$1),"Under"),AF215)</f>
        <v>0.43194444442180807</v>
      </c>
      <c r="AG216" s="7">
        <f>IF(P216,R215+E216,R215)</f>
        <v>0</v>
      </c>
      <c r="AH216" s="10">
        <f>IF(AE216,AH215-E216,AH215)</f>
        <v>128.75000000000023</v>
      </c>
      <c r="AI216" s="14"/>
      <c r="AJ216" s="7"/>
      <c r="AK216" s="8">
        <f>IF(IF(AJ216,1,0),IF(IF(MOD((AK215+TIME(0,E216,0)),1)&gt;D$1,1,0),IF(IF(MOD((AK215+TIME(0,E216,0)),1)&lt;D$4,1,0),AK215+TIME(0,E216,0),(MOD(AK215+TIME(0,E216,0),1)-D$4)+D$1),"Under"),AK215)</f>
        <v>0.4305555555411652</v>
      </c>
      <c r="AL216" s="7">
        <f>IF(AJ216,AL215+E216,AL215)</f>
        <v>590</v>
      </c>
      <c r="AM216" s="10">
        <f>IF(AJ216,AM215-E216,AM215)</f>
        <v>130.75000000000023</v>
      </c>
      <c r="AN216" s="12"/>
      <c r="AO216" s="7"/>
      <c r="AP216" s="15">
        <f>IF(IF(AO216,1,0),IF(IF(MOD((AP215+TIME(0,E216,0)),1)&gt;D$1,1,0),IF(IF(MOD((AP215+TIME(0,E216,0)),1)&lt;D$4,1,0),AP215+TIME(0,E216,0),(MOD(AP215+TIME(0,E216,0),1)-D$4)+D$1),"Under"),AP215)</f>
        <v>0.40486111111515322</v>
      </c>
      <c r="AQ216" s="7">
        <f>IF(AO216,AQ215+E216,AQ215)</f>
        <v>553</v>
      </c>
      <c r="AR216" s="10">
        <f>IF(AO216,AR215-E216,AR215)</f>
        <v>167.75000000000023</v>
      </c>
      <c r="AS216" s="12"/>
      <c r="AT216" s="7"/>
      <c r="AU216" s="8">
        <f>IF(IF(AT216,1,0),IF(IF(MOD((AU215+TIME(0,E216,0)),1)&gt;D$1,1,0),IF(IF(MOD((AU215+TIME(0,E216,0)),1)&lt;D$4,1,0),AU215+TIME(0,E216,0),(MOD(AU215+TIME(0,E216,0),1)-D$4)+D$1),"Under"),AU215)</f>
        <v>0.43819444444864825</v>
      </c>
      <c r="AV216" s="7">
        <f>IF(AT216,AV215+E216,AV215)</f>
        <v>601</v>
      </c>
      <c r="AW216" s="7">
        <f>IF(AT216,AW215-E216,AW215)</f>
        <v>119.75000000000023</v>
      </c>
      <c r="AY216" s="10"/>
      <c r="AZ216" s="8">
        <f>IF(IF(AY216,1,0),IF(IF(MOD((AZ215+TIME(0,E216,0)),1)&gt;D$1,1,0),IF(IF(MOD((AZ215+TIME(0,E216,0)),1)&lt;D$4,1,0),AZ215+TIME(0,E216,0),(MOD(AZ215+TIME(0,E216,0),1)-D$4)+D$1),"Under"),AZ215)</f>
        <v>0.44027777775934529</v>
      </c>
      <c r="BA216" s="7">
        <f>IF(AY216,BA215+E216,BA215)</f>
        <v>604</v>
      </c>
      <c r="BB216" s="10">
        <f>IF(AY216,BB215-E216,BB215)</f>
        <v>116.75000000000023</v>
      </c>
      <c r="BC216"/>
      <c r="BD216" s="10"/>
      <c r="BE216" s="8">
        <f>IF(IF(BD216,1,0),IF(IF(MOD((BE215+TIME(0,E216,0)),1)&gt;D$1,1,0),IF(IF(MOD((BE215+TIME(0,E216,0)),1)&lt;D$4,1,0),BE215+TIME(0,E216,0),(MOD(BE215+TIME(0,E216,0),1)-D$4)+D$1),"Under"),BE215)</f>
        <v>0.3479166666471023</v>
      </c>
      <c r="BF216" s="18">
        <f>IF(BD216,BF215+E216,BF215)</f>
        <v>471</v>
      </c>
      <c r="BG216" s="10">
        <f>IF(BD216,BG215-E216,BG215)</f>
        <v>249.75000000000023</v>
      </c>
    </row>
    <row r="217" spans="1:59" hidden="1" x14ac:dyDescent="0.25">
      <c r="A217" s="17">
        <f>'St5 Input'!A202</f>
        <v>2</v>
      </c>
      <c r="B217" s="17">
        <f>'St5 Input'!B202</f>
        <v>2730</v>
      </c>
      <c r="C217" s="17" t="str">
        <f>'St5 Input'!C202</f>
        <v xml:space="preserve"> install recepts</v>
      </c>
      <c r="D217" s="20">
        <f>'St5 Input'!D202</f>
        <v>45</v>
      </c>
      <c r="E217" s="20">
        <f t="shared" si="93"/>
        <v>45</v>
      </c>
      <c r="F217" s="10">
        <f>K217+P217+U217+AE217+AJ217+Z217+AO217+AT217+AY217+BD217</f>
        <v>1</v>
      </c>
      <c r="G217" s="20" t="str">
        <f>'St5 Input'!F202</f>
        <v xml:space="preserve"> BM</v>
      </c>
      <c r="H217" s="19" t="str">
        <f>'St5 Input'!G202</f>
        <v xml:space="preserve"> </v>
      </c>
      <c r="I217" s="8"/>
      <c r="K217" s="10"/>
      <c r="L217" s="8">
        <f t="shared" si="94"/>
        <v>42690.368055555555</v>
      </c>
      <c r="M217" s="10">
        <f t="shared" si="95"/>
        <v>20</v>
      </c>
      <c r="N217" s="10">
        <f t="shared" si="96"/>
        <v>700.75000000000023</v>
      </c>
      <c r="O217" s="12"/>
      <c r="P217" s="10"/>
      <c r="Q217" s="8">
        <f t="shared" si="97"/>
        <v>42690.354166666664</v>
      </c>
      <c r="R217" s="10">
        <f t="shared" si="98"/>
        <v>0</v>
      </c>
      <c r="S217" s="10">
        <f t="shared" si="99"/>
        <v>720.75000000000023</v>
      </c>
      <c r="T217" s="14"/>
      <c r="U217" s="7">
        <v>1</v>
      </c>
      <c r="V217" s="8">
        <f t="shared" si="63"/>
        <v>0.43472222221187407</v>
      </c>
      <c r="W217" s="7">
        <f t="shared" si="64"/>
        <v>0</v>
      </c>
      <c r="X217" s="10">
        <f t="shared" si="68"/>
        <v>122.75000000000023</v>
      </c>
      <c r="Y217" s="14"/>
      <c r="Z217" s="7"/>
      <c r="AA217" s="8">
        <f>IF(IF(Z217,1,0),IF(IF(MOD((AA216+TIME(0,E217,0)),1)&gt;D$1,1,0),IF(IF(MOD((AA216+TIME(0,E217,0)),1)&lt;D$4,1,0),AA216+TIME(0,E217,0),(MOD(AA216+TIME(0,E217,0),1)-D$4)+D$1),"Under"),AA216)</f>
        <v>0.46111111110480507</v>
      </c>
      <c r="AB217" s="10">
        <f>IF(Z217,AB216+E217,AB216)</f>
        <v>635.5</v>
      </c>
      <c r="AC217" s="10">
        <f>IF(Z217,AC216-E217,AC216)</f>
        <v>85.250000000000227</v>
      </c>
      <c r="AD217" s="14"/>
      <c r="AE217" s="7"/>
      <c r="AF217" s="8">
        <f>IF(IF(AE217,1,0),IF(IF(MOD((AF216+TIME(0,E217,0)),1)&gt;D$1,1,0),IF(IF(MOD((AF216+TIME(0,E217,0)),1)&lt;D$4,1,0),AF216+TIME(0,E217,0),(MOD(AF216+TIME(0,E217,0),1)-D$4)+D$1),"Under"),AF216)</f>
        <v>0.43194444442180807</v>
      </c>
      <c r="AG217" s="7">
        <f>IF(P217,R216+E217,R216)</f>
        <v>0</v>
      </c>
      <c r="AH217" s="10">
        <f>IF(AE217,AH216-E217,AH216)</f>
        <v>128.75000000000023</v>
      </c>
      <c r="AI217" s="14"/>
      <c r="AJ217" s="7"/>
      <c r="AK217" s="8">
        <f>IF(IF(AJ217,1,0),IF(IF(MOD((AK216+TIME(0,E217,0)),1)&gt;D$1,1,0),IF(IF(MOD((AK216+TIME(0,E217,0)),1)&lt;D$4,1,0),AK216+TIME(0,E217,0),(MOD(AK216+TIME(0,E217,0),1)-D$4)+D$1),"Under"),AK216)</f>
        <v>0.4305555555411652</v>
      </c>
      <c r="AL217" s="7">
        <f>IF(AJ217,AL216+E217,AL216)</f>
        <v>590</v>
      </c>
      <c r="AM217" s="10">
        <f>IF(AJ217,AM216-E217,AM216)</f>
        <v>130.75000000000023</v>
      </c>
      <c r="AN217" s="12"/>
      <c r="AO217" s="7"/>
      <c r="AP217" s="15">
        <f>IF(IF(AO217,1,0),IF(IF(MOD((AP216+TIME(0,E217,0)),1)&gt;D$1,1,0),IF(IF(MOD((AP216+TIME(0,E217,0)),1)&lt;D$4,1,0),AP216+TIME(0,E217,0),(MOD(AP216+TIME(0,E217,0),1)-D$4)+D$1),"Under"),AP216)</f>
        <v>0.40486111111515322</v>
      </c>
      <c r="AQ217" s="7">
        <f>IF(AO217,AQ216+E217,AQ216)</f>
        <v>553</v>
      </c>
      <c r="AR217" s="10">
        <f>IF(AO217,AR216-E217,AR216)</f>
        <v>167.75000000000023</v>
      </c>
      <c r="AS217" s="12"/>
      <c r="AT217" s="7"/>
      <c r="AU217" s="8">
        <f>IF(IF(AT217,1,0),IF(IF(MOD((AU216+TIME(0,E217,0)),1)&gt;D$1,1,0),IF(IF(MOD((AU216+TIME(0,E217,0)),1)&lt;D$4,1,0),AU216+TIME(0,E217,0),(MOD(AU216+TIME(0,E217,0),1)-D$4)+D$1),"Under"),AU216)</f>
        <v>0.43819444444864825</v>
      </c>
      <c r="AV217" s="7">
        <f>IF(AT217,AV216+E217,AV216)</f>
        <v>601</v>
      </c>
      <c r="AW217" s="7">
        <f>IF(AT217,AW216-E217,AW216)</f>
        <v>119.75000000000023</v>
      </c>
      <c r="AY217" s="10"/>
      <c r="AZ217" s="8">
        <f>IF(IF(AY217,1,0),IF(IF(MOD((AZ216+TIME(0,E217,0)),1)&gt;D$1,1,0),IF(IF(MOD((AZ216+TIME(0,E217,0)),1)&lt;D$4,1,0),AZ216+TIME(0,E217,0),(MOD(AZ216+TIME(0,E217,0),1)-D$4)+D$1),"Under"),AZ216)</f>
        <v>0.44027777775934529</v>
      </c>
      <c r="BA217" s="7">
        <f>IF(AY217,BA216+E217,BA216)</f>
        <v>604</v>
      </c>
      <c r="BB217" s="10">
        <f>IF(AY217,BB216-E217,BB216)</f>
        <v>116.75000000000023</v>
      </c>
      <c r="BC217"/>
      <c r="BD217" s="10"/>
      <c r="BE217" s="8">
        <f>IF(IF(BD217,1,0),IF(IF(MOD((BE216+TIME(0,E217,0)),1)&gt;D$1,1,0),IF(IF(MOD((BE216+TIME(0,E217,0)),1)&lt;D$4,1,0),BE216+TIME(0,E217,0),(MOD(BE216+TIME(0,E217,0),1)-D$4)+D$1),"Under"),BE216)</f>
        <v>0.3479166666471023</v>
      </c>
      <c r="BF217" s="18">
        <f>IF(BD217,BF216+E217,BF216)</f>
        <v>471</v>
      </c>
      <c r="BG217" s="10">
        <f>IF(BD217,BG216-E217,BG216)</f>
        <v>249.75000000000023</v>
      </c>
    </row>
    <row r="218" spans="1:59" hidden="1" x14ac:dyDescent="0.25">
      <c r="A218" s="17">
        <f>'St5 Input'!A203</f>
        <v>2</v>
      </c>
      <c r="B218" s="17">
        <f>'St5 Input'!B203</f>
        <v>2740</v>
      </c>
      <c r="C218" s="17" t="str">
        <f>'St5 Input'!C203</f>
        <v xml:space="preserve"> install switches</v>
      </c>
      <c r="D218" s="20">
        <f>'St5 Input'!D203</f>
        <v>20</v>
      </c>
      <c r="E218" s="20">
        <f t="shared" si="93"/>
        <v>20</v>
      </c>
      <c r="F218" s="10">
        <f>K218+P218+U218+AE218+AJ218+Z218+AO218+AT218+AY218+BD218</f>
        <v>1</v>
      </c>
      <c r="G218" s="20" t="str">
        <f>'St5 Input'!F203</f>
        <v xml:space="preserve"> BM</v>
      </c>
      <c r="H218" s="21">
        <f>SUM(D170:D218)</f>
        <v>1273.5</v>
      </c>
      <c r="I218" s="23">
        <f>H218/D12</f>
        <v>1.7669094693028091</v>
      </c>
      <c r="K218" s="10"/>
      <c r="L218" s="8">
        <f t="shared" si="94"/>
        <v>42690.368055555555</v>
      </c>
      <c r="M218" s="10">
        <f t="shared" si="95"/>
        <v>20</v>
      </c>
      <c r="N218" s="10">
        <f t="shared" si="96"/>
        <v>700.75000000000023</v>
      </c>
      <c r="O218" s="12"/>
      <c r="P218" s="10"/>
      <c r="Q218" s="8">
        <f t="shared" si="97"/>
        <v>42690.354166666664</v>
      </c>
      <c r="R218" s="10">
        <f t="shared" si="98"/>
        <v>0</v>
      </c>
      <c r="S218" s="10">
        <f t="shared" si="99"/>
        <v>720.75000000000023</v>
      </c>
      <c r="T218" s="14"/>
      <c r="U218" s="7">
        <v>1</v>
      </c>
      <c r="V218" s="8">
        <f t="shared" si="63"/>
        <v>0.44861111110076296</v>
      </c>
      <c r="W218" s="7">
        <f t="shared" si="64"/>
        <v>0</v>
      </c>
      <c r="X218" s="10">
        <f t="shared" si="68"/>
        <v>102.75000000000023</v>
      </c>
      <c r="Y218" s="14"/>
      <c r="Z218" s="7"/>
      <c r="AA218" s="8">
        <f>IF(IF(Z218,1,0),IF(IF(MOD((AA217+TIME(0,E218,0)),1)&gt;D$1,1,0),IF(IF(MOD((AA217+TIME(0,E218,0)),1)&lt;D$4,1,0),AA217+TIME(0,E218,0),(MOD(AA217+TIME(0,E218,0),1)-D$4)+D$1),"Under"),AA217)</f>
        <v>0.46111111110480507</v>
      </c>
      <c r="AB218" s="10">
        <f>IF(Z218,AB217+E218,AB217)</f>
        <v>635.5</v>
      </c>
      <c r="AC218" s="10">
        <f>IF(Z218,AC217-E218,AC217)</f>
        <v>85.250000000000227</v>
      </c>
      <c r="AD218" s="14"/>
      <c r="AE218" s="7"/>
      <c r="AF218" s="8">
        <f>IF(IF(AE218,1,0),IF(IF(MOD((AF217+TIME(0,E218,0)),1)&gt;D$1,1,0),IF(IF(MOD((AF217+TIME(0,E218,0)),1)&lt;D$4,1,0),AF217+TIME(0,E218,0),(MOD(AF217+TIME(0,E218,0),1)-D$4)+D$1),"Under"),AF217)</f>
        <v>0.43194444442180807</v>
      </c>
      <c r="AG218" s="7">
        <f>IF(P218,R217+E218,R217)</f>
        <v>0</v>
      </c>
      <c r="AH218" s="10">
        <f>IF(AE218,AH217-E218,AH217)</f>
        <v>128.75000000000023</v>
      </c>
      <c r="AI218" s="14"/>
      <c r="AJ218" s="7"/>
      <c r="AK218" s="8">
        <f>IF(IF(AJ218,1,0),IF(IF(MOD((AK217+TIME(0,E218,0)),1)&gt;D$1,1,0),IF(IF(MOD((AK217+TIME(0,E218,0)),1)&lt;D$4,1,0),AK217+TIME(0,E218,0),(MOD(AK217+TIME(0,E218,0),1)-D$4)+D$1),"Under"),AK217)</f>
        <v>0.4305555555411652</v>
      </c>
      <c r="AL218" s="7">
        <f>IF(AJ218,AL217+E218,AL217)</f>
        <v>590</v>
      </c>
      <c r="AM218" s="10">
        <f>IF(AJ218,AM217-E218,AM217)</f>
        <v>130.75000000000023</v>
      </c>
      <c r="AN218" s="12"/>
      <c r="AO218" s="7"/>
      <c r="AP218" s="15">
        <f>IF(IF(AO218,1,0),IF(IF(MOD((AP217+TIME(0,E218,0)),1)&gt;D$1,1,0),IF(IF(MOD((AP217+TIME(0,E218,0)),1)&lt;D$4,1,0),AP217+TIME(0,E218,0),(MOD(AP217+TIME(0,E218,0),1)-D$4)+D$1),"Under"),AP217)</f>
        <v>0.40486111111515322</v>
      </c>
      <c r="AQ218" s="7">
        <f>IF(AO218,AQ217+E218,AQ217)</f>
        <v>553</v>
      </c>
      <c r="AR218" s="10">
        <f>IF(AO218,AR217-E218,AR217)</f>
        <v>167.75000000000023</v>
      </c>
      <c r="AS218" s="12"/>
      <c r="AT218" s="7"/>
      <c r="AU218" s="8">
        <f>IF(IF(AT218,1,0),IF(IF(MOD((AU217+TIME(0,E218,0)),1)&gt;D$1,1,0),IF(IF(MOD((AU217+TIME(0,E218,0)),1)&lt;D$4,1,0),AU217+TIME(0,E218,0),(MOD(AU217+TIME(0,E218,0),1)-D$4)+D$1),"Under"),AU217)</f>
        <v>0.43819444444864825</v>
      </c>
      <c r="AV218" s="7">
        <f>IF(AT218,AV217+E218,AV217)</f>
        <v>601</v>
      </c>
      <c r="AW218" s="7">
        <f>IF(AT218,AW217-E218,AW217)</f>
        <v>119.75000000000023</v>
      </c>
      <c r="AY218" s="10"/>
      <c r="AZ218" s="8">
        <f>IF(IF(AY218,1,0),IF(IF(MOD((AZ217+TIME(0,E218,0)),1)&gt;D$1,1,0),IF(IF(MOD((AZ217+TIME(0,E218,0)),1)&lt;D$4,1,0),AZ217+TIME(0,E218,0),(MOD(AZ217+TIME(0,E218,0),1)-D$4)+D$1),"Under"),AZ217)</f>
        <v>0.44027777775934529</v>
      </c>
      <c r="BA218" s="7">
        <f>IF(AY218,BA217+E218,BA217)</f>
        <v>604</v>
      </c>
      <c r="BB218" s="10">
        <f>IF(AY218,BB217-E218,BB217)</f>
        <v>116.75000000000023</v>
      </c>
      <c r="BC218"/>
      <c r="BD218" s="10"/>
      <c r="BE218" s="8">
        <f>IF(IF(BD218,1,0),IF(IF(MOD((BE217+TIME(0,E218,0)),1)&gt;D$1,1,0),IF(IF(MOD((BE217+TIME(0,E218,0)),1)&lt;D$4,1,0),BE217+TIME(0,E218,0),(MOD(BE217+TIME(0,E218,0),1)-D$4)+D$1),"Under"),BE217)</f>
        <v>0.3479166666471023</v>
      </c>
      <c r="BF218" s="18">
        <f>IF(BD218,BF217+E218,BF217)</f>
        <v>471</v>
      </c>
      <c r="BG218" s="10">
        <f>IF(BD218,BG217-E218,BG217)</f>
        <v>249.75000000000023</v>
      </c>
    </row>
    <row r="219" spans="1:59" hidden="1" x14ac:dyDescent="0.25">
      <c r="A219" s="17" t="str">
        <f>'St5 Input'!A204</f>
        <v>Station</v>
      </c>
      <c r="B219" s="17" t="str">
        <f>'St5 Input'!B204</f>
        <v xml:space="preserve"> Process_#</v>
      </c>
      <c r="C219" s="17"/>
      <c r="D219" s="20"/>
      <c r="E219" s="20">
        <f t="shared" si="93"/>
        <v>0</v>
      </c>
      <c r="F219" s="10">
        <f>K219+P219+U219+AE219+AJ219+Z219+AO219+AT219+AY219+BD219</f>
        <v>0</v>
      </c>
      <c r="G219" s="20"/>
      <c r="H219" s="25" t="str">
        <f>'St5 Input'!D204</f>
        <v xml:space="preserve"> 8.5x24</v>
      </c>
      <c r="I219" s="19">
        <f>'St5 Input'!G204</f>
        <v>206493</v>
      </c>
      <c r="K219" s="10"/>
      <c r="L219" s="8">
        <f>IF(IF(K219,1,0),IF(IF(MOD((L218+TIME(0,H219,0)),1)&gt;D$1,1,0),IF(IF(MOD((L218+TIME(0,H219,0)),1)&lt;D$4,1,0),L218+TIME(0,H219,0),(MOD(L218+TIME(0,H219,0),1)-D$4)+D$1),"Under"),L218)</f>
        <v>42690.368055555555</v>
      </c>
      <c r="M219" s="10">
        <f>IF(K219,M218+H219,M218)</f>
        <v>20</v>
      </c>
      <c r="N219" s="10">
        <f>IF(K219,N218-H219,N218)</f>
        <v>700.75000000000023</v>
      </c>
      <c r="O219" s="12"/>
      <c r="P219" s="10"/>
      <c r="Q219" s="8">
        <f>IF(IF(P219,1,0),IF(IF(MOD((Q218+TIME(0,H219,0)),1)&gt;D$1,1,0),IF(IF(MOD((Q218+TIME(0,H219,0)),1)&lt;D$4,1,0),Q218+TIME(0,H219,0),(MOD(Q218+TIME(0,H219,0),1)-D$4)+D$1),"Under"),Q218)</f>
        <v>42690.354166666664</v>
      </c>
      <c r="R219" s="10">
        <f>IF(P219,R218+H219,R218)</f>
        <v>0</v>
      </c>
      <c r="S219" s="10">
        <f>IF(P219,S218-H219,S218)</f>
        <v>720.75000000000023</v>
      </c>
      <c r="T219" s="14"/>
      <c r="U219" s="7"/>
      <c r="V219" s="8">
        <f t="shared" si="63"/>
        <v>0.44861111110076296</v>
      </c>
      <c r="W219" s="7">
        <f t="shared" si="64"/>
        <v>0</v>
      </c>
      <c r="X219" s="10">
        <f t="shared" si="68"/>
        <v>102.75000000000023</v>
      </c>
      <c r="Y219" s="14"/>
      <c r="Z219" s="7"/>
      <c r="AA219" s="8">
        <f>IF(IF(Z219,1,0),IF(IF(MOD((AA218+TIME(0,E219,0)),1)&gt;D$1,1,0),IF(IF(MOD((AA218+TIME(0,E219,0)),1)&lt;D$4,1,0),AA218+TIME(0,E219,0),(MOD(AA218+TIME(0,E219,0),1)-D$4)+D$1),"Under"),AA218)</f>
        <v>0.46111111110480507</v>
      </c>
      <c r="AB219" s="10">
        <f>IF(Z219,AB218+E219,AB218)</f>
        <v>635.5</v>
      </c>
      <c r="AC219" s="10">
        <f>IF(Z219,AC218-E219,AC218)</f>
        <v>85.250000000000227</v>
      </c>
      <c r="AD219" s="14"/>
      <c r="AE219" s="7"/>
      <c r="AF219" s="8">
        <f>IF(IF(AE219,1,0),IF(IF(MOD((AF218+TIME(0,H219,0)),1)&gt;D$1,1,0),IF(IF(MOD((AF218+TIME(0,H219,0)),1)&lt;D$4,1,0),AF218+TIME(0,H219,0),(MOD(AF218+TIME(0,H219,0),1)-D$4)+D$1),"Under"),AF218)</f>
        <v>0.43194444442180807</v>
      </c>
      <c r="AG219" s="7">
        <f>IF(P219,R218+H219,R218)</f>
        <v>0</v>
      </c>
      <c r="AH219" s="10">
        <f>IF(AE219,AH218-E219,AH218)</f>
        <v>128.75000000000023</v>
      </c>
      <c r="AI219" s="14"/>
      <c r="AJ219" s="7"/>
      <c r="AK219" s="8">
        <f>IF(IF(AJ219,1,0),IF(IF(MOD((AK218+TIME(0,H219,0)),1)&gt;D$1,1,0),IF(IF(MOD((AK218+TIME(0,H219,0)),1)&lt;D$4,1,0),AK218+TIME(0,H219,0),(MOD(AK218+TIME(0,H219,0),1)-D$4)+D$1),"Under"),AK218)</f>
        <v>0.4305555555411652</v>
      </c>
      <c r="AL219" s="7">
        <f>IF(AJ219,AL218+H219,AL218)</f>
        <v>590</v>
      </c>
      <c r="AM219" s="10">
        <f>IF(AJ219,AM218-H219,AM218)</f>
        <v>130.75000000000023</v>
      </c>
      <c r="AN219" s="12"/>
      <c r="AO219" s="7"/>
      <c r="AP219" s="15">
        <f>IF(IF(AO219,1,0),IF(IF(MOD((AP218+TIME(0,H219,0)),1)&gt;D$1,1,0),IF(IF(MOD((AP218+TIME(0,H219,0)),1)&lt;D$4,1,0),AP218+TIME(0,H219,0),(MOD(AP218+TIME(0,H219,0),1)-D$4)+D$1),"Under"),AP218)</f>
        <v>0.40486111111515322</v>
      </c>
      <c r="AQ219" s="7">
        <f>IF(AO219,AQ218+H219,AQ218)</f>
        <v>553</v>
      </c>
      <c r="AR219" s="10">
        <f>IF(AO219,AR218-E219,AR218)</f>
        <v>167.75000000000023</v>
      </c>
      <c r="AS219" s="12"/>
      <c r="AT219" s="7"/>
      <c r="AU219" s="8">
        <f>IF(IF(AT219,1,0),IF(IF(MOD((AU218+TIME(0,H219,0)),1)&gt;D$1,1,0),IF(IF(MOD((AU218+TIME(0,H219,0)),1)&lt;D$4,1,0),AU218+TIME(0,H219,0),(MOD(AU218+TIME(0,H219,0),1)-D$4)+D$1),"Under"),AU218)</f>
        <v>0.43819444444864825</v>
      </c>
      <c r="AV219" s="7">
        <f>IF(AT219,AV218+H219,AV218)</f>
        <v>601</v>
      </c>
      <c r="AW219" s="7">
        <f>IF(AT219,AW218-H219,AW218)</f>
        <v>119.75000000000023</v>
      </c>
      <c r="AY219" s="10"/>
      <c r="AZ219" s="8">
        <f>IF(IF(AY219,1,0),IF(IF(MOD((AZ218+TIME(0,H219,0)),1)&gt;D$1,1,0),IF(IF(MOD((AZ218+TIME(0,H219,0)),1)&lt;D$4,1,0),AZ218+TIME(0,H219,0),(MOD(AZ218+TIME(0,H219,0),1)-D$4)+D$1),"Under"),AZ218)</f>
        <v>0.44027777775934529</v>
      </c>
      <c r="BA219" s="7">
        <f>IF(AY219,BA218+H219,BA218)</f>
        <v>604</v>
      </c>
      <c r="BB219" s="10">
        <f>IF(AY219,BB218-H219,BB218)</f>
        <v>116.75000000000023</v>
      </c>
      <c r="BC219"/>
      <c r="BD219" s="10"/>
      <c r="BE219" s="8">
        <f>IF(IF(BD219,1,0),IF(IF(MOD((BE218+TIME(0,H219,0)),1)&gt;D$1,1,0),IF(IF(MOD((BE218+TIME(0,H219,0)),1)&lt;D$4,1,0),BE218+TIME(0,H219,0),(MOD(BE218+TIME(0,H219,0),1)-D$4)+D$1),"Under"),BE218)</f>
        <v>0.3479166666471023</v>
      </c>
      <c r="BF219" s="18">
        <f>IF(BD219,BF218+H219,BF218)</f>
        <v>471</v>
      </c>
      <c r="BG219" s="10">
        <f>IF(BD219,BG218-H219,BG218)</f>
        <v>249.75000000000023</v>
      </c>
    </row>
    <row r="220" spans="1:59" x14ac:dyDescent="0.25">
      <c r="A220" s="17">
        <f>'St5 Input'!A205</f>
        <v>1</v>
      </c>
      <c r="B220" s="17">
        <f>'St5 Input'!B205</f>
        <v>1030</v>
      </c>
      <c r="C220" s="17" t="str">
        <f>'St5 Input'!C205</f>
        <v xml:space="preserve"> Weld front radius wall x 2</v>
      </c>
      <c r="D220" s="20">
        <f>'St5 Input'!D205</f>
        <v>20</v>
      </c>
      <c r="E220" s="20">
        <f t="shared" si="93"/>
        <v>20</v>
      </c>
      <c r="F220" s="10">
        <f>K220+P220+U220+AE220+AJ220+Z220+AO220+AT220+AY220+BD220</f>
        <v>1</v>
      </c>
      <c r="G220" s="20" t="str">
        <f>'St5 Input'!F205</f>
        <v xml:space="preserve"> Heath</v>
      </c>
      <c r="H220" s="19" t="str">
        <f>'St5 Input'!G205</f>
        <v xml:space="preserve"> </v>
      </c>
      <c r="I220" s="8"/>
      <c r="K220" s="10">
        <v>1</v>
      </c>
      <c r="L220" s="8">
        <f t="shared" ref="L220:L267" si="100">IF(IF(K220,1,0),IF(IF(MOD((L219+TIME(0,E220,0)),1)&gt;D$1,1,0),IF(IF(MOD((L219+TIME(0,E220,0)),1)&lt;D$4,1,0),L219+TIME(0,E220,0),(MOD(L219+TIME(0,E220,0),1)-D$4)+D$1),"Under"),L219)</f>
        <v>42690.381944444445</v>
      </c>
      <c r="M220" s="10">
        <f t="shared" ref="M220:M267" si="101">IF(K220,M219+E220,M219)</f>
        <v>40</v>
      </c>
      <c r="N220" s="10">
        <f t="shared" ref="N220:N267" si="102">IF(K220,N219-E220,N219)</f>
        <v>680.75000000000023</v>
      </c>
      <c r="O220" s="12"/>
      <c r="P220" s="10"/>
      <c r="Q220" s="8">
        <f t="shared" ref="Q220:Q267" si="103">IF(IF(P220,1,0),IF(IF(MOD((Q219+TIME(0,E220,0)),1)&gt;D$1,1,0),IF(IF(MOD((Q219+TIME(0,E220,0)),1)&lt;D$4,1,0),Q219+TIME(0,E220,0),(MOD(Q219+TIME(0,E220,0),1)-D$4)+D$1),"Under"),Q219)</f>
        <v>42690.354166666664</v>
      </c>
      <c r="R220" s="10">
        <f t="shared" ref="R220:R267" si="104">IF(P220,R219+E220,R219)</f>
        <v>0</v>
      </c>
      <c r="S220" s="10">
        <f t="shared" ref="S220:S267" si="105">IF(P220,S219-E220,S219)</f>
        <v>720.75000000000023</v>
      </c>
      <c r="T220" s="14"/>
      <c r="U220" s="7"/>
      <c r="V220" s="8">
        <f t="shared" si="63"/>
        <v>0.44861111110076296</v>
      </c>
      <c r="W220" s="7">
        <f t="shared" si="64"/>
        <v>0</v>
      </c>
      <c r="X220" s="10">
        <f t="shared" si="68"/>
        <v>102.75000000000023</v>
      </c>
      <c r="Y220" s="14"/>
      <c r="Z220" s="7"/>
      <c r="AA220" s="8">
        <f>IF(IF(Z220,1,0),IF(IF(MOD((AA219+TIME(0,E220,0)),1)&gt;D$1,1,0),IF(IF(MOD((AA219+TIME(0,E220,0)),1)&lt;D$4,1,0),AA219+TIME(0,E220,0),(MOD(AA219+TIME(0,E220,0),1)-D$4)+D$1),"Under"),AA219)</f>
        <v>0.46111111110480507</v>
      </c>
      <c r="AB220" s="10">
        <f>IF(Z220,AB219+E220,AB219)</f>
        <v>635.5</v>
      </c>
      <c r="AC220" s="10">
        <f>IF(Z220,AC219-E220,AC219)</f>
        <v>85.250000000000227</v>
      </c>
      <c r="AD220" s="14"/>
      <c r="AE220" s="7"/>
      <c r="AF220" s="8">
        <f>IF(IF(AE220,1,0),IF(IF(MOD((AF219+TIME(0,E220,0)),1)&gt;D$1,1,0),IF(IF(MOD((AF219+TIME(0,E220,0)),1)&lt;D$4,1,0),AF219+TIME(0,E220,0),(MOD(AF219+TIME(0,E220,0),1)-D$4)+D$1),"Under"),AF219)</f>
        <v>0.43194444442180807</v>
      </c>
      <c r="AG220" s="7">
        <f>IF(P220,R219+E220,R219)</f>
        <v>0</v>
      </c>
      <c r="AH220" s="10">
        <f>IF(AE220,AH219-E220,AH219)</f>
        <v>128.75000000000023</v>
      </c>
      <c r="AI220" s="14"/>
      <c r="AJ220" s="7"/>
      <c r="AK220" s="8">
        <f>IF(IF(AJ220,1,0),IF(IF(MOD((AK219+TIME(0,E220,0)),1)&gt;D$1,1,0),IF(IF(MOD((AK219+TIME(0,E220,0)),1)&lt;D$4,1,0),AK219+TIME(0,E220,0),(MOD(AK219+TIME(0,E220,0),1)-D$4)+D$1),"Under"),AK219)</f>
        <v>0.4305555555411652</v>
      </c>
      <c r="AL220" s="7">
        <f>IF(AJ220,AL219+E220,AL219)</f>
        <v>590</v>
      </c>
      <c r="AM220" s="10">
        <f>IF(AJ220,AM219-E220,AM219)</f>
        <v>130.75000000000023</v>
      </c>
      <c r="AN220" s="12"/>
      <c r="AO220" s="7"/>
      <c r="AP220" s="15">
        <f>IF(IF(AO220,1,0),IF(IF(MOD((AP219+TIME(0,E220,0)),1)&gt;D$1,1,0),IF(IF(MOD((AP219+TIME(0,E220,0)),1)&lt;D$4,1,0),AP219+TIME(0,E220,0),(MOD(AP219+TIME(0,E220,0),1)-D$4)+D$1),"Under"),AP219)</f>
        <v>0.40486111111515322</v>
      </c>
      <c r="AQ220" s="7">
        <f>IF(AO220,AQ219+E220,AQ219)</f>
        <v>553</v>
      </c>
      <c r="AR220" s="10">
        <f>IF(AO220,AR219-E220,AR219)</f>
        <v>167.75000000000023</v>
      </c>
      <c r="AS220" s="12"/>
      <c r="AT220" s="7"/>
      <c r="AU220" s="8">
        <f>IF(IF(AT220,1,0),IF(IF(MOD((AU219+TIME(0,E220,0)),1)&gt;D$1,1,0),IF(IF(MOD((AU219+TIME(0,E220,0)),1)&lt;D$4,1,0),AU219+TIME(0,E220,0),(MOD(AU219+TIME(0,E220,0),1)-D$4)+D$1),"Under"),AU219)</f>
        <v>0.43819444444864825</v>
      </c>
      <c r="AV220" s="7">
        <f>IF(AT220,AV219+E220,AV219)</f>
        <v>601</v>
      </c>
      <c r="AW220" s="7">
        <f>IF(AT220,AW219-E220,AW219)</f>
        <v>119.75000000000023</v>
      </c>
      <c r="AY220" s="10"/>
      <c r="AZ220" s="8">
        <f>IF(IF(AY220,1,0),IF(IF(MOD((AZ219+TIME(0,E220,0)),1)&gt;D$1,1,0),IF(IF(MOD((AZ219+TIME(0,E220,0)),1)&lt;D$4,1,0),AZ219+TIME(0,E220,0),(MOD(AZ219+TIME(0,E220,0),1)-D$4)+D$1),"Under"),AZ219)</f>
        <v>0.44027777775934529</v>
      </c>
      <c r="BA220" s="7">
        <f>IF(AY220,BA219+E220,BA219)</f>
        <v>604</v>
      </c>
      <c r="BB220" s="10">
        <f>IF(AY220,BB219-E220,BB219)</f>
        <v>116.75000000000023</v>
      </c>
      <c r="BC220"/>
      <c r="BD220" s="10"/>
      <c r="BE220" s="8">
        <f>IF(IF(BD220,1,0),IF(IF(MOD((BE219+TIME(0,E220,0)),1)&gt;D$1,1,0),IF(IF(MOD((BE219+TIME(0,E220,0)),1)&lt;D$4,1,0),BE219+TIME(0,E220,0),(MOD(BE219+TIME(0,E220,0),1)-D$4)+D$1),"Under"),BE219)</f>
        <v>0.3479166666471023</v>
      </c>
      <c r="BF220" s="18">
        <f>IF(BD220,BF219+E220,BF219)</f>
        <v>471</v>
      </c>
      <c r="BG220" s="10">
        <f>IF(BD220,BG219-E220,BG219)</f>
        <v>249.75000000000023</v>
      </c>
    </row>
    <row r="221" spans="1:59" hidden="1" x14ac:dyDescent="0.25">
      <c r="A221" s="17">
        <f>'St5 Input'!A206</f>
        <v>1</v>
      </c>
      <c r="B221" s="17">
        <f>'St5 Input'!B206</f>
        <v>1040</v>
      </c>
      <c r="C221" s="17" t="str">
        <f>'St5 Input'!C206</f>
        <v xml:space="preserve"> Roof Truss Setup Time</v>
      </c>
      <c r="D221" s="20">
        <f>'St5 Input'!D206</f>
        <v>15</v>
      </c>
      <c r="E221" s="20">
        <f t="shared" si="93"/>
        <v>15</v>
      </c>
      <c r="F221" s="10">
        <f>K221+P221+U221+AE221+AJ221+Z221+AO221+AT221+AY221+BD221</f>
        <v>1</v>
      </c>
      <c r="G221" s="20" t="str">
        <f>'St5 Input'!F206</f>
        <v xml:space="preserve"> </v>
      </c>
      <c r="H221" s="19" t="str">
        <f>'St5 Input'!G206</f>
        <v xml:space="preserve"> </v>
      </c>
      <c r="I221" s="8"/>
      <c r="K221" s="10"/>
      <c r="L221" s="8">
        <f t="shared" si="100"/>
        <v>42690.381944444445</v>
      </c>
      <c r="M221" s="10">
        <f t="shared" si="101"/>
        <v>40</v>
      </c>
      <c r="N221" s="10">
        <f t="shared" si="102"/>
        <v>680.75000000000023</v>
      </c>
      <c r="O221" s="12"/>
      <c r="P221" s="10">
        <v>1</v>
      </c>
      <c r="Q221" s="8">
        <f t="shared" si="103"/>
        <v>42690.364583333328</v>
      </c>
      <c r="R221" s="10">
        <f t="shared" si="104"/>
        <v>15</v>
      </c>
      <c r="S221" s="10">
        <f t="shared" si="105"/>
        <v>705.75000000000023</v>
      </c>
      <c r="T221" s="14"/>
      <c r="U221" s="7"/>
      <c r="V221" s="8">
        <f t="shared" si="63"/>
        <v>0.44861111110076296</v>
      </c>
      <c r="W221" s="7">
        <f t="shared" si="64"/>
        <v>15</v>
      </c>
      <c r="X221" s="10">
        <f t="shared" si="68"/>
        <v>102.75000000000023</v>
      </c>
      <c r="Y221" s="14"/>
      <c r="Z221" s="7"/>
      <c r="AA221" s="8">
        <f>IF(IF(Z221,1,0),IF(IF(MOD((AA220+TIME(0,E221,0)),1)&gt;D$1,1,0),IF(IF(MOD((AA220+TIME(0,E221,0)),1)&lt;D$4,1,0),AA220+TIME(0,E221,0),(MOD(AA220+TIME(0,E221,0),1)-D$4)+D$1),"Under"),AA220)</f>
        <v>0.46111111110480507</v>
      </c>
      <c r="AB221" s="10">
        <f>IF(Z221,AB220+E221,AB220)</f>
        <v>635.5</v>
      </c>
      <c r="AC221" s="10">
        <f>IF(Z221,AC220-E221,AC220)</f>
        <v>85.250000000000227</v>
      </c>
      <c r="AD221" s="14"/>
      <c r="AE221" s="7"/>
      <c r="AF221" s="8">
        <f>IF(IF(AE221,1,0),IF(IF(MOD((AF220+TIME(0,E221,0)),1)&gt;D$1,1,0),IF(IF(MOD((AF220+TIME(0,E221,0)),1)&lt;D$4,1,0),AF220+TIME(0,E221,0),(MOD(AF220+TIME(0,E221,0),1)-D$4)+D$1),"Under"),AF220)</f>
        <v>0.43194444442180807</v>
      </c>
      <c r="AG221" s="7">
        <f>IF(P221,R220+E221,R220)</f>
        <v>15</v>
      </c>
      <c r="AH221" s="10">
        <f>IF(AE221,AH220-E221,AH220)</f>
        <v>128.75000000000023</v>
      </c>
      <c r="AI221" s="14"/>
      <c r="AJ221" s="7"/>
      <c r="AK221" s="8">
        <f>IF(IF(AJ221,1,0),IF(IF(MOD((AK220+TIME(0,E221,0)),1)&gt;D$1,1,0),IF(IF(MOD((AK220+TIME(0,E221,0)),1)&lt;D$4,1,0),AK220+TIME(0,E221,0),(MOD(AK220+TIME(0,E221,0),1)-D$4)+D$1),"Under"),AK220)</f>
        <v>0.4305555555411652</v>
      </c>
      <c r="AL221" s="7">
        <f>IF(AJ221,AL220+E221,AL220)</f>
        <v>590</v>
      </c>
      <c r="AM221" s="10">
        <f>IF(AJ221,AM220-E221,AM220)</f>
        <v>130.75000000000023</v>
      </c>
      <c r="AN221" s="12"/>
      <c r="AO221" s="7"/>
      <c r="AP221" s="15">
        <f>IF(IF(AO221,1,0),IF(IF(MOD((AP220+TIME(0,E221,0)),1)&gt;D$1,1,0),IF(IF(MOD((AP220+TIME(0,E221,0)),1)&lt;D$4,1,0),AP220+TIME(0,E221,0),(MOD(AP220+TIME(0,E221,0),1)-D$4)+D$1),"Under"),AP220)</f>
        <v>0.40486111111515322</v>
      </c>
      <c r="AQ221" s="7">
        <f>IF(AO221,AQ220+E221,AQ220)</f>
        <v>553</v>
      </c>
      <c r="AR221" s="10">
        <f>IF(AO221,AR220-E221,AR220)</f>
        <v>167.75000000000023</v>
      </c>
      <c r="AS221" s="12"/>
      <c r="AT221" s="7"/>
      <c r="AU221" s="8">
        <f>IF(IF(AT221,1,0),IF(IF(MOD((AU220+TIME(0,E221,0)),1)&gt;D$1,1,0),IF(IF(MOD((AU220+TIME(0,E221,0)),1)&lt;D$4,1,0),AU220+TIME(0,E221,0),(MOD(AU220+TIME(0,E221,0),1)-D$4)+D$1),"Under"),AU220)</f>
        <v>0.43819444444864825</v>
      </c>
      <c r="AV221" s="7">
        <f>IF(AT221,AV220+E221,AV220)</f>
        <v>601</v>
      </c>
      <c r="AW221" s="7">
        <f>IF(AT221,AW220-E221,AW220)</f>
        <v>119.75000000000023</v>
      </c>
      <c r="AY221" s="10"/>
      <c r="AZ221" s="8">
        <f>IF(IF(AY221,1,0),IF(IF(MOD((AZ220+TIME(0,E221,0)),1)&gt;D$1,1,0),IF(IF(MOD((AZ220+TIME(0,E221,0)),1)&lt;D$4,1,0),AZ220+TIME(0,E221,0),(MOD(AZ220+TIME(0,E221,0),1)-D$4)+D$1),"Under"),AZ220)</f>
        <v>0.44027777775934529</v>
      </c>
      <c r="BA221" s="7">
        <f>IF(AY221,BA220+E221,BA220)</f>
        <v>604</v>
      </c>
      <c r="BB221" s="10">
        <f>IF(AY221,BB220-E221,BB220)</f>
        <v>116.75000000000023</v>
      </c>
      <c r="BC221"/>
      <c r="BD221" s="10"/>
      <c r="BE221" s="8">
        <f>IF(IF(BD221,1,0),IF(IF(MOD((BE220+TIME(0,E221,0)),1)&gt;D$1,1,0),IF(IF(MOD((BE220+TIME(0,E221,0)),1)&lt;D$4,1,0),BE220+TIME(0,E221,0),(MOD(BE220+TIME(0,E221,0),1)-D$4)+D$1),"Under"),BE220)</f>
        <v>0.3479166666471023</v>
      </c>
      <c r="BF221" s="18">
        <f>IF(BD221,BF220+E221,BF220)</f>
        <v>471</v>
      </c>
      <c r="BG221" s="10">
        <f>IF(BD221,BG220-E221,BG220)</f>
        <v>249.75000000000023</v>
      </c>
    </row>
    <row r="222" spans="1:59" hidden="1" x14ac:dyDescent="0.25">
      <c r="A222" s="17">
        <f>'St5 Input'!A207</f>
        <v>1</v>
      </c>
      <c r="B222" s="17">
        <f>'St5 Input'!B207</f>
        <v>1050</v>
      </c>
      <c r="C222" s="17" t="str">
        <f>'St5 Input'!C207</f>
        <v xml:space="preserve"> Weld roof trusses (2 min ea)</v>
      </c>
      <c r="D222" s="20">
        <f>'St5 Input'!D207</f>
        <v>34</v>
      </c>
      <c r="E222" s="20">
        <f t="shared" si="93"/>
        <v>34</v>
      </c>
      <c r="F222" s="10">
        <f>K222+P222+U222+AE222+AJ222+Z222+AO222+AT222+AY222+BD222</f>
        <v>1</v>
      </c>
      <c r="G222" s="20" t="str">
        <f>'St5 Input'!F207</f>
        <v xml:space="preserve"> </v>
      </c>
      <c r="H222" s="19" t="str">
        <f>'St5 Input'!G207</f>
        <v xml:space="preserve"> </v>
      </c>
      <c r="I222" s="8"/>
      <c r="K222" s="10"/>
      <c r="L222" s="8">
        <f t="shared" si="100"/>
        <v>42690.381944444445</v>
      </c>
      <c r="M222" s="10">
        <f t="shared" si="101"/>
        <v>40</v>
      </c>
      <c r="N222" s="10">
        <f t="shared" si="102"/>
        <v>680.75000000000023</v>
      </c>
      <c r="O222" s="12"/>
      <c r="P222" s="10">
        <v>1</v>
      </c>
      <c r="Q222" s="8">
        <f t="shared" si="103"/>
        <v>42690.388194444437</v>
      </c>
      <c r="R222" s="10">
        <f t="shared" si="104"/>
        <v>49</v>
      </c>
      <c r="S222" s="10">
        <f t="shared" si="105"/>
        <v>671.75000000000023</v>
      </c>
      <c r="T222" s="14"/>
      <c r="U222" s="7"/>
      <c r="V222" s="8">
        <f t="shared" si="63"/>
        <v>0.44861111110076296</v>
      </c>
      <c r="W222" s="7">
        <f t="shared" si="64"/>
        <v>49</v>
      </c>
      <c r="X222" s="10">
        <f t="shared" si="68"/>
        <v>102.75000000000023</v>
      </c>
      <c r="Y222" s="14"/>
      <c r="Z222" s="7"/>
      <c r="AA222" s="8">
        <f>IF(IF(Z222,1,0),IF(IF(MOD((AA221+TIME(0,E222,0)),1)&gt;D$1,1,0),IF(IF(MOD((AA221+TIME(0,E222,0)),1)&lt;D$4,1,0),AA221+TIME(0,E222,0),(MOD(AA221+TIME(0,E222,0),1)-D$4)+D$1),"Under"),AA221)</f>
        <v>0.46111111110480507</v>
      </c>
      <c r="AB222" s="10">
        <f>IF(Z222,AB221+E222,AB221)</f>
        <v>635.5</v>
      </c>
      <c r="AC222" s="10">
        <f>IF(Z222,AC221-E222,AC221)</f>
        <v>85.250000000000227</v>
      </c>
      <c r="AD222" s="14"/>
      <c r="AE222" s="7"/>
      <c r="AF222" s="8">
        <f>IF(IF(AE222,1,0),IF(IF(MOD((AF221+TIME(0,E222,0)),1)&gt;D$1,1,0),IF(IF(MOD((AF221+TIME(0,E222,0)),1)&lt;D$4,1,0),AF221+TIME(0,E222,0),(MOD(AF221+TIME(0,E222,0),1)-D$4)+D$1),"Under"),AF221)</f>
        <v>0.43194444442180807</v>
      </c>
      <c r="AG222" s="7">
        <f>IF(P222,R221+E222,R221)</f>
        <v>49</v>
      </c>
      <c r="AH222" s="10">
        <f>IF(AE222,AH221-E222,AH221)</f>
        <v>128.75000000000023</v>
      </c>
      <c r="AI222" s="14"/>
      <c r="AJ222" s="7"/>
      <c r="AK222" s="8">
        <f>IF(IF(AJ222,1,0),IF(IF(MOD((AK221+TIME(0,E222,0)),1)&gt;D$1,1,0),IF(IF(MOD((AK221+TIME(0,E222,0)),1)&lt;D$4,1,0),AK221+TIME(0,E222,0),(MOD(AK221+TIME(0,E222,0),1)-D$4)+D$1),"Under"),AK221)</f>
        <v>0.4305555555411652</v>
      </c>
      <c r="AL222" s="7">
        <f>IF(AJ222,AL221+E222,AL221)</f>
        <v>590</v>
      </c>
      <c r="AM222" s="10">
        <f>IF(AJ222,AM221-E222,AM221)</f>
        <v>130.75000000000023</v>
      </c>
      <c r="AN222" s="12"/>
      <c r="AO222" s="7"/>
      <c r="AP222" s="15">
        <f>IF(IF(AO222,1,0),IF(IF(MOD((AP221+TIME(0,E222,0)),1)&gt;D$1,1,0),IF(IF(MOD((AP221+TIME(0,E222,0)),1)&lt;D$4,1,0),AP221+TIME(0,E222,0),(MOD(AP221+TIME(0,E222,0),1)-D$4)+D$1),"Under"),AP221)</f>
        <v>0.40486111111515322</v>
      </c>
      <c r="AQ222" s="7">
        <f>IF(AO222,AQ221+E222,AQ221)</f>
        <v>553</v>
      </c>
      <c r="AR222" s="10">
        <f>IF(AO222,AR221-E222,AR221)</f>
        <v>167.75000000000023</v>
      </c>
      <c r="AS222" s="12"/>
      <c r="AT222" s="7"/>
      <c r="AU222" s="8">
        <f>IF(IF(AT222,1,0),IF(IF(MOD((AU221+TIME(0,E222,0)),1)&gt;D$1,1,0),IF(IF(MOD((AU221+TIME(0,E222,0)),1)&lt;D$4,1,0),AU221+TIME(0,E222,0),(MOD(AU221+TIME(0,E222,0),1)-D$4)+D$1),"Under"),AU221)</f>
        <v>0.43819444444864825</v>
      </c>
      <c r="AV222" s="7">
        <f>IF(AT222,AV221+E222,AV221)</f>
        <v>601</v>
      </c>
      <c r="AW222" s="7">
        <f>IF(AT222,AW221-E222,AW221)</f>
        <v>119.75000000000023</v>
      </c>
      <c r="AY222" s="10"/>
      <c r="AZ222" s="8">
        <f>IF(IF(AY222,1,0),IF(IF(MOD((AZ221+TIME(0,E222,0)),1)&gt;D$1,1,0),IF(IF(MOD((AZ221+TIME(0,E222,0)),1)&lt;D$4,1,0),AZ221+TIME(0,E222,0),(MOD(AZ221+TIME(0,E222,0),1)-D$4)+D$1),"Under"),AZ221)</f>
        <v>0.44027777775934529</v>
      </c>
      <c r="BA222" s="7">
        <f>IF(AY222,BA221+E222,BA221)</f>
        <v>604</v>
      </c>
      <c r="BB222" s="10">
        <f>IF(AY222,BB221-E222,BB221)</f>
        <v>116.75000000000023</v>
      </c>
      <c r="BC222"/>
      <c r="BD222" s="10"/>
      <c r="BE222" s="8">
        <f>IF(IF(BD222,1,0),IF(IF(MOD((BE221+TIME(0,E222,0)),1)&gt;D$1,1,0),IF(IF(MOD((BE221+TIME(0,E222,0)),1)&lt;D$4,1,0),BE221+TIME(0,E222,0),(MOD(BE221+TIME(0,E222,0),1)-D$4)+D$1),"Under"),BE221)</f>
        <v>0.3479166666471023</v>
      </c>
      <c r="BF222" s="18">
        <f>IF(BD222,BF221+E222,BF221)</f>
        <v>471</v>
      </c>
      <c r="BG222" s="10">
        <f>IF(BD222,BG221-E222,BG221)</f>
        <v>249.75000000000023</v>
      </c>
    </row>
    <row r="223" spans="1:59" hidden="1" x14ac:dyDescent="0.25">
      <c r="A223" s="17">
        <f>'St5 Input'!A208</f>
        <v>1</v>
      </c>
      <c r="B223" s="17">
        <f>'St5 Input'!B208</f>
        <v>1060</v>
      </c>
      <c r="C223" s="17" t="str">
        <f>'St5 Input'!C208</f>
        <v xml:space="preserve"> Weld roof parts together</v>
      </c>
      <c r="D223" s="20">
        <f>'St5 Input'!D208</f>
        <v>60</v>
      </c>
      <c r="E223" s="20">
        <f t="shared" si="93"/>
        <v>60</v>
      </c>
      <c r="F223" s="10">
        <f>K223+P223+U223+AE223+AJ223+Z223+AO223+AT223+AY223+BD223</f>
        <v>1</v>
      </c>
      <c r="G223" s="20" t="str">
        <f>'St5 Input'!F208</f>
        <v xml:space="preserve"> </v>
      </c>
      <c r="H223" s="19" t="str">
        <f>'St5 Input'!G208</f>
        <v xml:space="preserve"> </v>
      </c>
      <c r="I223" s="8"/>
      <c r="K223" s="10"/>
      <c r="L223" s="8">
        <f t="shared" si="100"/>
        <v>42690.381944444445</v>
      </c>
      <c r="M223" s="10">
        <f t="shared" si="101"/>
        <v>40</v>
      </c>
      <c r="N223" s="10">
        <f t="shared" si="102"/>
        <v>680.75000000000023</v>
      </c>
      <c r="O223" s="12"/>
      <c r="P223" s="10">
        <v>1</v>
      </c>
      <c r="Q223" s="8">
        <f t="shared" si="103"/>
        <v>42690.429861111101</v>
      </c>
      <c r="R223" s="10">
        <f t="shared" si="104"/>
        <v>109</v>
      </c>
      <c r="S223" s="10">
        <f t="shared" si="105"/>
        <v>611.75000000000023</v>
      </c>
      <c r="T223" s="14"/>
      <c r="U223" s="7"/>
      <c r="V223" s="8">
        <f t="shared" si="63"/>
        <v>0.44861111110076296</v>
      </c>
      <c r="W223" s="7">
        <f t="shared" si="64"/>
        <v>109</v>
      </c>
      <c r="X223" s="10">
        <f t="shared" si="68"/>
        <v>102.75000000000023</v>
      </c>
      <c r="Y223" s="14"/>
      <c r="Z223" s="7"/>
      <c r="AA223" s="8">
        <f>IF(IF(Z223,1,0),IF(IF(MOD((AA222+TIME(0,E223,0)),1)&gt;D$1,1,0),IF(IF(MOD((AA222+TIME(0,E223,0)),1)&lt;D$4,1,0),AA222+TIME(0,E223,0),(MOD(AA222+TIME(0,E223,0),1)-D$4)+D$1),"Under"),AA222)</f>
        <v>0.46111111110480507</v>
      </c>
      <c r="AB223" s="10">
        <f>IF(Z223,AB222+E223,AB222)</f>
        <v>635.5</v>
      </c>
      <c r="AC223" s="10">
        <f>IF(Z223,AC222-E223,AC222)</f>
        <v>85.250000000000227</v>
      </c>
      <c r="AD223" s="14"/>
      <c r="AE223" s="7"/>
      <c r="AF223" s="8">
        <f>IF(IF(AE223,1,0),IF(IF(MOD((AF222+TIME(0,E223,0)),1)&gt;D$1,1,0),IF(IF(MOD((AF222+TIME(0,E223,0)),1)&lt;D$4,1,0),AF222+TIME(0,E223,0),(MOD(AF222+TIME(0,E223,0),1)-D$4)+D$1),"Under"),AF222)</f>
        <v>0.43194444442180807</v>
      </c>
      <c r="AG223" s="7">
        <f>IF(P223,R222+E223,R222)</f>
        <v>109</v>
      </c>
      <c r="AH223" s="10">
        <f>IF(AE223,AH222-E223,AH222)</f>
        <v>128.75000000000023</v>
      </c>
      <c r="AI223" s="14"/>
      <c r="AJ223" s="7"/>
      <c r="AK223" s="8">
        <f>IF(IF(AJ223,1,0),IF(IF(MOD((AK222+TIME(0,E223,0)),1)&gt;D$1,1,0),IF(IF(MOD((AK222+TIME(0,E223,0)),1)&lt;D$4,1,0),AK222+TIME(0,E223,0),(MOD(AK222+TIME(0,E223,0),1)-D$4)+D$1),"Under"),AK222)</f>
        <v>0.4305555555411652</v>
      </c>
      <c r="AL223" s="7">
        <f>IF(AJ223,AL222+E223,AL222)</f>
        <v>590</v>
      </c>
      <c r="AM223" s="10">
        <f>IF(AJ223,AM222-E223,AM222)</f>
        <v>130.75000000000023</v>
      </c>
      <c r="AN223" s="12"/>
      <c r="AO223" s="7"/>
      <c r="AP223" s="15">
        <f>IF(IF(AO223,1,0),IF(IF(MOD((AP222+TIME(0,E223,0)),1)&gt;D$1,1,0),IF(IF(MOD((AP222+TIME(0,E223,0)),1)&lt;D$4,1,0),AP222+TIME(0,E223,0),(MOD(AP222+TIME(0,E223,0),1)-D$4)+D$1),"Under"),AP222)</f>
        <v>0.40486111111515322</v>
      </c>
      <c r="AQ223" s="7">
        <f>IF(AO223,AQ222+E223,AQ222)</f>
        <v>553</v>
      </c>
      <c r="AR223" s="10">
        <f>IF(AO223,AR222-E223,AR222)</f>
        <v>167.75000000000023</v>
      </c>
      <c r="AS223" s="12"/>
      <c r="AT223" s="7"/>
      <c r="AU223" s="8">
        <f>IF(IF(AT223,1,0),IF(IF(MOD((AU222+TIME(0,E223,0)),1)&gt;D$1,1,0),IF(IF(MOD((AU222+TIME(0,E223,0)),1)&lt;D$4,1,0),AU222+TIME(0,E223,0),(MOD(AU222+TIME(0,E223,0),1)-D$4)+D$1),"Under"),AU222)</f>
        <v>0.43819444444864825</v>
      </c>
      <c r="AV223" s="7">
        <f>IF(AT223,AV222+E223,AV222)</f>
        <v>601</v>
      </c>
      <c r="AW223" s="7">
        <f>IF(AT223,AW222-E223,AW222)</f>
        <v>119.75000000000023</v>
      </c>
      <c r="AY223" s="10"/>
      <c r="AZ223" s="8">
        <f>IF(IF(AY223,1,0),IF(IF(MOD((AZ222+TIME(0,E223,0)),1)&gt;D$1,1,0),IF(IF(MOD((AZ222+TIME(0,E223,0)),1)&lt;D$4,1,0),AZ222+TIME(0,E223,0),(MOD(AZ222+TIME(0,E223,0),1)-D$4)+D$1),"Under"),AZ222)</f>
        <v>0.44027777775934529</v>
      </c>
      <c r="BA223" s="7">
        <f>IF(AY223,BA222+E223,BA222)</f>
        <v>604</v>
      </c>
      <c r="BB223" s="10">
        <f>IF(AY223,BB222-E223,BB222)</f>
        <v>116.75000000000023</v>
      </c>
      <c r="BC223"/>
      <c r="BD223" s="10"/>
      <c r="BE223" s="8">
        <f>IF(IF(BD223,1,0),IF(IF(MOD((BE222+TIME(0,E223,0)),1)&gt;D$1,1,0),IF(IF(MOD((BE222+TIME(0,E223,0)),1)&lt;D$4,1,0),BE222+TIME(0,E223,0),(MOD(BE222+TIME(0,E223,0),1)-D$4)+D$1),"Under"),BE222)</f>
        <v>0.3479166666471023</v>
      </c>
      <c r="BF223" s="18">
        <f>IF(BD223,BF222+E223,BF222)</f>
        <v>471</v>
      </c>
      <c r="BG223" s="10">
        <f>IF(BD223,BG222-E223,BG222)</f>
        <v>249.75000000000023</v>
      </c>
    </row>
    <row r="224" spans="1:59" hidden="1" x14ac:dyDescent="0.25">
      <c r="A224" s="17">
        <f>'St5 Input'!A209</f>
        <v>1</v>
      </c>
      <c r="B224" s="17">
        <f>'St5 Input'!B209</f>
        <v>1070</v>
      </c>
      <c r="C224" s="17" t="str">
        <f>'St5 Input'!C209</f>
        <v xml:space="preserve"> Table prep for 1 pc roof </v>
      </c>
      <c r="D224" s="20">
        <f>'St5 Input'!D209</f>
        <v>8</v>
      </c>
      <c r="E224" s="20">
        <f t="shared" si="93"/>
        <v>8</v>
      </c>
      <c r="F224" s="10">
        <f>K224+P224+U224+AE224+AJ224+Z224+AO224+AT224+AY224+BD224</f>
        <v>1</v>
      </c>
      <c r="G224" s="20" t="str">
        <f>'St5 Input'!F209</f>
        <v xml:space="preserve"> Heath</v>
      </c>
      <c r="H224" s="19" t="str">
        <f>'St5 Input'!G209</f>
        <v xml:space="preserve"> </v>
      </c>
      <c r="I224" s="8"/>
      <c r="K224" s="10"/>
      <c r="L224" s="8">
        <f t="shared" si="100"/>
        <v>42690.381944444445</v>
      </c>
      <c r="M224" s="10">
        <f t="shared" si="101"/>
        <v>40</v>
      </c>
      <c r="N224" s="10">
        <f t="shared" si="102"/>
        <v>680.75000000000023</v>
      </c>
      <c r="O224" s="12"/>
      <c r="P224" s="10">
        <v>1</v>
      </c>
      <c r="Q224" s="8">
        <f t="shared" si="103"/>
        <v>42690.43541666666</v>
      </c>
      <c r="R224" s="10">
        <f t="shared" si="104"/>
        <v>117</v>
      </c>
      <c r="S224" s="10">
        <f t="shared" si="105"/>
        <v>603.75000000000023</v>
      </c>
      <c r="T224" s="14"/>
      <c r="U224" s="7"/>
      <c r="V224" s="8">
        <f t="shared" si="63"/>
        <v>0.44861111110076296</v>
      </c>
      <c r="W224" s="7">
        <f t="shared" si="64"/>
        <v>117</v>
      </c>
      <c r="X224" s="10">
        <f t="shared" si="68"/>
        <v>102.75000000000023</v>
      </c>
      <c r="Y224" s="14"/>
      <c r="Z224" s="7"/>
      <c r="AA224" s="8">
        <f>IF(IF(Z224,1,0),IF(IF(MOD((AA223+TIME(0,E224,0)),1)&gt;D$1,1,0),IF(IF(MOD((AA223+TIME(0,E224,0)),1)&lt;D$4,1,0),AA223+TIME(0,E224,0),(MOD(AA223+TIME(0,E224,0),1)-D$4)+D$1),"Under"),AA223)</f>
        <v>0.46111111110480507</v>
      </c>
      <c r="AB224" s="10">
        <f>IF(Z224,AB223+E224,AB223)</f>
        <v>635.5</v>
      </c>
      <c r="AC224" s="10">
        <f>IF(Z224,AC223-E224,AC223)</f>
        <v>85.250000000000227</v>
      </c>
      <c r="AD224" s="14"/>
      <c r="AE224" s="7"/>
      <c r="AF224" s="8">
        <f>IF(IF(AE224,1,0),IF(IF(MOD((AF223+TIME(0,E224,0)),1)&gt;D$1,1,0),IF(IF(MOD((AF223+TIME(0,E224,0)),1)&lt;D$4,1,0),AF223+TIME(0,E224,0),(MOD(AF223+TIME(0,E224,0),1)-D$4)+D$1),"Under"),AF223)</f>
        <v>0.43194444442180807</v>
      </c>
      <c r="AG224" s="7">
        <f>IF(P224,R223+E224,R223)</f>
        <v>117</v>
      </c>
      <c r="AH224" s="10">
        <f>IF(AE224,AH223-E224,AH223)</f>
        <v>128.75000000000023</v>
      </c>
      <c r="AI224" s="14"/>
      <c r="AJ224" s="7"/>
      <c r="AK224" s="8">
        <f>IF(IF(AJ224,1,0),IF(IF(MOD((AK223+TIME(0,E224,0)),1)&gt;D$1,1,0),IF(IF(MOD((AK223+TIME(0,E224,0)),1)&lt;D$4,1,0),AK223+TIME(0,E224,0),(MOD(AK223+TIME(0,E224,0),1)-D$4)+D$1),"Under"),AK223)</f>
        <v>0.4305555555411652</v>
      </c>
      <c r="AL224" s="7">
        <f>IF(AJ224,AL223+E224,AL223)</f>
        <v>590</v>
      </c>
      <c r="AM224" s="10">
        <f>IF(AJ224,AM223-E224,AM223)</f>
        <v>130.75000000000023</v>
      </c>
      <c r="AN224" s="12"/>
      <c r="AO224" s="7"/>
      <c r="AP224" s="15">
        <f>IF(IF(AO224,1,0),IF(IF(MOD((AP223+TIME(0,E224,0)),1)&gt;D$1,1,0),IF(IF(MOD((AP223+TIME(0,E224,0)),1)&lt;D$4,1,0),AP223+TIME(0,E224,0),(MOD(AP223+TIME(0,E224,0),1)-D$4)+D$1),"Under"),AP223)</f>
        <v>0.40486111111515322</v>
      </c>
      <c r="AQ224" s="7">
        <f>IF(AO224,AQ223+E224,AQ223)</f>
        <v>553</v>
      </c>
      <c r="AR224" s="10">
        <f>IF(AO224,AR223-E224,AR223)</f>
        <v>167.75000000000023</v>
      </c>
      <c r="AS224" s="12"/>
      <c r="AT224" s="7"/>
      <c r="AU224" s="8">
        <f>IF(IF(AT224,1,0),IF(IF(MOD((AU223+TIME(0,E224,0)),1)&gt;D$1,1,0),IF(IF(MOD((AU223+TIME(0,E224,0)),1)&lt;D$4,1,0),AU223+TIME(0,E224,0),(MOD(AU223+TIME(0,E224,0),1)-D$4)+D$1),"Under"),AU223)</f>
        <v>0.43819444444864825</v>
      </c>
      <c r="AV224" s="7">
        <f>IF(AT224,AV223+E224,AV223)</f>
        <v>601</v>
      </c>
      <c r="AW224" s="7">
        <f>IF(AT224,AW223-E224,AW223)</f>
        <v>119.75000000000023</v>
      </c>
      <c r="AY224" s="10"/>
      <c r="AZ224" s="8">
        <f>IF(IF(AY224,1,0),IF(IF(MOD((AZ223+TIME(0,E224,0)),1)&gt;D$1,1,0),IF(IF(MOD((AZ223+TIME(0,E224,0)),1)&lt;D$4,1,0),AZ223+TIME(0,E224,0),(MOD(AZ223+TIME(0,E224,0),1)-D$4)+D$1),"Under"),AZ223)</f>
        <v>0.44027777775934529</v>
      </c>
      <c r="BA224" s="7">
        <f>IF(AY224,BA223+E224,BA223)</f>
        <v>604</v>
      </c>
      <c r="BB224" s="10">
        <f>IF(AY224,BB223-E224,BB223)</f>
        <v>116.75000000000023</v>
      </c>
      <c r="BC224"/>
      <c r="BD224" s="10"/>
      <c r="BE224" s="8">
        <f>IF(IF(BD224,1,0),IF(IF(MOD((BE223+TIME(0,E224,0)),1)&gt;D$1,1,0),IF(IF(MOD((BE223+TIME(0,E224,0)),1)&lt;D$4,1,0),BE223+TIME(0,E224,0),(MOD(BE223+TIME(0,E224,0),1)-D$4)+D$1),"Under"),BE223)</f>
        <v>0.3479166666471023</v>
      </c>
      <c r="BF224" s="18">
        <f>IF(BD224,BF223+E224,BF223)</f>
        <v>471</v>
      </c>
      <c r="BG224" s="10">
        <f>IF(BD224,BG223-E224,BG223)</f>
        <v>249.75000000000023</v>
      </c>
    </row>
    <row r="225" spans="1:59" x14ac:dyDescent="0.25">
      <c r="A225" s="17">
        <f>'St5 Input'!A210</f>
        <v>1</v>
      </c>
      <c r="B225" s="17">
        <f>'St5 Input'!B210</f>
        <v>1080</v>
      </c>
      <c r="C225" s="17" t="str">
        <f>'St5 Input'!C210</f>
        <v xml:space="preserve"> Roof lay out</v>
      </c>
      <c r="D225" s="20">
        <f>'St5 Input'!D210</f>
        <v>17</v>
      </c>
      <c r="E225" s="20">
        <f t="shared" si="93"/>
        <v>8.5</v>
      </c>
      <c r="F225" s="10">
        <f>K225+P225+U225+AE225+AJ225+Z225+AO225+AT225+AY225+BD225</f>
        <v>2</v>
      </c>
      <c r="G225" s="20" t="str">
        <f>'St5 Input'!F210</f>
        <v xml:space="preserve"> Heath</v>
      </c>
      <c r="H225" s="19" t="str">
        <f>'St5 Input'!G210</f>
        <v xml:space="preserve"> </v>
      </c>
      <c r="I225" s="8"/>
      <c r="K225" s="10">
        <v>1</v>
      </c>
      <c r="L225" s="8">
        <f t="shared" si="100"/>
        <v>42690.387500000004</v>
      </c>
      <c r="M225" s="10">
        <f t="shared" si="101"/>
        <v>48.5</v>
      </c>
      <c r="N225" s="10">
        <f t="shared" si="102"/>
        <v>672.25000000000023</v>
      </c>
      <c r="O225" s="12"/>
      <c r="P225" s="10">
        <v>1</v>
      </c>
      <c r="Q225" s="8">
        <f t="shared" si="103"/>
        <v>42690.440972222219</v>
      </c>
      <c r="R225" s="10">
        <f t="shared" si="104"/>
        <v>125.5</v>
      </c>
      <c r="S225" s="10">
        <f t="shared" si="105"/>
        <v>595.25000000000023</v>
      </c>
      <c r="T225" s="14"/>
      <c r="U225" s="7"/>
      <c r="V225" s="8">
        <f t="shared" si="63"/>
        <v>0.44861111110076296</v>
      </c>
      <c r="W225" s="7">
        <f t="shared" si="64"/>
        <v>125.5</v>
      </c>
      <c r="X225" s="10">
        <f t="shared" si="68"/>
        <v>102.75000000000023</v>
      </c>
      <c r="Y225" s="14"/>
      <c r="Z225" s="7"/>
      <c r="AA225" s="8">
        <f>IF(IF(Z225,1,0),IF(IF(MOD((AA224+TIME(0,E225,0)),1)&gt;D$1,1,0),IF(IF(MOD((AA224+TIME(0,E225,0)),1)&lt;D$4,1,0),AA224+TIME(0,E225,0),(MOD(AA224+TIME(0,E225,0),1)-D$4)+D$1),"Under"),AA224)</f>
        <v>0.46111111110480507</v>
      </c>
      <c r="AB225" s="10">
        <f>IF(Z225,AB224+E225,AB224)</f>
        <v>635.5</v>
      </c>
      <c r="AC225" s="10">
        <f>IF(Z225,AC224-E225,AC224)</f>
        <v>85.250000000000227</v>
      </c>
      <c r="AD225" s="14"/>
      <c r="AE225" s="7"/>
      <c r="AF225" s="8">
        <f>IF(IF(AE225,1,0),IF(IF(MOD((AF224+TIME(0,E225,0)),1)&gt;D$1,1,0),IF(IF(MOD((AF224+TIME(0,E225,0)),1)&lt;D$4,1,0),AF224+TIME(0,E225,0),(MOD(AF224+TIME(0,E225,0),1)-D$4)+D$1),"Under"),AF224)</f>
        <v>0.43194444442180807</v>
      </c>
      <c r="AG225" s="7">
        <f>IF(P225,R224+E225,R224)</f>
        <v>125.5</v>
      </c>
      <c r="AH225" s="10">
        <f>IF(AE225,AH224-E225,AH224)</f>
        <v>128.75000000000023</v>
      </c>
      <c r="AI225" s="14"/>
      <c r="AJ225" s="7"/>
      <c r="AK225" s="8">
        <f>IF(IF(AJ225,1,0),IF(IF(MOD((AK224+TIME(0,E225,0)),1)&gt;D$1,1,0),IF(IF(MOD((AK224+TIME(0,E225,0)),1)&lt;D$4,1,0),AK224+TIME(0,E225,0),(MOD(AK224+TIME(0,E225,0),1)-D$4)+D$1),"Under"),AK224)</f>
        <v>0.4305555555411652</v>
      </c>
      <c r="AL225" s="7">
        <f>IF(AJ225,AL224+E225,AL224)</f>
        <v>590</v>
      </c>
      <c r="AM225" s="10">
        <f>IF(AJ225,AM224-E225,AM224)</f>
        <v>130.75000000000023</v>
      </c>
      <c r="AN225" s="12"/>
      <c r="AO225" s="7"/>
      <c r="AP225" s="15">
        <f>IF(IF(AO225,1,0),IF(IF(MOD((AP224+TIME(0,E225,0)),1)&gt;D$1,1,0),IF(IF(MOD((AP224+TIME(0,E225,0)),1)&lt;D$4,1,0),AP224+TIME(0,E225,0),(MOD(AP224+TIME(0,E225,0),1)-D$4)+D$1),"Under"),AP224)</f>
        <v>0.40486111111515322</v>
      </c>
      <c r="AQ225" s="7">
        <f>IF(AO225,AQ224+E225,AQ224)</f>
        <v>553</v>
      </c>
      <c r="AR225" s="10">
        <f>IF(AO225,AR224-E225,AR224)</f>
        <v>167.75000000000023</v>
      </c>
      <c r="AS225" s="12"/>
      <c r="AT225" s="7"/>
      <c r="AU225" s="8">
        <f>IF(IF(AT225,1,0),IF(IF(MOD((AU224+TIME(0,E225,0)),1)&gt;D$1,1,0),IF(IF(MOD((AU224+TIME(0,E225,0)),1)&lt;D$4,1,0),AU224+TIME(0,E225,0),(MOD(AU224+TIME(0,E225,0),1)-D$4)+D$1),"Under"),AU224)</f>
        <v>0.43819444444864825</v>
      </c>
      <c r="AV225" s="7">
        <f>IF(AT225,AV224+E225,AV224)</f>
        <v>601</v>
      </c>
      <c r="AW225" s="7">
        <f>IF(AT225,AW224-E225,AW224)</f>
        <v>119.75000000000023</v>
      </c>
      <c r="AY225" s="10"/>
      <c r="AZ225" s="8">
        <f>IF(IF(AY225,1,0),IF(IF(MOD((AZ224+TIME(0,E225,0)),1)&gt;D$1,1,0),IF(IF(MOD((AZ224+TIME(0,E225,0)),1)&lt;D$4,1,0),AZ224+TIME(0,E225,0),(MOD(AZ224+TIME(0,E225,0),1)-D$4)+D$1),"Under"),AZ224)</f>
        <v>0.44027777775934529</v>
      </c>
      <c r="BA225" s="7">
        <f>IF(AY225,BA224+E225,BA224)</f>
        <v>604</v>
      </c>
      <c r="BB225" s="10">
        <f>IF(AY225,BB224-E225,BB224)</f>
        <v>116.75000000000023</v>
      </c>
      <c r="BC225"/>
      <c r="BD225" s="10"/>
      <c r="BE225" s="8">
        <f>IF(IF(BD225,1,0),IF(IF(MOD((BE224+TIME(0,E225,0)),1)&gt;D$1,1,0),IF(IF(MOD((BE224+TIME(0,E225,0)),1)&lt;D$4,1,0),BE224+TIME(0,E225,0),(MOD(BE224+TIME(0,E225,0),1)-D$4)+D$1),"Under"),BE224)</f>
        <v>0.3479166666471023</v>
      </c>
      <c r="BF225" s="18">
        <f>IF(BD225,BF224+E225,BF224)</f>
        <v>471</v>
      </c>
      <c r="BG225" s="10">
        <f>IF(BD225,BG224-E225,BG224)</f>
        <v>249.75000000000023</v>
      </c>
    </row>
    <row r="226" spans="1:59" x14ac:dyDescent="0.25">
      <c r="A226" s="17">
        <f>'St5 Input'!A211</f>
        <v>1</v>
      </c>
      <c r="B226" s="17">
        <f>'St5 Input'!B211</f>
        <v>1090</v>
      </c>
      <c r="C226" s="17" t="str">
        <f>'St5 Input'!C211</f>
        <v xml:space="preserve"> Tack roof </v>
      </c>
      <c r="D226" s="20">
        <f>'St5 Input'!D211</f>
        <v>8</v>
      </c>
      <c r="E226" s="20">
        <f t="shared" si="93"/>
        <v>4</v>
      </c>
      <c r="F226" s="10">
        <f>K226+P226+U226+AE226+AJ226+Z226+AO226+AT226+AY226+BD226</f>
        <v>2</v>
      </c>
      <c r="G226" s="20" t="str">
        <f>'St5 Input'!F211</f>
        <v xml:space="preserve"> Heath;Leon</v>
      </c>
      <c r="H226" s="19" t="str">
        <f>'St5 Input'!G211</f>
        <v xml:space="preserve"> </v>
      </c>
      <c r="I226" s="8"/>
      <c r="K226" s="10">
        <v>1</v>
      </c>
      <c r="L226" s="8">
        <f t="shared" si="100"/>
        <v>42690.390277777784</v>
      </c>
      <c r="M226" s="10">
        <f t="shared" si="101"/>
        <v>52.5</v>
      </c>
      <c r="N226" s="10">
        <f t="shared" si="102"/>
        <v>668.25000000000023</v>
      </c>
      <c r="O226" s="12"/>
      <c r="P226" s="10">
        <v>1</v>
      </c>
      <c r="Q226" s="8">
        <f t="shared" si="103"/>
        <v>42690.443749999999</v>
      </c>
      <c r="R226" s="10">
        <f t="shared" si="104"/>
        <v>129.5</v>
      </c>
      <c r="S226" s="10">
        <f t="shared" si="105"/>
        <v>591.25000000000023</v>
      </c>
      <c r="T226" s="14"/>
      <c r="U226" s="7"/>
      <c r="V226" s="8">
        <f t="shared" si="63"/>
        <v>0.44861111110076296</v>
      </c>
      <c r="W226" s="7">
        <f t="shared" si="64"/>
        <v>129.5</v>
      </c>
      <c r="X226" s="10">
        <f t="shared" si="68"/>
        <v>102.75000000000023</v>
      </c>
      <c r="Y226" s="14"/>
      <c r="Z226" s="7"/>
      <c r="AA226" s="8">
        <f>IF(IF(Z226,1,0),IF(IF(MOD((AA225+TIME(0,E226,0)),1)&gt;D$1,1,0),IF(IF(MOD((AA225+TIME(0,E226,0)),1)&lt;D$4,1,0),AA225+TIME(0,E226,0),(MOD(AA225+TIME(0,E226,0),1)-D$4)+D$1),"Under"),AA225)</f>
        <v>0.46111111110480507</v>
      </c>
      <c r="AB226" s="10">
        <f>IF(Z226,AB225+E226,AB225)</f>
        <v>635.5</v>
      </c>
      <c r="AC226" s="10">
        <f>IF(Z226,AC225-E226,AC225)</f>
        <v>85.250000000000227</v>
      </c>
      <c r="AD226" s="14"/>
      <c r="AE226" s="7"/>
      <c r="AF226" s="8">
        <f>IF(IF(AE226,1,0),IF(IF(MOD((AF225+TIME(0,E226,0)),1)&gt;D$1,1,0),IF(IF(MOD((AF225+TIME(0,E226,0)),1)&lt;D$4,1,0),AF225+TIME(0,E226,0),(MOD(AF225+TIME(0,E226,0),1)-D$4)+D$1),"Under"),AF225)</f>
        <v>0.43194444442180807</v>
      </c>
      <c r="AG226" s="7">
        <f>IF(P226,R225+E226,R225)</f>
        <v>129.5</v>
      </c>
      <c r="AH226" s="10">
        <f>IF(AE226,AH225-E226,AH225)</f>
        <v>128.75000000000023</v>
      </c>
      <c r="AI226" s="14"/>
      <c r="AJ226" s="7"/>
      <c r="AK226" s="8">
        <f>IF(IF(AJ226,1,0),IF(IF(MOD((AK225+TIME(0,E226,0)),1)&gt;D$1,1,0),IF(IF(MOD((AK225+TIME(0,E226,0)),1)&lt;D$4,1,0),AK225+TIME(0,E226,0),(MOD(AK225+TIME(0,E226,0),1)-D$4)+D$1),"Under"),AK225)</f>
        <v>0.4305555555411652</v>
      </c>
      <c r="AL226" s="7">
        <f>IF(AJ226,AL225+E226,AL225)</f>
        <v>590</v>
      </c>
      <c r="AM226" s="10">
        <f>IF(AJ226,AM225-E226,AM225)</f>
        <v>130.75000000000023</v>
      </c>
      <c r="AN226" s="12"/>
      <c r="AO226" s="7"/>
      <c r="AP226" s="15">
        <f>IF(IF(AO226,1,0),IF(IF(MOD((AP225+TIME(0,E226,0)),1)&gt;D$1,1,0),IF(IF(MOD((AP225+TIME(0,E226,0)),1)&lt;D$4,1,0),AP225+TIME(0,E226,0),(MOD(AP225+TIME(0,E226,0),1)-D$4)+D$1),"Under"),AP225)</f>
        <v>0.40486111111515322</v>
      </c>
      <c r="AQ226" s="7">
        <f>IF(AO226,AQ225+E226,AQ225)</f>
        <v>553</v>
      </c>
      <c r="AR226" s="10">
        <f>IF(AO226,AR225-E226,AR225)</f>
        <v>167.75000000000023</v>
      </c>
      <c r="AS226" s="12"/>
      <c r="AT226" s="7"/>
      <c r="AU226" s="8">
        <f>IF(IF(AT226,1,0),IF(IF(MOD((AU225+TIME(0,E226,0)),1)&gt;D$1,1,0),IF(IF(MOD((AU225+TIME(0,E226,0)),1)&lt;D$4,1,0),AU225+TIME(0,E226,0),(MOD(AU225+TIME(0,E226,0),1)-D$4)+D$1),"Under"),AU225)</f>
        <v>0.43819444444864825</v>
      </c>
      <c r="AV226" s="7">
        <f>IF(AT226,AV225+E226,AV225)</f>
        <v>601</v>
      </c>
      <c r="AW226" s="7">
        <f>IF(AT226,AW225-E226,AW225)</f>
        <v>119.75000000000023</v>
      </c>
      <c r="AY226" s="10"/>
      <c r="AZ226" s="8">
        <f>IF(IF(AY226,1,0),IF(IF(MOD((AZ225+TIME(0,E226,0)),1)&gt;D$1,1,0),IF(IF(MOD((AZ225+TIME(0,E226,0)),1)&lt;D$4,1,0),AZ225+TIME(0,E226,0),(MOD(AZ225+TIME(0,E226,0),1)-D$4)+D$1),"Under"),AZ225)</f>
        <v>0.44027777775934529</v>
      </c>
      <c r="BA226" s="7">
        <f>IF(AY226,BA225+E226,BA225)</f>
        <v>604</v>
      </c>
      <c r="BB226" s="10">
        <f>IF(AY226,BB225-E226,BB225)</f>
        <v>116.75000000000023</v>
      </c>
      <c r="BC226"/>
      <c r="BD226" s="10"/>
      <c r="BE226" s="8">
        <f>IF(IF(BD226,1,0),IF(IF(MOD((BE225+TIME(0,E226,0)),1)&gt;D$1,1,0),IF(IF(MOD((BE225+TIME(0,E226,0)),1)&lt;D$4,1,0),BE225+TIME(0,E226,0),(MOD(BE225+TIME(0,E226,0),1)-D$4)+D$1),"Under"),BE225)</f>
        <v>0.3479166666471023</v>
      </c>
      <c r="BF226" s="18">
        <f>IF(BD226,BF225+E226,BF225)</f>
        <v>471</v>
      </c>
      <c r="BG226" s="10">
        <f>IF(BD226,BG225-E226,BG225)</f>
        <v>249.75000000000023</v>
      </c>
    </row>
    <row r="227" spans="1:59" x14ac:dyDescent="0.25">
      <c r="A227" s="17">
        <f>'St5 Input'!A212</f>
        <v>1</v>
      </c>
      <c r="B227" s="17">
        <f>'St5 Input'!B212</f>
        <v>1100</v>
      </c>
      <c r="C227" s="17" t="str">
        <f>'St5 Input'!C212</f>
        <v xml:space="preserve"> Weld 1 pc roof </v>
      </c>
      <c r="D227" s="20">
        <f>'St5 Input'!D212</f>
        <v>24</v>
      </c>
      <c r="E227" s="20">
        <f t="shared" si="93"/>
        <v>12</v>
      </c>
      <c r="F227" s="10">
        <f>K227+P227+U227+AE227+AJ227+Z227+AO227+AT227+AY227+BD227</f>
        <v>2</v>
      </c>
      <c r="G227" s="20" t="str">
        <f>'St5 Input'!F212</f>
        <v xml:space="preserve"> Heath;Leon</v>
      </c>
      <c r="H227" s="19" t="str">
        <f>'St5 Input'!G212</f>
        <v xml:space="preserve"> </v>
      </c>
      <c r="I227" s="8"/>
      <c r="K227" s="10">
        <v>1</v>
      </c>
      <c r="L227" s="8">
        <f t="shared" si="100"/>
        <v>42690.398611111115</v>
      </c>
      <c r="M227" s="10">
        <f t="shared" si="101"/>
        <v>64.5</v>
      </c>
      <c r="N227" s="10">
        <f t="shared" si="102"/>
        <v>656.25000000000023</v>
      </c>
      <c r="O227" s="12"/>
      <c r="P227" s="10">
        <v>1</v>
      </c>
      <c r="Q227" s="8">
        <f t="shared" si="103"/>
        <v>42690.45208333333</v>
      </c>
      <c r="R227" s="10">
        <f t="shared" si="104"/>
        <v>141.5</v>
      </c>
      <c r="S227" s="10">
        <f t="shared" si="105"/>
        <v>579.25000000000023</v>
      </c>
      <c r="T227" s="14"/>
      <c r="U227" s="7"/>
      <c r="V227" s="8">
        <f t="shared" si="63"/>
        <v>0.44861111110076296</v>
      </c>
      <c r="W227" s="7">
        <f t="shared" si="64"/>
        <v>141.5</v>
      </c>
      <c r="X227" s="10">
        <f t="shared" si="68"/>
        <v>102.75000000000023</v>
      </c>
      <c r="Y227" s="14"/>
      <c r="Z227" s="7"/>
      <c r="AA227" s="8">
        <f>IF(IF(Z227,1,0),IF(IF(MOD((AA226+TIME(0,E227,0)),1)&gt;D$1,1,0),IF(IF(MOD((AA226+TIME(0,E227,0)),1)&lt;D$4,1,0),AA226+TIME(0,E227,0),(MOD(AA226+TIME(0,E227,0),1)-D$4)+D$1),"Under"),AA226)</f>
        <v>0.46111111110480507</v>
      </c>
      <c r="AB227" s="10">
        <f>IF(Z227,AB226+E227,AB226)</f>
        <v>635.5</v>
      </c>
      <c r="AC227" s="10">
        <f>IF(Z227,AC226-E227,AC226)</f>
        <v>85.250000000000227</v>
      </c>
      <c r="AD227" s="14"/>
      <c r="AE227" s="7"/>
      <c r="AF227" s="8">
        <f>IF(IF(AE227,1,0),IF(IF(MOD((AF226+TIME(0,E227,0)),1)&gt;D$1,1,0),IF(IF(MOD((AF226+TIME(0,E227,0)),1)&lt;D$4,1,0),AF226+TIME(0,E227,0),(MOD(AF226+TIME(0,E227,0),1)-D$4)+D$1),"Under"),AF226)</f>
        <v>0.43194444442180807</v>
      </c>
      <c r="AG227" s="7">
        <f>IF(P227,R226+E227,R226)</f>
        <v>141.5</v>
      </c>
      <c r="AH227" s="10">
        <f>IF(AE227,AH226-E227,AH226)</f>
        <v>128.75000000000023</v>
      </c>
      <c r="AI227" s="14"/>
      <c r="AJ227" s="7"/>
      <c r="AK227" s="8">
        <f>IF(IF(AJ227,1,0),IF(IF(MOD((AK226+TIME(0,E227,0)),1)&gt;D$1,1,0),IF(IF(MOD((AK226+TIME(0,E227,0)),1)&lt;D$4,1,0),AK226+TIME(0,E227,0),(MOD(AK226+TIME(0,E227,0),1)-D$4)+D$1),"Under"),AK226)</f>
        <v>0.4305555555411652</v>
      </c>
      <c r="AL227" s="7">
        <f>IF(AJ227,AL226+E227,AL226)</f>
        <v>590</v>
      </c>
      <c r="AM227" s="10">
        <f>IF(AJ227,AM226-E227,AM226)</f>
        <v>130.75000000000023</v>
      </c>
      <c r="AN227" s="12"/>
      <c r="AO227" s="7"/>
      <c r="AP227" s="15">
        <f>IF(IF(AO227,1,0),IF(IF(MOD((AP226+TIME(0,E227,0)),1)&gt;D$1,1,0),IF(IF(MOD((AP226+TIME(0,E227,0)),1)&lt;D$4,1,0),AP226+TIME(0,E227,0),(MOD(AP226+TIME(0,E227,0),1)-D$4)+D$1),"Under"),AP226)</f>
        <v>0.40486111111515322</v>
      </c>
      <c r="AQ227" s="7">
        <f>IF(AO227,AQ226+E227,AQ226)</f>
        <v>553</v>
      </c>
      <c r="AR227" s="10">
        <f>IF(AO227,AR226-E227,AR226)</f>
        <v>167.75000000000023</v>
      </c>
      <c r="AS227" s="12"/>
      <c r="AT227" s="7"/>
      <c r="AU227" s="8">
        <f>IF(IF(AT227,1,0),IF(IF(MOD((AU226+TIME(0,E227,0)),1)&gt;D$1,1,0),IF(IF(MOD((AU226+TIME(0,E227,0)),1)&lt;D$4,1,0),AU226+TIME(0,E227,0),(MOD(AU226+TIME(0,E227,0),1)-D$4)+D$1),"Under"),AU226)</f>
        <v>0.43819444444864825</v>
      </c>
      <c r="AV227" s="7">
        <f>IF(AT227,AV226+E227,AV226)</f>
        <v>601</v>
      </c>
      <c r="AW227" s="7">
        <f>IF(AT227,AW226-E227,AW226)</f>
        <v>119.75000000000023</v>
      </c>
      <c r="AY227" s="10"/>
      <c r="AZ227" s="8">
        <f>IF(IF(AY227,1,0),IF(IF(MOD((AZ226+TIME(0,E227,0)),1)&gt;D$1,1,0),IF(IF(MOD((AZ226+TIME(0,E227,0)),1)&lt;D$4,1,0),AZ226+TIME(0,E227,0),(MOD(AZ226+TIME(0,E227,0),1)-D$4)+D$1),"Under"),AZ226)</f>
        <v>0.44027777775934529</v>
      </c>
      <c r="BA227" s="7">
        <f>IF(AY227,BA226+E227,BA226)</f>
        <v>604</v>
      </c>
      <c r="BB227" s="10">
        <f>IF(AY227,BB226-E227,BB226)</f>
        <v>116.75000000000023</v>
      </c>
      <c r="BC227"/>
      <c r="BD227" s="10"/>
      <c r="BE227" s="8">
        <f>IF(IF(BD227,1,0),IF(IF(MOD((BE226+TIME(0,E227,0)),1)&gt;D$1,1,0),IF(IF(MOD((BE226+TIME(0,E227,0)),1)&lt;D$4,1,0),BE226+TIME(0,E227,0),(MOD(BE226+TIME(0,E227,0),1)-D$4)+D$1),"Under"),BE226)</f>
        <v>0.3479166666471023</v>
      </c>
      <c r="BF227" s="18">
        <f>IF(BD227,BF226+E227,BF226)</f>
        <v>471</v>
      </c>
      <c r="BG227" s="10">
        <f>IF(BD227,BG226-E227,BG226)</f>
        <v>249.75000000000023</v>
      </c>
    </row>
    <row r="228" spans="1:59" x14ac:dyDescent="0.25">
      <c r="A228" s="17">
        <f>'St5 Input'!A213</f>
        <v>1</v>
      </c>
      <c r="B228" s="17">
        <f>'St5 Input'!B213</f>
        <v>1110</v>
      </c>
      <c r="C228" s="17" t="str">
        <f>'St5 Input'!C213</f>
        <v xml:space="preserve"> A/C Ducting - Single</v>
      </c>
      <c r="D228" s="20">
        <f>'St5 Input'!D213</f>
        <v>10</v>
      </c>
      <c r="E228" s="20">
        <f t="shared" si="93"/>
        <v>5</v>
      </c>
      <c r="F228" s="10">
        <f>K228+P228+U228+AE228+AJ228+Z228+AO228+AT228+AY228+BD228</f>
        <v>2</v>
      </c>
      <c r="G228" s="20" t="str">
        <f>'St5 Input'!F213</f>
        <v xml:space="preserve"> Heath;Leon</v>
      </c>
      <c r="H228" s="19" t="str">
        <f>'St5 Input'!G213</f>
        <v xml:space="preserve"> </v>
      </c>
      <c r="I228" s="8"/>
      <c r="K228" s="10">
        <v>1</v>
      </c>
      <c r="L228" s="8">
        <f t="shared" si="100"/>
        <v>42690.402083333334</v>
      </c>
      <c r="M228" s="10">
        <f t="shared" si="101"/>
        <v>69.5</v>
      </c>
      <c r="N228" s="10">
        <f t="shared" si="102"/>
        <v>651.25000000000023</v>
      </c>
      <c r="O228" s="12"/>
      <c r="P228" s="10">
        <v>1</v>
      </c>
      <c r="Q228" s="8">
        <f t="shared" si="103"/>
        <v>42690.455555555549</v>
      </c>
      <c r="R228" s="10">
        <f t="shared" si="104"/>
        <v>146.5</v>
      </c>
      <c r="S228" s="10">
        <f t="shared" si="105"/>
        <v>574.25000000000023</v>
      </c>
      <c r="T228" s="14"/>
      <c r="U228" s="7"/>
      <c r="V228" s="8">
        <f t="shared" ref="V228:V266" si="106">IF(IF(U228,1,0),IF(IF(MOD((V227+TIME(0,E228,0)),1)&gt;D$1,1,0),IF(IF(MOD((V227+TIME(0,E228,0)),1)&lt;D$4,1,0),V227+TIME(0,E228,0),(MOD(V227+TIME(0,E228,0),1)-D$4)+D$1),"Under"),V227)</f>
        <v>0.44861111110076296</v>
      </c>
      <c r="W228" s="7">
        <f t="shared" ref="W228:W266" si="107">IF(P228,R227+E228,R227)</f>
        <v>146.5</v>
      </c>
      <c r="X228" s="10">
        <f t="shared" si="68"/>
        <v>102.75000000000023</v>
      </c>
      <c r="Y228" s="14"/>
      <c r="Z228" s="7"/>
      <c r="AA228" s="8">
        <f>IF(IF(Z228,1,0),IF(IF(MOD((AA227+TIME(0,E228,0)),1)&gt;D$1,1,0),IF(IF(MOD((AA227+TIME(0,E228,0)),1)&lt;D$4,1,0),AA227+TIME(0,E228,0),(MOD(AA227+TIME(0,E228,0),1)-D$4)+D$1),"Under"),AA227)</f>
        <v>0.46111111110480507</v>
      </c>
      <c r="AB228" s="10">
        <f>IF(Z228,AB227+E228,AB227)</f>
        <v>635.5</v>
      </c>
      <c r="AC228" s="10">
        <f>IF(Z228,AC227-E228,AC227)</f>
        <v>85.250000000000227</v>
      </c>
      <c r="AD228" s="14"/>
      <c r="AE228" s="7"/>
      <c r="AF228" s="8">
        <f>IF(IF(AE228,1,0),IF(IF(MOD((AF227+TIME(0,E228,0)),1)&gt;D$1,1,0),IF(IF(MOD((AF227+TIME(0,E228,0)),1)&lt;D$4,1,0),AF227+TIME(0,E228,0),(MOD(AF227+TIME(0,E228,0),1)-D$4)+D$1),"Under"),AF227)</f>
        <v>0.43194444442180807</v>
      </c>
      <c r="AG228" s="7">
        <f>IF(P228,R227+E228,R227)</f>
        <v>146.5</v>
      </c>
      <c r="AH228" s="10">
        <f>IF(AE228,AH227-E228,AH227)</f>
        <v>128.75000000000023</v>
      </c>
      <c r="AI228" s="14"/>
      <c r="AJ228" s="7"/>
      <c r="AK228" s="8">
        <f>IF(IF(AJ228,1,0),IF(IF(MOD((AK227+TIME(0,E228,0)),1)&gt;D$1,1,0),IF(IF(MOD((AK227+TIME(0,E228,0)),1)&lt;D$4,1,0),AK227+TIME(0,E228,0),(MOD(AK227+TIME(0,E228,0),1)-D$4)+D$1),"Under"),AK227)</f>
        <v>0.4305555555411652</v>
      </c>
      <c r="AL228" s="7">
        <f>IF(AJ228,AL227+E228,AL227)</f>
        <v>590</v>
      </c>
      <c r="AM228" s="10">
        <f>IF(AJ228,AM227-E228,AM227)</f>
        <v>130.75000000000023</v>
      </c>
      <c r="AN228" s="12"/>
      <c r="AO228" s="7"/>
      <c r="AP228" s="15">
        <f>IF(IF(AO228,1,0),IF(IF(MOD((AP227+TIME(0,E228,0)),1)&gt;D$1,1,0),IF(IF(MOD((AP227+TIME(0,E228,0)),1)&lt;D$4,1,0),AP227+TIME(0,E228,0),(MOD(AP227+TIME(0,E228,0),1)-D$4)+D$1),"Under"),AP227)</f>
        <v>0.40486111111515322</v>
      </c>
      <c r="AQ228" s="7">
        <f>IF(AO228,AQ227+E228,AQ227)</f>
        <v>553</v>
      </c>
      <c r="AR228" s="10">
        <f>IF(AO228,AR227-E228,AR227)</f>
        <v>167.75000000000023</v>
      </c>
      <c r="AS228" s="12"/>
      <c r="AT228" s="7"/>
      <c r="AU228" s="8">
        <f>IF(IF(AT228,1,0),IF(IF(MOD((AU227+TIME(0,E228,0)),1)&gt;D$1,1,0),IF(IF(MOD((AU227+TIME(0,E228,0)),1)&lt;D$4,1,0),AU227+TIME(0,E228,0),(MOD(AU227+TIME(0,E228,0),1)-D$4)+D$1),"Under"),AU227)</f>
        <v>0.43819444444864825</v>
      </c>
      <c r="AV228" s="7">
        <f>IF(AT228,AV227+E228,AV227)</f>
        <v>601</v>
      </c>
      <c r="AW228" s="7">
        <f>IF(AT228,AW227-E228,AW227)</f>
        <v>119.75000000000023</v>
      </c>
      <c r="AY228" s="10"/>
      <c r="AZ228" s="8">
        <f>IF(IF(AY228,1,0),IF(IF(MOD((AZ227+TIME(0,E228,0)),1)&gt;D$1,1,0),IF(IF(MOD((AZ227+TIME(0,E228,0)),1)&lt;D$4,1,0),AZ227+TIME(0,E228,0),(MOD(AZ227+TIME(0,E228,0),1)-D$4)+D$1),"Under"),AZ227)</f>
        <v>0.44027777775934529</v>
      </c>
      <c r="BA228" s="7">
        <f>IF(AY228,BA227+E228,BA227)</f>
        <v>604</v>
      </c>
      <c r="BB228" s="10">
        <f>IF(AY228,BB227-E228,BB227)</f>
        <v>116.75000000000023</v>
      </c>
      <c r="BC228"/>
      <c r="BD228" s="10"/>
      <c r="BE228" s="8">
        <f>IF(IF(BD228,1,0),IF(IF(MOD((BE227+TIME(0,E228,0)),1)&gt;D$1,1,0),IF(IF(MOD((BE227+TIME(0,E228,0)),1)&lt;D$4,1,0),BE227+TIME(0,E228,0),(MOD(BE227+TIME(0,E228,0),1)-D$4)+D$1),"Under"),BE227)</f>
        <v>0.3479166666471023</v>
      </c>
      <c r="BF228" s="18">
        <f>IF(BD228,BF227+E228,BF227)</f>
        <v>471</v>
      </c>
      <c r="BG228" s="10">
        <f>IF(BD228,BG227-E228,BG227)</f>
        <v>249.75000000000023</v>
      </c>
    </row>
    <row r="229" spans="1:59" x14ac:dyDescent="0.25">
      <c r="A229" s="17">
        <f>'St5 Input'!A214</f>
        <v>1</v>
      </c>
      <c r="B229" s="17">
        <f>'St5 Input'!B214</f>
        <v>1130</v>
      </c>
      <c r="C229" s="17" t="str">
        <f>'St5 Input'!C214</f>
        <v xml:space="preserve"> Upper front wall</v>
      </c>
      <c r="D229" s="20">
        <f>'St5 Input'!D214</f>
        <v>30</v>
      </c>
      <c r="E229" s="20">
        <f t="shared" si="93"/>
        <v>30</v>
      </c>
      <c r="F229" s="10">
        <f>K229+P229+U229+AE229+AJ229+Z229+AO229+AT229+AY229+BD229</f>
        <v>1</v>
      </c>
      <c r="G229" s="20" t="str">
        <f>'St5 Input'!F214</f>
        <v xml:space="preserve"> </v>
      </c>
      <c r="H229" s="19" t="str">
        <f>'St5 Input'!G214</f>
        <v xml:space="preserve"> </v>
      </c>
      <c r="I229" s="8"/>
      <c r="J229" s="11" t="s">
        <v>305</v>
      </c>
      <c r="K229" s="10">
        <v>1</v>
      </c>
      <c r="L229" s="8">
        <f t="shared" si="100"/>
        <v>42690.42291666667</v>
      </c>
      <c r="M229" s="10">
        <f t="shared" si="101"/>
        <v>99.5</v>
      </c>
      <c r="N229" s="10">
        <f t="shared" si="102"/>
        <v>621.25000000000023</v>
      </c>
      <c r="O229" s="12"/>
      <c r="P229" s="10"/>
      <c r="Q229" s="8">
        <f t="shared" si="103"/>
        <v>42690.455555555549</v>
      </c>
      <c r="R229" s="10">
        <f t="shared" si="104"/>
        <v>146.5</v>
      </c>
      <c r="S229" s="10">
        <f t="shared" si="105"/>
        <v>574.25000000000023</v>
      </c>
      <c r="T229" s="14"/>
      <c r="U229" s="7"/>
      <c r="V229" s="8">
        <f t="shared" si="106"/>
        <v>0.44861111110076296</v>
      </c>
      <c r="W229" s="7">
        <f t="shared" si="107"/>
        <v>146.5</v>
      </c>
      <c r="X229" s="10">
        <f t="shared" si="68"/>
        <v>102.75000000000023</v>
      </c>
      <c r="Y229" s="14"/>
      <c r="Z229" s="7"/>
      <c r="AA229" s="8">
        <f>IF(IF(Z229,1,0),IF(IF(MOD((AA228+TIME(0,E229,0)),1)&gt;D$1,1,0),IF(IF(MOD((AA228+TIME(0,E229,0)),1)&lt;D$4,1,0),AA228+TIME(0,E229,0),(MOD(AA228+TIME(0,E229,0),1)-D$4)+D$1),"Under"),AA228)</f>
        <v>0.46111111110480507</v>
      </c>
      <c r="AB229" s="10">
        <f>IF(Z229,AB228+E229,AB228)</f>
        <v>635.5</v>
      </c>
      <c r="AC229" s="10">
        <f>IF(Z229,AC228-E229,AC228)</f>
        <v>85.250000000000227</v>
      </c>
      <c r="AD229" s="14"/>
      <c r="AE229" s="7"/>
      <c r="AF229" s="8">
        <f>IF(IF(AE229,1,0),IF(IF(MOD((AF228+TIME(0,E229,0)),1)&gt;D$1,1,0),IF(IF(MOD((AF228+TIME(0,E229,0)),1)&lt;D$4,1,0),AF228+TIME(0,E229,0),(MOD(AF228+TIME(0,E229,0),1)-D$4)+D$1),"Under"),AF228)</f>
        <v>0.43194444442180807</v>
      </c>
      <c r="AG229" s="7">
        <f>IF(P229,R228+E229,R228)</f>
        <v>146.5</v>
      </c>
      <c r="AH229" s="10">
        <f>IF(AE229,AH228-E229,AH228)</f>
        <v>128.75000000000023</v>
      </c>
      <c r="AI229" s="14"/>
      <c r="AJ229" s="7"/>
      <c r="AK229" s="8">
        <f>IF(IF(AJ229,1,0),IF(IF(MOD((AK228+TIME(0,E229,0)),1)&gt;D$1,1,0),IF(IF(MOD((AK228+TIME(0,E229,0)),1)&lt;D$4,1,0),AK228+TIME(0,E229,0),(MOD(AK228+TIME(0,E229,0),1)-D$4)+D$1),"Under"),AK228)</f>
        <v>0.4305555555411652</v>
      </c>
      <c r="AL229" s="7">
        <f>IF(AJ229,AL228+E229,AL228)</f>
        <v>590</v>
      </c>
      <c r="AM229" s="10">
        <f>IF(AJ229,AM228-E229,AM228)</f>
        <v>130.75000000000023</v>
      </c>
      <c r="AN229" s="12"/>
      <c r="AO229" s="7"/>
      <c r="AP229" s="15">
        <f>IF(IF(AO229,1,0),IF(IF(MOD((AP228+TIME(0,E229,0)),1)&gt;D$1,1,0),IF(IF(MOD((AP228+TIME(0,E229,0)),1)&lt;D$4,1,0),AP228+TIME(0,E229,0),(MOD(AP228+TIME(0,E229,0),1)-D$4)+D$1),"Under"),AP228)</f>
        <v>0.40486111111515322</v>
      </c>
      <c r="AQ229" s="7">
        <f>IF(AO229,AQ228+E229,AQ228)</f>
        <v>553</v>
      </c>
      <c r="AR229" s="10">
        <f>IF(AO229,AR228-E229,AR228)</f>
        <v>167.75000000000023</v>
      </c>
      <c r="AS229" s="12"/>
      <c r="AT229" s="7"/>
      <c r="AU229" s="8">
        <f>IF(IF(AT229,1,0),IF(IF(MOD((AU228+TIME(0,E229,0)),1)&gt;D$1,1,0),IF(IF(MOD((AU228+TIME(0,E229,0)),1)&lt;D$4,1,0),AU228+TIME(0,E229,0),(MOD(AU228+TIME(0,E229,0),1)-D$4)+D$1),"Under"),AU228)</f>
        <v>0.43819444444864825</v>
      </c>
      <c r="AV229" s="7">
        <f>IF(AT229,AV228+E229,AV228)</f>
        <v>601</v>
      </c>
      <c r="AW229" s="7">
        <f>IF(AT229,AW228-E229,AW228)</f>
        <v>119.75000000000023</v>
      </c>
      <c r="AY229" s="10"/>
      <c r="AZ229" s="8">
        <f>IF(IF(AY229,1,0),IF(IF(MOD((AZ228+TIME(0,E229,0)),1)&gt;D$1,1,0),IF(IF(MOD((AZ228+TIME(0,E229,0)),1)&lt;D$4,1,0),AZ228+TIME(0,E229,0),(MOD(AZ228+TIME(0,E229,0),1)-D$4)+D$1),"Under"),AZ228)</f>
        <v>0.44027777775934529</v>
      </c>
      <c r="BA229" s="7">
        <f>IF(AY229,BA228+E229,BA228)</f>
        <v>604</v>
      </c>
      <c r="BB229" s="10">
        <f>IF(AY229,BB228-E229,BB228)</f>
        <v>116.75000000000023</v>
      </c>
      <c r="BC229"/>
      <c r="BD229" s="10"/>
      <c r="BE229" s="8">
        <f>IF(IF(BD229,1,0),IF(IF(MOD((BE228+TIME(0,E229,0)),1)&gt;D$1,1,0),IF(IF(MOD((BE228+TIME(0,E229,0)),1)&lt;D$4,1,0),BE228+TIME(0,E229,0),(MOD(BE228+TIME(0,E229,0),1)-D$4)+D$1),"Under"),BE228)</f>
        <v>0.3479166666471023</v>
      </c>
      <c r="BF229" s="18">
        <f>IF(BD229,BF228+E229,BF228)</f>
        <v>471</v>
      </c>
      <c r="BG229" s="10">
        <f>IF(BD229,BG228-E229,BG228)</f>
        <v>249.75000000000023</v>
      </c>
    </row>
    <row r="230" spans="1:59" x14ac:dyDescent="0.25">
      <c r="A230" s="17">
        <f>'St5 Input'!A215</f>
        <v>1</v>
      </c>
      <c r="B230" s="17">
        <f>'St5 Input'!B215</f>
        <v>1140</v>
      </c>
      <c r="C230" s="17" t="str">
        <f>'St5 Input'!C215</f>
        <v xml:space="preserve"> Lower front wall</v>
      </c>
      <c r="D230" s="20">
        <f>'St5 Input'!D215</f>
        <v>15</v>
      </c>
      <c r="E230" s="20">
        <f t="shared" si="93"/>
        <v>15</v>
      </c>
      <c r="F230" s="10">
        <f>K230+P230+U230+AE230+AJ230+Z230+AO230+AT230+AY230+BD230</f>
        <v>1</v>
      </c>
      <c r="G230" s="20" t="str">
        <f>'St5 Input'!F215</f>
        <v xml:space="preserve"> </v>
      </c>
      <c r="H230" s="19" t="str">
        <f>'St5 Input'!G215</f>
        <v xml:space="preserve"> </v>
      </c>
      <c r="I230" s="8"/>
      <c r="J230" s="11" t="s">
        <v>305</v>
      </c>
      <c r="K230" s="10">
        <v>1</v>
      </c>
      <c r="L230" s="8">
        <f t="shared" si="100"/>
        <v>42690.433333333334</v>
      </c>
      <c r="M230" s="10">
        <f t="shared" si="101"/>
        <v>114.5</v>
      </c>
      <c r="N230" s="10">
        <f t="shared" si="102"/>
        <v>606.25000000000023</v>
      </c>
      <c r="O230" s="12"/>
      <c r="P230" s="10"/>
      <c r="Q230" s="8">
        <f t="shared" si="103"/>
        <v>42690.455555555549</v>
      </c>
      <c r="R230" s="10">
        <f t="shared" si="104"/>
        <v>146.5</v>
      </c>
      <c r="S230" s="10">
        <f t="shared" si="105"/>
        <v>574.25000000000023</v>
      </c>
      <c r="T230" s="14"/>
      <c r="U230" s="7"/>
      <c r="V230" s="8">
        <f t="shared" si="106"/>
        <v>0.44861111110076296</v>
      </c>
      <c r="W230" s="7">
        <f t="shared" si="107"/>
        <v>146.5</v>
      </c>
      <c r="X230" s="10">
        <f t="shared" ref="X230:X267" si="108">IF(U230,X229-E230,X229)</f>
        <v>102.75000000000023</v>
      </c>
      <c r="Y230" s="14"/>
      <c r="Z230" s="7"/>
      <c r="AA230" s="8">
        <f>IF(IF(Z230,1,0),IF(IF(MOD((AA229+TIME(0,E230,0)),1)&gt;D$1,1,0),IF(IF(MOD((AA229+TIME(0,E230,0)),1)&lt;D$4,1,0),AA229+TIME(0,E230,0),(MOD(AA229+TIME(0,E230,0),1)-D$4)+D$1),"Under"),AA229)</f>
        <v>0.46111111110480507</v>
      </c>
      <c r="AB230" s="10">
        <f>IF(Z230,AB229+E230,AB229)</f>
        <v>635.5</v>
      </c>
      <c r="AC230" s="10">
        <f>IF(Z230,AC229-E230,AC229)</f>
        <v>85.250000000000227</v>
      </c>
      <c r="AD230" s="14"/>
      <c r="AE230" s="7"/>
      <c r="AF230" s="8">
        <f>IF(IF(AE230,1,0),IF(IF(MOD((AF229+TIME(0,E230,0)),1)&gt;D$1,1,0),IF(IF(MOD((AF229+TIME(0,E230,0)),1)&lt;D$4,1,0),AF229+TIME(0,E230,0),(MOD(AF229+TIME(0,E230,0),1)-D$4)+D$1),"Under"),AF229)</f>
        <v>0.43194444442180807</v>
      </c>
      <c r="AG230" s="7">
        <f>IF(P230,R229+E230,R229)</f>
        <v>146.5</v>
      </c>
      <c r="AH230" s="10">
        <f>IF(AE230,AH229-E230,AH229)</f>
        <v>128.75000000000023</v>
      </c>
      <c r="AI230" s="14"/>
      <c r="AJ230" s="7"/>
      <c r="AK230" s="8">
        <f>IF(IF(AJ230,1,0),IF(IF(MOD((AK229+TIME(0,E230,0)),1)&gt;D$1,1,0),IF(IF(MOD((AK229+TIME(0,E230,0)),1)&lt;D$4,1,0),AK229+TIME(0,E230,0),(MOD(AK229+TIME(0,E230,0),1)-D$4)+D$1),"Under"),AK229)</f>
        <v>0.4305555555411652</v>
      </c>
      <c r="AL230" s="7">
        <f>IF(AJ230,AL229+E230,AL229)</f>
        <v>590</v>
      </c>
      <c r="AM230" s="10">
        <f>IF(AJ230,AM229-E230,AM229)</f>
        <v>130.75000000000023</v>
      </c>
      <c r="AN230" s="12"/>
      <c r="AO230" s="7"/>
      <c r="AP230" s="15">
        <f>IF(IF(AO230,1,0),IF(IF(MOD((AP229+TIME(0,E230,0)),1)&gt;D$1,1,0),IF(IF(MOD((AP229+TIME(0,E230,0)),1)&lt;D$4,1,0),AP229+TIME(0,E230,0),(MOD(AP229+TIME(0,E230,0),1)-D$4)+D$1),"Under"),AP229)</f>
        <v>0.40486111111515322</v>
      </c>
      <c r="AQ230" s="7">
        <f>IF(AO230,AQ229+E230,AQ229)</f>
        <v>553</v>
      </c>
      <c r="AR230" s="10">
        <f>IF(AO230,AR229-E230,AR229)</f>
        <v>167.75000000000023</v>
      </c>
      <c r="AS230" s="12"/>
      <c r="AT230" s="7"/>
      <c r="AU230" s="8">
        <f>IF(IF(AT230,1,0),IF(IF(MOD((AU229+TIME(0,E230,0)),1)&gt;D$1,1,0),IF(IF(MOD((AU229+TIME(0,E230,0)),1)&lt;D$4,1,0),AU229+TIME(0,E230,0),(MOD(AU229+TIME(0,E230,0),1)-D$4)+D$1),"Under"),AU229)</f>
        <v>0.43819444444864825</v>
      </c>
      <c r="AV230" s="7">
        <f>IF(AT230,AV229+E230,AV229)</f>
        <v>601</v>
      </c>
      <c r="AW230" s="7">
        <f>IF(AT230,AW229-E230,AW229)</f>
        <v>119.75000000000023</v>
      </c>
      <c r="AY230" s="10"/>
      <c r="AZ230" s="8">
        <f>IF(IF(AY230,1,0),IF(IF(MOD((AZ229+TIME(0,E230,0)),1)&gt;D$1,1,0),IF(IF(MOD((AZ229+TIME(0,E230,0)),1)&lt;D$4,1,0),AZ229+TIME(0,E230,0),(MOD(AZ229+TIME(0,E230,0),1)-D$4)+D$1),"Under"),AZ229)</f>
        <v>0.44027777775934529</v>
      </c>
      <c r="BA230" s="7">
        <f>IF(AY230,BA229+E230,BA229)</f>
        <v>604</v>
      </c>
      <c r="BB230" s="10">
        <f>IF(AY230,BB229-E230,BB229)</f>
        <v>116.75000000000023</v>
      </c>
      <c r="BC230"/>
      <c r="BD230" s="10"/>
      <c r="BE230" s="8">
        <f>IF(IF(BD230,1,0),IF(IF(MOD((BE229+TIME(0,E230,0)),1)&gt;D$1,1,0),IF(IF(MOD((BE229+TIME(0,E230,0)),1)&lt;D$4,1,0),BE229+TIME(0,E230,0),(MOD(BE229+TIME(0,E230,0),1)-D$4)+D$1),"Under"),BE229)</f>
        <v>0.3479166666471023</v>
      </c>
      <c r="BF230" s="18">
        <f>IF(BD230,BF229+E230,BF229)</f>
        <v>471</v>
      </c>
      <c r="BG230" s="10">
        <f>IF(BD230,BG229-E230,BG229)</f>
        <v>249.75000000000023</v>
      </c>
    </row>
    <row r="231" spans="1:59" x14ac:dyDescent="0.25">
      <c r="A231" s="17">
        <f>'St5 Input'!A216</f>
        <v>1</v>
      </c>
      <c r="B231" s="17">
        <f>'St5 Input'!B216</f>
        <v>1150</v>
      </c>
      <c r="C231" s="17" t="str">
        <f>'St5 Input'!C216</f>
        <v xml:space="preserve"> Prep Table</v>
      </c>
      <c r="D231" s="20">
        <f>'St5 Input'!D216</f>
        <v>10</v>
      </c>
      <c r="E231" s="20">
        <f t="shared" si="93"/>
        <v>5</v>
      </c>
      <c r="F231" s="10">
        <f>K231+P231+U231+AE231+AJ231+Z231+AO231+AT231+AY231+BD231</f>
        <v>2</v>
      </c>
      <c r="G231" s="20" t="str">
        <f>'St5 Input'!F216</f>
        <v xml:space="preserve"> </v>
      </c>
      <c r="H231" s="19" t="str">
        <f>'St5 Input'!G216</f>
        <v xml:space="preserve"> </v>
      </c>
      <c r="I231" s="8"/>
      <c r="K231" s="10">
        <v>1</v>
      </c>
      <c r="L231" s="8">
        <f t="shared" si="100"/>
        <v>42690.436805555553</v>
      </c>
      <c r="M231" s="10">
        <f t="shared" si="101"/>
        <v>119.5</v>
      </c>
      <c r="N231" s="10">
        <f t="shared" si="102"/>
        <v>601.25000000000023</v>
      </c>
      <c r="O231" s="12"/>
      <c r="P231" s="10">
        <v>1</v>
      </c>
      <c r="Q231" s="8">
        <f t="shared" si="103"/>
        <v>42690.459027777768</v>
      </c>
      <c r="R231" s="10">
        <f t="shared" si="104"/>
        <v>151.5</v>
      </c>
      <c r="S231" s="10">
        <f t="shared" si="105"/>
        <v>569.25000000000023</v>
      </c>
      <c r="T231" s="14"/>
      <c r="U231" s="7"/>
      <c r="V231" s="8">
        <f t="shared" si="106"/>
        <v>0.44861111110076296</v>
      </c>
      <c r="W231" s="7">
        <f t="shared" si="107"/>
        <v>151.5</v>
      </c>
      <c r="X231" s="10">
        <f t="shared" si="108"/>
        <v>102.75000000000023</v>
      </c>
      <c r="Y231" s="14"/>
      <c r="Z231" s="7"/>
      <c r="AA231" s="8">
        <f>IF(IF(Z231,1,0),IF(IF(MOD((AA230+TIME(0,E231,0)),1)&gt;D$1,1,0),IF(IF(MOD((AA230+TIME(0,E231,0)),1)&lt;D$4,1,0),AA230+TIME(0,E231,0),(MOD(AA230+TIME(0,E231,0),1)-D$4)+D$1),"Under"),AA230)</f>
        <v>0.46111111110480507</v>
      </c>
      <c r="AB231" s="10">
        <f>IF(Z231,AB230+E231,AB230)</f>
        <v>635.5</v>
      </c>
      <c r="AC231" s="10">
        <f>IF(Z231,AC230-E231,AC230)</f>
        <v>85.250000000000227</v>
      </c>
      <c r="AD231" s="14"/>
      <c r="AE231" s="7"/>
      <c r="AF231" s="8">
        <f>IF(IF(AE231,1,0),IF(IF(MOD((AF230+TIME(0,E231,0)),1)&gt;D$1,1,0),IF(IF(MOD((AF230+TIME(0,E231,0)),1)&lt;D$4,1,0),AF230+TIME(0,E231,0),(MOD(AF230+TIME(0,E231,0),1)-D$4)+D$1),"Under"),AF230)</f>
        <v>0.43194444442180807</v>
      </c>
      <c r="AG231" s="7">
        <f>IF(P231,R230+E231,R230)</f>
        <v>151.5</v>
      </c>
      <c r="AH231" s="10">
        <f>IF(AE231,AH230-E231,AH230)</f>
        <v>128.75000000000023</v>
      </c>
      <c r="AI231" s="14"/>
      <c r="AJ231" s="7"/>
      <c r="AK231" s="8">
        <f>IF(IF(AJ231,1,0),IF(IF(MOD((AK230+TIME(0,E231,0)),1)&gt;D$1,1,0),IF(IF(MOD((AK230+TIME(0,E231,0)),1)&lt;D$4,1,0),AK230+TIME(0,E231,0),(MOD(AK230+TIME(0,E231,0),1)-D$4)+D$1),"Under"),AK230)</f>
        <v>0.4305555555411652</v>
      </c>
      <c r="AL231" s="7">
        <f>IF(AJ231,AL230+E231,AL230)</f>
        <v>590</v>
      </c>
      <c r="AM231" s="10">
        <f>IF(AJ231,AM230-E231,AM230)</f>
        <v>130.75000000000023</v>
      </c>
      <c r="AN231" s="12"/>
      <c r="AO231" s="7"/>
      <c r="AP231" s="15">
        <f>IF(IF(AO231,1,0),IF(IF(MOD((AP230+TIME(0,E231,0)),1)&gt;D$1,1,0),IF(IF(MOD((AP230+TIME(0,E231,0)),1)&lt;D$4,1,0),AP230+TIME(0,E231,0),(MOD(AP230+TIME(0,E231,0),1)-D$4)+D$1),"Under"),AP230)</f>
        <v>0.40486111111515322</v>
      </c>
      <c r="AQ231" s="7">
        <f>IF(AO231,AQ230+E231,AQ230)</f>
        <v>553</v>
      </c>
      <c r="AR231" s="10">
        <f>IF(AO231,AR230-E231,AR230)</f>
        <v>167.75000000000023</v>
      </c>
      <c r="AS231" s="12"/>
      <c r="AT231" s="7"/>
      <c r="AU231" s="8">
        <f>IF(IF(AT231,1,0),IF(IF(MOD((AU230+TIME(0,E231,0)),1)&gt;D$1,1,0),IF(IF(MOD((AU230+TIME(0,E231,0)),1)&lt;D$4,1,0),AU230+TIME(0,E231,0),(MOD(AU230+TIME(0,E231,0),1)-D$4)+D$1),"Under"),AU230)</f>
        <v>0.43819444444864825</v>
      </c>
      <c r="AV231" s="7">
        <f>IF(AT231,AV230+E231,AV230)</f>
        <v>601</v>
      </c>
      <c r="AW231" s="7">
        <f>IF(AT231,AW230-E231,AW230)</f>
        <v>119.75000000000023</v>
      </c>
      <c r="AY231" s="10"/>
      <c r="AZ231" s="8">
        <f>IF(IF(AY231,1,0),IF(IF(MOD((AZ230+TIME(0,E231,0)),1)&gt;D$1,1,0),IF(IF(MOD((AZ230+TIME(0,E231,0)),1)&lt;D$4,1,0),AZ230+TIME(0,E231,0),(MOD(AZ230+TIME(0,E231,0),1)-D$4)+D$1),"Under"),AZ230)</f>
        <v>0.44027777775934529</v>
      </c>
      <c r="BA231" s="7">
        <f>IF(AY231,BA230+E231,BA230)</f>
        <v>604</v>
      </c>
      <c r="BB231" s="10">
        <f>IF(AY231,BB230-E231,BB230)</f>
        <v>116.75000000000023</v>
      </c>
      <c r="BC231"/>
      <c r="BD231" s="10"/>
      <c r="BE231" s="8">
        <f>IF(IF(BD231,1,0),IF(IF(MOD((BE230+TIME(0,E231,0)),1)&gt;D$1,1,0),IF(IF(MOD((BE230+TIME(0,E231,0)),1)&lt;D$4,1,0),BE230+TIME(0,E231,0),(MOD(BE230+TIME(0,E231,0),1)-D$4)+D$1),"Under"),BE230)</f>
        <v>0.3479166666471023</v>
      </c>
      <c r="BF231" s="18">
        <f>IF(BD231,BF230+E231,BF230)</f>
        <v>471</v>
      </c>
      <c r="BG231" s="10">
        <f>IF(BD231,BG230-E231,BG230)</f>
        <v>249.75000000000023</v>
      </c>
    </row>
    <row r="232" spans="1:59" x14ac:dyDescent="0.25">
      <c r="A232" s="17">
        <f>'St5 Input'!A217</f>
        <v>1</v>
      </c>
      <c r="B232" s="17">
        <f>'St5 Input'!B217</f>
        <v>1160</v>
      </c>
      <c r="C232" s="17" t="str">
        <f>'St5 Input'!C217</f>
        <v xml:space="preserve"> Rear wall header </v>
      </c>
      <c r="D232" s="20">
        <f>'St5 Input'!D217</f>
        <v>20</v>
      </c>
      <c r="E232" s="20">
        <f t="shared" si="93"/>
        <v>20</v>
      </c>
      <c r="F232" s="10">
        <f>K232+P232+U232+AE232+AJ232+Z232+AO232+AT232+AY232+BD232</f>
        <v>1</v>
      </c>
      <c r="G232" s="20" t="str">
        <f>'St5 Input'!F217</f>
        <v xml:space="preserve"> </v>
      </c>
      <c r="H232" s="19" t="str">
        <f>'St5 Input'!G217</f>
        <v xml:space="preserve"> </v>
      </c>
      <c r="I232" s="8"/>
      <c r="K232" s="10">
        <v>1</v>
      </c>
      <c r="L232" s="8">
        <f t="shared" si="100"/>
        <v>42690.450694444444</v>
      </c>
      <c r="M232" s="10">
        <f t="shared" si="101"/>
        <v>139.5</v>
      </c>
      <c r="N232" s="10">
        <f t="shared" si="102"/>
        <v>581.25000000000023</v>
      </c>
      <c r="O232" s="12"/>
      <c r="P232" s="10"/>
      <c r="Q232" s="8">
        <f t="shared" si="103"/>
        <v>42690.459027777768</v>
      </c>
      <c r="R232" s="10">
        <f t="shared" si="104"/>
        <v>151.5</v>
      </c>
      <c r="S232" s="10">
        <f t="shared" si="105"/>
        <v>569.25000000000023</v>
      </c>
      <c r="T232" s="14"/>
      <c r="U232" s="7"/>
      <c r="V232" s="8">
        <f t="shared" si="106"/>
        <v>0.44861111110076296</v>
      </c>
      <c r="W232" s="7">
        <f t="shared" si="107"/>
        <v>151.5</v>
      </c>
      <c r="X232" s="10">
        <f t="shared" si="108"/>
        <v>102.75000000000023</v>
      </c>
      <c r="Y232" s="14"/>
      <c r="Z232" s="7"/>
      <c r="AA232" s="8">
        <f>IF(IF(Z232,1,0),IF(IF(MOD((AA231+TIME(0,E232,0)),1)&gt;D$1,1,0),IF(IF(MOD((AA231+TIME(0,E232,0)),1)&lt;D$4,1,0),AA231+TIME(0,E232,0),(MOD(AA231+TIME(0,E232,0),1)-D$4)+D$1),"Under"),AA231)</f>
        <v>0.46111111110480507</v>
      </c>
      <c r="AB232" s="10">
        <f>IF(Z232,AB231+E232,AB231)</f>
        <v>635.5</v>
      </c>
      <c r="AC232" s="10">
        <f>IF(Z232,AC231-E232,AC231)</f>
        <v>85.250000000000227</v>
      </c>
      <c r="AD232" s="14"/>
      <c r="AE232" s="7"/>
      <c r="AF232" s="8">
        <f>IF(IF(AE232,1,0),IF(IF(MOD((AF231+TIME(0,E232,0)),1)&gt;D$1,1,0),IF(IF(MOD((AF231+TIME(0,E232,0)),1)&lt;D$4,1,0),AF231+TIME(0,E232,0),(MOD(AF231+TIME(0,E232,0),1)-D$4)+D$1),"Under"),AF231)</f>
        <v>0.43194444442180807</v>
      </c>
      <c r="AG232" s="7">
        <f>IF(P232,R231+E232,R231)</f>
        <v>151.5</v>
      </c>
      <c r="AH232" s="10">
        <f>IF(AE232,AH231-E232,AH231)</f>
        <v>128.75000000000023</v>
      </c>
      <c r="AI232" s="14"/>
      <c r="AJ232" s="7"/>
      <c r="AK232" s="8">
        <f>IF(IF(AJ232,1,0),IF(IF(MOD((AK231+TIME(0,E232,0)),1)&gt;D$1,1,0),IF(IF(MOD((AK231+TIME(0,E232,0)),1)&lt;D$4,1,0),AK231+TIME(0,E232,0),(MOD(AK231+TIME(0,E232,0),1)-D$4)+D$1),"Under"),AK231)</f>
        <v>0.4305555555411652</v>
      </c>
      <c r="AL232" s="7">
        <f>IF(AJ232,AL231+E232,AL231)</f>
        <v>590</v>
      </c>
      <c r="AM232" s="10">
        <f>IF(AJ232,AM231-E232,AM231)</f>
        <v>130.75000000000023</v>
      </c>
      <c r="AN232" s="12"/>
      <c r="AO232" s="7"/>
      <c r="AP232" s="15">
        <f>IF(IF(AO232,1,0),IF(IF(MOD((AP231+TIME(0,E232,0)),1)&gt;D$1,1,0),IF(IF(MOD((AP231+TIME(0,E232,0)),1)&lt;D$4,1,0),AP231+TIME(0,E232,0),(MOD(AP231+TIME(0,E232,0),1)-D$4)+D$1),"Under"),AP231)</f>
        <v>0.40486111111515322</v>
      </c>
      <c r="AQ232" s="7">
        <f>IF(AO232,AQ231+E232,AQ231)</f>
        <v>553</v>
      </c>
      <c r="AR232" s="10">
        <f>IF(AO232,AR231-E232,AR231)</f>
        <v>167.75000000000023</v>
      </c>
      <c r="AS232" s="12"/>
      <c r="AT232" s="7"/>
      <c r="AU232" s="8">
        <f>IF(IF(AT232,1,0),IF(IF(MOD((AU231+TIME(0,E232,0)),1)&gt;D$1,1,0),IF(IF(MOD((AU231+TIME(0,E232,0)),1)&lt;D$4,1,0),AU231+TIME(0,E232,0),(MOD(AU231+TIME(0,E232,0),1)-D$4)+D$1),"Under"),AU231)</f>
        <v>0.43819444444864825</v>
      </c>
      <c r="AV232" s="7">
        <f>IF(AT232,AV231+E232,AV231)</f>
        <v>601</v>
      </c>
      <c r="AW232" s="7">
        <f>IF(AT232,AW231-E232,AW231)</f>
        <v>119.75000000000023</v>
      </c>
      <c r="AY232" s="10"/>
      <c r="AZ232" s="8">
        <f>IF(IF(AY232,1,0),IF(IF(MOD((AZ231+TIME(0,E232,0)),1)&gt;D$1,1,0),IF(IF(MOD((AZ231+TIME(0,E232,0)),1)&lt;D$4,1,0),AZ231+TIME(0,E232,0),(MOD(AZ231+TIME(0,E232,0),1)-D$4)+D$1),"Under"),AZ231)</f>
        <v>0.44027777775934529</v>
      </c>
      <c r="BA232" s="7">
        <f>IF(AY232,BA231+E232,BA231)</f>
        <v>604</v>
      </c>
      <c r="BB232" s="10">
        <f>IF(AY232,BB231-E232,BB231)</f>
        <v>116.75000000000023</v>
      </c>
      <c r="BC232"/>
      <c r="BD232" s="10"/>
      <c r="BE232" s="8">
        <f>IF(IF(BD232,1,0),IF(IF(MOD((BE231+TIME(0,E232,0)),1)&gt;D$1,1,0),IF(IF(MOD((BE231+TIME(0,E232,0)),1)&lt;D$4,1,0),BE231+TIME(0,E232,0),(MOD(BE231+TIME(0,E232,0),1)-D$4)+D$1),"Under"),BE231)</f>
        <v>0.3479166666471023</v>
      </c>
      <c r="BF232" s="18">
        <f>IF(BD232,BF231+E232,BF231)</f>
        <v>471</v>
      </c>
      <c r="BG232" s="10">
        <f>IF(BD232,BG231-E232,BG231)</f>
        <v>249.75000000000023</v>
      </c>
    </row>
    <row r="233" spans="1:59" x14ac:dyDescent="0.25">
      <c r="A233" s="17">
        <f>'St5 Input'!A218</f>
        <v>1</v>
      </c>
      <c r="B233" s="17">
        <f>'St5 Input'!B218</f>
        <v>1170</v>
      </c>
      <c r="C233" s="17" t="str">
        <f>'St5 Input'!C218</f>
        <v xml:space="preserve"> Lay Out C/S Sidewall</v>
      </c>
      <c r="D233" s="20">
        <f>'St5 Input'!D218</f>
        <v>70</v>
      </c>
      <c r="E233" s="20">
        <f t="shared" si="93"/>
        <v>35</v>
      </c>
      <c r="F233" s="10">
        <f>K233+P233+U233+AE233+AJ233+Z233+AO233+AT233+AY233+BD233</f>
        <v>2</v>
      </c>
      <c r="G233" s="20" t="str">
        <f>'St5 Input'!F218</f>
        <v xml:space="preserve"> Heath;Leon</v>
      </c>
      <c r="H233" s="19" t="str">
        <f>'St5 Input'!G218</f>
        <v xml:space="preserve"> </v>
      </c>
      <c r="I233" s="8"/>
      <c r="K233" s="10">
        <v>1</v>
      </c>
      <c r="L233" s="8">
        <f t="shared" si="100"/>
        <v>42690.474999999999</v>
      </c>
      <c r="M233" s="10">
        <f t="shared" si="101"/>
        <v>174.5</v>
      </c>
      <c r="N233" s="10">
        <f t="shared" si="102"/>
        <v>546.25000000000023</v>
      </c>
      <c r="O233" s="12"/>
      <c r="P233" s="10">
        <v>1</v>
      </c>
      <c r="Q233" s="8">
        <f t="shared" si="103"/>
        <v>42690.483333333323</v>
      </c>
      <c r="R233" s="10">
        <f t="shared" si="104"/>
        <v>186.5</v>
      </c>
      <c r="S233" s="10">
        <f t="shared" si="105"/>
        <v>534.25000000000023</v>
      </c>
      <c r="T233" s="14"/>
      <c r="U233" s="7"/>
      <c r="V233" s="8">
        <f t="shared" si="106"/>
        <v>0.44861111110076296</v>
      </c>
      <c r="W233" s="7">
        <f t="shared" si="107"/>
        <v>186.5</v>
      </c>
      <c r="X233" s="10">
        <f t="shared" si="108"/>
        <v>102.75000000000023</v>
      </c>
      <c r="Y233" s="14"/>
      <c r="Z233" s="7"/>
      <c r="AA233" s="8">
        <f>IF(IF(Z233,1,0),IF(IF(MOD((AA232+TIME(0,E233,0)),1)&gt;D$1,1,0),IF(IF(MOD((AA232+TIME(0,E233,0)),1)&lt;D$4,1,0),AA232+TIME(0,E233,0),(MOD(AA232+TIME(0,E233,0),1)-D$4)+D$1),"Under"),AA232)</f>
        <v>0.46111111110480507</v>
      </c>
      <c r="AB233" s="10">
        <f>IF(Z233,AB232+E233,AB232)</f>
        <v>635.5</v>
      </c>
      <c r="AC233" s="10">
        <f>IF(Z233,AC232-E233,AC232)</f>
        <v>85.250000000000227</v>
      </c>
      <c r="AD233" s="14"/>
      <c r="AE233" s="7"/>
      <c r="AF233" s="8">
        <f>IF(IF(AE233,1,0),IF(IF(MOD((AF232+TIME(0,E233,0)),1)&gt;D$1,1,0),IF(IF(MOD((AF232+TIME(0,E233,0)),1)&lt;D$4,1,0),AF232+TIME(0,E233,0),(MOD(AF232+TIME(0,E233,0),1)-D$4)+D$1),"Under"),AF232)</f>
        <v>0.43194444442180807</v>
      </c>
      <c r="AG233" s="7">
        <f>IF(P233,R232+E233,R232)</f>
        <v>186.5</v>
      </c>
      <c r="AH233" s="10">
        <f>IF(AE233,AH232-E233,AH232)</f>
        <v>128.75000000000023</v>
      </c>
      <c r="AI233" s="14"/>
      <c r="AJ233" s="7"/>
      <c r="AK233" s="8">
        <f>IF(IF(AJ233,1,0),IF(IF(MOD((AK232+TIME(0,E233,0)),1)&gt;D$1,1,0),IF(IF(MOD((AK232+TIME(0,E233,0)),1)&lt;D$4,1,0),AK232+TIME(0,E233,0),(MOD(AK232+TIME(0,E233,0),1)-D$4)+D$1),"Under"),AK232)</f>
        <v>0.4305555555411652</v>
      </c>
      <c r="AL233" s="7">
        <f>IF(AJ233,AL232+E233,AL232)</f>
        <v>590</v>
      </c>
      <c r="AM233" s="10">
        <f>IF(AJ233,AM232-E233,AM232)</f>
        <v>130.75000000000023</v>
      </c>
      <c r="AN233" s="12"/>
      <c r="AO233" s="7"/>
      <c r="AP233" s="15">
        <f>IF(IF(AO233,1,0),IF(IF(MOD((AP232+TIME(0,E233,0)),1)&gt;D$1,1,0),IF(IF(MOD((AP232+TIME(0,E233,0)),1)&lt;D$4,1,0),AP232+TIME(0,E233,0),(MOD(AP232+TIME(0,E233,0),1)-D$4)+D$1),"Under"),AP232)</f>
        <v>0.40486111111515322</v>
      </c>
      <c r="AQ233" s="7">
        <f>IF(AO233,AQ232+E233,AQ232)</f>
        <v>553</v>
      </c>
      <c r="AR233" s="10">
        <f>IF(AO233,AR232-E233,AR232)</f>
        <v>167.75000000000023</v>
      </c>
      <c r="AS233" s="12"/>
      <c r="AT233" s="7"/>
      <c r="AU233" s="8">
        <f>IF(IF(AT233,1,0),IF(IF(MOD((AU232+TIME(0,E233,0)),1)&gt;D$1,1,0),IF(IF(MOD((AU232+TIME(0,E233,0)),1)&lt;D$4,1,0),AU232+TIME(0,E233,0),(MOD(AU232+TIME(0,E233,0),1)-D$4)+D$1),"Under"),AU232)</f>
        <v>0.43819444444864825</v>
      </c>
      <c r="AV233" s="7">
        <f>IF(AT233,AV232+E233,AV232)</f>
        <v>601</v>
      </c>
      <c r="AW233" s="7">
        <f>IF(AT233,AW232-E233,AW232)</f>
        <v>119.75000000000023</v>
      </c>
      <c r="AY233" s="10"/>
      <c r="AZ233" s="8">
        <f>IF(IF(AY233,1,0),IF(IF(MOD((AZ232+TIME(0,E233,0)),1)&gt;D$1,1,0),IF(IF(MOD((AZ232+TIME(0,E233,0)),1)&lt;D$4,1,0),AZ232+TIME(0,E233,0),(MOD(AZ232+TIME(0,E233,0),1)-D$4)+D$1),"Under"),AZ232)</f>
        <v>0.44027777775934529</v>
      </c>
      <c r="BA233" s="7">
        <f>IF(AY233,BA232+E233,BA232)</f>
        <v>604</v>
      </c>
      <c r="BB233" s="10">
        <f>IF(AY233,BB232-E233,BB232)</f>
        <v>116.75000000000023</v>
      </c>
      <c r="BC233"/>
      <c r="BD233" s="10"/>
      <c r="BE233" s="8">
        <f>IF(IF(BD233,1,0),IF(IF(MOD((BE232+TIME(0,E233,0)),1)&gt;D$1,1,0),IF(IF(MOD((BE232+TIME(0,E233,0)),1)&lt;D$4,1,0),BE232+TIME(0,E233,0),(MOD(BE232+TIME(0,E233,0),1)-D$4)+D$1),"Under"),BE232)</f>
        <v>0.3479166666471023</v>
      </c>
      <c r="BF233" s="18">
        <f>IF(BD233,BF232+E233,BF232)</f>
        <v>471</v>
      </c>
      <c r="BG233" s="10">
        <f>IF(BD233,BG232-E233,BG232)</f>
        <v>249.75000000000023</v>
      </c>
    </row>
    <row r="234" spans="1:59" x14ac:dyDescent="0.25">
      <c r="A234" s="17">
        <f>'St5 Input'!A219</f>
        <v>1</v>
      </c>
      <c r="B234" s="17">
        <f>'St5 Input'!B219</f>
        <v>1200</v>
      </c>
      <c r="C234" s="17" t="str">
        <f>'St5 Input'!C219</f>
        <v xml:space="preserve"> Happijac - Rear</v>
      </c>
      <c r="D234" s="20">
        <f>'St5 Input'!D219</f>
        <v>5</v>
      </c>
      <c r="E234" s="20">
        <f t="shared" si="93"/>
        <v>2.5</v>
      </c>
      <c r="F234" s="10">
        <f>K234+P234+U234+AE234+AJ234+Z234+AO234+AT234+AY234+BD234</f>
        <v>2</v>
      </c>
      <c r="G234" s="20" t="str">
        <f>'St5 Input'!F219</f>
        <v xml:space="preserve"> </v>
      </c>
      <c r="H234" s="19" t="str">
        <f>'St5 Input'!G219</f>
        <v xml:space="preserve"> </v>
      </c>
      <c r="I234" s="8"/>
      <c r="K234" s="10">
        <v>1</v>
      </c>
      <c r="L234" s="8">
        <f t="shared" si="100"/>
        <v>42690.476388888885</v>
      </c>
      <c r="M234" s="10">
        <f t="shared" si="101"/>
        <v>177</v>
      </c>
      <c r="N234" s="10">
        <f t="shared" si="102"/>
        <v>543.75000000000023</v>
      </c>
      <c r="O234" s="12"/>
      <c r="P234" s="10">
        <v>1</v>
      </c>
      <c r="Q234" s="8">
        <f t="shared" si="103"/>
        <v>42690.484722222209</v>
      </c>
      <c r="R234" s="10">
        <f t="shared" si="104"/>
        <v>189</v>
      </c>
      <c r="S234" s="10">
        <f t="shared" si="105"/>
        <v>531.75000000000023</v>
      </c>
      <c r="T234" s="14"/>
      <c r="U234" s="7"/>
      <c r="V234" s="8">
        <f t="shared" si="106"/>
        <v>0.44861111110076296</v>
      </c>
      <c r="W234" s="7">
        <f t="shared" si="107"/>
        <v>189</v>
      </c>
      <c r="X234" s="10">
        <f t="shared" si="108"/>
        <v>102.75000000000023</v>
      </c>
      <c r="Y234" s="14"/>
      <c r="Z234" s="7"/>
      <c r="AA234" s="8">
        <f>IF(IF(Z234,1,0),IF(IF(MOD((AA233+TIME(0,E234,0)),1)&gt;D$1,1,0),IF(IF(MOD((AA233+TIME(0,E234,0)),1)&lt;D$4,1,0),AA233+TIME(0,E234,0),(MOD(AA233+TIME(0,E234,0),1)-D$4)+D$1),"Under"),AA233)</f>
        <v>0.46111111110480507</v>
      </c>
      <c r="AB234" s="10">
        <f>IF(Z234,AB233+E234,AB233)</f>
        <v>635.5</v>
      </c>
      <c r="AC234" s="10">
        <f>IF(Z234,AC233-E234,AC233)</f>
        <v>85.250000000000227</v>
      </c>
      <c r="AD234" s="14"/>
      <c r="AE234" s="7"/>
      <c r="AF234" s="8">
        <f>IF(IF(AE234,1,0),IF(IF(MOD((AF233+TIME(0,E234,0)),1)&gt;D$1,1,0),IF(IF(MOD((AF233+TIME(0,E234,0)),1)&lt;D$4,1,0),AF233+TIME(0,E234,0),(MOD(AF233+TIME(0,E234,0),1)-D$4)+D$1),"Under"),AF233)</f>
        <v>0.43194444442180807</v>
      </c>
      <c r="AG234" s="7">
        <f>IF(P234,R233+E234,R233)</f>
        <v>189</v>
      </c>
      <c r="AH234" s="10">
        <f>IF(AE234,AH233-E234,AH233)</f>
        <v>128.75000000000023</v>
      </c>
      <c r="AI234" s="14"/>
      <c r="AJ234" s="7"/>
      <c r="AK234" s="8">
        <f>IF(IF(AJ234,1,0),IF(IF(MOD((AK233+TIME(0,E234,0)),1)&gt;D$1,1,0),IF(IF(MOD((AK233+TIME(0,E234,0)),1)&lt;D$4,1,0),AK233+TIME(0,E234,0),(MOD(AK233+TIME(0,E234,0),1)-D$4)+D$1),"Under"),AK233)</f>
        <v>0.4305555555411652</v>
      </c>
      <c r="AL234" s="7">
        <f>IF(AJ234,AL233+E234,AL233)</f>
        <v>590</v>
      </c>
      <c r="AM234" s="10">
        <f>IF(AJ234,AM233-E234,AM233)</f>
        <v>130.75000000000023</v>
      </c>
      <c r="AN234" s="12"/>
      <c r="AO234" s="7"/>
      <c r="AP234" s="15">
        <f>IF(IF(AO234,1,0),IF(IF(MOD((AP233+TIME(0,E234,0)),1)&gt;D$1,1,0),IF(IF(MOD((AP233+TIME(0,E234,0)),1)&lt;D$4,1,0),AP233+TIME(0,E234,0),(MOD(AP233+TIME(0,E234,0),1)-D$4)+D$1),"Under"),AP233)</f>
        <v>0.40486111111515322</v>
      </c>
      <c r="AQ234" s="7">
        <f>IF(AO234,AQ233+E234,AQ233)</f>
        <v>553</v>
      </c>
      <c r="AR234" s="10">
        <f>IF(AO234,AR233-E234,AR233)</f>
        <v>167.75000000000023</v>
      </c>
      <c r="AS234" s="12"/>
      <c r="AT234" s="7"/>
      <c r="AU234" s="8">
        <f>IF(IF(AT234,1,0),IF(IF(MOD((AU233+TIME(0,E234,0)),1)&gt;D$1,1,0),IF(IF(MOD((AU233+TIME(0,E234,0)),1)&lt;D$4,1,0),AU233+TIME(0,E234,0),(MOD(AU233+TIME(0,E234,0),1)-D$4)+D$1),"Under"),AU233)</f>
        <v>0.43819444444864825</v>
      </c>
      <c r="AV234" s="7">
        <f>IF(AT234,AV233+E234,AV233)</f>
        <v>601</v>
      </c>
      <c r="AW234" s="7">
        <f>IF(AT234,AW233-E234,AW233)</f>
        <v>119.75000000000023</v>
      </c>
      <c r="AY234" s="10"/>
      <c r="AZ234" s="8">
        <f>IF(IF(AY234,1,0),IF(IF(MOD((AZ233+TIME(0,E234,0)),1)&gt;D$1,1,0),IF(IF(MOD((AZ233+TIME(0,E234,0)),1)&lt;D$4,1,0),AZ233+TIME(0,E234,0),(MOD(AZ233+TIME(0,E234,0),1)-D$4)+D$1),"Under"),AZ233)</f>
        <v>0.44027777775934529</v>
      </c>
      <c r="BA234" s="7">
        <f>IF(AY234,BA233+E234,BA233)</f>
        <v>604</v>
      </c>
      <c r="BB234" s="10">
        <f>IF(AY234,BB233-E234,BB233)</f>
        <v>116.75000000000023</v>
      </c>
      <c r="BC234"/>
      <c r="BD234" s="10"/>
      <c r="BE234" s="8">
        <f>IF(IF(BD234,1,0),IF(IF(MOD((BE233+TIME(0,E234,0)),1)&gt;D$1,1,0),IF(IF(MOD((BE233+TIME(0,E234,0)),1)&lt;D$4,1,0),BE233+TIME(0,E234,0),(MOD(BE233+TIME(0,E234,0),1)-D$4)+D$1),"Under"),BE233)</f>
        <v>0.3479166666471023</v>
      </c>
      <c r="BF234" s="18">
        <f>IF(BD234,BF233+E234,BF233)</f>
        <v>471</v>
      </c>
      <c r="BG234" s="10">
        <f>IF(BD234,BG233-E234,BG233)</f>
        <v>249.75000000000023</v>
      </c>
    </row>
    <row r="235" spans="1:59" x14ac:dyDescent="0.25">
      <c r="A235" s="17">
        <f>'St5 Input'!A220</f>
        <v>1</v>
      </c>
      <c r="B235" s="17">
        <f>'St5 Input'!B220</f>
        <v>1230</v>
      </c>
      <c r="C235" s="17" t="str">
        <f>'St5 Input'!C220</f>
        <v xml:space="preserve"> Sofa - CS - Rear </v>
      </c>
      <c r="D235" s="20">
        <f>'St5 Input'!D220</f>
        <v>3</v>
      </c>
      <c r="E235" s="20">
        <f t="shared" ref="E235:E267" si="109">IF(F235&gt;0,D235/F235,D235)</f>
        <v>1.5</v>
      </c>
      <c r="F235" s="10">
        <f>K235+P235+U235+AE235+AJ235+Z235+AO235+AT235+AY235+BD235</f>
        <v>2</v>
      </c>
      <c r="G235" s="20" t="str">
        <f>'St5 Input'!F220</f>
        <v xml:space="preserve"> </v>
      </c>
      <c r="H235" s="19" t="str">
        <f>'St5 Input'!G220</f>
        <v xml:space="preserve"> </v>
      </c>
      <c r="I235" s="8"/>
      <c r="K235" s="10">
        <v>1</v>
      </c>
      <c r="L235" s="8">
        <f t="shared" si="100"/>
        <v>42690.477083333331</v>
      </c>
      <c r="M235" s="10">
        <f t="shared" si="101"/>
        <v>178.5</v>
      </c>
      <c r="N235" s="10">
        <f t="shared" si="102"/>
        <v>542.25000000000023</v>
      </c>
      <c r="O235" s="12"/>
      <c r="P235" s="10">
        <v>1</v>
      </c>
      <c r="Q235" s="8">
        <f t="shared" si="103"/>
        <v>42690.485416666656</v>
      </c>
      <c r="R235" s="10">
        <f t="shared" si="104"/>
        <v>190.5</v>
      </c>
      <c r="S235" s="10">
        <f t="shared" si="105"/>
        <v>530.25000000000023</v>
      </c>
      <c r="T235" s="14"/>
      <c r="U235" s="7"/>
      <c r="V235" s="8">
        <f t="shared" si="106"/>
        <v>0.44861111110076296</v>
      </c>
      <c r="W235" s="7">
        <f t="shared" si="107"/>
        <v>190.5</v>
      </c>
      <c r="X235" s="10">
        <f t="shared" si="108"/>
        <v>102.75000000000023</v>
      </c>
      <c r="Y235" s="14"/>
      <c r="Z235" s="7"/>
      <c r="AA235" s="8">
        <f>IF(IF(Z235,1,0),IF(IF(MOD((AA234+TIME(0,E235,0)),1)&gt;D$1,1,0),IF(IF(MOD((AA234+TIME(0,E235,0)),1)&lt;D$4,1,0),AA234+TIME(0,E235,0),(MOD(AA234+TIME(0,E235,0),1)-D$4)+D$1),"Under"),AA234)</f>
        <v>0.46111111110480507</v>
      </c>
      <c r="AB235" s="10">
        <f>IF(Z235,AB234+E235,AB234)</f>
        <v>635.5</v>
      </c>
      <c r="AC235" s="10">
        <f>IF(Z235,AC234-E235,AC234)</f>
        <v>85.250000000000227</v>
      </c>
      <c r="AD235" s="14"/>
      <c r="AE235" s="7"/>
      <c r="AF235" s="8">
        <f>IF(IF(AE235,1,0),IF(IF(MOD((AF234+TIME(0,E235,0)),1)&gt;D$1,1,0),IF(IF(MOD((AF234+TIME(0,E235,0)),1)&lt;D$4,1,0),AF234+TIME(0,E235,0),(MOD(AF234+TIME(0,E235,0),1)-D$4)+D$1),"Under"),AF234)</f>
        <v>0.43194444442180807</v>
      </c>
      <c r="AG235" s="7">
        <f>IF(P235,R234+E235,R234)</f>
        <v>190.5</v>
      </c>
      <c r="AH235" s="10">
        <f>IF(AE235,AH234-E235,AH234)</f>
        <v>128.75000000000023</v>
      </c>
      <c r="AI235" s="14"/>
      <c r="AJ235" s="7"/>
      <c r="AK235" s="8">
        <f>IF(IF(AJ235,1,0),IF(IF(MOD((AK234+TIME(0,E235,0)),1)&gt;D$1,1,0),IF(IF(MOD((AK234+TIME(0,E235,0)),1)&lt;D$4,1,0),AK234+TIME(0,E235,0),(MOD(AK234+TIME(0,E235,0),1)-D$4)+D$1),"Under"),AK234)</f>
        <v>0.4305555555411652</v>
      </c>
      <c r="AL235" s="7">
        <f>IF(AJ235,AL234+E235,AL234)</f>
        <v>590</v>
      </c>
      <c r="AM235" s="10">
        <f>IF(AJ235,AM234-E235,AM234)</f>
        <v>130.75000000000023</v>
      </c>
      <c r="AN235" s="12"/>
      <c r="AO235" s="7"/>
      <c r="AP235" s="15">
        <f>IF(IF(AO235,1,0),IF(IF(MOD((AP234+TIME(0,E235,0)),1)&gt;D$1,1,0),IF(IF(MOD((AP234+TIME(0,E235,0)),1)&lt;D$4,1,0),AP234+TIME(0,E235,0),(MOD(AP234+TIME(0,E235,0),1)-D$4)+D$1),"Under"),AP234)</f>
        <v>0.40486111111515322</v>
      </c>
      <c r="AQ235" s="7">
        <f>IF(AO235,AQ234+E235,AQ234)</f>
        <v>553</v>
      </c>
      <c r="AR235" s="10">
        <f>IF(AO235,AR234-E235,AR234)</f>
        <v>167.75000000000023</v>
      </c>
      <c r="AS235" s="12"/>
      <c r="AT235" s="7"/>
      <c r="AU235" s="8">
        <f>IF(IF(AT235,1,0),IF(IF(MOD((AU234+TIME(0,E235,0)),1)&gt;D$1,1,0),IF(IF(MOD((AU234+TIME(0,E235,0)),1)&lt;D$4,1,0),AU234+TIME(0,E235,0),(MOD(AU234+TIME(0,E235,0),1)-D$4)+D$1),"Under"),AU234)</f>
        <v>0.43819444444864825</v>
      </c>
      <c r="AV235" s="7">
        <f>IF(AT235,AV234+E235,AV234)</f>
        <v>601</v>
      </c>
      <c r="AW235" s="7">
        <f>IF(AT235,AW234-E235,AW234)</f>
        <v>119.75000000000023</v>
      </c>
      <c r="AY235" s="10"/>
      <c r="AZ235" s="8">
        <f>IF(IF(AY235,1,0),IF(IF(MOD((AZ234+TIME(0,E235,0)),1)&gt;D$1,1,0),IF(IF(MOD((AZ234+TIME(0,E235,0)),1)&lt;D$4,1,0),AZ234+TIME(0,E235,0),(MOD(AZ234+TIME(0,E235,0),1)-D$4)+D$1),"Under"),AZ234)</f>
        <v>0.44027777775934529</v>
      </c>
      <c r="BA235" s="7">
        <f>IF(AY235,BA234+E235,BA234)</f>
        <v>604</v>
      </c>
      <c r="BB235" s="10">
        <f>IF(AY235,BB234-E235,BB234)</f>
        <v>116.75000000000023</v>
      </c>
      <c r="BC235"/>
      <c r="BD235" s="10"/>
      <c r="BE235" s="8">
        <f>IF(IF(BD235,1,0),IF(IF(MOD((BE234+TIME(0,E235,0)),1)&gt;D$1,1,0),IF(IF(MOD((BE234+TIME(0,E235,0)),1)&lt;D$4,1,0),BE234+TIME(0,E235,0),(MOD(BE234+TIME(0,E235,0),1)-D$4)+D$1),"Under"),BE234)</f>
        <v>0.3479166666471023</v>
      </c>
      <c r="BF235" s="18">
        <f>IF(BD235,BF234+E235,BF234)</f>
        <v>471</v>
      </c>
      <c r="BG235" s="10">
        <f>IF(BD235,BG234-E235,BG234)</f>
        <v>249.75000000000023</v>
      </c>
    </row>
    <row r="236" spans="1:59" x14ac:dyDescent="0.25">
      <c r="A236" s="17">
        <f>'St5 Input'!A221</f>
        <v>1</v>
      </c>
      <c r="B236" s="17">
        <f>'St5 Input'!B221</f>
        <v>1240</v>
      </c>
      <c r="C236" s="17" t="str">
        <f>'St5 Input'!C221</f>
        <v xml:space="preserve"> Dinette CS - Front</v>
      </c>
      <c r="D236" s="20">
        <f>'St5 Input'!D221</f>
        <v>3</v>
      </c>
      <c r="E236" s="20">
        <f t="shared" si="109"/>
        <v>1.5</v>
      </c>
      <c r="F236" s="10">
        <f>K236+P236+U236+AE236+AJ236+Z236+AO236+AT236+AY236+BD236</f>
        <v>2</v>
      </c>
      <c r="G236" s="20" t="str">
        <f>'St5 Input'!F221</f>
        <v xml:space="preserve"> </v>
      </c>
      <c r="H236" s="19" t="str">
        <f>'St5 Input'!G221</f>
        <v xml:space="preserve"> </v>
      </c>
      <c r="I236" s="8"/>
      <c r="K236" s="10">
        <v>1</v>
      </c>
      <c r="L236" s="8">
        <f t="shared" si="100"/>
        <v>42690.477777777778</v>
      </c>
      <c r="M236" s="10">
        <f t="shared" si="101"/>
        <v>180</v>
      </c>
      <c r="N236" s="10">
        <f t="shared" si="102"/>
        <v>540.75000000000023</v>
      </c>
      <c r="O236" s="12"/>
      <c r="P236" s="10">
        <v>1</v>
      </c>
      <c r="Q236" s="8">
        <f t="shared" si="103"/>
        <v>42690.486111111102</v>
      </c>
      <c r="R236" s="10">
        <f t="shared" si="104"/>
        <v>192</v>
      </c>
      <c r="S236" s="10">
        <f t="shared" si="105"/>
        <v>528.75000000000023</v>
      </c>
      <c r="T236" s="14"/>
      <c r="U236" s="7"/>
      <c r="V236" s="8">
        <f t="shared" si="106"/>
        <v>0.44861111110076296</v>
      </c>
      <c r="W236" s="7">
        <f t="shared" si="107"/>
        <v>192</v>
      </c>
      <c r="X236" s="10">
        <f t="shared" si="108"/>
        <v>102.75000000000023</v>
      </c>
      <c r="Y236" s="14"/>
      <c r="Z236" s="7"/>
      <c r="AA236" s="8">
        <f>IF(IF(Z236,1,0),IF(IF(MOD((AA235+TIME(0,E236,0)),1)&gt;D$1,1,0),IF(IF(MOD((AA235+TIME(0,E236,0)),1)&lt;D$4,1,0),AA235+TIME(0,E236,0),(MOD(AA235+TIME(0,E236,0),1)-D$4)+D$1),"Under"),AA235)</f>
        <v>0.46111111110480507</v>
      </c>
      <c r="AB236" s="10">
        <f>IF(Z236,AB235+E236,AB235)</f>
        <v>635.5</v>
      </c>
      <c r="AC236" s="10">
        <f>IF(Z236,AC235-E236,AC235)</f>
        <v>85.250000000000227</v>
      </c>
      <c r="AD236" s="14"/>
      <c r="AE236" s="7"/>
      <c r="AF236" s="8">
        <f>IF(IF(AE236,1,0),IF(IF(MOD((AF235+TIME(0,E236,0)),1)&gt;D$1,1,0),IF(IF(MOD((AF235+TIME(0,E236,0)),1)&lt;D$4,1,0),AF235+TIME(0,E236,0),(MOD(AF235+TIME(0,E236,0),1)-D$4)+D$1),"Under"),AF235)</f>
        <v>0.43194444442180807</v>
      </c>
      <c r="AG236" s="7">
        <f>IF(P236,R235+E236,R235)</f>
        <v>192</v>
      </c>
      <c r="AH236" s="10">
        <f>IF(AE236,AH235-E236,AH235)</f>
        <v>128.75000000000023</v>
      </c>
      <c r="AI236" s="14"/>
      <c r="AJ236" s="7"/>
      <c r="AK236" s="8">
        <f>IF(IF(AJ236,1,0),IF(IF(MOD((AK235+TIME(0,E236,0)),1)&gt;D$1,1,0),IF(IF(MOD((AK235+TIME(0,E236,0)),1)&lt;D$4,1,0),AK235+TIME(0,E236,0),(MOD(AK235+TIME(0,E236,0),1)-D$4)+D$1),"Under"),AK235)</f>
        <v>0.4305555555411652</v>
      </c>
      <c r="AL236" s="7">
        <f>IF(AJ236,AL235+E236,AL235)</f>
        <v>590</v>
      </c>
      <c r="AM236" s="10">
        <f>IF(AJ236,AM235-E236,AM235)</f>
        <v>130.75000000000023</v>
      </c>
      <c r="AN236" s="12"/>
      <c r="AO236" s="7"/>
      <c r="AP236" s="15">
        <f>IF(IF(AO236,1,0),IF(IF(MOD((AP235+TIME(0,E236,0)),1)&gt;D$1,1,0),IF(IF(MOD((AP235+TIME(0,E236,0)),1)&lt;D$4,1,0),AP235+TIME(0,E236,0),(MOD(AP235+TIME(0,E236,0),1)-D$4)+D$1),"Under"),AP235)</f>
        <v>0.40486111111515322</v>
      </c>
      <c r="AQ236" s="7">
        <f>IF(AO236,AQ235+E236,AQ235)</f>
        <v>553</v>
      </c>
      <c r="AR236" s="10">
        <f>IF(AO236,AR235-E236,AR235)</f>
        <v>167.75000000000023</v>
      </c>
      <c r="AS236" s="12"/>
      <c r="AT236" s="7"/>
      <c r="AU236" s="8">
        <f>IF(IF(AT236,1,0),IF(IF(MOD((AU235+TIME(0,E236,0)),1)&gt;D$1,1,0),IF(IF(MOD((AU235+TIME(0,E236,0)),1)&lt;D$4,1,0),AU235+TIME(0,E236,0),(MOD(AU235+TIME(0,E236,0),1)-D$4)+D$1),"Under"),AU235)</f>
        <v>0.43819444444864825</v>
      </c>
      <c r="AV236" s="7">
        <f>IF(AT236,AV235+E236,AV235)</f>
        <v>601</v>
      </c>
      <c r="AW236" s="7">
        <f>IF(AT236,AW235-E236,AW235)</f>
        <v>119.75000000000023</v>
      </c>
      <c r="AY236" s="10"/>
      <c r="AZ236" s="8">
        <f>IF(IF(AY236,1,0),IF(IF(MOD((AZ235+TIME(0,E236,0)),1)&gt;D$1,1,0),IF(IF(MOD((AZ235+TIME(0,E236,0)),1)&lt;D$4,1,0),AZ235+TIME(0,E236,0),(MOD(AZ235+TIME(0,E236,0),1)-D$4)+D$1),"Under"),AZ235)</f>
        <v>0.44027777775934529</v>
      </c>
      <c r="BA236" s="7">
        <f>IF(AY236,BA235+E236,BA235)</f>
        <v>604</v>
      </c>
      <c r="BB236" s="10">
        <f>IF(AY236,BB235-E236,BB235)</f>
        <v>116.75000000000023</v>
      </c>
      <c r="BC236"/>
      <c r="BD236" s="10"/>
      <c r="BE236" s="8">
        <f>IF(IF(BD236,1,0),IF(IF(MOD((BE235+TIME(0,E236,0)),1)&gt;D$1,1,0),IF(IF(MOD((BE235+TIME(0,E236,0)),1)&lt;D$4,1,0),BE235+TIME(0,E236,0),(MOD(BE235+TIME(0,E236,0),1)-D$4)+D$1),"Under"),BE235)</f>
        <v>0.3479166666471023</v>
      </c>
      <c r="BF236" s="18">
        <f>IF(BD236,BF235+E236,BF235)</f>
        <v>471</v>
      </c>
      <c r="BG236" s="10">
        <f>IF(BD236,BG235-E236,BG235)</f>
        <v>249.75000000000023</v>
      </c>
    </row>
    <row r="237" spans="1:59" x14ac:dyDescent="0.25">
      <c r="A237" s="17">
        <f>'St5 Input'!A222</f>
        <v>1</v>
      </c>
      <c r="B237" s="17">
        <f>'St5 Input'!B222</f>
        <v>1280</v>
      </c>
      <c r="C237" s="17" t="str">
        <f>'St5 Input'!C222</f>
        <v xml:space="preserve"> tack C/S sidewall </v>
      </c>
      <c r="D237" s="20">
        <f>'St5 Input'!D222</f>
        <v>52</v>
      </c>
      <c r="E237" s="20">
        <f t="shared" si="109"/>
        <v>26</v>
      </c>
      <c r="F237" s="10">
        <f>K237+P237+U237+AE237+AJ237+Z237+AO237+AT237+AY237+BD237</f>
        <v>2</v>
      </c>
      <c r="G237" s="20" t="str">
        <f>'St5 Input'!F222</f>
        <v xml:space="preserve"> Heath;Leon</v>
      </c>
      <c r="H237" s="19" t="str">
        <f>'St5 Input'!G222</f>
        <v xml:space="preserve"> </v>
      </c>
      <c r="I237" s="8"/>
      <c r="K237" s="10">
        <v>1</v>
      </c>
      <c r="L237" s="8">
        <f t="shared" si="100"/>
        <v>42690.495833333334</v>
      </c>
      <c r="M237" s="10">
        <f t="shared" si="101"/>
        <v>206</v>
      </c>
      <c r="N237" s="10">
        <f t="shared" si="102"/>
        <v>514.75000000000023</v>
      </c>
      <c r="O237" s="12"/>
      <c r="P237" s="10">
        <v>1</v>
      </c>
      <c r="Q237" s="8">
        <f t="shared" si="103"/>
        <v>42690.504166666658</v>
      </c>
      <c r="R237" s="10">
        <f t="shared" si="104"/>
        <v>218</v>
      </c>
      <c r="S237" s="10">
        <f t="shared" si="105"/>
        <v>502.75000000000023</v>
      </c>
      <c r="T237" s="14"/>
      <c r="U237" s="7"/>
      <c r="V237" s="8">
        <f t="shared" si="106"/>
        <v>0.44861111110076296</v>
      </c>
      <c r="W237" s="7">
        <f t="shared" si="107"/>
        <v>218</v>
      </c>
      <c r="X237" s="10">
        <f t="shared" si="108"/>
        <v>102.75000000000023</v>
      </c>
      <c r="Y237" s="14"/>
      <c r="Z237" s="7"/>
      <c r="AA237" s="8">
        <f>IF(IF(Z237,1,0),IF(IF(MOD((AA236+TIME(0,E237,0)),1)&gt;D$1,1,0),IF(IF(MOD((AA236+TIME(0,E237,0)),1)&lt;D$4,1,0),AA236+TIME(0,E237,0),(MOD(AA236+TIME(0,E237,0),1)-D$4)+D$1),"Under"),AA236)</f>
        <v>0.46111111110480507</v>
      </c>
      <c r="AB237" s="10">
        <f>IF(Z237,AB236+E237,AB236)</f>
        <v>635.5</v>
      </c>
      <c r="AC237" s="10">
        <f>IF(Z237,AC236-E237,AC236)</f>
        <v>85.250000000000227</v>
      </c>
      <c r="AD237" s="14"/>
      <c r="AE237" s="7"/>
      <c r="AF237" s="8">
        <f>IF(IF(AE237,1,0),IF(IF(MOD((AF236+TIME(0,E237,0)),1)&gt;D$1,1,0),IF(IF(MOD((AF236+TIME(0,E237,0)),1)&lt;D$4,1,0),AF236+TIME(0,E237,0),(MOD(AF236+TIME(0,E237,0),1)-D$4)+D$1),"Under"),AF236)</f>
        <v>0.43194444442180807</v>
      </c>
      <c r="AG237" s="7">
        <f>IF(P237,R236+E237,R236)</f>
        <v>218</v>
      </c>
      <c r="AH237" s="10">
        <f>IF(AE237,AH236-E237,AH236)</f>
        <v>128.75000000000023</v>
      </c>
      <c r="AI237" s="14"/>
      <c r="AJ237" s="7"/>
      <c r="AK237" s="8">
        <f>IF(IF(AJ237,1,0),IF(IF(MOD((AK236+TIME(0,E237,0)),1)&gt;D$1,1,0),IF(IF(MOD((AK236+TIME(0,E237,0)),1)&lt;D$4,1,0),AK236+TIME(0,E237,0),(MOD(AK236+TIME(0,E237,0),1)-D$4)+D$1),"Under"),AK236)</f>
        <v>0.4305555555411652</v>
      </c>
      <c r="AL237" s="7">
        <f>IF(AJ237,AL236+E237,AL236)</f>
        <v>590</v>
      </c>
      <c r="AM237" s="10">
        <f>IF(AJ237,AM236-E237,AM236)</f>
        <v>130.75000000000023</v>
      </c>
      <c r="AN237" s="12"/>
      <c r="AO237" s="7"/>
      <c r="AP237" s="15">
        <f>IF(IF(AO237,1,0),IF(IF(MOD((AP236+TIME(0,E237,0)),1)&gt;D$1,1,0),IF(IF(MOD((AP236+TIME(0,E237,0)),1)&lt;D$4,1,0),AP236+TIME(0,E237,0),(MOD(AP236+TIME(0,E237,0),1)-D$4)+D$1),"Under"),AP236)</f>
        <v>0.40486111111515322</v>
      </c>
      <c r="AQ237" s="7">
        <f>IF(AO237,AQ236+E237,AQ236)</f>
        <v>553</v>
      </c>
      <c r="AR237" s="10">
        <f>IF(AO237,AR236-E237,AR236)</f>
        <v>167.75000000000023</v>
      </c>
      <c r="AS237" s="12"/>
      <c r="AT237" s="7"/>
      <c r="AU237" s="8">
        <f>IF(IF(AT237,1,0),IF(IF(MOD((AU236+TIME(0,E237,0)),1)&gt;D$1,1,0),IF(IF(MOD((AU236+TIME(0,E237,0)),1)&lt;D$4,1,0),AU236+TIME(0,E237,0),(MOD(AU236+TIME(0,E237,0),1)-D$4)+D$1),"Under"),AU236)</f>
        <v>0.43819444444864825</v>
      </c>
      <c r="AV237" s="7">
        <f>IF(AT237,AV236+E237,AV236)</f>
        <v>601</v>
      </c>
      <c r="AW237" s="7">
        <f>IF(AT237,AW236-E237,AW236)</f>
        <v>119.75000000000023</v>
      </c>
      <c r="AY237" s="10"/>
      <c r="AZ237" s="8">
        <f>IF(IF(AY237,1,0),IF(IF(MOD((AZ236+TIME(0,E237,0)),1)&gt;D$1,1,0),IF(IF(MOD((AZ236+TIME(0,E237,0)),1)&lt;D$4,1,0),AZ236+TIME(0,E237,0),(MOD(AZ236+TIME(0,E237,0),1)-D$4)+D$1),"Under"),AZ236)</f>
        <v>0.44027777775934529</v>
      </c>
      <c r="BA237" s="7">
        <f>IF(AY237,BA236+E237,BA236)</f>
        <v>604</v>
      </c>
      <c r="BB237" s="10">
        <f>IF(AY237,BB236-E237,BB236)</f>
        <v>116.75000000000023</v>
      </c>
      <c r="BC237"/>
      <c r="BD237" s="10"/>
      <c r="BE237" s="8">
        <f>IF(IF(BD237,1,0),IF(IF(MOD((BE236+TIME(0,E237,0)),1)&gt;D$1,1,0),IF(IF(MOD((BE236+TIME(0,E237,0)),1)&lt;D$4,1,0),BE236+TIME(0,E237,0),(MOD(BE236+TIME(0,E237,0),1)-D$4)+D$1),"Under"),BE236)</f>
        <v>0.3479166666471023</v>
      </c>
      <c r="BF237" s="18">
        <f>IF(BD237,BF236+E237,BF236)</f>
        <v>471</v>
      </c>
      <c r="BG237" s="10">
        <f>IF(BD237,BG236-E237,BG236)</f>
        <v>249.75000000000023</v>
      </c>
    </row>
    <row r="238" spans="1:59" x14ac:dyDescent="0.25">
      <c r="A238" s="17">
        <f>'St5 Input'!A223</f>
        <v>1</v>
      </c>
      <c r="B238" s="17">
        <f>'St5 Input'!B223</f>
        <v>1290</v>
      </c>
      <c r="C238" s="17" t="str">
        <f>'St5 Input'!C223</f>
        <v xml:space="preserve"> weld C/S sidewall</v>
      </c>
      <c r="D238" s="20">
        <f>'St5 Input'!D223</f>
        <v>42</v>
      </c>
      <c r="E238" s="20">
        <f t="shared" si="109"/>
        <v>21</v>
      </c>
      <c r="F238" s="10">
        <f>K238+P238+U238+AE238+AJ238+Z238+AO238+AT238+AY238+BD238</f>
        <v>2</v>
      </c>
      <c r="G238" s="20" t="str">
        <f>'St5 Input'!F223</f>
        <v xml:space="preserve"> Heath;Leon</v>
      </c>
      <c r="H238" s="19" t="str">
        <f>'St5 Input'!G223</f>
        <v xml:space="preserve"> </v>
      </c>
      <c r="I238" s="8"/>
      <c r="K238" s="10">
        <v>1</v>
      </c>
      <c r="L238" s="8">
        <f t="shared" si="100"/>
        <v>42690.510416666664</v>
      </c>
      <c r="M238" s="10">
        <f t="shared" si="101"/>
        <v>227</v>
      </c>
      <c r="N238" s="10">
        <f t="shared" si="102"/>
        <v>493.75000000000023</v>
      </c>
      <c r="O238" s="12"/>
      <c r="P238" s="10">
        <v>1</v>
      </c>
      <c r="Q238" s="8">
        <f t="shared" si="103"/>
        <v>42690.518749999988</v>
      </c>
      <c r="R238" s="10">
        <f t="shared" si="104"/>
        <v>239</v>
      </c>
      <c r="S238" s="10">
        <f t="shared" si="105"/>
        <v>481.75000000000023</v>
      </c>
      <c r="T238" s="14"/>
      <c r="U238" s="7"/>
      <c r="V238" s="8">
        <f t="shared" si="106"/>
        <v>0.44861111110076296</v>
      </c>
      <c r="W238" s="7">
        <f t="shared" si="107"/>
        <v>239</v>
      </c>
      <c r="X238" s="10">
        <f t="shared" si="108"/>
        <v>102.75000000000023</v>
      </c>
      <c r="Y238" s="14"/>
      <c r="Z238" s="7"/>
      <c r="AA238" s="8">
        <f>IF(IF(Z238,1,0),IF(IF(MOD((AA237+TIME(0,E238,0)),1)&gt;D$1,1,0),IF(IF(MOD((AA237+TIME(0,E238,0)),1)&lt;D$4,1,0),AA237+TIME(0,E238,0),(MOD(AA237+TIME(0,E238,0),1)-D$4)+D$1),"Under"),AA237)</f>
        <v>0.46111111110480507</v>
      </c>
      <c r="AB238" s="10">
        <f>IF(Z238,AB237+E238,AB237)</f>
        <v>635.5</v>
      </c>
      <c r="AC238" s="10">
        <f>IF(Z238,AC237-E238,AC237)</f>
        <v>85.250000000000227</v>
      </c>
      <c r="AD238" s="14"/>
      <c r="AE238" s="7"/>
      <c r="AF238" s="8">
        <f>IF(IF(AE238,1,0),IF(IF(MOD((AF237+TIME(0,E238,0)),1)&gt;D$1,1,0),IF(IF(MOD((AF237+TIME(0,E238,0)),1)&lt;D$4,1,0),AF237+TIME(0,E238,0),(MOD(AF237+TIME(0,E238,0),1)-D$4)+D$1),"Under"),AF237)</f>
        <v>0.43194444442180807</v>
      </c>
      <c r="AG238" s="7">
        <f>IF(P238,R237+E238,R237)</f>
        <v>239</v>
      </c>
      <c r="AH238" s="10">
        <f>IF(AE238,AH237-E238,AH237)</f>
        <v>128.75000000000023</v>
      </c>
      <c r="AI238" s="14"/>
      <c r="AJ238" s="7"/>
      <c r="AK238" s="8">
        <f>IF(IF(AJ238,1,0),IF(IF(MOD((AK237+TIME(0,E238,0)),1)&gt;D$1,1,0),IF(IF(MOD((AK237+TIME(0,E238,0)),1)&lt;D$4,1,0),AK237+TIME(0,E238,0),(MOD(AK237+TIME(0,E238,0),1)-D$4)+D$1),"Under"),AK237)</f>
        <v>0.4305555555411652</v>
      </c>
      <c r="AL238" s="7">
        <f>IF(AJ238,AL237+E238,AL237)</f>
        <v>590</v>
      </c>
      <c r="AM238" s="10">
        <f>IF(AJ238,AM237-E238,AM237)</f>
        <v>130.75000000000023</v>
      </c>
      <c r="AN238" s="12"/>
      <c r="AO238" s="7"/>
      <c r="AP238" s="15">
        <f>IF(IF(AO238,1,0),IF(IF(MOD((AP237+TIME(0,E238,0)),1)&gt;D$1,1,0),IF(IF(MOD((AP237+TIME(0,E238,0)),1)&lt;D$4,1,0),AP237+TIME(0,E238,0),(MOD(AP237+TIME(0,E238,0),1)-D$4)+D$1),"Under"),AP237)</f>
        <v>0.40486111111515322</v>
      </c>
      <c r="AQ238" s="7">
        <f>IF(AO238,AQ237+E238,AQ237)</f>
        <v>553</v>
      </c>
      <c r="AR238" s="10">
        <f>IF(AO238,AR237-E238,AR237)</f>
        <v>167.75000000000023</v>
      </c>
      <c r="AS238" s="12"/>
      <c r="AT238" s="7"/>
      <c r="AU238" s="8">
        <f>IF(IF(AT238,1,0),IF(IF(MOD((AU237+TIME(0,E238,0)),1)&gt;D$1,1,0),IF(IF(MOD((AU237+TIME(0,E238,0)),1)&lt;D$4,1,0),AU237+TIME(0,E238,0),(MOD(AU237+TIME(0,E238,0),1)-D$4)+D$1),"Under"),AU237)</f>
        <v>0.43819444444864825</v>
      </c>
      <c r="AV238" s="7">
        <f>IF(AT238,AV237+E238,AV237)</f>
        <v>601</v>
      </c>
      <c r="AW238" s="7">
        <f>IF(AT238,AW237-E238,AW237)</f>
        <v>119.75000000000023</v>
      </c>
      <c r="AY238" s="10"/>
      <c r="AZ238" s="8">
        <f>IF(IF(AY238,1,0),IF(IF(MOD((AZ237+TIME(0,E238,0)),1)&gt;D$1,1,0),IF(IF(MOD((AZ237+TIME(0,E238,0)),1)&lt;D$4,1,0),AZ237+TIME(0,E238,0),(MOD(AZ237+TIME(0,E238,0),1)-D$4)+D$1),"Under"),AZ237)</f>
        <v>0.44027777775934529</v>
      </c>
      <c r="BA238" s="7">
        <f>IF(AY238,BA237+E238,BA237)</f>
        <v>604</v>
      </c>
      <c r="BB238" s="10">
        <f>IF(AY238,BB237-E238,BB237)</f>
        <v>116.75000000000023</v>
      </c>
      <c r="BC238"/>
      <c r="BD238" s="10"/>
      <c r="BE238" s="8">
        <f>IF(IF(BD238,1,0),IF(IF(MOD((BE237+TIME(0,E238,0)),1)&gt;D$1,1,0),IF(IF(MOD((BE237+TIME(0,E238,0)),1)&lt;D$4,1,0),BE237+TIME(0,E238,0),(MOD(BE237+TIME(0,E238,0),1)-D$4)+D$1),"Under"),BE237)</f>
        <v>0.3479166666471023</v>
      </c>
      <c r="BF238" s="18">
        <f>IF(BD238,BF237+E238,BF237)</f>
        <v>471</v>
      </c>
      <c r="BG238" s="10">
        <f>IF(BD238,BG237-E238,BG237)</f>
        <v>249.75000000000023</v>
      </c>
    </row>
    <row r="239" spans="1:59" x14ac:dyDescent="0.25">
      <c r="A239" s="17">
        <f>'St5 Input'!A224</f>
        <v>1</v>
      </c>
      <c r="B239" s="17">
        <f>'St5 Input'!B224</f>
        <v>1310</v>
      </c>
      <c r="C239" s="17" t="str">
        <f>'St5 Input'!C224</f>
        <v xml:space="preserve"> Grind; tape; flip; weld; grind C/S sidewall</v>
      </c>
      <c r="D239" s="20">
        <f>'St5 Input'!D224</f>
        <v>28</v>
      </c>
      <c r="E239" s="20">
        <f t="shared" si="109"/>
        <v>14</v>
      </c>
      <c r="F239" s="10">
        <f>K239+P239+U239+AE239+AJ239+Z239+AO239+AT239+AY239+BD239</f>
        <v>2</v>
      </c>
      <c r="G239" s="20" t="str">
        <f>'St5 Input'!F224</f>
        <v xml:space="preserve"> Heath;Leon</v>
      </c>
      <c r="H239" s="19" t="str">
        <f>'St5 Input'!G224</f>
        <v xml:space="preserve"> </v>
      </c>
      <c r="I239" s="8"/>
      <c r="K239" s="10">
        <v>1</v>
      </c>
      <c r="L239" s="8">
        <f t="shared" si="100"/>
        <v>42690.520138888889</v>
      </c>
      <c r="M239" s="10">
        <f t="shared" si="101"/>
        <v>241</v>
      </c>
      <c r="N239" s="10">
        <f t="shared" si="102"/>
        <v>479.75000000000023</v>
      </c>
      <c r="O239" s="12"/>
      <c r="P239" s="10">
        <v>1</v>
      </c>
      <c r="Q239" s="8">
        <f t="shared" si="103"/>
        <v>42690.528472222213</v>
      </c>
      <c r="R239" s="10">
        <f t="shared" si="104"/>
        <v>253</v>
      </c>
      <c r="S239" s="10">
        <f t="shared" si="105"/>
        <v>467.75000000000023</v>
      </c>
      <c r="T239" s="14"/>
      <c r="U239" s="7"/>
      <c r="V239" s="8">
        <f t="shared" si="106"/>
        <v>0.44861111110076296</v>
      </c>
      <c r="W239" s="7">
        <f t="shared" si="107"/>
        <v>253</v>
      </c>
      <c r="X239" s="10">
        <f t="shared" si="108"/>
        <v>102.75000000000023</v>
      </c>
      <c r="Y239" s="14"/>
      <c r="Z239" s="7"/>
      <c r="AA239" s="8">
        <f>IF(IF(Z239,1,0),IF(IF(MOD((AA238+TIME(0,E239,0)),1)&gt;D$1,1,0),IF(IF(MOD((AA238+TIME(0,E239,0)),1)&lt;D$4,1,0),AA238+TIME(0,E239,0),(MOD(AA238+TIME(0,E239,0),1)-D$4)+D$1),"Under"),AA238)</f>
        <v>0.46111111110480507</v>
      </c>
      <c r="AB239" s="10">
        <f>IF(Z239,AB238+E239,AB238)</f>
        <v>635.5</v>
      </c>
      <c r="AC239" s="10">
        <f>IF(Z239,AC238-E239,AC238)</f>
        <v>85.250000000000227</v>
      </c>
      <c r="AD239" s="14"/>
      <c r="AE239" s="7"/>
      <c r="AF239" s="8">
        <f>IF(IF(AE239,1,0),IF(IF(MOD((AF238+TIME(0,E239,0)),1)&gt;D$1,1,0),IF(IF(MOD((AF238+TIME(0,E239,0)),1)&lt;D$4,1,0),AF238+TIME(0,E239,0),(MOD(AF238+TIME(0,E239,0),1)-D$4)+D$1),"Under"),AF238)</f>
        <v>0.43194444442180807</v>
      </c>
      <c r="AG239" s="7">
        <f>IF(P239,R238+E239,R238)</f>
        <v>253</v>
      </c>
      <c r="AH239" s="10">
        <f>IF(AE239,AH238-E239,AH238)</f>
        <v>128.75000000000023</v>
      </c>
      <c r="AI239" s="14"/>
      <c r="AJ239" s="7"/>
      <c r="AK239" s="8">
        <f>IF(IF(AJ239,1,0),IF(IF(MOD((AK238+TIME(0,E239,0)),1)&gt;D$1,1,0),IF(IF(MOD((AK238+TIME(0,E239,0)),1)&lt;D$4,1,0),AK238+TIME(0,E239,0),(MOD(AK238+TIME(0,E239,0),1)-D$4)+D$1),"Under"),AK238)</f>
        <v>0.4305555555411652</v>
      </c>
      <c r="AL239" s="7">
        <f>IF(AJ239,AL238+E239,AL238)</f>
        <v>590</v>
      </c>
      <c r="AM239" s="10">
        <f>IF(AJ239,AM238-E239,AM238)</f>
        <v>130.75000000000023</v>
      </c>
      <c r="AN239" s="12"/>
      <c r="AO239" s="7"/>
      <c r="AP239" s="15">
        <f>IF(IF(AO239,1,0),IF(IF(MOD((AP238+TIME(0,E239,0)),1)&gt;D$1,1,0),IF(IF(MOD((AP238+TIME(0,E239,0)),1)&lt;D$4,1,0),AP238+TIME(0,E239,0),(MOD(AP238+TIME(0,E239,0),1)-D$4)+D$1),"Under"),AP238)</f>
        <v>0.40486111111515322</v>
      </c>
      <c r="AQ239" s="7">
        <f>IF(AO239,AQ238+E239,AQ238)</f>
        <v>553</v>
      </c>
      <c r="AR239" s="10">
        <f>IF(AO239,AR238-E239,AR238)</f>
        <v>167.75000000000023</v>
      </c>
      <c r="AS239" s="12"/>
      <c r="AT239" s="7"/>
      <c r="AU239" s="8">
        <f>IF(IF(AT239,1,0),IF(IF(MOD((AU238+TIME(0,E239,0)),1)&gt;D$1,1,0),IF(IF(MOD((AU238+TIME(0,E239,0)),1)&lt;D$4,1,0),AU238+TIME(0,E239,0),(MOD(AU238+TIME(0,E239,0),1)-D$4)+D$1),"Under"),AU238)</f>
        <v>0.43819444444864825</v>
      </c>
      <c r="AV239" s="7">
        <f>IF(AT239,AV238+E239,AV238)</f>
        <v>601</v>
      </c>
      <c r="AW239" s="7">
        <f>IF(AT239,AW238-E239,AW238)</f>
        <v>119.75000000000023</v>
      </c>
      <c r="AY239" s="10"/>
      <c r="AZ239" s="8">
        <f>IF(IF(AY239,1,0),IF(IF(MOD((AZ238+TIME(0,E239,0)),1)&gt;D$1,1,0),IF(IF(MOD((AZ238+TIME(0,E239,0)),1)&lt;D$4,1,0),AZ238+TIME(0,E239,0),(MOD(AZ238+TIME(0,E239,0),1)-D$4)+D$1),"Under"),AZ238)</f>
        <v>0.44027777775934529</v>
      </c>
      <c r="BA239" s="7">
        <f>IF(AY239,BA238+E239,BA238)</f>
        <v>604</v>
      </c>
      <c r="BB239" s="10">
        <f>IF(AY239,BB238-E239,BB238)</f>
        <v>116.75000000000023</v>
      </c>
      <c r="BC239"/>
      <c r="BD239" s="10"/>
      <c r="BE239" s="8">
        <f>IF(IF(BD239,1,0),IF(IF(MOD((BE238+TIME(0,E239,0)),1)&gt;D$1,1,0),IF(IF(MOD((BE238+TIME(0,E239,0)),1)&lt;D$4,1,0),BE238+TIME(0,E239,0),(MOD(BE238+TIME(0,E239,0),1)-D$4)+D$1),"Under"),BE238)</f>
        <v>0.3479166666471023</v>
      </c>
      <c r="BF239" s="18">
        <f>IF(BD239,BF238+E239,BF238)</f>
        <v>471</v>
      </c>
      <c r="BG239" s="10">
        <f>IF(BD239,BG238-E239,BG238)</f>
        <v>249.75000000000023</v>
      </c>
    </row>
    <row r="240" spans="1:59" x14ac:dyDescent="0.25">
      <c r="A240" s="17">
        <f>'St5 Input'!A225</f>
        <v>1</v>
      </c>
      <c r="B240" s="17">
        <f>'St5 Input'!B225</f>
        <v>1320</v>
      </c>
      <c r="C240" s="17" t="str">
        <f>'St5 Input'!C225</f>
        <v xml:space="preserve"> Lay Out R/S Sidewall</v>
      </c>
      <c r="D240" s="20">
        <f>'St5 Input'!D225</f>
        <v>90</v>
      </c>
      <c r="E240" s="20">
        <f t="shared" si="109"/>
        <v>45</v>
      </c>
      <c r="F240" s="10">
        <f>K240+P240+U240+AE240+AJ240+Z240+AO240+AT240+AY240+BD240</f>
        <v>2</v>
      </c>
      <c r="G240" s="20" t="str">
        <f>'St5 Input'!F225</f>
        <v xml:space="preserve"> Heath;Leon</v>
      </c>
      <c r="H240" s="19" t="str">
        <f>'St5 Input'!G225</f>
        <v xml:space="preserve"> </v>
      </c>
      <c r="I240" s="8"/>
      <c r="K240" s="10">
        <v>1</v>
      </c>
      <c r="L240" s="8">
        <f t="shared" si="100"/>
        <v>0.21805555555571718</v>
      </c>
      <c r="M240" s="10">
        <f t="shared" si="101"/>
        <v>286</v>
      </c>
      <c r="N240" s="10">
        <f t="shared" si="102"/>
        <v>434.75000000000023</v>
      </c>
      <c r="O240" s="12"/>
      <c r="P240" s="10">
        <v>1</v>
      </c>
      <c r="Q240" s="8">
        <f t="shared" si="103"/>
        <v>0.2263888888798343</v>
      </c>
      <c r="R240" s="10">
        <f t="shared" si="104"/>
        <v>298</v>
      </c>
      <c r="S240" s="10">
        <f t="shared" si="105"/>
        <v>422.75000000000023</v>
      </c>
      <c r="T240" s="14"/>
      <c r="U240" s="7"/>
      <c r="V240" s="8">
        <f t="shared" si="106"/>
        <v>0.44861111110076296</v>
      </c>
      <c r="W240" s="7">
        <f t="shared" si="107"/>
        <v>298</v>
      </c>
      <c r="X240" s="10">
        <f t="shared" si="108"/>
        <v>102.75000000000023</v>
      </c>
      <c r="Y240" s="14"/>
      <c r="Z240" s="7"/>
      <c r="AA240" s="8">
        <f>IF(IF(Z240,1,0),IF(IF(MOD((AA239+TIME(0,E240,0)),1)&gt;D$1,1,0),IF(IF(MOD((AA239+TIME(0,E240,0)),1)&lt;D$4,1,0),AA239+TIME(0,E240,0),(MOD(AA239+TIME(0,E240,0),1)-D$4)+D$1),"Under"),AA239)</f>
        <v>0.46111111110480507</v>
      </c>
      <c r="AB240" s="10">
        <f>IF(Z240,AB239+E240,AB239)</f>
        <v>635.5</v>
      </c>
      <c r="AC240" s="10">
        <f>IF(Z240,AC239-E240,AC239)</f>
        <v>85.250000000000227</v>
      </c>
      <c r="AD240" s="14"/>
      <c r="AE240" s="7"/>
      <c r="AF240" s="8">
        <f>IF(IF(AE240,1,0),IF(IF(MOD((AF239+TIME(0,E240,0)),1)&gt;D$1,1,0),IF(IF(MOD((AF239+TIME(0,E240,0)),1)&lt;D$4,1,0),AF239+TIME(0,E240,0),(MOD(AF239+TIME(0,E240,0),1)-D$4)+D$1),"Under"),AF239)</f>
        <v>0.43194444442180807</v>
      </c>
      <c r="AG240" s="7">
        <f>IF(P240,R239+E240,R239)</f>
        <v>298</v>
      </c>
      <c r="AH240" s="10">
        <f>IF(AE240,AH239-E240,AH239)</f>
        <v>128.75000000000023</v>
      </c>
      <c r="AI240" s="14"/>
      <c r="AJ240" s="7"/>
      <c r="AK240" s="8">
        <f>IF(IF(AJ240,1,0),IF(IF(MOD((AK239+TIME(0,E240,0)),1)&gt;D$1,1,0),IF(IF(MOD((AK239+TIME(0,E240,0)),1)&lt;D$4,1,0),AK239+TIME(0,E240,0),(MOD(AK239+TIME(0,E240,0),1)-D$4)+D$1),"Under"),AK239)</f>
        <v>0.4305555555411652</v>
      </c>
      <c r="AL240" s="7">
        <f>IF(AJ240,AL239+E240,AL239)</f>
        <v>590</v>
      </c>
      <c r="AM240" s="10">
        <f>IF(AJ240,AM239-E240,AM239)</f>
        <v>130.75000000000023</v>
      </c>
      <c r="AN240" s="12"/>
      <c r="AO240" s="7"/>
      <c r="AP240" s="15">
        <f>IF(IF(AO240,1,0),IF(IF(MOD((AP239+TIME(0,E240,0)),1)&gt;D$1,1,0),IF(IF(MOD((AP239+TIME(0,E240,0)),1)&lt;D$4,1,0),AP239+TIME(0,E240,0),(MOD(AP239+TIME(0,E240,0),1)-D$4)+D$1),"Under"),AP239)</f>
        <v>0.40486111111515322</v>
      </c>
      <c r="AQ240" s="7">
        <f>IF(AO240,AQ239+E240,AQ239)</f>
        <v>553</v>
      </c>
      <c r="AR240" s="10">
        <f>IF(AO240,AR239-E240,AR239)</f>
        <v>167.75000000000023</v>
      </c>
      <c r="AS240" s="12"/>
      <c r="AT240" s="7"/>
      <c r="AU240" s="8">
        <f>IF(IF(AT240,1,0),IF(IF(MOD((AU239+TIME(0,E240,0)),1)&gt;D$1,1,0),IF(IF(MOD((AU239+TIME(0,E240,0)),1)&lt;D$4,1,0),AU239+TIME(0,E240,0),(MOD(AU239+TIME(0,E240,0),1)-D$4)+D$1),"Under"),AU239)</f>
        <v>0.43819444444864825</v>
      </c>
      <c r="AV240" s="7">
        <f>IF(AT240,AV239+E240,AV239)</f>
        <v>601</v>
      </c>
      <c r="AW240" s="7">
        <f>IF(AT240,AW239-E240,AW239)</f>
        <v>119.75000000000023</v>
      </c>
      <c r="AY240" s="10"/>
      <c r="AZ240" s="8">
        <f>IF(IF(AY240,1,0),IF(IF(MOD((AZ239+TIME(0,E240,0)),1)&gt;D$1,1,0),IF(IF(MOD((AZ239+TIME(0,E240,0)),1)&lt;D$4,1,0),AZ239+TIME(0,E240,0),(MOD(AZ239+TIME(0,E240,0),1)-D$4)+D$1),"Under"),AZ239)</f>
        <v>0.44027777775934529</v>
      </c>
      <c r="BA240" s="7">
        <f>IF(AY240,BA239+E240,BA239)</f>
        <v>604</v>
      </c>
      <c r="BB240" s="10">
        <f>IF(AY240,BB239-E240,BB239)</f>
        <v>116.75000000000023</v>
      </c>
      <c r="BC240"/>
      <c r="BD240" s="10"/>
      <c r="BE240" s="8">
        <f>IF(IF(BD240,1,0),IF(IF(MOD((BE239+TIME(0,E240,0)),1)&gt;D$1,1,0),IF(IF(MOD((BE239+TIME(0,E240,0)),1)&lt;D$4,1,0),BE239+TIME(0,E240,0),(MOD(BE239+TIME(0,E240,0),1)-D$4)+D$1),"Under"),BE239)</f>
        <v>0.3479166666471023</v>
      </c>
      <c r="BF240" s="18">
        <f>IF(BD240,BF239+E240,BF239)</f>
        <v>471</v>
      </c>
      <c r="BG240" s="10">
        <f>IF(BD240,BG239-E240,BG239)</f>
        <v>249.75000000000023</v>
      </c>
    </row>
    <row r="241" spans="1:59" x14ac:dyDescent="0.25">
      <c r="A241" s="17">
        <f>'St5 Input'!A226</f>
        <v>1</v>
      </c>
      <c r="B241" s="17">
        <f>'St5 Input'!B226</f>
        <v>1350</v>
      </c>
      <c r="C241" s="17" t="str">
        <f>'St5 Input'!C226</f>
        <v xml:space="preserve"> Happijac - Rear</v>
      </c>
      <c r="D241" s="20">
        <f>'St5 Input'!D226</f>
        <v>5</v>
      </c>
      <c r="E241" s="20">
        <f t="shared" si="109"/>
        <v>2.5</v>
      </c>
      <c r="F241" s="10">
        <f>K241+P241+U241+AE241+AJ241+Z241+AO241+AT241+AY241+BD241</f>
        <v>2</v>
      </c>
      <c r="G241" s="20" t="str">
        <f>'St5 Input'!F226</f>
        <v xml:space="preserve"> </v>
      </c>
      <c r="H241" s="19" t="str">
        <f>'St5 Input'!G226</f>
        <v xml:space="preserve"> </v>
      </c>
      <c r="I241" s="8"/>
      <c r="K241" s="10">
        <v>1</v>
      </c>
      <c r="L241" s="8">
        <f t="shared" si="100"/>
        <v>0.21944444444460606</v>
      </c>
      <c r="M241" s="10">
        <f t="shared" si="101"/>
        <v>288.5</v>
      </c>
      <c r="N241" s="10">
        <f t="shared" si="102"/>
        <v>432.25000000000023</v>
      </c>
      <c r="O241" s="12"/>
      <c r="P241" s="10">
        <v>1</v>
      </c>
      <c r="Q241" s="8">
        <f t="shared" si="103"/>
        <v>0.22777777776872318</v>
      </c>
      <c r="R241" s="10">
        <f t="shared" si="104"/>
        <v>300.5</v>
      </c>
      <c r="S241" s="10">
        <f t="shared" si="105"/>
        <v>420.25000000000023</v>
      </c>
      <c r="T241" s="14"/>
      <c r="U241" s="7"/>
      <c r="V241" s="8">
        <f t="shared" si="106"/>
        <v>0.44861111110076296</v>
      </c>
      <c r="W241" s="7">
        <f t="shared" si="107"/>
        <v>300.5</v>
      </c>
      <c r="X241" s="10">
        <f t="shared" si="108"/>
        <v>102.75000000000023</v>
      </c>
      <c r="Y241" s="14"/>
      <c r="Z241" s="7"/>
      <c r="AA241" s="8">
        <f>IF(IF(Z241,1,0),IF(IF(MOD((AA240+TIME(0,E241,0)),1)&gt;D$1,1,0),IF(IF(MOD((AA240+TIME(0,E241,0)),1)&lt;D$4,1,0),AA240+TIME(0,E241,0),(MOD(AA240+TIME(0,E241,0),1)-D$4)+D$1),"Under"),AA240)</f>
        <v>0.46111111110480507</v>
      </c>
      <c r="AB241" s="10">
        <f>IF(Z241,AB240+E241,AB240)</f>
        <v>635.5</v>
      </c>
      <c r="AC241" s="10">
        <f>IF(Z241,AC240-E241,AC240)</f>
        <v>85.250000000000227</v>
      </c>
      <c r="AD241" s="14"/>
      <c r="AE241" s="7"/>
      <c r="AF241" s="8">
        <f>IF(IF(AE241,1,0),IF(IF(MOD((AF240+TIME(0,E241,0)),1)&gt;D$1,1,0),IF(IF(MOD((AF240+TIME(0,E241,0)),1)&lt;D$4,1,0),AF240+TIME(0,E241,0),(MOD(AF240+TIME(0,E241,0),1)-D$4)+D$1),"Under"),AF240)</f>
        <v>0.43194444442180807</v>
      </c>
      <c r="AG241" s="7">
        <f>IF(P241,R240+E241,R240)</f>
        <v>300.5</v>
      </c>
      <c r="AH241" s="10">
        <f>IF(AE241,AH240-E241,AH240)</f>
        <v>128.75000000000023</v>
      </c>
      <c r="AI241" s="14"/>
      <c r="AJ241" s="7"/>
      <c r="AK241" s="8">
        <f>IF(IF(AJ241,1,0),IF(IF(MOD((AK240+TIME(0,E241,0)),1)&gt;D$1,1,0),IF(IF(MOD((AK240+TIME(0,E241,0)),1)&lt;D$4,1,0),AK240+TIME(0,E241,0),(MOD(AK240+TIME(0,E241,0),1)-D$4)+D$1),"Under"),AK240)</f>
        <v>0.4305555555411652</v>
      </c>
      <c r="AL241" s="7">
        <f>IF(AJ241,AL240+E241,AL240)</f>
        <v>590</v>
      </c>
      <c r="AM241" s="10">
        <f>IF(AJ241,AM240-E241,AM240)</f>
        <v>130.75000000000023</v>
      </c>
      <c r="AN241" s="12"/>
      <c r="AO241" s="7"/>
      <c r="AP241" s="15">
        <f>IF(IF(AO241,1,0),IF(IF(MOD((AP240+TIME(0,E241,0)),1)&gt;D$1,1,0),IF(IF(MOD((AP240+TIME(0,E241,0)),1)&lt;D$4,1,0),AP240+TIME(0,E241,0),(MOD(AP240+TIME(0,E241,0),1)-D$4)+D$1),"Under"),AP240)</f>
        <v>0.40486111111515322</v>
      </c>
      <c r="AQ241" s="7">
        <f>IF(AO241,AQ240+E241,AQ240)</f>
        <v>553</v>
      </c>
      <c r="AR241" s="10">
        <f>IF(AO241,AR240-E241,AR240)</f>
        <v>167.75000000000023</v>
      </c>
      <c r="AS241" s="12"/>
      <c r="AT241" s="7"/>
      <c r="AU241" s="8">
        <f>IF(IF(AT241,1,0),IF(IF(MOD((AU240+TIME(0,E241,0)),1)&gt;D$1,1,0),IF(IF(MOD((AU240+TIME(0,E241,0)),1)&lt;D$4,1,0),AU240+TIME(0,E241,0),(MOD(AU240+TIME(0,E241,0),1)-D$4)+D$1),"Under"),AU240)</f>
        <v>0.43819444444864825</v>
      </c>
      <c r="AV241" s="7">
        <f>IF(AT241,AV240+E241,AV240)</f>
        <v>601</v>
      </c>
      <c r="AW241" s="7">
        <f>IF(AT241,AW240-E241,AW240)</f>
        <v>119.75000000000023</v>
      </c>
      <c r="AY241" s="10"/>
      <c r="AZ241" s="8">
        <f>IF(IF(AY241,1,0),IF(IF(MOD((AZ240+TIME(0,E241,0)),1)&gt;D$1,1,0),IF(IF(MOD((AZ240+TIME(0,E241,0)),1)&lt;D$4,1,0),AZ240+TIME(0,E241,0),(MOD(AZ240+TIME(0,E241,0),1)-D$4)+D$1),"Under"),AZ240)</f>
        <v>0.44027777775934529</v>
      </c>
      <c r="BA241" s="7">
        <f>IF(AY241,BA240+E241,BA240)</f>
        <v>604</v>
      </c>
      <c r="BB241" s="10">
        <f>IF(AY241,BB240-E241,BB240)</f>
        <v>116.75000000000023</v>
      </c>
      <c r="BC241"/>
      <c r="BD241" s="10"/>
      <c r="BE241" s="8">
        <f>IF(IF(BD241,1,0),IF(IF(MOD((BE240+TIME(0,E241,0)),1)&gt;D$1,1,0),IF(IF(MOD((BE240+TIME(0,E241,0)),1)&lt;D$4,1,0),BE240+TIME(0,E241,0),(MOD(BE240+TIME(0,E241,0),1)-D$4)+D$1),"Under"),BE240)</f>
        <v>0.3479166666471023</v>
      </c>
      <c r="BF241" s="18">
        <f>IF(BD241,BF240+E241,BF240)</f>
        <v>471</v>
      </c>
      <c r="BG241" s="10">
        <f>IF(BD241,BG240-E241,BG240)</f>
        <v>249.75000000000023</v>
      </c>
    </row>
    <row r="242" spans="1:59" x14ac:dyDescent="0.25">
      <c r="A242" s="17">
        <f>'St5 Input'!A227</f>
        <v>1</v>
      </c>
      <c r="B242" s="17">
        <f>'St5 Input'!B227</f>
        <v>1370</v>
      </c>
      <c r="C242" s="17" t="str">
        <f>'St5 Input'!C227</f>
        <v xml:space="preserve"> Sofa - RS - Rear </v>
      </c>
      <c r="D242" s="20">
        <f>'St5 Input'!D227</f>
        <v>3</v>
      </c>
      <c r="E242" s="20">
        <f t="shared" si="109"/>
        <v>1.5</v>
      </c>
      <c r="F242" s="10">
        <f>K242+P242+U242+AE242+AJ242+Z242+AO242+AT242+AY242+BD242</f>
        <v>2</v>
      </c>
      <c r="G242" s="20" t="str">
        <f>'St5 Input'!F227</f>
        <v xml:space="preserve"> </v>
      </c>
      <c r="H242" s="19" t="str">
        <f>'St5 Input'!G227</f>
        <v xml:space="preserve"> </v>
      </c>
      <c r="I242" s="8"/>
      <c r="K242" s="10">
        <v>1</v>
      </c>
      <c r="L242" s="8">
        <f t="shared" si="100"/>
        <v>0.2201388888890505</v>
      </c>
      <c r="M242" s="10">
        <f t="shared" si="101"/>
        <v>290</v>
      </c>
      <c r="N242" s="10">
        <f t="shared" si="102"/>
        <v>430.75000000000023</v>
      </c>
      <c r="O242" s="12"/>
      <c r="P242" s="10">
        <v>1</v>
      </c>
      <c r="Q242" s="8">
        <f t="shared" si="103"/>
        <v>0.22847222221316763</v>
      </c>
      <c r="R242" s="10">
        <f t="shared" si="104"/>
        <v>302</v>
      </c>
      <c r="S242" s="10">
        <f t="shared" si="105"/>
        <v>418.75000000000023</v>
      </c>
      <c r="T242" s="14"/>
      <c r="U242" s="7"/>
      <c r="V242" s="8">
        <f t="shared" si="106"/>
        <v>0.44861111110076296</v>
      </c>
      <c r="W242" s="7">
        <f t="shared" si="107"/>
        <v>302</v>
      </c>
      <c r="X242" s="10">
        <f t="shared" si="108"/>
        <v>102.75000000000023</v>
      </c>
      <c r="Y242" s="14"/>
      <c r="Z242" s="7"/>
      <c r="AA242" s="8">
        <f>IF(IF(Z242,1,0),IF(IF(MOD((AA241+TIME(0,E242,0)),1)&gt;D$1,1,0),IF(IF(MOD((AA241+TIME(0,E242,0)),1)&lt;D$4,1,0),AA241+TIME(0,E242,0),(MOD(AA241+TIME(0,E242,0),1)-D$4)+D$1),"Under"),AA241)</f>
        <v>0.46111111110480507</v>
      </c>
      <c r="AB242" s="10">
        <f>IF(Z242,AB241+E242,AB241)</f>
        <v>635.5</v>
      </c>
      <c r="AC242" s="10">
        <f>IF(Z242,AC241-E242,AC241)</f>
        <v>85.250000000000227</v>
      </c>
      <c r="AD242" s="14"/>
      <c r="AE242" s="7"/>
      <c r="AF242" s="8">
        <f>IF(IF(AE242,1,0),IF(IF(MOD((AF241+TIME(0,E242,0)),1)&gt;D$1,1,0),IF(IF(MOD((AF241+TIME(0,E242,0)),1)&lt;D$4,1,0),AF241+TIME(0,E242,0),(MOD(AF241+TIME(0,E242,0),1)-D$4)+D$1),"Under"),AF241)</f>
        <v>0.43194444442180807</v>
      </c>
      <c r="AG242" s="7">
        <f>IF(P242,R241+E242,R241)</f>
        <v>302</v>
      </c>
      <c r="AH242" s="10">
        <f>IF(AE242,AH241-E242,AH241)</f>
        <v>128.75000000000023</v>
      </c>
      <c r="AI242" s="14"/>
      <c r="AJ242" s="7"/>
      <c r="AK242" s="8">
        <f>IF(IF(AJ242,1,0),IF(IF(MOD((AK241+TIME(0,E242,0)),1)&gt;D$1,1,0),IF(IF(MOD((AK241+TIME(0,E242,0)),1)&lt;D$4,1,0),AK241+TIME(0,E242,0),(MOD(AK241+TIME(0,E242,0),1)-D$4)+D$1),"Under"),AK241)</f>
        <v>0.4305555555411652</v>
      </c>
      <c r="AL242" s="7">
        <f>IF(AJ242,AL241+E242,AL241)</f>
        <v>590</v>
      </c>
      <c r="AM242" s="10">
        <f>IF(AJ242,AM241-E242,AM241)</f>
        <v>130.75000000000023</v>
      </c>
      <c r="AN242" s="12"/>
      <c r="AO242" s="7"/>
      <c r="AP242" s="15">
        <f>IF(IF(AO242,1,0),IF(IF(MOD((AP241+TIME(0,E242,0)),1)&gt;D$1,1,0),IF(IF(MOD((AP241+TIME(0,E242,0)),1)&lt;D$4,1,0),AP241+TIME(0,E242,0),(MOD(AP241+TIME(0,E242,0),1)-D$4)+D$1),"Under"),AP241)</f>
        <v>0.40486111111515322</v>
      </c>
      <c r="AQ242" s="7">
        <f>IF(AO242,AQ241+E242,AQ241)</f>
        <v>553</v>
      </c>
      <c r="AR242" s="10">
        <f>IF(AO242,AR241-E242,AR241)</f>
        <v>167.75000000000023</v>
      </c>
      <c r="AS242" s="12"/>
      <c r="AT242" s="7"/>
      <c r="AU242" s="8">
        <f>IF(IF(AT242,1,0),IF(IF(MOD((AU241+TIME(0,E242,0)),1)&gt;D$1,1,0),IF(IF(MOD((AU241+TIME(0,E242,0)),1)&lt;D$4,1,0),AU241+TIME(0,E242,0),(MOD(AU241+TIME(0,E242,0),1)-D$4)+D$1),"Under"),AU241)</f>
        <v>0.43819444444864825</v>
      </c>
      <c r="AV242" s="7">
        <f>IF(AT242,AV241+E242,AV241)</f>
        <v>601</v>
      </c>
      <c r="AW242" s="7">
        <f>IF(AT242,AW241-E242,AW241)</f>
        <v>119.75000000000023</v>
      </c>
      <c r="AY242" s="10"/>
      <c r="AZ242" s="8">
        <f>IF(IF(AY242,1,0),IF(IF(MOD((AZ241+TIME(0,E242,0)),1)&gt;D$1,1,0),IF(IF(MOD((AZ241+TIME(0,E242,0)),1)&lt;D$4,1,0),AZ241+TIME(0,E242,0),(MOD(AZ241+TIME(0,E242,0),1)-D$4)+D$1),"Under"),AZ241)</f>
        <v>0.44027777775934529</v>
      </c>
      <c r="BA242" s="7">
        <f>IF(AY242,BA241+E242,BA241)</f>
        <v>604</v>
      </c>
      <c r="BB242" s="10">
        <f>IF(AY242,BB241-E242,BB241)</f>
        <v>116.75000000000023</v>
      </c>
      <c r="BC242"/>
      <c r="BD242" s="10"/>
      <c r="BE242" s="8">
        <f>IF(IF(BD242,1,0),IF(IF(MOD((BE241+TIME(0,E242,0)),1)&gt;D$1,1,0),IF(IF(MOD((BE241+TIME(0,E242,0)),1)&lt;D$4,1,0),BE241+TIME(0,E242,0),(MOD(BE241+TIME(0,E242,0),1)-D$4)+D$1),"Under"),BE241)</f>
        <v>0.3479166666471023</v>
      </c>
      <c r="BF242" s="18">
        <f>IF(BD242,BF241+E242,BF241)</f>
        <v>471</v>
      </c>
      <c r="BG242" s="10">
        <f>IF(BD242,BG241-E242,BG241)</f>
        <v>249.75000000000023</v>
      </c>
    </row>
    <row r="243" spans="1:59" x14ac:dyDescent="0.25">
      <c r="A243" s="17">
        <f>'St5 Input'!A228</f>
        <v>1</v>
      </c>
      <c r="B243" s="17">
        <f>'St5 Input'!B228</f>
        <v>1410</v>
      </c>
      <c r="C243" s="17" t="str">
        <f>'St5 Input'!C228</f>
        <v xml:space="preserve"> tack R/S sidewall </v>
      </c>
      <c r="D243" s="20">
        <f>'St5 Input'!D228</f>
        <v>20</v>
      </c>
      <c r="E243" s="20">
        <f t="shared" si="109"/>
        <v>10</v>
      </c>
      <c r="F243" s="10">
        <f>K243+P243+U243+AE243+AJ243+Z243+AO243+AT243+AY243+BD243</f>
        <v>2</v>
      </c>
      <c r="G243" s="20" t="str">
        <f>'St5 Input'!F228</f>
        <v xml:space="preserve"> Heath;Leon</v>
      </c>
      <c r="H243" s="19" t="str">
        <f>'St5 Input'!G228</f>
        <v xml:space="preserve"> </v>
      </c>
      <c r="I243" s="8"/>
      <c r="K243" s="10">
        <v>1</v>
      </c>
      <c r="L243" s="8">
        <f t="shared" si="100"/>
        <v>0.22708333333349495</v>
      </c>
      <c r="M243" s="10">
        <f t="shared" si="101"/>
        <v>300</v>
      </c>
      <c r="N243" s="10">
        <f t="shared" si="102"/>
        <v>420.75000000000023</v>
      </c>
      <c r="O243" s="12"/>
      <c r="P243" s="10">
        <v>1</v>
      </c>
      <c r="Q243" s="8">
        <f t="shared" si="103"/>
        <v>0.23541666665761207</v>
      </c>
      <c r="R243" s="10">
        <f t="shared" si="104"/>
        <v>312</v>
      </c>
      <c r="S243" s="10">
        <f t="shared" si="105"/>
        <v>408.75000000000023</v>
      </c>
      <c r="T243" s="14"/>
      <c r="U243" s="7"/>
      <c r="V243" s="8">
        <f t="shared" si="106"/>
        <v>0.44861111110076296</v>
      </c>
      <c r="W243" s="7">
        <f t="shared" si="107"/>
        <v>312</v>
      </c>
      <c r="X243" s="10">
        <f t="shared" si="108"/>
        <v>102.75000000000023</v>
      </c>
      <c r="Y243" s="14"/>
      <c r="Z243" s="7"/>
      <c r="AA243" s="8">
        <f>IF(IF(Z243,1,0),IF(IF(MOD((AA242+TIME(0,E243,0)),1)&gt;D$1,1,0),IF(IF(MOD((AA242+TIME(0,E243,0)),1)&lt;D$4,1,0),AA242+TIME(0,E243,0),(MOD(AA242+TIME(0,E243,0),1)-D$4)+D$1),"Under"),AA242)</f>
        <v>0.46111111110480507</v>
      </c>
      <c r="AB243" s="10">
        <f>IF(Z243,AB242+E243,AB242)</f>
        <v>635.5</v>
      </c>
      <c r="AC243" s="10">
        <f>IF(Z243,AC242-E243,AC242)</f>
        <v>85.250000000000227</v>
      </c>
      <c r="AD243" s="14"/>
      <c r="AE243" s="7"/>
      <c r="AF243" s="8">
        <f>IF(IF(AE243,1,0),IF(IF(MOD((AF242+TIME(0,E243,0)),1)&gt;D$1,1,0),IF(IF(MOD((AF242+TIME(0,E243,0)),1)&lt;D$4,1,0),AF242+TIME(0,E243,0),(MOD(AF242+TIME(0,E243,0),1)-D$4)+D$1),"Under"),AF242)</f>
        <v>0.43194444442180807</v>
      </c>
      <c r="AG243" s="7">
        <f>IF(P243,R242+E243,R242)</f>
        <v>312</v>
      </c>
      <c r="AH243" s="10">
        <f>IF(AE243,AH242-E243,AH242)</f>
        <v>128.75000000000023</v>
      </c>
      <c r="AI243" s="14"/>
      <c r="AJ243" s="7"/>
      <c r="AK243" s="8">
        <f>IF(IF(AJ243,1,0),IF(IF(MOD((AK242+TIME(0,E243,0)),1)&gt;D$1,1,0),IF(IF(MOD((AK242+TIME(0,E243,0)),1)&lt;D$4,1,0),AK242+TIME(0,E243,0),(MOD(AK242+TIME(0,E243,0),1)-D$4)+D$1),"Under"),AK242)</f>
        <v>0.4305555555411652</v>
      </c>
      <c r="AL243" s="7">
        <f>IF(AJ243,AL242+E243,AL242)</f>
        <v>590</v>
      </c>
      <c r="AM243" s="10">
        <f>IF(AJ243,AM242-E243,AM242)</f>
        <v>130.75000000000023</v>
      </c>
      <c r="AN243" s="12"/>
      <c r="AO243" s="7"/>
      <c r="AP243" s="15">
        <f>IF(IF(AO243,1,0),IF(IF(MOD((AP242+TIME(0,E243,0)),1)&gt;D$1,1,0),IF(IF(MOD((AP242+TIME(0,E243,0)),1)&lt;D$4,1,0),AP242+TIME(0,E243,0),(MOD(AP242+TIME(0,E243,0),1)-D$4)+D$1),"Under"),AP242)</f>
        <v>0.40486111111515322</v>
      </c>
      <c r="AQ243" s="7">
        <f>IF(AO243,AQ242+E243,AQ242)</f>
        <v>553</v>
      </c>
      <c r="AR243" s="10">
        <f>IF(AO243,AR242-E243,AR242)</f>
        <v>167.75000000000023</v>
      </c>
      <c r="AS243" s="12"/>
      <c r="AT243" s="7"/>
      <c r="AU243" s="8">
        <f>IF(IF(AT243,1,0),IF(IF(MOD((AU242+TIME(0,E243,0)),1)&gt;D$1,1,0),IF(IF(MOD((AU242+TIME(0,E243,0)),1)&lt;D$4,1,0),AU242+TIME(0,E243,0),(MOD(AU242+TIME(0,E243,0),1)-D$4)+D$1),"Under"),AU242)</f>
        <v>0.43819444444864825</v>
      </c>
      <c r="AV243" s="7">
        <f>IF(AT243,AV242+E243,AV242)</f>
        <v>601</v>
      </c>
      <c r="AW243" s="7">
        <f>IF(AT243,AW242-E243,AW242)</f>
        <v>119.75000000000023</v>
      </c>
      <c r="AY243" s="10"/>
      <c r="AZ243" s="8">
        <f>IF(IF(AY243,1,0),IF(IF(MOD((AZ242+TIME(0,E243,0)),1)&gt;D$1,1,0),IF(IF(MOD((AZ242+TIME(0,E243,0)),1)&lt;D$4,1,0),AZ242+TIME(0,E243,0),(MOD(AZ242+TIME(0,E243,0),1)-D$4)+D$1),"Under"),AZ242)</f>
        <v>0.44027777775934529</v>
      </c>
      <c r="BA243" s="7">
        <f>IF(AY243,BA242+E243,BA242)</f>
        <v>604</v>
      </c>
      <c r="BB243" s="10">
        <f>IF(AY243,BB242-E243,BB242)</f>
        <v>116.75000000000023</v>
      </c>
      <c r="BC243"/>
      <c r="BD243" s="10"/>
      <c r="BE243" s="8">
        <f>IF(IF(BD243,1,0),IF(IF(MOD((BE242+TIME(0,E243,0)),1)&gt;D$1,1,0),IF(IF(MOD((BE242+TIME(0,E243,0)),1)&lt;D$4,1,0),BE242+TIME(0,E243,0),(MOD(BE242+TIME(0,E243,0),1)-D$4)+D$1),"Under"),BE242)</f>
        <v>0.3479166666471023</v>
      </c>
      <c r="BF243" s="18">
        <f>IF(BD243,BF242+E243,BF242)</f>
        <v>471</v>
      </c>
      <c r="BG243" s="10">
        <f>IF(BD243,BG242-E243,BG242)</f>
        <v>249.75000000000023</v>
      </c>
    </row>
    <row r="244" spans="1:59" x14ac:dyDescent="0.25">
      <c r="A244" s="17">
        <f>'St5 Input'!A229</f>
        <v>1</v>
      </c>
      <c r="B244" s="17">
        <f>'St5 Input'!B229</f>
        <v>1420</v>
      </c>
      <c r="C244" s="17" t="str">
        <f>'St5 Input'!C229</f>
        <v xml:space="preserve"> weld R/S sidewall</v>
      </c>
      <c r="D244" s="20">
        <f>'St5 Input'!D229</f>
        <v>60</v>
      </c>
      <c r="E244" s="20">
        <f t="shared" si="109"/>
        <v>30</v>
      </c>
      <c r="F244" s="10">
        <f>K244+P244+U244+AE244+AJ244+Z244+AO244+AT244+AY244+BD244</f>
        <v>2</v>
      </c>
      <c r="G244" s="20" t="str">
        <f>'St5 Input'!F229</f>
        <v xml:space="preserve"> Heath;Leon</v>
      </c>
      <c r="H244" s="19" t="str">
        <f>'St5 Input'!G229</f>
        <v xml:space="preserve"> </v>
      </c>
      <c r="I244" s="8"/>
      <c r="K244" s="10">
        <v>1</v>
      </c>
      <c r="L244" s="8">
        <f t="shared" si="100"/>
        <v>0.24791666666682829</v>
      </c>
      <c r="M244" s="10">
        <f t="shared" si="101"/>
        <v>330</v>
      </c>
      <c r="N244" s="10">
        <f t="shared" si="102"/>
        <v>390.75000000000023</v>
      </c>
      <c r="O244" s="12"/>
      <c r="P244" s="10">
        <v>1</v>
      </c>
      <c r="Q244" s="8">
        <f t="shared" si="103"/>
        <v>0.25624999999094539</v>
      </c>
      <c r="R244" s="10">
        <f t="shared" si="104"/>
        <v>342</v>
      </c>
      <c r="S244" s="10">
        <f t="shared" si="105"/>
        <v>378.75000000000023</v>
      </c>
      <c r="T244" s="14"/>
      <c r="U244" s="7"/>
      <c r="V244" s="8">
        <f t="shared" si="106"/>
        <v>0.44861111110076296</v>
      </c>
      <c r="W244" s="7">
        <f t="shared" si="107"/>
        <v>342</v>
      </c>
      <c r="X244" s="10">
        <f t="shared" si="108"/>
        <v>102.75000000000023</v>
      </c>
      <c r="Y244" s="14"/>
      <c r="Z244" s="7"/>
      <c r="AA244" s="8">
        <f>IF(IF(Z244,1,0),IF(IF(MOD((AA243+TIME(0,E244,0)),1)&gt;D$1,1,0),IF(IF(MOD((AA243+TIME(0,E244,0)),1)&lt;D$4,1,0),AA243+TIME(0,E244,0),(MOD(AA243+TIME(0,E244,0),1)-D$4)+D$1),"Under"),AA243)</f>
        <v>0.46111111110480507</v>
      </c>
      <c r="AB244" s="10">
        <f>IF(Z244,AB243+E244,AB243)</f>
        <v>635.5</v>
      </c>
      <c r="AC244" s="10">
        <f>IF(Z244,AC243-E244,AC243)</f>
        <v>85.250000000000227</v>
      </c>
      <c r="AD244" s="14"/>
      <c r="AE244" s="7"/>
      <c r="AF244" s="8">
        <f>IF(IF(AE244,1,0),IF(IF(MOD((AF243+TIME(0,E244,0)),1)&gt;D$1,1,0),IF(IF(MOD((AF243+TIME(0,E244,0)),1)&lt;D$4,1,0),AF243+TIME(0,E244,0),(MOD(AF243+TIME(0,E244,0),1)-D$4)+D$1),"Under"),AF243)</f>
        <v>0.43194444442180807</v>
      </c>
      <c r="AG244" s="7">
        <f>IF(P244,R243+E244,R243)</f>
        <v>342</v>
      </c>
      <c r="AH244" s="10">
        <f>IF(AE244,AH243-E244,AH243)</f>
        <v>128.75000000000023</v>
      </c>
      <c r="AI244" s="14"/>
      <c r="AJ244" s="7"/>
      <c r="AK244" s="8">
        <f>IF(IF(AJ244,1,0),IF(IF(MOD((AK243+TIME(0,E244,0)),1)&gt;D$1,1,0),IF(IF(MOD((AK243+TIME(0,E244,0)),1)&lt;D$4,1,0),AK243+TIME(0,E244,0),(MOD(AK243+TIME(0,E244,0),1)-D$4)+D$1),"Under"),AK243)</f>
        <v>0.4305555555411652</v>
      </c>
      <c r="AL244" s="7">
        <f>IF(AJ244,AL243+E244,AL243)</f>
        <v>590</v>
      </c>
      <c r="AM244" s="10">
        <f>IF(AJ244,AM243-E244,AM243)</f>
        <v>130.75000000000023</v>
      </c>
      <c r="AN244" s="12"/>
      <c r="AO244" s="7"/>
      <c r="AP244" s="15">
        <f>IF(IF(AO244,1,0),IF(IF(MOD((AP243+TIME(0,E244,0)),1)&gt;D$1,1,0),IF(IF(MOD((AP243+TIME(0,E244,0)),1)&lt;D$4,1,0),AP243+TIME(0,E244,0),(MOD(AP243+TIME(0,E244,0),1)-D$4)+D$1),"Under"),AP243)</f>
        <v>0.40486111111515322</v>
      </c>
      <c r="AQ244" s="7">
        <f>IF(AO244,AQ243+E244,AQ243)</f>
        <v>553</v>
      </c>
      <c r="AR244" s="10">
        <f>IF(AO244,AR243-E244,AR243)</f>
        <v>167.75000000000023</v>
      </c>
      <c r="AS244" s="12"/>
      <c r="AT244" s="7"/>
      <c r="AU244" s="8">
        <f>IF(IF(AT244,1,0),IF(IF(MOD((AU243+TIME(0,E244,0)),1)&gt;D$1,1,0),IF(IF(MOD((AU243+TIME(0,E244,0)),1)&lt;D$4,1,0),AU243+TIME(0,E244,0),(MOD(AU243+TIME(0,E244,0),1)-D$4)+D$1),"Under"),AU243)</f>
        <v>0.43819444444864825</v>
      </c>
      <c r="AV244" s="7">
        <f>IF(AT244,AV243+E244,AV243)</f>
        <v>601</v>
      </c>
      <c r="AW244" s="7">
        <f>IF(AT244,AW243-E244,AW243)</f>
        <v>119.75000000000023</v>
      </c>
      <c r="AY244" s="10"/>
      <c r="AZ244" s="8">
        <f>IF(IF(AY244,1,0),IF(IF(MOD((AZ243+TIME(0,E244,0)),1)&gt;D$1,1,0),IF(IF(MOD((AZ243+TIME(0,E244,0)),1)&lt;D$4,1,0),AZ243+TIME(0,E244,0),(MOD(AZ243+TIME(0,E244,0),1)-D$4)+D$1),"Under"),AZ243)</f>
        <v>0.44027777775934529</v>
      </c>
      <c r="BA244" s="7">
        <f>IF(AY244,BA243+E244,BA243)</f>
        <v>604</v>
      </c>
      <c r="BB244" s="10">
        <f>IF(AY244,BB243-E244,BB243)</f>
        <v>116.75000000000023</v>
      </c>
      <c r="BC244"/>
      <c r="BD244" s="10"/>
      <c r="BE244" s="8">
        <f>IF(IF(BD244,1,0),IF(IF(MOD((BE243+TIME(0,E244,0)),1)&gt;D$1,1,0),IF(IF(MOD((BE243+TIME(0,E244,0)),1)&lt;D$4,1,0),BE243+TIME(0,E244,0),(MOD(BE243+TIME(0,E244,0),1)-D$4)+D$1),"Under"),BE243)</f>
        <v>0.3479166666471023</v>
      </c>
      <c r="BF244" s="18">
        <f>IF(BD244,BF243+E244,BF243)</f>
        <v>471</v>
      </c>
      <c r="BG244" s="10">
        <f>IF(BD244,BG243-E244,BG243)</f>
        <v>249.75000000000023</v>
      </c>
    </row>
    <row r="245" spans="1:59" x14ac:dyDescent="0.25">
      <c r="A245" s="17">
        <f>'St5 Input'!A230</f>
        <v>1</v>
      </c>
      <c r="B245" s="17">
        <f>'St5 Input'!B230</f>
        <v>1440</v>
      </c>
      <c r="C245" s="17" t="str">
        <f>'St5 Input'!C230</f>
        <v xml:space="preserve"> Grind; tape; flip; weld; grind R/S sidewall</v>
      </c>
      <c r="D245" s="20">
        <f>'St5 Input'!D230</f>
        <v>28</v>
      </c>
      <c r="E245" s="20">
        <f t="shared" si="109"/>
        <v>14</v>
      </c>
      <c r="F245" s="10">
        <f>K245+P245+U245+AE245+AJ245+Z245+AO245+AT245+AY245+BD245</f>
        <v>2</v>
      </c>
      <c r="G245" s="20" t="str">
        <f>'St5 Input'!F230</f>
        <v xml:space="preserve"> Heath;Leon</v>
      </c>
      <c r="H245" s="19" t="str">
        <f>'St5 Input'!G230</f>
        <v xml:space="preserve"> </v>
      </c>
      <c r="I245" s="8"/>
      <c r="K245" s="10">
        <v>1</v>
      </c>
      <c r="L245" s="8">
        <f t="shared" si="100"/>
        <v>0.25763888888905051</v>
      </c>
      <c r="M245" s="10">
        <f t="shared" si="101"/>
        <v>344</v>
      </c>
      <c r="N245" s="10">
        <f t="shared" si="102"/>
        <v>376.75000000000023</v>
      </c>
      <c r="O245" s="12"/>
      <c r="P245" s="10">
        <v>1</v>
      </c>
      <c r="Q245" s="8">
        <f t="shared" si="103"/>
        <v>0.26597222221316763</v>
      </c>
      <c r="R245" s="10">
        <f t="shared" si="104"/>
        <v>356</v>
      </c>
      <c r="S245" s="10">
        <f t="shared" si="105"/>
        <v>364.75000000000023</v>
      </c>
      <c r="T245" s="14"/>
      <c r="U245" s="7"/>
      <c r="V245" s="8">
        <f t="shared" si="106"/>
        <v>0.44861111110076296</v>
      </c>
      <c r="W245" s="7">
        <f t="shared" si="107"/>
        <v>356</v>
      </c>
      <c r="X245" s="10">
        <f t="shared" si="108"/>
        <v>102.75000000000023</v>
      </c>
      <c r="Y245" s="14"/>
      <c r="Z245" s="7"/>
      <c r="AA245" s="8">
        <f>IF(IF(Z245,1,0),IF(IF(MOD((AA244+TIME(0,E245,0)),1)&gt;D$1,1,0),IF(IF(MOD((AA244+TIME(0,E245,0)),1)&lt;D$4,1,0),AA244+TIME(0,E245,0),(MOD(AA244+TIME(0,E245,0),1)-D$4)+D$1),"Under"),AA244)</f>
        <v>0.46111111110480507</v>
      </c>
      <c r="AB245" s="10">
        <f>IF(Z245,AB244+E245,AB244)</f>
        <v>635.5</v>
      </c>
      <c r="AC245" s="10">
        <f>IF(Z245,AC244-E245,AC244)</f>
        <v>85.250000000000227</v>
      </c>
      <c r="AD245" s="14"/>
      <c r="AE245" s="7"/>
      <c r="AF245" s="8">
        <f>IF(IF(AE245,1,0),IF(IF(MOD((AF244+TIME(0,E245,0)),1)&gt;D$1,1,0),IF(IF(MOD((AF244+TIME(0,E245,0)),1)&lt;D$4,1,0),AF244+TIME(0,E245,0),(MOD(AF244+TIME(0,E245,0),1)-D$4)+D$1),"Under"),AF244)</f>
        <v>0.43194444442180807</v>
      </c>
      <c r="AG245" s="7">
        <f>IF(P245,R244+E245,R244)</f>
        <v>356</v>
      </c>
      <c r="AH245" s="10">
        <f>IF(AE245,AH244-E245,AH244)</f>
        <v>128.75000000000023</v>
      </c>
      <c r="AI245" s="14"/>
      <c r="AJ245" s="7"/>
      <c r="AK245" s="8">
        <f>IF(IF(AJ245,1,0),IF(IF(MOD((AK244+TIME(0,E245,0)),1)&gt;D$1,1,0),IF(IF(MOD((AK244+TIME(0,E245,0)),1)&lt;D$4,1,0),AK244+TIME(0,E245,0),(MOD(AK244+TIME(0,E245,0),1)-D$4)+D$1),"Under"),AK244)</f>
        <v>0.4305555555411652</v>
      </c>
      <c r="AL245" s="7">
        <f>IF(AJ245,AL244+E245,AL244)</f>
        <v>590</v>
      </c>
      <c r="AM245" s="10">
        <f>IF(AJ245,AM244-E245,AM244)</f>
        <v>130.75000000000023</v>
      </c>
      <c r="AN245" s="12"/>
      <c r="AO245" s="7"/>
      <c r="AP245" s="15">
        <f>IF(IF(AO245,1,0),IF(IF(MOD((AP244+TIME(0,E245,0)),1)&gt;D$1,1,0),IF(IF(MOD((AP244+TIME(0,E245,0)),1)&lt;D$4,1,0),AP244+TIME(0,E245,0),(MOD(AP244+TIME(0,E245,0),1)-D$4)+D$1),"Under"),AP244)</f>
        <v>0.40486111111515322</v>
      </c>
      <c r="AQ245" s="7">
        <f>IF(AO245,AQ244+E245,AQ244)</f>
        <v>553</v>
      </c>
      <c r="AR245" s="10">
        <f>IF(AO245,AR244-E245,AR244)</f>
        <v>167.75000000000023</v>
      </c>
      <c r="AS245" s="12"/>
      <c r="AT245" s="7"/>
      <c r="AU245" s="8">
        <f>IF(IF(AT245,1,0),IF(IF(MOD((AU244+TIME(0,E245,0)),1)&gt;D$1,1,0),IF(IF(MOD((AU244+TIME(0,E245,0)),1)&lt;D$4,1,0),AU244+TIME(0,E245,0),(MOD(AU244+TIME(0,E245,0),1)-D$4)+D$1),"Under"),AU244)</f>
        <v>0.43819444444864825</v>
      </c>
      <c r="AV245" s="7">
        <f>IF(AT245,AV244+E245,AV244)</f>
        <v>601</v>
      </c>
      <c r="AW245" s="7">
        <f>IF(AT245,AW244-E245,AW244)</f>
        <v>119.75000000000023</v>
      </c>
      <c r="AY245" s="10"/>
      <c r="AZ245" s="8">
        <f>IF(IF(AY245,1,0),IF(IF(MOD((AZ244+TIME(0,E245,0)),1)&gt;D$1,1,0),IF(IF(MOD((AZ244+TIME(0,E245,0)),1)&lt;D$4,1,0),AZ244+TIME(0,E245,0),(MOD(AZ244+TIME(0,E245,0),1)-D$4)+D$1),"Under"),AZ244)</f>
        <v>0.44027777775934529</v>
      </c>
      <c r="BA245" s="7">
        <f>IF(AY245,BA244+E245,BA244)</f>
        <v>604</v>
      </c>
      <c r="BB245" s="10">
        <f>IF(AY245,BB244-E245,BB244)</f>
        <v>116.75000000000023</v>
      </c>
      <c r="BC245"/>
      <c r="BD245" s="10"/>
      <c r="BE245" s="8">
        <f>IF(IF(BD245,1,0),IF(IF(MOD((BE244+TIME(0,E245,0)),1)&gt;D$1,1,0),IF(IF(MOD((BE244+TIME(0,E245,0)),1)&lt;D$4,1,0),BE244+TIME(0,E245,0),(MOD(BE244+TIME(0,E245,0),1)-D$4)+D$1),"Under"),BE244)</f>
        <v>0.3479166666471023</v>
      </c>
      <c r="BF245" s="18">
        <f>IF(BD245,BF244+E245,BF244)</f>
        <v>471</v>
      </c>
      <c r="BG245" s="10">
        <f>IF(BD245,BG244-E245,BG244)</f>
        <v>249.75000000000023</v>
      </c>
    </row>
    <row r="246" spans="1:59" x14ac:dyDescent="0.25">
      <c r="A246" s="17">
        <f>'St5 Input'!A231</f>
        <v>1</v>
      </c>
      <c r="B246" s="17">
        <f>'St5 Input'!B231</f>
        <v>1450</v>
      </c>
      <c r="C246" s="17" t="str">
        <f>'St5 Input'!C231</f>
        <v xml:space="preserve"> prep table</v>
      </c>
      <c r="D246" s="20">
        <f>'St5 Input'!D231</f>
        <v>15</v>
      </c>
      <c r="E246" s="20">
        <f t="shared" si="109"/>
        <v>7.5</v>
      </c>
      <c r="F246" s="10">
        <f>K246+P246+U246+AE246+AJ246+Z246+AO246+AT246+AY246+BD246</f>
        <v>2</v>
      </c>
      <c r="G246" s="20" t="str">
        <f>'St5 Input'!F231</f>
        <v xml:space="preserve"> Heath;Leon</v>
      </c>
      <c r="H246" s="19" t="str">
        <f>'St5 Input'!G231</f>
        <v xml:space="preserve"> </v>
      </c>
      <c r="I246" s="8"/>
      <c r="K246" s="10">
        <v>1</v>
      </c>
      <c r="L246" s="8">
        <f t="shared" si="100"/>
        <v>0.2625000000001616</v>
      </c>
      <c r="M246" s="10">
        <f t="shared" si="101"/>
        <v>351.5</v>
      </c>
      <c r="N246" s="10">
        <f t="shared" si="102"/>
        <v>369.25000000000023</v>
      </c>
      <c r="O246" s="12"/>
      <c r="P246" s="10">
        <v>1</v>
      </c>
      <c r="Q246" s="8">
        <f t="shared" si="103"/>
        <v>0.27083333332427872</v>
      </c>
      <c r="R246" s="10">
        <f t="shared" si="104"/>
        <v>363.5</v>
      </c>
      <c r="S246" s="10">
        <f t="shared" si="105"/>
        <v>357.25000000000023</v>
      </c>
      <c r="T246" s="14"/>
      <c r="U246" s="7"/>
      <c r="V246" s="8">
        <f t="shared" si="106"/>
        <v>0.44861111110076296</v>
      </c>
      <c r="W246" s="7">
        <f t="shared" si="107"/>
        <v>363.5</v>
      </c>
      <c r="X246" s="10">
        <f t="shared" si="108"/>
        <v>102.75000000000023</v>
      </c>
      <c r="Y246" s="14"/>
      <c r="Z246" s="7"/>
      <c r="AA246" s="8">
        <f>IF(IF(Z246,1,0),IF(IF(MOD((AA245+TIME(0,E246,0)),1)&gt;D$1,1,0),IF(IF(MOD((AA245+TIME(0,E246,0)),1)&lt;D$4,1,0),AA245+TIME(0,E246,0),(MOD(AA245+TIME(0,E246,0),1)-D$4)+D$1),"Under"),AA245)</f>
        <v>0.46111111110480507</v>
      </c>
      <c r="AB246" s="10">
        <f>IF(Z246,AB245+E246,AB245)</f>
        <v>635.5</v>
      </c>
      <c r="AC246" s="10">
        <f>IF(Z246,AC245-E246,AC245)</f>
        <v>85.250000000000227</v>
      </c>
      <c r="AD246" s="14"/>
      <c r="AE246" s="7"/>
      <c r="AF246" s="8">
        <f>IF(IF(AE246,1,0),IF(IF(MOD((AF245+TIME(0,E246,0)),1)&gt;D$1,1,0),IF(IF(MOD((AF245+TIME(0,E246,0)),1)&lt;D$4,1,0),AF245+TIME(0,E246,0),(MOD(AF245+TIME(0,E246,0),1)-D$4)+D$1),"Under"),AF245)</f>
        <v>0.43194444442180807</v>
      </c>
      <c r="AG246" s="7">
        <f>IF(P246,R245+E246,R245)</f>
        <v>363.5</v>
      </c>
      <c r="AH246" s="10">
        <f>IF(AE246,AH245-E246,AH245)</f>
        <v>128.75000000000023</v>
      </c>
      <c r="AI246" s="14"/>
      <c r="AJ246" s="7"/>
      <c r="AK246" s="8">
        <f>IF(IF(AJ246,1,0),IF(IF(MOD((AK245+TIME(0,E246,0)),1)&gt;D$1,1,0),IF(IF(MOD((AK245+TIME(0,E246,0)),1)&lt;D$4,1,0),AK245+TIME(0,E246,0),(MOD(AK245+TIME(0,E246,0),1)-D$4)+D$1),"Under"),AK245)</f>
        <v>0.4305555555411652</v>
      </c>
      <c r="AL246" s="7">
        <f>IF(AJ246,AL245+E246,AL245)</f>
        <v>590</v>
      </c>
      <c r="AM246" s="10">
        <f>IF(AJ246,AM245-E246,AM245)</f>
        <v>130.75000000000023</v>
      </c>
      <c r="AN246" s="12"/>
      <c r="AO246" s="7"/>
      <c r="AP246" s="15">
        <f>IF(IF(AO246,1,0),IF(IF(MOD((AP245+TIME(0,E246,0)),1)&gt;D$1,1,0),IF(IF(MOD((AP245+TIME(0,E246,0)),1)&lt;D$4,1,0),AP245+TIME(0,E246,0),(MOD(AP245+TIME(0,E246,0),1)-D$4)+D$1),"Under"),AP245)</f>
        <v>0.40486111111515322</v>
      </c>
      <c r="AQ246" s="7">
        <f>IF(AO246,AQ245+E246,AQ245)</f>
        <v>553</v>
      </c>
      <c r="AR246" s="10">
        <f>IF(AO246,AR245-E246,AR245)</f>
        <v>167.75000000000023</v>
      </c>
      <c r="AS246" s="12"/>
      <c r="AT246" s="7"/>
      <c r="AU246" s="8">
        <f>IF(IF(AT246,1,0),IF(IF(MOD((AU245+TIME(0,E246,0)),1)&gt;D$1,1,0),IF(IF(MOD((AU245+TIME(0,E246,0)),1)&lt;D$4,1,0),AU245+TIME(0,E246,0),(MOD(AU245+TIME(0,E246,0),1)-D$4)+D$1),"Under"),AU245)</f>
        <v>0.43819444444864825</v>
      </c>
      <c r="AV246" s="7">
        <f>IF(AT246,AV245+E246,AV245)</f>
        <v>601</v>
      </c>
      <c r="AW246" s="7">
        <f>IF(AT246,AW245-E246,AW245)</f>
        <v>119.75000000000023</v>
      </c>
      <c r="AY246" s="10"/>
      <c r="AZ246" s="8">
        <f>IF(IF(AY246,1,0),IF(IF(MOD((AZ245+TIME(0,E246,0)),1)&gt;D$1,1,0),IF(IF(MOD((AZ245+TIME(0,E246,0)),1)&lt;D$4,1,0),AZ245+TIME(0,E246,0),(MOD(AZ245+TIME(0,E246,0),1)-D$4)+D$1),"Under"),AZ245)</f>
        <v>0.44027777775934529</v>
      </c>
      <c r="BA246" s="7">
        <f>IF(AY246,BA245+E246,BA245)</f>
        <v>604</v>
      </c>
      <c r="BB246" s="10">
        <f>IF(AY246,BB245-E246,BB245)</f>
        <v>116.75000000000023</v>
      </c>
      <c r="BC246"/>
      <c r="BD246" s="10"/>
      <c r="BE246" s="8">
        <f>IF(IF(BD246,1,0),IF(IF(MOD((BE245+TIME(0,E246,0)),1)&gt;D$1,1,0),IF(IF(MOD((BE245+TIME(0,E246,0)),1)&lt;D$4,1,0),BE245+TIME(0,E246,0),(MOD(BE245+TIME(0,E246,0),1)-D$4)+D$1),"Under"),BE245)</f>
        <v>0.3479166666471023</v>
      </c>
      <c r="BF246" s="18">
        <f>IF(BD246,BF245+E246,BF245)</f>
        <v>471</v>
      </c>
      <c r="BG246" s="10">
        <f>IF(BD246,BG245-E246,BG245)</f>
        <v>249.75000000000023</v>
      </c>
    </row>
    <row r="247" spans="1:59" x14ac:dyDescent="0.25">
      <c r="A247" s="17">
        <f>'St5 Input'!A232</f>
        <v>1</v>
      </c>
      <c r="B247" s="17">
        <f>'St5 Input'!B232</f>
        <v>1460</v>
      </c>
      <c r="C247" s="17" t="str">
        <f>'St5 Input'!C232</f>
        <v xml:space="preserve"> Lay Out Frame</v>
      </c>
      <c r="D247" s="20">
        <f>'St5 Input'!D232</f>
        <v>105</v>
      </c>
      <c r="E247" s="20">
        <f t="shared" si="109"/>
        <v>52.5</v>
      </c>
      <c r="F247" s="10">
        <f>K247+P247+U247+AE247+AJ247+Z247+AO247+AT247+AY247+BD247</f>
        <v>2</v>
      </c>
      <c r="G247" s="20" t="str">
        <f>'St5 Input'!F232</f>
        <v xml:space="preserve"> Heath;Leon</v>
      </c>
      <c r="H247" s="19" t="str">
        <f>'St5 Input'!G232</f>
        <v xml:space="preserve"> </v>
      </c>
      <c r="I247" s="8"/>
      <c r="K247" s="10">
        <v>1</v>
      </c>
      <c r="L247" s="8">
        <f t="shared" si="100"/>
        <v>0.2986111111112727</v>
      </c>
      <c r="M247" s="10">
        <f t="shared" si="101"/>
        <v>404</v>
      </c>
      <c r="N247" s="10">
        <f t="shared" si="102"/>
        <v>316.75000000000023</v>
      </c>
      <c r="O247" s="12"/>
      <c r="P247" s="10">
        <v>1</v>
      </c>
      <c r="Q247" s="8">
        <f t="shared" si="103"/>
        <v>0.30694444443538982</v>
      </c>
      <c r="R247" s="10">
        <f t="shared" si="104"/>
        <v>416</v>
      </c>
      <c r="S247" s="10">
        <f t="shared" si="105"/>
        <v>304.75000000000023</v>
      </c>
      <c r="T247" s="14"/>
      <c r="U247" s="7"/>
      <c r="V247" s="8">
        <f t="shared" si="106"/>
        <v>0.44861111110076296</v>
      </c>
      <c r="W247" s="7">
        <f t="shared" si="107"/>
        <v>416</v>
      </c>
      <c r="X247" s="10">
        <f t="shared" si="108"/>
        <v>102.75000000000023</v>
      </c>
      <c r="Y247" s="14"/>
      <c r="Z247" s="7"/>
      <c r="AA247" s="8">
        <f>IF(IF(Z247,1,0),IF(IF(MOD((AA246+TIME(0,E247,0)),1)&gt;D$1,1,0),IF(IF(MOD((AA246+TIME(0,E247,0)),1)&lt;D$4,1,0),AA246+TIME(0,E247,0),(MOD(AA246+TIME(0,E247,0),1)-D$4)+D$1),"Under"),AA246)</f>
        <v>0.46111111110480507</v>
      </c>
      <c r="AB247" s="10">
        <f>IF(Z247,AB246+E247,AB246)</f>
        <v>635.5</v>
      </c>
      <c r="AC247" s="10">
        <f>IF(Z247,AC246-E247,AC246)</f>
        <v>85.250000000000227</v>
      </c>
      <c r="AD247" s="14"/>
      <c r="AE247" s="7"/>
      <c r="AF247" s="8">
        <f>IF(IF(AE247,1,0),IF(IF(MOD((AF246+TIME(0,E247,0)),1)&gt;D$1,1,0),IF(IF(MOD((AF246+TIME(0,E247,0)),1)&lt;D$4,1,0),AF246+TIME(0,E247,0),(MOD(AF246+TIME(0,E247,0),1)-D$4)+D$1),"Under"),AF246)</f>
        <v>0.43194444442180807</v>
      </c>
      <c r="AG247" s="7">
        <f>IF(P247,R246+E247,R246)</f>
        <v>416</v>
      </c>
      <c r="AH247" s="10">
        <f>IF(AE247,AH246-E247,AH246)</f>
        <v>128.75000000000023</v>
      </c>
      <c r="AI247" s="14"/>
      <c r="AJ247" s="7"/>
      <c r="AK247" s="8">
        <f>IF(IF(AJ247,1,0),IF(IF(MOD((AK246+TIME(0,E247,0)),1)&gt;D$1,1,0),IF(IF(MOD((AK246+TIME(0,E247,0)),1)&lt;D$4,1,0),AK246+TIME(0,E247,0),(MOD(AK246+TIME(0,E247,0),1)-D$4)+D$1),"Under"),AK246)</f>
        <v>0.4305555555411652</v>
      </c>
      <c r="AL247" s="7">
        <f>IF(AJ247,AL246+E247,AL246)</f>
        <v>590</v>
      </c>
      <c r="AM247" s="10">
        <f>IF(AJ247,AM246-E247,AM246)</f>
        <v>130.75000000000023</v>
      </c>
      <c r="AN247" s="12"/>
      <c r="AO247" s="7"/>
      <c r="AP247" s="15">
        <f>IF(IF(AO247,1,0),IF(IF(MOD((AP246+TIME(0,E247,0)),1)&gt;D$1,1,0),IF(IF(MOD((AP246+TIME(0,E247,0)),1)&lt;D$4,1,0),AP246+TIME(0,E247,0),(MOD(AP246+TIME(0,E247,0),1)-D$4)+D$1),"Under"),AP246)</f>
        <v>0.40486111111515322</v>
      </c>
      <c r="AQ247" s="7">
        <f>IF(AO247,AQ246+E247,AQ246)</f>
        <v>553</v>
      </c>
      <c r="AR247" s="10">
        <f>IF(AO247,AR246-E247,AR246)</f>
        <v>167.75000000000023</v>
      </c>
      <c r="AS247" s="12"/>
      <c r="AT247" s="7"/>
      <c r="AU247" s="8">
        <f>IF(IF(AT247,1,0),IF(IF(MOD((AU246+TIME(0,E247,0)),1)&gt;D$1,1,0),IF(IF(MOD((AU246+TIME(0,E247,0)),1)&lt;D$4,1,0),AU246+TIME(0,E247,0),(MOD(AU246+TIME(0,E247,0),1)-D$4)+D$1),"Under"),AU246)</f>
        <v>0.43819444444864825</v>
      </c>
      <c r="AV247" s="7">
        <f>IF(AT247,AV246+E247,AV246)</f>
        <v>601</v>
      </c>
      <c r="AW247" s="7">
        <f>IF(AT247,AW246-E247,AW246)</f>
        <v>119.75000000000023</v>
      </c>
      <c r="AY247" s="10"/>
      <c r="AZ247" s="8">
        <f>IF(IF(AY247,1,0),IF(IF(MOD((AZ246+TIME(0,E247,0)),1)&gt;D$1,1,0),IF(IF(MOD((AZ246+TIME(0,E247,0)),1)&lt;D$4,1,0),AZ246+TIME(0,E247,0),(MOD(AZ246+TIME(0,E247,0),1)-D$4)+D$1),"Under"),AZ246)</f>
        <v>0.44027777775934529</v>
      </c>
      <c r="BA247" s="7">
        <f>IF(AY247,BA246+E247,BA246)</f>
        <v>604</v>
      </c>
      <c r="BB247" s="10">
        <f>IF(AY247,BB246-E247,BB246)</f>
        <v>116.75000000000023</v>
      </c>
      <c r="BC247"/>
      <c r="BD247" s="10"/>
      <c r="BE247" s="8">
        <f>IF(IF(BD247,1,0),IF(IF(MOD((BE246+TIME(0,E247,0)),1)&gt;D$1,1,0),IF(IF(MOD((BE246+TIME(0,E247,0)),1)&lt;D$4,1,0),BE246+TIME(0,E247,0),(MOD(BE246+TIME(0,E247,0),1)-D$4)+D$1),"Under"),BE246)</f>
        <v>0.3479166666471023</v>
      </c>
      <c r="BF247" s="18">
        <f>IF(BD247,BF246+E247,BF246)</f>
        <v>471</v>
      </c>
      <c r="BG247" s="10">
        <f>IF(BD247,BG246-E247,BG246)</f>
        <v>249.75000000000023</v>
      </c>
    </row>
    <row r="248" spans="1:59" x14ac:dyDescent="0.25">
      <c r="A248" s="17">
        <f>'St5 Input'!A233</f>
        <v>1</v>
      </c>
      <c r="B248" s="17">
        <f>'St5 Input'!B233</f>
        <v>1470</v>
      </c>
      <c r="C248" s="17" t="str">
        <f>'St5 Input'!C233</f>
        <v xml:space="preserve"> Airline Track</v>
      </c>
      <c r="D248" s="20">
        <f>'St5 Input'!D233</f>
        <v>5</v>
      </c>
      <c r="E248" s="20">
        <f t="shared" si="109"/>
        <v>2.5</v>
      </c>
      <c r="F248" s="10">
        <f>K248+P248+U248+AE248+AJ248+Z248+AO248+AT248+AY248+BD248</f>
        <v>2</v>
      </c>
      <c r="G248" s="20" t="str">
        <f>'St5 Input'!F233</f>
        <v xml:space="preserve"> </v>
      </c>
      <c r="H248" s="19" t="str">
        <f>'St5 Input'!G233</f>
        <v xml:space="preserve"> </v>
      </c>
      <c r="I248" s="8"/>
      <c r="K248" s="10">
        <v>1</v>
      </c>
      <c r="L248" s="8">
        <f t="shared" si="100"/>
        <v>0.30000000000016158</v>
      </c>
      <c r="M248" s="10">
        <f t="shared" si="101"/>
        <v>406.5</v>
      </c>
      <c r="N248" s="10">
        <f t="shared" si="102"/>
        <v>314.25000000000023</v>
      </c>
      <c r="O248" s="12"/>
      <c r="P248" s="10">
        <v>1</v>
      </c>
      <c r="Q248" s="8">
        <f t="shared" si="103"/>
        <v>0.3083333333242787</v>
      </c>
      <c r="R248" s="10">
        <f t="shared" si="104"/>
        <v>418.5</v>
      </c>
      <c r="S248" s="10">
        <f t="shared" si="105"/>
        <v>302.25000000000023</v>
      </c>
      <c r="T248" s="14"/>
      <c r="U248" s="7"/>
      <c r="V248" s="8">
        <f t="shared" si="106"/>
        <v>0.44861111110076296</v>
      </c>
      <c r="W248" s="7">
        <f t="shared" si="107"/>
        <v>418.5</v>
      </c>
      <c r="X248" s="10">
        <f t="shared" si="108"/>
        <v>102.75000000000023</v>
      </c>
      <c r="Y248" s="14"/>
      <c r="Z248" s="7"/>
      <c r="AA248" s="8">
        <f>IF(IF(Z248,1,0),IF(IF(MOD((AA247+TIME(0,E248,0)),1)&gt;D$1,1,0),IF(IF(MOD((AA247+TIME(0,E248,0)),1)&lt;D$4,1,0),AA247+TIME(0,E248,0),(MOD(AA247+TIME(0,E248,0),1)-D$4)+D$1),"Under"),AA247)</f>
        <v>0.46111111110480507</v>
      </c>
      <c r="AB248" s="10">
        <f>IF(Z248,AB247+E248,AB247)</f>
        <v>635.5</v>
      </c>
      <c r="AC248" s="10">
        <f>IF(Z248,AC247-E248,AC247)</f>
        <v>85.250000000000227</v>
      </c>
      <c r="AD248" s="14"/>
      <c r="AE248" s="7"/>
      <c r="AF248" s="8">
        <f>IF(IF(AE248,1,0),IF(IF(MOD((AF247+TIME(0,E248,0)),1)&gt;D$1,1,0),IF(IF(MOD((AF247+TIME(0,E248,0)),1)&lt;D$4,1,0),AF247+TIME(0,E248,0),(MOD(AF247+TIME(0,E248,0),1)-D$4)+D$1),"Under"),AF247)</f>
        <v>0.43194444442180807</v>
      </c>
      <c r="AG248" s="7">
        <f>IF(P248,R247+E248,R247)</f>
        <v>418.5</v>
      </c>
      <c r="AH248" s="10">
        <f>IF(AE248,AH247-E248,AH247)</f>
        <v>128.75000000000023</v>
      </c>
      <c r="AI248" s="14"/>
      <c r="AJ248" s="7"/>
      <c r="AK248" s="8">
        <f>IF(IF(AJ248,1,0),IF(IF(MOD((AK247+TIME(0,E248,0)),1)&gt;D$1,1,0),IF(IF(MOD((AK247+TIME(0,E248,0)),1)&lt;D$4,1,0),AK247+TIME(0,E248,0),(MOD(AK247+TIME(0,E248,0),1)-D$4)+D$1),"Under"),AK247)</f>
        <v>0.4305555555411652</v>
      </c>
      <c r="AL248" s="7">
        <f>IF(AJ248,AL247+E248,AL247)</f>
        <v>590</v>
      </c>
      <c r="AM248" s="10">
        <f>IF(AJ248,AM247-E248,AM247)</f>
        <v>130.75000000000023</v>
      </c>
      <c r="AN248" s="12"/>
      <c r="AO248" s="7"/>
      <c r="AP248" s="15">
        <f>IF(IF(AO248,1,0),IF(IF(MOD((AP247+TIME(0,E248,0)),1)&gt;D$1,1,0),IF(IF(MOD((AP247+TIME(0,E248,0)),1)&lt;D$4,1,0),AP247+TIME(0,E248,0),(MOD(AP247+TIME(0,E248,0),1)-D$4)+D$1),"Under"),AP247)</f>
        <v>0.40486111111515322</v>
      </c>
      <c r="AQ248" s="7">
        <f>IF(AO248,AQ247+E248,AQ247)</f>
        <v>553</v>
      </c>
      <c r="AR248" s="10">
        <f>IF(AO248,AR247-E248,AR247)</f>
        <v>167.75000000000023</v>
      </c>
      <c r="AS248" s="12"/>
      <c r="AT248" s="7"/>
      <c r="AU248" s="8">
        <f>IF(IF(AT248,1,0),IF(IF(MOD((AU247+TIME(0,E248,0)),1)&gt;D$1,1,0),IF(IF(MOD((AU247+TIME(0,E248,0)),1)&lt;D$4,1,0),AU247+TIME(0,E248,0),(MOD(AU247+TIME(0,E248,0),1)-D$4)+D$1),"Under"),AU247)</f>
        <v>0.43819444444864825</v>
      </c>
      <c r="AV248" s="7">
        <f>IF(AT248,AV247+E248,AV247)</f>
        <v>601</v>
      </c>
      <c r="AW248" s="7">
        <f>IF(AT248,AW247-E248,AW247)</f>
        <v>119.75000000000023</v>
      </c>
      <c r="AY248" s="10"/>
      <c r="AZ248" s="8">
        <f>IF(IF(AY248,1,0),IF(IF(MOD((AZ247+TIME(0,E248,0)),1)&gt;D$1,1,0),IF(IF(MOD((AZ247+TIME(0,E248,0)),1)&lt;D$4,1,0),AZ247+TIME(0,E248,0),(MOD(AZ247+TIME(0,E248,0),1)-D$4)+D$1),"Under"),AZ247)</f>
        <v>0.44027777775934529</v>
      </c>
      <c r="BA248" s="7">
        <f>IF(AY248,BA247+E248,BA247)</f>
        <v>604</v>
      </c>
      <c r="BB248" s="10">
        <f>IF(AY248,BB247-E248,BB247)</f>
        <v>116.75000000000023</v>
      </c>
      <c r="BC248"/>
      <c r="BD248" s="10"/>
      <c r="BE248" s="8">
        <f>IF(IF(BD248,1,0),IF(IF(MOD((BE247+TIME(0,E248,0)),1)&gt;D$1,1,0),IF(IF(MOD((BE247+TIME(0,E248,0)),1)&lt;D$4,1,0),BE247+TIME(0,E248,0),(MOD(BE247+TIME(0,E248,0),1)-D$4)+D$1),"Under"),BE247)</f>
        <v>0.3479166666471023</v>
      </c>
      <c r="BF248" s="18">
        <f>IF(BD248,BF247+E248,BF247)</f>
        <v>471</v>
      </c>
      <c r="BG248" s="10">
        <f>IF(BD248,BG247-E248,BG247)</f>
        <v>249.75000000000023</v>
      </c>
    </row>
    <row r="249" spans="1:59" x14ac:dyDescent="0.25">
      <c r="A249" s="17">
        <f>'St5 Input'!A234</f>
        <v>1</v>
      </c>
      <c r="B249" s="17">
        <f>'St5 Input'!B234</f>
        <v>1480</v>
      </c>
      <c r="C249" s="17" t="str">
        <f>'St5 Input'!C234</f>
        <v xml:space="preserve"> Tack Frame</v>
      </c>
      <c r="D249" s="20">
        <f>'St5 Input'!D234</f>
        <v>65</v>
      </c>
      <c r="E249" s="20">
        <f t="shared" si="109"/>
        <v>32.5</v>
      </c>
      <c r="F249" s="10">
        <f>K249+P249+U249+AE249+AJ249+Z249+AO249+AT249+AY249+BD249</f>
        <v>2</v>
      </c>
      <c r="G249" s="20" t="str">
        <f>'St5 Input'!F234</f>
        <v xml:space="preserve"> Heath;Leon</v>
      </c>
      <c r="H249" s="19" t="str">
        <f>'St5 Input'!G234</f>
        <v xml:space="preserve"> </v>
      </c>
      <c r="I249" s="8"/>
      <c r="K249" s="10">
        <v>1</v>
      </c>
      <c r="L249" s="8">
        <f t="shared" si="100"/>
        <v>0.32222222222238378</v>
      </c>
      <c r="M249" s="10">
        <f t="shared" si="101"/>
        <v>439</v>
      </c>
      <c r="N249" s="10">
        <f t="shared" si="102"/>
        <v>281.75000000000023</v>
      </c>
      <c r="O249" s="12"/>
      <c r="P249" s="10">
        <v>1</v>
      </c>
      <c r="Q249" s="8">
        <f t="shared" si="103"/>
        <v>0.3305555555465009</v>
      </c>
      <c r="R249" s="10">
        <f t="shared" si="104"/>
        <v>451</v>
      </c>
      <c r="S249" s="10">
        <f t="shared" si="105"/>
        <v>269.75000000000023</v>
      </c>
      <c r="T249" s="14"/>
      <c r="U249" s="7"/>
      <c r="V249" s="8">
        <f t="shared" si="106"/>
        <v>0.44861111110076296</v>
      </c>
      <c r="W249" s="7">
        <f t="shared" si="107"/>
        <v>451</v>
      </c>
      <c r="X249" s="10">
        <f t="shared" si="108"/>
        <v>102.75000000000023</v>
      </c>
      <c r="Y249" s="14"/>
      <c r="Z249" s="7"/>
      <c r="AA249" s="8">
        <f>IF(IF(Z249,1,0),IF(IF(MOD((AA248+TIME(0,E249,0)),1)&gt;D$1,1,0),IF(IF(MOD((AA248+TIME(0,E249,0)),1)&lt;D$4,1,0),AA248+TIME(0,E249,0),(MOD(AA248+TIME(0,E249,0),1)-D$4)+D$1),"Under"),AA248)</f>
        <v>0.46111111110480507</v>
      </c>
      <c r="AB249" s="10">
        <f>IF(Z249,AB248+E249,AB248)</f>
        <v>635.5</v>
      </c>
      <c r="AC249" s="10">
        <f>IF(Z249,AC248-E249,AC248)</f>
        <v>85.250000000000227</v>
      </c>
      <c r="AD249" s="14"/>
      <c r="AE249" s="7"/>
      <c r="AF249" s="8">
        <f>IF(IF(AE249,1,0),IF(IF(MOD((AF248+TIME(0,E249,0)),1)&gt;D$1,1,0),IF(IF(MOD((AF248+TIME(0,E249,0)),1)&lt;D$4,1,0),AF248+TIME(0,E249,0),(MOD(AF248+TIME(0,E249,0),1)-D$4)+D$1),"Under"),AF248)</f>
        <v>0.43194444442180807</v>
      </c>
      <c r="AG249" s="7">
        <f>IF(P249,R248+E249,R248)</f>
        <v>451</v>
      </c>
      <c r="AH249" s="10">
        <f>IF(AE249,AH248-E249,AH248)</f>
        <v>128.75000000000023</v>
      </c>
      <c r="AI249" s="14"/>
      <c r="AJ249" s="7"/>
      <c r="AK249" s="8">
        <f>IF(IF(AJ249,1,0),IF(IF(MOD((AK248+TIME(0,E249,0)),1)&gt;D$1,1,0),IF(IF(MOD((AK248+TIME(0,E249,0)),1)&lt;D$4,1,0),AK248+TIME(0,E249,0),(MOD(AK248+TIME(0,E249,0),1)-D$4)+D$1),"Under"),AK248)</f>
        <v>0.4305555555411652</v>
      </c>
      <c r="AL249" s="7">
        <f>IF(AJ249,AL248+E249,AL248)</f>
        <v>590</v>
      </c>
      <c r="AM249" s="10">
        <f>IF(AJ249,AM248-E249,AM248)</f>
        <v>130.75000000000023</v>
      </c>
      <c r="AN249" s="12"/>
      <c r="AO249" s="7"/>
      <c r="AP249" s="15">
        <f>IF(IF(AO249,1,0),IF(IF(MOD((AP248+TIME(0,E249,0)),1)&gt;D$1,1,0),IF(IF(MOD((AP248+TIME(0,E249,0)),1)&lt;D$4,1,0),AP248+TIME(0,E249,0),(MOD(AP248+TIME(0,E249,0),1)-D$4)+D$1),"Under"),AP248)</f>
        <v>0.40486111111515322</v>
      </c>
      <c r="AQ249" s="7">
        <f>IF(AO249,AQ248+E249,AQ248)</f>
        <v>553</v>
      </c>
      <c r="AR249" s="10">
        <f>IF(AO249,AR248-E249,AR248)</f>
        <v>167.75000000000023</v>
      </c>
      <c r="AS249" s="12"/>
      <c r="AT249" s="7"/>
      <c r="AU249" s="8">
        <f>IF(IF(AT249,1,0),IF(IF(MOD((AU248+TIME(0,E249,0)),1)&gt;D$1,1,0),IF(IF(MOD((AU248+TIME(0,E249,0)),1)&lt;D$4,1,0),AU248+TIME(0,E249,0),(MOD(AU248+TIME(0,E249,0),1)-D$4)+D$1),"Under"),AU248)</f>
        <v>0.43819444444864825</v>
      </c>
      <c r="AV249" s="7">
        <f>IF(AT249,AV248+E249,AV248)</f>
        <v>601</v>
      </c>
      <c r="AW249" s="7">
        <f>IF(AT249,AW248-E249,AW248)</f>
        <v>119.75000000000023</v>
      </c>
      <c r="AY249" s="10"/>
      <c r="AZ249" s="8">
        <f>IF(IF(AY249,1,0),IF(IF(MOD((AZ248+TIME(0,E249,0)),1)&gt;D$1,1,0),IF(IF(MOD((AZ248+TIME(0,E249,0)),1)&lt;D$4,1,0),AZ248+TIME(0,E249,0),(MOD(AZ248+TIME(0,E249,0),1)-D$4)+D$1),"Under"),AZ248)</f>
        <v>0.44027777775934529</v>
      </c>
      <c r="BA249" s="7">
        <f>IF(AY249,BA248+E249,BA248)</f>
        <v>604</v>
      </c>
      <c r="BB249" s="10">
        <f>IF(AY249,BB248-E249,BB248)</f>
        <v>116.75000000000023</v>
      </c>
      <c r="BC249"/>
      <c r="BD249" s="10"/>
      <c r="BE249" s="8">
        <f>IF(IF(BD249,1,0),IF(IF(MOD((BE248+TIME(0,E249,0)),1)&gt;D$1,1,0),IF(IF(MOD((BE248+TIME(0,E249,0)),1)&lt;D$4,1,0),BE248+TIME(0,E249,0),(MOD(BE248+TIME(0,E249,0),1)-D$4)+D$1),"Under"),BE248)</f>
        <v>0.3479166666471023</v>
      </c>
      <c r="BF249" s="18">
        <f>IF(BD249,BF248+E249,BF248)</f>
        <v>471</v>
      </c>
      <c r="BG249" s="10">
        <f>IF(BD249,BG248-E249,BG248)</f>
        <v>249.75000000000023</v>
      </c>
    </row>
    <row r="250" spans="1:59" x14ac:dyDescent="0.25">
      <c r="A250" s="17">
        <f>'St5 Input'!A235</f>
        <v>1</v>
      </c>
      <c r="B250" s="17">
        <f>'St5 Input'!B235</f>
        <v>1490</v>
      </c>
      <c r="C250" s="17" t="str">
        <f>'St5 Input'!C235</f>
        <v xml:space="preserve"> Weld frame</v>
      </c>
      <c r="D250" s="20">
        <f>'St5 Input'!D235</f>
        <v>90</v>
      </c>
      <c r="E250" s="20">
        <f t="shared" si="109"/>
        <v>45</v>
      </c>
      <c r="F250" s="10">
        <f>K250+P250+U250+AE250+AJ250+Z250+AO250+AT250+AY250+BD250</f>
        <v>2</v>
      </c>
      <c r="G250" s="20" t="str">
        <f>'St5 Input'!F235</f>
        <v xml:space="preserve"> Heath;Leon</v>
      </c>
      <c r="H250" s="19" t="str">
        <f>'St5 Input'!G235</f>
        <v xml:space="preserve"> </v>
      </c>
      <c r="I250" s="8"/>
      <c r="K250" s="10">
        <v>1</v>
      </c>
      <c r="L250" s="8">
        <f t="shared" si="100"/>
        <v>0.35347222222238378</v>
      </c>
      <c r="M250" s="10">
        <f t="shared" si="101"/>
        <v>484</v>
      </c>
      <c r="N250" s="10">
        <f t="shared" si="102"/>
        <v>236.75000000000023</v>
      </c>
      <c r="O250" s="12"/>
      <c r="P250" s="10">
        <v>1</v>
      </c>
      <c r="Q250" s="8">
        <f t="shared" si="103"/>
        <v>0.3618055555465009</v>
      </c>
      <c r="R250" s="10">
        <f t="shared" si="104"/>
        <v>496</v>
      </c>
      <c r="S250" s="10">
        <f t="shared" si="105"/>
        <v>224.75000000000023</v>
      </c>
      <c r="T250" s="14"/>
      <c r="U250" s="7"/>
      <c r="V250" s="8">
        <f t="shared" si="106"/>
        <v>0.44861111110076296</v>
      </c>
      <c r="W250" s="7">
        <f t="shared" si="107"/>
        <v>496</v>
      </c>
      <c r="X250" s="10">
        <f t="shared" si="108"/>
        <v>102.75000000000023</v>
      </c>
      <c r="Y250" s="14"/>
      <c r="Z250" s="7"/>
      <c r="AA250" s="8">
        <f>IF(IF(Z250,1,0),IF(IF(MOD((AA249+TIME(0,E250,0)),1)&gt;D$1,1,0),IF(IF(MOD((AA249+TIME(0,E250,0)),1)&lt;D$4,1,0),AA249+TIME(0,E250,0),(MOD(AA249+TIME(0,E250,0),1)-D$4)+D$1),"Under"),AA249)</f>
        <v>0.46111111110480507</v>
      </c>
      <c r="AB250" s="10">
        <f>IF(Z250,AB249+E250,AB249)</f>
        <v>635.5</v>
      </c>
      <c r="AC250" s="10">
        <f>IF(Z250,AC249-E250,AC249)</f>
        <v>85.250000000000227</v>
      </c>
      <c r="AD250" s="14"/>
      <c r="AE250" s="7"/>
      <c r="AF250" s="8">
        <f>IF(IF(AE250,1,0),IF(IF(MOD((AF249+TIME(0,E250,0)),1)&gt;D$1,1,0),IF(IF(MOD((AF249+TIME(0,E250,0)),1)&lt;D$4,1,0),AF249+TIME(0,E250,0),(MOD(AF249+TIME(0,E250,0),1)-D$4)+D$1),"Under"),AF249)</f>
        <v>0.43194444442180807</v>
      </c>
      <c r="AG250" s="7">
        <f>IF(P250,R249+E250,R249)</f>
        <v>496</v>
      </c>
      <c r="AH250" s="10">
        <f>IF(AE250,AH249-E250,AH249)</f>
        <v>128.75000000000023</v>
      </c>
      <c r="AI250" s="14"/>
      <c r="AJ250" s="7"/>
      <c r="AK250" s="8">
        <f>IF(IF(AJ250,1,0),IF(IF(MOD((AK249+TIME(0,E250,0)),1)&gt;D$1,1,0),IF(IF(MOD((AK249+TIME(0,E250,0)),1)&lt;D$4,1,0),AK249+TIME(0,E250,0),(MOD(AK249+TIME(0,E250,0),1)-D$4)+D$1),"Under"),AK249)</f>
        <v>0.4305555555411652</v>
      </c>
      <c r="AL250" s="7">
        <f>IF(AJ250,AL249+E250,AL249)</f>
        <v>590</v>
      </c>
      <c r="AM250" s="10">
        <f>IF(AJ250,AM249-E250,AM249)</f>
        <v>130.75000000000023</v>
      </c>
      <c r="AN250" s="12"/>
      <c r="AO250" s="7"/>
      <c r="AP250" s="15">
        <f>IF(IF(AO250,1,0),IF(IF(MOD((AP249+TIME(0,E250,0)),1)&gt;D$1,1,0),IF(IF(MOD((AP249+TIME(0,E250,0)),1)&lt;D$4,1,0),AP249+TIME(0,E250,0),(MOD(AP249+TIME(0,E250,0),1)-D$4)+D$1),"Under"),AP249)</f>
        <v>0.40486111111515322</v>
      </c>
      <c r="AQ250" s="7">
        <f>IF(AO250,AQ249+E250,AQ249)</f>
        <v>553</v>
      </c>
      <c r="AR250" s="10">
        <f>IF(AO250,AR249-E250,AR249)</f>
        <v>167.75000000000023</v>
      </c>
      <c r="AS250" s="12"/>
      <c r="AT250" s="7"/>
      <c r="AU250" s="8">
        <f>IF(IF(AT250,1,0),IF(IF(MOD((AU249+TIME(0,E250,0)),1)&gt;D$1,1,0),IF(IF(MOD((AU249+TIME(0,E250,0)),1)&lt;D$4,1,0),AU249+TIME(0,E250,0),(MOD(AU249+TIME(0,E250,0),1)-D$4)+D$1),"Under"),AU249)</f>
        <v>0.43819444444864825</v>
      </c>
      <c r="AV250" s="7">
        <f>IF(AT250,AV249+E250,AV249)</f>
        <v>601</v>
      </c>
      <c r="AW250" s="7">
        <f>IF(AT250,AW249-E250,AW249)</f>
        <v>119.75000000000023</v>
      </c>
      <c r="AY250" s="10"/>
      <c r="AZ250" s="8">
        <f>IF(IF(AY250,1,0),IF(IF(MOD((AZ249+TIME(0,E250,0)),1)&gt;D$1,1,0),IF(IF(MOD((AZ249+TIME(0,E250,0)),1)&lt;D$4,1,0),AZ249+TIME(0,E250,0),(MOD(AZ249+TIME(0,E250,0),1)-D$4)+D$1),"Under"),AZ249)</f>
        <v>0.44027777775934529</v>
      </c>
      <c r="BA250" s="7">
        <f>IF(AY250,BA249+E250,BA249)</f>
        <v>604</v>
      </c>
      <c r="BB250" s="10">
        <f>IF(AY250,BB249-E250,BB249)</f>
        <v>116.75000000000023</v>
      </c>
      <c r="BC250"/>
      <c r="BD250" s="10"/>
      <c r="BE250" s="8">
        <f>IF(IF(BD250,1,0),IF(IF(MOD((BE249+TIME(0,E250,0)),1)&gt;D$1,1,0),IF(IF(MOD((BE249+TIME(0,E250,0)),1)&lt;D$4,1,0),BE249+TIME(0,E250,0),(MOD(BE249+TIME(0,E250,0),1)-D$4)+D$1),"Under"),BE249)</f>
        <v>0.3479166666471023</v>
      </c>
      <c r="BF250" s="18">
        <f>IF(BD250,BF249+E250,BF249)</f>
        <v>471</v>
      </c>
      <c r="BG250" s="10">
        <f>IF(BD250,BG249-E250,BG249)</f>
        <v>249.75000000000023</v>
      </c>
    </row>
    <row r="251" spans="1:59" x14ac:dyDescent="0.25">
      <c r="A251" s="17">
        <f>'St5 Input'!A236</f>
        <v>1</v>
      </c>
      <c r="B251" s="17">
        <f>'St5 Input'!B236</f>
        <v>1500</v>
      </c>
      <c r="C251" s="17" t="str">
        <f>'St5 Input'!C236</f>
        <v xml:space="preserve"> 4in Addition Ht Sub Frame</v>
      </c>
      <c r="D251" s="20">
        <f>'St5 Input'!D236</f>
        <v>10</v>
      </c>
      <c r="E251" s="20">
        <f t="shared" si="109"/>
        <v>5</v>
      </c>
      <c r="F251" s="10">
        <f>K251+P251+U251+AE251+AJ251+Z251+AO251+AT251+AY251+BD251</f>
        <v>2</v>
      </c>
      <c r="G251" s="20" t="str">
        <f>'St5 Input'!F236</f>
        <v xml:space="preserve"> </v>
      </c>
      <c r="H251" s="19" t="str">
        <f>'St5 Input'!G236</f>
        <v xml:space="preserve"> </v>
      </c>
      <c r="I251" s="8"/>
      <c r="K251" s="10">
        <v>1</v>
      </c>
      <c r="L251" s="8">
        <f t="shared" si="100"/>
        <v>0.35694444444460599</v>
      </c>
      <c r="M251" s="10">
        <f t="shared" si="101"/>
        <v>489</v>
      </c>
      <c r="N251" s="10">
        <f t="shared" si="102"/>
        <v>231.75000000000023</v>
      </c>
      <c r="O251" s="12"/>
      <c r="P251" s="10">
        <v>1</v>
      </c>
      <c r="Q251" s="8">
        <f t="shared" si="103"/>
        <v>0.36527777776872311</v>
      </c>
      <c r="R251" s="10">
        <f t="shared" si="104"/>
        <v>501</v>
      </c>
      <c r="S251" s="10">
        <f t="shared" si="105"/>
        <v>219.75000000000023</v>
      </c>
      <c r="T251" s="14"/>
      <c r="U251" s="7"/>
      <c r="V251" s="8">
        <f t="shared" si="106"/>
        <v>0.44861111110076296</v>
      </c>
      <c r="W251" s="7">
        <f t="shared" si="107"/>
        <v>501</v>
      </c>
      <c r="X251" s="10">
        <f t="shared" si="108"/>
        <v>102.75000000000023</v>
      </c>
      <c r="Y251" s="14"/>
      <c r="Z251" s="7"/>
      <c r="AA251" s="8">
        <f>IF(IF(Z251,1,0),IF(IF(MOD((AA250+TIME(0,E251,0)),1)&gt;D$1,1,0),IF(IF(MOD((AA250+TIME(0,E251,0)),1)&lt;D$4,1,0),AA250+TIME(0,E251,0),(MOD(AA250+TIME(0,E251,0),1)-D$4)+D$1),"Under"),AA250)</f>
        <v>0.46111111110480507</v>
      </c>
      <c r="AB251" s="10">
        <f>IF(Z251,AB250+E251,AB250)</f>
        <v>635.5</v>
      </c>
      <c r="AC251" s="10">
        <f>IF(Z251,AC250-E251,AC250)</f>
        <v>85.250000000000227</v>
      </c>
      <c r="AD251" s="14"/>
      <c r="AE251" s="7"/>
      <c r="AF251" s="8">
        <f>IF(IF(AE251,1,0),IF(IF(MOD((AF250+TIME(0,E251,0)),1)&gt;D$1,1,0),IF(IF(MOD((AF250+TIME(0,E251,0)),1)&lt;D$4,1,0),AF250+TIME(0,E251,0),(MOD(AF250+TIME(0,E251,0),1)-D$4)+D$1),"Under"),AF250)</f>
        <v>0.43194444442180807</v>
      </c>
      <c r="AG251" s="7">
        <f>IF(P251,R250+E251,R250)</f>
        <v>501</v>
      </c>
      <c r="AH251" s="10">
        <f>IF(AE251,AH250-E251,AH250)</f>
        <v>128.75000000000023</v>
      </c>
      <c r="AI251" s="14"/>
      <c r="AJ251" s="7"/>
      <c r="AK251" s="8">
        <f>IF(IF(AJ251,1,0),IF(IF(MOD((AK250+TIME(0,E251,0)),1)&gt;D$1,1,0),IF(IF(MOD((AK250+TIME(0,E251,0)),1)&lt;D$4,1,0),AK250+TIME(0,E251,0),(MOD(AK250+TIME(0,E251,0),1)-D$4)+D$1),"Under"),AK250)</f>
        <v>0.4305555555411652</v>
      </c>
      <c r="AL251" s="7">
        <f>IF(AJ251,AL250+E251,AL250)</f>
        <v>590</v>
      </c>
      <c r="AM251" s="10">
        <f>IF(AJ251,AM250-E251,AM250)</f>
        <v>130.75000000000023</v>
      </c>
      <c r="AN251" s="12"/>
      <c r="AO251" s="7"/>
      <c r="AP251" s="15">
        <f>IF(IF(AO251,1,0),IF(IF(MOD((AP250+TIME(0,E251,0)),1)&gt;D$1,1,0),IF(IF(MOD((AP250+TIME(0,E251,0)),1)&lt;D$4,1,0),AP250+TIME(0,E251,0),(MOD(AP250+TIME(0,E251,0),1)-D$4)+D$1),"Under"),AP250)</f>
        <v>0.40486111111515322</v>
      </c>
      <c r="AQ251" s="7">
        <f>IF(AO251,AQ250+E251,AQ250)</f>
        <v>553</v>
      </c>
      <c r="AR251" s="10">
        <f>IF(AO251,AR250-E251,AR250)</f>
        <v>167.75000000000023</v>
      </c>
      <c r="AS251" s="12"/>
      <c r="AT251" s="7"/>
      <c r="AU251" s="8">
        <f>IF(IF(AT251,1,0),IF(IF(MOD((AU250+TIME(0,E251,0)),1)&gt;D$1,1,0),IF(IF(MOD((AU250+TIME(0,E251,0)),1)&lt;D$4,1,0),AU250+TIME(0,E251,0),(MOD(AU250+TIME(0,E251,0),1)-D$4)+D$1),"Under"),AU250)</f>
        <v>0.43819444444864825</v>
      </c>
      <c r="AV251" s="7">
        <f>IF(AT251,AV250+E251,AV250)</f>
        <v>601</v>
      </c>
      <c r="AW251" s="7">
        <f>IF(AT251,AW250-E251,AW250)</f>
        <v>119.75000000000023</v>
      </c>
      <c r="AY251" s="10"/>
      <c r="AZ251" s="8">
        <f>IF(IF(AY251,1,0),IF(IF(MOD((AZ250+TIME(0,E251,0)),1)&gt;D$1,1,0),IF(IF(MOD((AZ250+TIME(0,E251,0)),1)&lt;D$4,1,0),AZ250+TIME(0,E251,0),(MOD(AZ250+TIME(0,E251,0),1)-D$4)+D$1),"Under"),AZ250)</f>
        <v>0.44027777775934529</v>
      </c>
      <c r="BA251" s="7">
        <f>IF(AY251,BA250+E251,BA250)</f>
        <v>604</v>
      </c>
      <c r="BB251" s="10">
        <f>IF(AY251,BB250-E251,BB250)</f>
        <v>116.75000000000023</v>
      </c>
      <c r="BC251"/>
      <c r="BD251" s="10"/>
      <c r="BE251" s="8">
        <f>IF(IF(BD251,1,0),IF(IF(MOD((BE250+TIME(0,E251,0)),1)&gt;D$1,1,0),IF(IF(MOD((BE250+TIME(0,E251,0)),1)&lt;D$4,1,0),BE250+TIME(0,E251,0),(MOD(BE250+TIME(0,E251,0),1)-D$4)+D$1),"Under"),BE250)</f>
        <v>0.3479166666471023</v>
      </c>
      <c r="BF251" s="18">
        <f>IF(BD251,BF250+E251,BF250)</f>
        <v>471</v>
      </c>
      <c r="BG251" s="10">
        <f>IF(BD251,BG250-E251,BG250)</f>
        <v>249.75000000000023</v>
      </c>
    </row>
    <row r="252" spans="1:59" hidden="1" x14ac:dyDescent="0.25">
      <c r="A252" s="17">
        <f>'St5 Input'!A237</f>
        <v>1</v>
      </c>
      <c r="B252" s="17">
        <f>'St5 Input'!B237</f>
        <v>1520</v>
      </c>
      <c r="C252" s="17" t="str">
        <f>'St5 Input'!C237</f>
        <v xml:space="preserve"> Tongue Tray - Generator</v>
      </c>
      <c r="D252" s="20">
        <f>'St5 Input'!D237</f>
        <v>7</v>
      </c>
      <c r="E252" s="20">
        <f t="shared" si="109"/>
        <v>7</v>
      </c>
      <c r="F252" s="10">
        <f>K252+P252+U252+AE252+AJ252+Z252+AO252+AT252+AY252+BD252</f>
        <v>1</v>
      </c>
      <c r="G252" s="20" t="str">
        <f>'St5 Input'!F237</f>
        <v xml:space="preserve"> </v>
      </c>
      <c r="H252" s="19" t="str">
        <f>'St5 Input'!G237</f>
        <v xml:space="preserve"> </v>
      </c>
      <c r="I252" s="8"/>
      <c r="K252" s="10"/>
      <c r="L252" s="8">
        <f t="shared" si="100"/>
        <v>0.35694444444460599</v>
      </c>
      <c r="M252" s="10">
        <f t="shared" si="101"/>
        <v>489</v>
      </c>
      <c r="N252" s="10">
        <f t="shared" si="102"/>
        <v>231.75000000000023</v>
      </c>
      <c r="O252" s="12"/>
      <c r="P252" s="10">
        <v>1</v>
      </c>
      <c r="Q252" s="8">
        <f t="shared" si="103"/>
        <v>0.3701388888798342</v>
      </c>
      <c r="R252" s="10">
        <f t="shared" si="104"/>
        <v>508</v>
      </c>
      <c r="S252" s="10">
        <f t="shared" si="105"/>
        <v>212.75000000000023</v>
      </c>
      <c r="T252" s="14"/>
      <c r="U252" s="7"/>
      <c r="V252" s="8">
        <f t="shared" si="106"/>
        <v>0.44861111110076296</v>
      </c>
      <c r="W252" s="7">
        <f t="shared" si="107"/>
        <v>508</v>
      </c>
      <c r="X252" s="10">
        <f t="shared" si="108"/>
        <v>102.75000000000023</v>
      </c>
      <c r="Y252" s="14"/>
      <c r="Z252" s="7"/>
      <c r="AA252" s="8">
        <f>IF(IF(Z252,1,0),IF(IF(MOD((AA251+TIME(0,E252,0)),1)&gt;D$1,1,0),IF(IF(MOD((AA251+TIME(0,E252,0)),1)&lt;D$4,1,0),AA251+TIME(0,E252,0),(MOD(AA251+TIME(0,E252,0),1)-D$4)+D$1),"Under"),AA251)</f>
        <v>0.46111111110480507</v>
      </c>
      <c r="AB252" s="10">
        <f>IF(Z252,AB251+E252,AB251)</f>
        <v>635.5</v>
      </c>
      <c r="AC252" s="10">
        <f>IF(Z252,AC251-E252,AC251)</f>
        <v>85.250000000000227</v>
      </c>
      <c r="AD252" s="14"/>
      <c r="AE252" s="7"/>
      <c r="AF252" s="8">
        <f>IF(IF(AE252,1,0),IF(IF(MOD((AF251+TIME(0,E252,0)),1)&gt;D$1,1,0),IF(IF(MOD((AF251+TIME(0,E252,0)),1)&lt;D$4,1,0),AF251+TIME(0,E252,0),(MOD(AF251+TIME(0,E252,0),1)-D$4)+D$1),"Under"),AF251)</f>
        <v>0.43194444442180807</v>
      </c>
      <c r="AG252" s="7">
        <f>IF(P252,R251+E252,R251)</f>
        <v>508</v>
      </c>
      <c r="AH252" s="10">
        <f>IF(AE252,AH251-E252,AH251)</f>
        <v>128.75000000000023</v>
      </c>
      <c r="AI252" s="14"/>
      <c r="AJ252" s="7"/>
      <c r="AK252" s="8">
        <f>IF(IF(AJ252,1,0),IF(IF(MOD((AK251+TIME(0,E252,0)),1)&gt;D$1,1,0),IF(IF(MOD((AK251+TIME(0,E252,0)),1)&lt;D$4,1,0),AK251+TIME(0,E252,0),(MOD(AK251+TIME(0,E252,0),1)-D$4)+D$1),"Under"),AK251)</f>
        <v>0.4305555555411652</v>
      </c>
      <c r="AL252" s="7">
        <f>IF(AJ252,AL251+E252,AL251)</f>
        <v>590</v>
      </c>
      <c r="AM252" s="10">
        <f>IF(AJ252,AM251-E252,AM251)</f>
        <v>130.75000000000023</v>
      </c>
      <c r="AN252" s="12"/>
      <c r="AO252" s="7"/>
      <c r="AP252" s="15">
        <f>IF(IF(AO252,1,0),IF(IF(MOD((AP251+TIME(0,E252,0)),1)&gt;D$1,1,0),IF(IF(MOD((AP251+TIME(0,E252,0)),1)&lt;D$4,1,0),AP251+TIME(0,E252,0),(MOD(AP251+TIME(0,E252,0),1)-D$4)+D$1),"Under"),AP251)</f>
        <v>0.40486111111515322</v>
      </c>
      <c r="AQ252" s="7">
        <f>IF(AO252,AQ251+E252,AQ251)</f>
        <v>553</v>
      </c>
      <c r="AR252" s="10">
        <f>IF(AO252,AR251-E252,AR251)</f>
        <v>167.75000000000023</v>
      </c>
      <c r="AS252" s="12"/>
      <c r="AT252" s="7"/>
      <c r="AU252" s="8">
        <f>IF(IF(AT252,1,0),IF(IF(MOD((AU251+TIME(0,E252,0)),1)&gt;D$1,1,0),IF(IF(MOD((AU251+TIME(0,E252,0)),1)&lt;D$4,1,0),AU251+TIME(0,E252,0),(MOD(AU251+TIME(0,E252,0),1)-D$4)+D$1),"Under"),AU251)</f>
        <v>0.43819444444864825</v>
      </c>
      <c r="AV252" s="7">
        <f>IF(AT252,AV251+E252,AV251)</f>
        <v>601</v>
      </c>
      <c r="AW252" s="7">
        <f>IF(AT252,AW251-E252,AW251)</f>
        <v>119.75000000000023</v>
      </c>
      <c r="AY252" s="10"/>
      <c r="AZ252" s="8">
        <f>IF(IF(AY252,1,0),IF(IF(MOD((AZ251+TIME(0,E252,0)),1)&gt;D$1,1,0),IF(IF(MOD((AZ251+TIME(0,E252,0)),1)&lt;D$4,1,0),AZ251+TIME(0,E252,0),(MOD(AZ251+TIME(0,E252,0),1)-D$4)+D$1),"Under"),AZ251)</f>
        <v>0.44027777775934529</v>
      </c>
      <c r="BA252" s="7">
        <f>IF(AY252,BA251+E252,BA251)</f>
        <v>604</v>
      </c>
      <c r="BB252" s="10">
        <f>IF(AY252,BB251-E252,BB251)</f>
        <v>116.75000000000023</v>
      </c>
      <c r="BC252"/>
      <c r="BD252" s="10"/>
      <c r="BE252" s="8">
        <f>IF(IF(BD252,1,0),IF(IF(MOD((BE251+TIME(0,E252,0)),1)&gt;D$1,1,0),IF(IF(MOD((BE251+TIME(0,E252,0)),1)&lt;D$4,1,0),BE251+TIME(0,E252,0),(MOD(BE251+TIME(0,E252,0),1)-D$4)+D$1),"Under"),BE251)</f>
        <v>0.3479166666471023</v>
      </c>
      <c r="BF252" s="18">
        <f>IF(BD252,BF251+E252,BF251)</f>
        <v>471</v>
      </c>
      <c r="BG252" s="10">
        <f>IF(BD252,BG251-E252,BG251)</f>
        <v>249.75000000000023</v>
      </c>
    </row>
    <row r="253" spans="1:59" x14ac:dyDescent="0.25">
      <c r="A253" s="17">
        <f>'St5 Input'!A238</f>
        <v>1</v>
      </c>
      <c r="B253" s="17">
        <f>'St5 Input'!B238</f>
        <v>1530</v>
      </c>
      <c r="C253" s="17" t="str">
        <f>'St5 Input'!C238</f>
        <v xml:space="preserve"> Drill Weep Holes</v>
      </c>
      <c r="D253" s="20">
        <f>'St5 Input'!D238</f>
        <v>10</v>
      </c>
      <c r="E253" s="20">
        <f t="shared" si="109"/>
        <v>10</v>
      </c>
      <c r="F253" s="10">
        <f>K253+P253+U253+AE253+AJ253+Z253+AO253+AT253+AY253+BD253</f>
        <v>1</v>
      </c>
      <c r="G253" s="20" t="str">
        <f>'St5 Input'!F238</f>
        <v xml:space="preserve"> </v>
      </c>
      <c r="H253" s="19" t="str">
        <f>'St5 Input'!G238</f>
        <v xml:space="preserve"> </v>
      </c>
      <c r="I253" s="8"/>
      <c r="K253" s="10">
        <v>1</v>
      </c>
      <c r="L253" s="8">
        <f t="shared" si="100"/>
        <v>0.36388888888905041</v>
      </c>
      <c r="M253" s="10">
        <f t="shared" si="101"/>
        <v>499</v>
      </c>
      <c r="N253" s="10">
        <f t="shared" si="102"/>
        <v>221.75000000000023</v>
      </c>
      <c r="O253" s="12"/>
      <c r="P253" s="10"/>
      <c r="Q253" s="8">
        <f t="shared" si="103"/>
        <v>0.3701388888798342</v>
      </c>
      <c r="R253" s="10">
        <f t="shared" si="104"/>
        <v>508</v>
      </c>
      <c r="S253" s="10">
        <f t="shared" si="105"/>
        <v>212.75000000000023</v>
      </c>
      <c r="T253" s="14"/>
      <c r="U253" s="7"/>
      <c r="V253" s="8">
        <f t="shared" si="106"/>
        <v>0.44861111110076296</v>
      </c>
      <c r="W253" s="7">
        <f t="shared" si="107"/>
        <v>508</v>
      </c>
      <c r="X253" s="10">
        <f t="shared" si="108"/>
        <v>102.75000000000023</v>
      </c>
      <c r="Y253" s="14"/>
      <c r="Z253" s="7"/>
      <c r="AA253" s="8">
        <f>IF(IF(Z253,1,0),IF(IF(MOD((AA252+TIME(0,E253,0)),1)&gt;D$1,1,0),IF(IF(MOD((AA252+TIME(0,E253,0)),1)&lt;D$4,1,0),AA252+TIME(0,E253,0),(MOD(AA252+TIME(0,E253,0),1)-D$4)+D$1),"Under"),AA252)</f>
        <v>0.46111111110480507</v>
      </c>
      <c r="AB253" s="10">
        <f>IF(Z253,AB252+E253,AB252)</f>
        <v>635.5</v>
      </c>
      <c r="AC253" s="10">
        <f>IF(Z253,AC252-E253,AC252)</f>
        <v>85.250000000000227</v>
      </c>
      <c r="AD253" s="14"/>
      <c r="AE253" s="7"/>
      <c r="AF253" s="8">
        <f>IF(IF(AE253,1,0),IF(IF(MOD((AF252+TIME(0,E253,0)),1)&gt;D$1,1,0),IF(IF(MOD((AF252+TIME(0,E253,0)),1)&lt;D$4,1,0),AF252+TIME(0,E253,0),(MOD(AF252+TIME(0,E253,0),1)-D$4)+D$1),"Under"),AF252)</f>
        <v>0.43194444442180807</v>
      </c>
      <c r="AG253" s="7">
        <f>IF(P253,R252+E253,R252)</f>
        <v>508</v>
      </c>
      <c r="AH253" s="10">
        <f>IF(AE253,AH252-E253,AH252)</f>
        <v>128.75000000000023</v>
      </c>
      <c r="AI253" s="14"/>
      <c r="AJ253" s="7"/>
      <c r="AK253" s="8">
        <f>IF(IF(AJ253,1,0),IF(IF(MOD((AK252+TIME(0,E253,0)),1)&gt;D$1,1,0),IF(IF(MOD((AK252+TIME(0,E253,0)),1)&lt;D$4,1,0),AK252+TIME(0,E253,0),(MOD(AK252+TIME(0,E253,0),1)-D$4)+D$1),"Under"),AK252)</f>
        <v>0.4305555555411652</v>
      </c>
      <c r="AL253" s="7">
        <f>IF(AJ253,AL252+E253,AL252)</f>
        <v>590</v>
      </c>
      <c r="AM253" s="10">
        <f>IF(AJ253,AM252-E253,AM252)</f>
        <v>130.75000000000023</v>
      </c>
      <c r="AN253" s="12"/>
      <c r="AO253" s="7"/>
      <c r="AP253" s="15">
        <f>IF(IF(AO253,1,0),IF(IF(MOD((AP252+TIME(0,E253,0)),1)&gt;D$1,1,0),IF(IF(MOD((AP252+TIME(0,E253,0)),1)&lt;D$4,1,0),AP252+TIME(0,E253,0),(MOD(AP252+TIME(0,E253,0),1)-D$4)+D$1),"Under"),AP252)</f>
        <v>0.40486111111515322</v>
      </c>
      <c r="AQ253" s="7">
        <f>IF(AO253,AQ252+E253,AQ252)</f>
        <v>553</v>
      </c>
      <c r="AR253" s="10">
        <f>IF(AO253,AR252-E253,AR252)</f>
        <v>167.75000000000023</v>
      </c>
      <c r="AS253" s="12"/>
      <c r="AT253" s="7"/>
      <c r="AU253" s="8">
        <f>IF(IF(AT253,1,0),IF(IF(MOD((AU252+TIME(0,E253,0)),1)&gt;D$1,1,0),IF(IF(MOD((AU252+TIME(0,E253,0)),1)&lt;D$4,1,0),AU252+TIME(0,E253,0),(MOD(AU252+TIME(0,E253,0),1)-D$4)+D$1),"Under"),AU252)</f>
        <v>0.43819444444864825</v>
      </c>
      <c r="AV253" s="7">
        <f>IF(AT253,AV252+E253,AV252)</f>
        <v>601</v>
      </c>
      <c r="AW253" s="7">
        <f>IF(AT253,AW252-E253,AW252)</f>
        <v>119.75000000000023</v>
      </c>
      <c r="AY253" s="10"/>
      <c r="AZ253" s="8">
        <f>IF(IF(AY253,1,0),IF(IF(MOD((AZ252+TIME(0,E253,0)),1)&gt;D$1,1,0),IF(IF(MOD((AZ252+TIME(0,E253,0)),1)&lt;D$4,1,0),AZ252+TIME(0,E253,0),(MOD(AZ252+TIME(0,E253,0),1)-D$4)+D$1),"Under"),AZ252)</f>
        <v>0.44027777775934529</v>
      </c>
      <c r="BA253" s="7">
        <f>IF(AY253,BA252+E253,BA252)</f>
        <v>604</v>
      </c>
      <c r="BB253" s="10">
        <f>IF(AY253,BB252-E253,BB252)</f>
        <v>116.75000000000023</v>
      </c>
      <c r="BC253"/>
      <c r="BD253" s="10"/>
      <c r="BE253" s="8">
        <f>IF(IF(BD253,1,0),IF(IF(MOD((BE252+TIME(0,E253,0)),1)&gt;D$1,1,0),IF(IF(MOD((BE252+TIME(0,E253,0)),1)&lt;D$4,1,0),BE252+TIME(0,E253,0),(MOD(BE252+TIME(0,E253,0),1)-D$4)+D$1),"Under"),BE252)</f>
        <v>0.3479166666471023</v>
      </c>
      <c r="BF253" s="18">
        <f>IF(BD253,BF252+E253,BF252)</f>
        <v>471</v>
      </c>
      <c r="BG253" s="10">
        <f>IF(BD253,BG252-E253,BG252)</f>
        <v>249.75000000000023</v>
      </c>
    </row>
    <row r="254" spans="1:59" x14ac:dyDescent="0.25">
      <c r="A254" s="17">
        <f>'St5 Input'!A239</f>
        <v>1</v>
      </c>
      <c r="B254" s="17">
        <f>'St5 Input'!B239</f>
        <v>1540</v>
      </c>
      <c r="C254" s="17" t="str">
        <f>'St5 Input'!C239</f>
        <v xml:space="preserve"> Fresh tank</v>
      </c>
      <c r="D254" s="20">
        <f>'St5 Input'!D239</f>
        <v>25</v>
      </c>
      <c r="E254" s="20">
        <f t="shared" si="109"/>
        <v>25</v>
      </c>
      <c r="F254" s="10">
        <f>K254+P254+U254+AE254+AJ254+Z254+AO254+AT254+AY254+BD254</f>
        <v>1</v>
      </c>
      <c r="G254" s="20" t="str">
        <f>'St5 Input'!F239</f>
        <v xml:space="preserve"> </v>
      </c>
      <c r="H254" s="19" t="str">
        <f>'St5 Input'!G239</f>
        <v xml:space="preserve"> </v>
      </c>
      <c r="I254" s="8"/>
      <c r="K254" s="10">
        <v>1</v>
      </c>
      <c r="L254" s="8">
        <f t="shared" si="100"/>
        <v>0.38125000000016152</v>
      </c>
      <c r="M254" s="10">
        <f t="shared" si="101"/>
        <v>524</v>
      </c>
      <c r="N254" s="10">
        <f t="shared" si="102"/>
        <v>196.75000000000023</v>
      </c>
      <c r="O254" s="12"/>
      <c r="P254" s="10"/>
      <c r="Q254" s="8">
        <f t="shared" si="103"/>
        <v>0.3701388888798342</v>
      </c>
      <c r="R254" s="10">
        <f t="shared" si="104"/>
        <v>508</v>
      </c>
      <c r="S254" s="10">
        <f t="shared" si="105"/>
        <v>212.75000000000023</v>
      </c>
      <c r="T254" s="14"/>
      <c r="U254" s="7"/>
      <c r="V254" s="8">
        <f t="shared" si="106"/>
        <v>0.44861111110076296</v>
      </c>
      <c r="W254" s="7">
        <f t="shared" si="107"/>
        <v>508</v>
      </c>
      <c r="X254" s="10">
        <f t="shared" si="108"/>
        <v>102.75000000000023</v>
      </c>
      <c r="Y254" s="14"/>
      <c r="Z254" s="7"/>
      <c r="AA254" s="8">
        <f>IF(IF(Z254,1,0),IF(IF(MOD((AA253+TIME(0,E254,0)),1)&gt;D$1,1,0),IF(IF(MOD((AA253+TIME(0,E254,0)),1)&lt;D$4,1,0),AA253+TIME(0,E254,0),(MOD(AA253+TIME(0,E254,0),1)-D$4)+D$1),"Under"),AA253)</f>
        <v>0.46111111110480507</v>
      </c>
      <c r="AB254" s="10">
        <f>IF(Z254,AB253+E254,AB253)</f>
        <v>635.5</v>
      </c>
      <c r="AC254" s="10">
        <f>IF(Z254,AC253-E254,AC253)</f>
        <v>85.250000000000227</v>
      </c>
      <c r="AD254" s="14"/>
      <c r="AE254" s="7"/>
      <c r="AF254" s="8">
        <f>IF(IF(AE254,1,0),IF(IF(MOD((AF253+TIME(0,E254,0)),1)&gt;D$1,1,0),IF(IF(MOD((AF253+TIME(0,E254,0)),1)&lt;D$4,1,0),AF253+TIME(0,E254,0),(MOD(AF253+TIME(0,E254,0),1)-D$4)+D$1),"Under"),AF253)</f>
        <v>0.43194444442180807</v>
      </c>
      <c r="AG254" s="7">
        <f>IF(P254,R253+E254,R253)</f>
        <v>508</v>
      </c>
      <c r="AH254" s="10">
        <f>IF(AE254,AH253-E254,AH253)</f>
        <v>128.75000000000023</v>
      </c>
      <c r="AI254" s="14"/>
      <c r="AJ254" s="7"/>
      <c r="AK254" s="8">
        <f>IF(IF(AJ254,1,0),IF(IF(MOD((AK253+TIME(0,E254,0)),1)&gt;D$1,1,0),IF(IF(MOD((AK253+TIME(0,E254,0)),1)&lt;D$4,1,0),AK253+TIME(0,E254,0),(MOD(AK253+TIME(0,E254,0),1)-D$4)+D$1),"Under"),AK253)</f>
        <v>0.4305555555411652</v>
      </c>
      <c r="AL254" s="7">
        <f>IF(AJ254,AL253+E254,AL253)</f>
        <v>590</v>
      </c>
      <c r="AM254" s="10">
        <f>IF(AJ254,AM253-E254,AM253)</f>
        <v>130.75000000000023</v>
      </c>
      <c r="AN254" s="12"/>
      <c r="AO254" s="7"/>
      <c r="AP254" s="15">
        <f>IF(IF(AO254,1,0),IF(IF(MOD((AP253+TIME(0,E254,0)),1)&gt;D$1,1,0),IF(IF(MOD((AP253+TIME(0,E254,0)),1)&lt;D$4,1,0),AP253+TIME(0,E254,0),(MOD(AP253+TIME(0,E254,0),1)-D$4)+D$1),"Under"),AP253)</f>
        <v>0.40486111111515322</v>
      </c>
      <c r="AQ254" s="7">
        <f>IF(AO254,AQ253+E254,AQ253)</f>
        <v>553</v>
      </c>
      <c r="AR254" s="10">
        <f>IF(AO254,AR253-E254,AR253)</f>
        <v>167.75000000000023</v>
      </c>
      <c r="AS254" s="12"/>
      <c r="AT254" s="7"/>
      <c r="AU254" s="8">
        <f>IF(IF(AT254,1,0),IF(IF(MOD((AU253+TIME(0,E254,0)),1)&gt;D$1,1,0),IF(IF(MOD((AU253+TIME(0,E254,0)),1)&lt;D$4,1,0),AU253+TIME(0,E254,0),(MOD(AU253+TIME(0,E254,0),1)-D$4)+D$1),"Under"),AU253)</f>
        <v>0.43819444444864825</v>
      </c>
      <c r="AV254" s="7">
        <f>IF(AT254,AV253+E254,AV253)</f>
        <v>601</v>
      </c>
      <c r="AW254" s="7">
        <f>IF(AT254,AW253-E254,AW253)</f>
        <v>119.75000000000023</v>
      </c>
      <c r="AY254" s="10"/>
      <c r="AZ254" s="8">
        <f>IF(IF(AY254,1,0),IF(IF(MOD((AZ253+TIME(0,E254,0)),1)&gt;D$1,1,0),IF(IF(MOD((AZ253+TIME(0,E254,0)),1)&lt;D$4,1,0),AZ253+TIME(0,E254,0),(MOD(AZ253+TIME(0,E254,0),1)-D$4)+D$1),"Under"),AZ253)</f>
        <v>0.44027777775934529</v>
      </c>
      <c r="BA254" s="7">
        <f>IF(AY254,BA253+E254,BA253)</f>
        <v>604</v>
      </c>
      <c r="BB254" s="10">
        <f>IF(AY254,BB253-E254,BB253)</f>
        <v>116.75000000000023</v>
      </c>
      <c r="BC254"/>
      <c r="BD254" s="10"/>
      <c r="BE254" s="8">
        <f>IF(IF(BD254,1,0),IF(IF(MOD((BE253+TIME(0,E254,0)),1)&gt;D$1,1,0),IF(IF(MOD((BE253+TIME(0,E254,0)),1)&lt;D$4,1,0),BE253+TIME(0,E254,0),(MOD(BE253+TIME(0,E254,0),1)-D$4)+D$1),"Under"),BE253)</f>
        <v>0.3479166666471023</v>
      </c>
      <c r="BF254" s="18">
        <f>IF(BD254,BF253+E254,BF253)</f>
        <v>471</v>
      </c>
      <c r="BG254" s="10">
        <f>IF(BD254,BG253-E254,BG253)</f>
        <v>249.75000000000023</v>
      </c>
    </row>
    <row r="255" spans="1:59" x14ac:dyDescent="0.25">
      <c r="A255" s="17">
        <f>'St5 Input'!A240</f>
        <v>1</v>
      </c>
      <c r="B255" s="17">
        <f>'St5 Input'!B240</f>
        <v>1550</v>
      </c>
      <c r="C255" s="17" t="str">
        <f>'St5 Input'!C240</f>
        <v xml:space="preserve"> Waste tanks </v>
      </c>
      <c r="D255" s="20">
        <f>'St5 Input'!D240</f>
        <v>15</v>
      </c>
      <c r="E255" s="20">
        <f t="shared" si="109"/>
        <v>15</v>
      </c>
      <c r="F255" s="10">
        <f>K255+P255+U255+AE255+AJ255+Z255+AO255+AT255+AY255+BD255</f>
        <v>1</v>
      </c>
      <c r="G255" s="20" t="str">
        <f>'St5 Input'!F240</f>
        <v xml:space="preserve"> </v>
      </c>
      <c r="H255" s="19" t="str">
        <f>'St5 Input'!G240</f>
        <v xml:space="preserve"> </v>
      </c>
      <c r="I255" s="8"/>
      <c r="K255" s="10">
        <v>1</v>
      </c>
      <c r="L255" s="8">
        <f t="shared" si="100"/>
        <v>0.3916666666668282</v>
      </c>
      <c r="M255" s="10">
        <f t="shared" si="101"/>
        <v>539</v>
      </c>
      <c r="N255" s="10">
        <f t="shared" si="102"/>
        <v>181.75000000000023</v>
      </c>
      <c r="O255" s="12"/>
      <c r="P255" s="10"/>
      <c r="Q255" s="8">
        <f t="shared" si="103"/>
        <v>0.3701388888798342</v>
      </c>
      <c r="R255" s="10">
        <f t="shared" si="104"/>
        <v>508</v>
      </c>
      <c r="S255" s="10">
        <f t="shared" si="105"/>
        <v>212.75000000000023</v>
      </c>
      <c r="T255" s="14"/>
      <c r="U255" s="7"/>
      <c r="V255" s="8">
        <f t="shared" si="106"/>
        <v>0.44861111110076296</v>
      </c>
      <c r="W255" s="7">
        <f t="shared" si="107"/>
        <v>508</v>
      </c>
      <c r="X255" s="10">
        <f t="shared" si="108"/>
        <v>102.75000000000023</v>
      </c>
      <c r="Y255" s="14"/>
      <c r="Z255" s="7"/>
      <c r="AA255" s="8">
        <f>IF(IF(Z255,1,0),IF(IF(MOD((AA254+TIME(0,E255,0)),1)&gt;D$1,1,0),IF(IF(MOD((AA254+TIME(0,E255,0)),1)&lt;D$4,1,0),AA254+TIME(0,E255,0),(MOD(AA254+TIME(0,E255,0),1)-D$4)+D$1),"Under"),AA254)</f>
        <v>0.46111111110480507</v>
      </c>
      <c r="AB255" s="10">
        <f>IF(Z255,AB254+E255,AB254)</f>
        <v>635.5</v>
      </c>
      <c r="AC255" s="10">
        <f>IF(Z255,AC254-E255,AC254)</f>
        <v>85.250000000000227</v>
      </c>
      <c r="AD255" s="14"/>
      <c r="AE255" s="7"/>
      <c r="AF255" s="8">
        <f>IF(IF(AE255,1,0),IF(IF(MOD((AF254+TIME(0,E255,0)),1)&gt;D$1,1,0),IF(IF(MOD((AF254+TIME(0,E255,0)),1)&lt;D$4,1,0),AF254+TIME(0,E255,0),(MOD(AF254+TIME(0,E255,0),1)-D$4)+D$1),"Under"),AF254)</f>
        <v>0.43194444442180807</v>
      </c>
      <c r="AG255" s="7">
        <f>IF(P255,R254+E255,R254)</f>
        <v>508</v>
      </c>
      <c r="AH255" s="10">
        <f>IF(AE255,AH254-E255,AH254)</f>
        <v>128.75000000000023</v>
      </c>
      <c r="AI255" s="14"/>
      <c r="AJ255" s="7"/>
      <c r="AK255" s="8">
        <f>IF(IF(AJ255,1,0),IF(IF(MOD((AK254+TIME(0,E255,0)),1)&gt;D$1,1,0),IF(IF(MOD((AK254+TIME(0,E255,0)),1)&lt;D$4,1,0),AK254+TIME(0,E255,0),(MOD(AK254+TIME(0,E255,0),1)-D$4)+D$1),"Under"),AK254)</f>
        <v>0.4305555555411652</v>
      </c>
      <c r="AL255" s="7">
        <f>IF(AJ255,AL254+E255,AL254)</f>
        <v>590</v>
      </c>
      <c r="AM255" s="10">
        <f>IF(AJ255,AM254-E255,AM254)</f>
        <v>130.75000000000023</v>
      </c>
      <c r="AN255" s="12"/>
      <c r="AO255" s="7"/>
      <c r="AP255" s="15">
        <f>IF(IF(AO255,1,0),IF(IF(MOD((AP254+TIME(0,E255,0)),1)&gt;D$1,1,0),IF(IF(MOD((AP254+TIME(0,E255,0)),1)&lt;D$4,1,0),AP254+TIME(0,E255,0),(MOD(AP254+TIME(0,E255,0),1)-D$4)+D$1),"Under"),AP254)</f>
        <v>0.40486111111515322</v>
      </c>
      <c r="AQ255" s="7">
        <f>IF(AO255,AQ254+E255,AQ254)</f>
        <v>553</v>
      </c>
      <c r="AR255" s="10">
        <f>IF(AO255,AR254-E255,AR254)</f>
        <v>167.75000000000023</v>
      </c>
      <c r="AS255" s="12"/>
      <c r="AT255" s="7"/>
      <c r="AU255" s="8">
        <f>IF(IF(AT255,1,0),IF(IF(MOD((AU254+TIME(0,E255,0)),1)&gt;D$1,1,0),IF(IF(MOD((AU254+TIME(0,E255,0)),1)&lt;D$4,1,0),AU254+TIME(0,E255,0),(MOD(AU254+TIME(0,E255,0),1)-D$4)+D$1),"Under"),AU254)</f>
        <v>0.43819444444864825</v>
      </c>
      <c r="AV255" s="7">
        <f>IF(AT255,AV254+E255,AV254)</f>
        <v>601</v>
      </c>
      <c r="AW255" s="7">
        <f>IF(AT255,AW254-E255,AW254)</f>
        <v>119.75000000000023</v>
      </c>
      <c r="AY255" s="10"/>
      <c r="AZ255" s="8">
        <f>IF(IF(AY255,1,0),IF(IF(MOD((AZ254+TIME(0,E255,0)),1)&gt;D$1,1,0),IF(IF(MOD((AZ254+TIME(0,E255,0)),1)&lt;D$4,1,0),AZ254+TIME(0,E255,0),(MOD(AZ254+TIME(0,E255,0),1)-D$4)+D$1),"Under"),AZ254)</f>
        <v>0.44027777775934529</v>
      </c>
      <c r="BA255" s="7">
        <f>IF(AY255,BA254+E255,BA254)</f>
        <v>604</v>
      </c>
      <c r="BB255" s="10">
        <f>IF(AY255,BB254-E255,BB254)</f>
        <v>116.75000000000023</v>
      </c>
      <c r="BC255"/>
      <c r="BD255" s="10"/>
      <c r="BE255" s="8">
        <f>IF(IF(BD255,1,0),IF(IF(MOD((BE254+TIME(0,E255,0)),1)&gt;D$1,1,0),IF(IF(MOD((BE254+TIME(0,E255,0)),1)&lt;D$4,1,0),BE254+TIME(0,E255,0),(MOD(BE254+TIME(0,E255,0),1)-D$4)+D$1),"Under"),BE254)</f>
        <v>0.3479166666471023</v>
      </c>
      <c r="BF255" s="18">
        <f>IF(BD255,BF254+E255,BF254)</f>
        <v>471</v>
      </c>
      <c r="BG255" s="10">
        <f>IF(BD255,BG254-E255,BG254)</f>
        <v>249.75000000000023</v>
      </c>
    </row>
    <row r="256" spans="1:59" hidden="1" x14ac:dyDescent="0.25">
      <c r="A256" s="17">
        <f>'St5 Input'!A241</f>
        <v>1</v>
      </c>
      <c r="B256" s="17">
        <f>'St5 Input'!B241</f>
        <v>1560</v>
      </c>
      <c r="C256" s="17" t="str">
        <f>'St5 Input'!C241</f>
        <v xml:space="preserve"> Fuel Tank</v>
      </c>
      <c r="D256" s="20">
        <f>'St5 Input'!D241</f>
        <v>25</v>
      </c>
      <c r="E256" s="20">
        <f t="shared" si="109"/>
        <v>25</v>
      </c>
      <c r="F256" s="10">
        <f>K256+P256+U256+AE256+AJ256+Z256+AO256+AT256+AY256+BD256</f>
        <v>1</v>
      </c>
      <c r="G256" s="20" t="str">
        <f>'St5 Input'!F241</f>
        <v xml:space="preserve"> </v>
      </c>
      <c r="H256" s="19" t="str">
        <f>'St5 Input'!G241</f>
        <v xml:space="preserve"> </v>
      </c>
      <c r="I256" s="8"/>
      <c r="K256" s="10"/>
      <c r="L256" s="8">
        <f t="shared" si="100"/>
        <v>0.3916666666668282</v>
      </c>
      <c r="M256" s="10">
        <f t="shared" si="101"/>
        <v>539</v>
      </c>
      <c r="N256" s="10">
        <f t="shared" si="102"/>
        <v>181.75000000000023</v>
      </c>
      <c r="O256" s="12"/>
      <c r="P256" s="10">
        <v>1</v>
      </c>
      <c r="Q256" s="8">
        <f t="shared" si="103"/>
        <v>0.38749999999094531</v>
      </c>
      <c r="R256" s="10">
        <f t="shared" si="104"/>
        <v>533</v>
      </c>
      <c r="S256" s="10">
        <f t="shared" si="105"/>
        <v>187.75000000000023</v>
      </c>
      <c r="T256" s="14"/>
      <c r="U256" s="7"/>
      <c r="V256" s="8">
        <f t="shared" si="106"/>
        <v>0.44861111110076296</v>
      </c>
      <c r="W256" s="7">
        <f t="shared" si="107"/>
        <v>533</v>
      </c>
      <c r="X256" s="10">
        <f t="shared" si="108"/>
        <v>102.75000000000023</v>
      </c>
      <c r="Y256" s="14"/>
      <c r="Z256" s="7"/>
      <c r="AA256" s="8">
        <f>IF(IF(Z256,1,0),IF(IF(MOD((AA255+TIME(0,E256,0)),1)&gt;D$1,1,0),IF(IF(MOD((AA255+TIME(0,E256,0)),1)&lt;D$4,1,0),AA255+TIME(0,E256,0),(MOD(AA255+TIME(0,E256,0),1)-D$4)+D$1),"Under"),AA255)</f>
        <v>0.46111111110480507</v>
      </c>
      <c r="AB256" s="10">
        <f>IF(Z256,AB255+E256,AB255)</f>
        <v>635.5</v>
      </c>
      <c r="AC256" s="10">
        <f>IF(Z256,AC255-E256,AC255)</f>
        <v>85.250000000000227</v>
      </c>
      <c r="AD256" s="14"/>
      <c r="AE256" s="7"/>
      <c r="AF256" s="8">
        <f>IF(IF(AE256,1,0),IF(IF(MOD((AF255+TIME(0,E256,0)),1)&gt;D$1,1,0),IF(IF(MOD((AF255+TIME(0,E256,0)),1)&lt;D$4,1,0),AF255+TIME(0,E256,0),(MOD(AF255+TIME(0,E256,0),1)-D$4)+D$1),"Under"),AF255)</f>
        <v>0.43194444442180807</v>
      </c>
      <c r="AG256" s="7">
        <f>IF(P256,R255+E256,R255)</f>
        <v>533</v>
      </c>
      <c r="AH256" s="10">
        <f>IF(AE256,AH255-E256,AH255)</f>
        <v>128.75000000000023</v>
      </c>
      <c r="AI256" s="14"/>
      <c r="AJ256" s="7"/>
      <c r="AK256" s="8">
        <f>IF(IF(AJ256,1,0),IF(IF(MOD((AK255+TIME(0,E256,0)),1)&gt;D$1,1,0),IF(IF(MOD((AK255+TIME(0,E256,0)),1)&lt;D$4,1,0),AK255+TIME(0,E256,0),(MOD(AK255+TIME(0,E256,0),1)-D$4)+D$1),"Under"),AK255)</f>
        <v>0.4305555555411652</v>
      </c>
      <c r="AL256" s="7">
        <f>IF(AJ256,AL255+E256,AL255)</f>
        <v>590</v>
      </c>
      <c r="AM256" s="10">
        <f>IF(AJ256,AM255-E256,AM255)</f>
        <v>130.75000000000023</v>
      </c>
      <c r="AN256" s="12"/>
      <c r="AO256" s="7"/>
      <c r="AP256" s="15">
        <f>IF(IF(AO256,1,0),IF(IF(MOD((AP255+TIME(0,E256,0)),1)&gt;D$1,1,0),IF(IF(MOD((AP255+TIME(0,E256,0)),1)&lt;D$4,1,0),AP255+TIME(0,E256,0),(MOD(AP255+TIME(0,E256,0),1)-D$4)+D$1),"Under"),AP255)</f>
        <v>0.40486111111515322</v>
      </c>
      <c r="AQ256" s="7">
        <f>IF(AO256,AQ255+E256,AQ255)</f>
        <v>553</v>
      </c>
      <c r="AR256" s="10">
        <f>IF(AO256,AR255-E256,AR255)</f>
        <v>167.75000000000023</v>
      </c>
      <c r="AS256" s="12"/>
      <c r="AT256" s="7"/>
      <c r="AU256" s="8">
        <f>IF(IF(AT256,1,0),IF(IF(MOD((AU255+TIME(0,E256,0)),1)&gt;D$1,1,0),IF(IF(MOD((AU255+TIME(0,E256,0)),1)&lt;D$4,1,0),AU255+TIME(0,E256,0),(MOD(AU255+TIME(0,E256,0),1)-D$4)+D$1),"Under"),AU255)</f>
        <v>0.43819444444864825</v>
      </c>
      <c r="AV256" s="7">
        <f>IF(AT256,AV255+E256,AV255)</f>
        <v>601</v>
      </c>
      <c r="AW256" s="7">
        <f>IF(AT256,AW255-E256,AW255)</f>
        <v>119.75000000000023</v>
      </c>
      <c r="AY256" s="10"/>
      <c r="AZ256" s="8">
        <f>IF(IF(AY256,1,0),IF(IF(MOD((AZ255+TIME(0,E256,0)),1)&gt;D$1,1,0),IF(IF(MOD((AZ255+TIME(0,E256,0)),1)&lt;D$4,1,0),AZ255+TIME(0,E256,0),(MOD(AZ255+TIME(0,E256,0),1)-D$4)+D$1),"Under"),AZ255)</f>
        <v>0.44027777775934529</v>
      </c>
      <c r="BA256" s="7">
        <f>IF(AY256,BA255+E256,BA255)</f>
        <v>604</v>
      </c>
      <c r="BB256" s="10">
        <f>IF(AY256,BB255-E256,BB255)</f>
        <v>116.75000000000023</v>
      </c>
      <c r="BC256"/>
      <c r="BD256" s="10"/>
      <c r="BE256" s="8">
        <f>IF(IF(BD256,1,0),IF(IF(MOD((BE255+TIME(0,E256,0)),1)&gt;D$1,1,0),IF(IF(MOD((BE255+TIME(0,E256,0)),1)&lt;D$4,1,0),BE255+TIME(0,E256,0),(MOD(BE255+TIME(0,E256,0),1)-D$4)+D$1),"Under"),BE255)</f>
        <v>0.3479166666471023</v>
      </c>
      <c r="BF256" s="18">
        <f>IF(BD256,BF255+E256,BF255)</f>
        <v>471</v>
      </c>
      <c r="BG256" s="10">
        <f>IF(BD256,BG255-E256,BG255)</f>
        <v>249.75000000000023</v>
      </c>
    </row>
    <row r="257" spans="1:59" x14ac:dyDescent="0.25">
      <c r="A257" s="17">
        <f>'St5 Input'!A242</f>
        <v>1</v>
      </c>
      <c r="B257" s="17">
        <f>'St5 Input'!B242</f>
        <v>1570</v>
      </c>
      <c r="C257" s="17" t="str">
        <f>'St5 Input'!C242</f>
        <v xml:space="preserve"> Tank wiring and plumbing hook up</v>
      </c>
      <c r="D257" s="20">
        <f>'St5 Input'!D242</f>
        <v>70</v>
      </c>
      <c r="E257" s="20">
        <f t="shared" si="109"/>
        <v>70</v>
      </c>
      <c r="F257" s="10">
        <f>K257+P257+U257+AE257+AJ257+Z257+AO257+AT257+AY257+BD257</f>
        <v>1</v>
      </c>
      <c r="G257" s="20" t="str">
        <f>'St5 Input'!F242</f>
        <v xml:space="preserve"> </v>
      </c>
      <c r="H257" s="19" t="str">
        <f>'St5 Input'!G242</f>
        <v xml:space="preserve"> </v>
      </c>
      <c r="I257" s="8"/>
      <c r="K257" s="10">
        <v>1</v>
      </c>
      <c r="L257" s="8">
        <f t="shared" si="100"/>
        <v>0.44027777777793931</v>
      </c>
      <c r="M257" s="10">
        <f t="shared" si="101"/>
        <v>609</v>
      </c>
      <c r="N257" s="10">
        <f t="shared" si="102"/>
        <v>111.75000000000023</v>
      </c>
      <c r="O257" s="12"/>
      <c r="P257" s="10"/>
      <c r="Q257" s="8">
        <f t="shared" si="103"/>
        <v>0.38749999999094531</v>
      </c>
      <c r="R257" s="10">
        <f t="shared" si="104"/>
        <v>533</v>
      </c>
      <c r="S257" s="10">
        <f t="shared" si="105"/>
        <v>187.75000000000023</v>
      </c>
      <c r="T257" s="14"/>
      <c r="U257" s="7"/>
      <c r="V257" s="8">
        <f t="shared" si="106"/>
        <v>0.44861111110076296</v>
      </c>
      <c r="W257" s="7">
        <f t="shared" si="107"/>
        <v>533</v>
      </c>
      <c r="X257" s="10">
        <f t="shared" si="108"/>
        <v>102.75000000000023</v>
      </c>
      <c r="Y257" s="14"/>
      <c r="Z257" s="7"/>
      <c r="AA257" s="8">
        <f>IF(IF(Z257,1,0),IF(IF(MOD((AA256+TIME(0,E257,0)),1)&gt;D$1,1,0),IF(IF(MOD((AA256+TIME(0,E257,0)),1)&lt;D$4,1,0),AA256+TIME(0,E257,0),(MOD(AA256+TIME(0,E257,0),1)-D$4)+D$1),"Under"),AA256)</f>
        <v>0.46111111110480507</v>
      </c>
      <c r="AB257" s="10">
        <f>IF(Z257,AB256+E257,AB256)</f>
        <v>635.5</v>
      </c>
      <c r="AC257" s="10">
        <f>IF(Z257,AC256-E257,AC256)</f>
        <v>85.250000000000227</v>
      </c>
      <c r="AD257" s="14"/>
      <c r="AE257" s="7"/>
      <c r="AF257" s="8">
        <f>IF(IF(AE257,1,0),IF(IF(MOD((AF256+TIME(0,E257,0)),1)&gt;D$1,1,0),IF(IF(MOD((AF256+TIME(0,E257,0)),1)&lt;D$4,1,0),AF256+TIME(0,E257,0),(MOD(AF256+TIME(0,E257,0),1)-D$4)+D$1),"Under"),AF256)</f>
        <v>0.43194444442180807</v>
      </c>
      <c r="AG257" s="7">
        <f>IF(P257,R256+E257,R256)</f>
        <v>533</v>
      </c>
      <c r="AH257" s="10">
        <f>IF(AE257,AH256-E257,AH256)</f>
        <v>128.75000000000023</v>
      </c>
      <c r="AI257" s="14"/>
      <c r="AJ257" s="7"/>
      <c r="AK257" s="8">
        <f>IF(IF(AJ257,1,0),IF(IF(MOD((AK256+TIME(0,E257,0)),1)&gt;D$1,1,0),IF(IF(MOD((AK256+TIME(0,E257,0)),1)&lt;D$4,1,0),AK256+TIME(0,E257,0),(MOD(AK256+TIME(0,E257,0),1)-D$4)+D$1),"Under"),AK256)</f>
        <v>0.4305555555411652</v>
      </c>
      <c r="AL257" s="7">
        <f>IF(AJ257,AL256+E257,AL256)</f>
        <v>590</v>
      </c>
      <c r="AM257" s="10">
        <f>IF(AJ257,AM256-E257,AM256)</f>
        <v>130.75000000000023</v>
      </c>
      <c r="AN257" s="12"/>
      <c r="AO257" s="7"/>
      <c r="AP257" s="15">
        <f>IF(IF(AO257,1,0),IF(IF(MOD((AP256+TIME(0,E257,0)),1)&gt;D$1,1,0),IF(IF(MOD((AP256+TIME(0,E257,0)),1)&lt;D$4,1,0),AP256+TIME(0,E257,0),(MOD(AP256+TIME(0,E257,0),1)-D$4)+D$1),"Under"),AP256)</f>
        <v>0.40486111111515322</v>
      </c>
      <c r="AQ257" s="7">
        <f>IF(AO257,AQ256+E257,AQ256)</f>
        <v>553</v>
      </c>
      <c r="AR257" s="10">
        <f>IF(AO257,AR256-E257,AR256)</f>
        <v>167.75000000000023</v>
      </c>
      <c r="AS257" s="12"/>
      <c r="AT257" s="7"/>
      <c r="AU257" s="8">
        <f>IF(IF(AT257,1,0),IF(IF(MOD((AU256+TIME(0,E257,0)),1)&gt;D$1,1,0),IF(IF(MOD((AU256+TIME(0,E257,0)),1)&lt;D$4,1,0),AU256+TIME(0,E257,0),(MOD(AU256+TIME(0,E257,0),1)-D$4)+D$1),"Under"),AU256)</f>
        <v>0.43819444444864825</v>
      </c>
      <c r="AV257" s="7">
        <f>IF(AT257,AV256+E257,AV256)</f>
        <v>601</v>
      </c>
      <c r="AW257" s="7">
        <f>IF(AT257,AW256-E257,AW256)</f>
        <v>119.75000000000023</v>
      </c>
      <c r="AY257" s="10"/>
      <c r="AZ257" s="8">
        <f>IF(IF(AY257,1,0),IF(IF(MOD((AZ256+TIME(0,E257,0)),1)&gt;D$1,1,0),IF(IF(MOD((AZ256+TIME(0,E257,0)),1)&lt;D$4,1,0),AZ256+TIME(0,E257,0),(MOD(AZ256+TIME(0,E257,0),1)-D$4)+D$1),"Under"),AZ256)</f>
        <v>0.44027777775934529</v>
      </c>
      <c r="BA257" s="7">
        <f>IF(AY257,BA256+E257,BA256)</f>
        <v>604</v>
      </c>
      <c r="BB257" s="10">
        <f>IF(AY257,BB256-E257,BB256)</f>
        <v>116.75000000000023</v>
      </c>
      <c r="BC257"/>
      <c r="BD257" s="10"/>
      <c r="BE257" s="8">
        <f>IF(IF(BD257,1,0),IF(IF(MOD((BE256+TIME(0,E257,0)),1)&gt;D$1,1,0),IF(IF(MOD((BE256+TIME(0,E257,0)),1)&lt;D$4,1,0),BE256+TIME(0,E257,0),(MOD(BE256+TIME(0,E257,0),1)-D$4)+D$1),"Under"),BE256)</f>
        <v>0.3479166666471023</v>
      </c>
      <c r="BF257" s="18">
        <f>IF(BD257,BF256+E257,BF256)</f>
        <v>471</v>
      </c>
      <c r="BG257" s="10">
        <f>IF(BD257,BG256-E257,BG256)</f>
        <v>249.75000000000023</v>
      </c>
    </row>
    <row r="258" spans="1:59" x14ac:dyDescent="0.25">
      <c r="A258" s="17">
        <f>'St5 Input'!A243</f>
        <v>1</v>
      </c>
      <c r="B258" s="17">
        <f>'St5 Input'!B243</f>
        <v>1580</v>
      </c>
      <c r="C258" s="17" t="str">
        <f>'St5 Input'!C243</f>
        <v xml:space="preserve"> 3 Season Plumbing</v>
      </c>
      <c r="D258" s="20">
        <f>'St5 Input'!D243</f>
        <v>20</v>
      </c>
      <c r="E258" s="20">
        <f t="shared" si="109"/>
        <v>20</v>
      </c>
      <c r="F258" s="10">
        <f>K258+P258+U258+AE258+AJ258+Z258+AO258+AT258+AY258+BD258</f>
        <v>1</v>
      </c>
      <c r="G258" s="20" t="str">
        <f>'St5 Input'!F243</f>
        <v xml:space="preserve"> </v>
      </c>
      <c r="H258" s="19" t="str">
        <f>'St5 Input'!G243</f>
        <v xml:space="preserve"> </v>
      </c>
      <c r="I258" s="8"/>
      <c r="K258" s="10">
        <v>1</v>
      </c>
      <c r="L258" s="8">
        <f t="shared" si="100"/>
        <v>0.4541666666668282</v>
      </c>
      <c r="M258" s="10">
        <f t="shared" si="101"/>
        <v>629</v>
      </c>
      <c r="N258" s="10">
        <f t="shared" si="102"/>
        <v>91.750000000000227</v>
      </c>
      <c r="O258" s="12"/>
      <c r="P258" s="10"/>
      <c r="Q258" s="8">
        <f t="shared" si="103"/>
        <v>0.38749999999094531</v>
      </c>
      <c r="R258" s="10">
        <f t="shared" si="104"/>
        <v>533</v>
      </c>
      <c r="S258" s="10">
        <f t="shared" si="105"/>
        <v>187.75000000000023</v>
      </c>
      <c r="T258" s="14"/>
      <c r="U258" s="7"/>
      <c r="V258" s="8">
        <f t="shared" si="106"/>
        <v>0.44861111110076296</v>
      </c>
      <c r="W258" s="7">
        <f t="shared" si="107"/>
        <v>533</v>
      </c>
      <c r="X258" s="10">
        <f t="shared" si="108"/>
        <v>102.75000000000023</v>
      </c>
      <c r="Y258" s="14"/>
      <c r="Z258" s="7"/>
      <c r="AA258" s="8">
        <f>IF(IF(Z258,1,0),IF(IF(MOD((AA257+TIME(0,E258,0)),1)&gt;D$1,1,0),IF(IF(MOD((AA257+TIME(0,E258,0)),1)&lt;D$4,1,0),AA257+TIME(0,E258,0),(MOD(AA257+TIME(0,E258,0),1)-D$4)+D$1),"Under"),AA257)</f>
        <v>0.46111111110480507</v>
      </c>
      <c r="AB258" s="10">
        <f>IF(Z258,AB257+E258,AB257)</f>
        <v>635.5</v>
      </c>
      <c r="AC258" s="10">
        <f>IF(Z258,AC257-E258,AC257)</f>
        <v>85.250000000000227</v>
      </c>
      <c r="AD258" s="14"/>
      <c r="AE258" s="7"/>
      <c r="AF258" s="8">
        <f>IF(IF(AE258,1,0),IF(IF(MOD((AF257+TIME(0,E258,0)),1)&gt;D$1,1,0),IF(IF(MOD((AF257+TIME(0,E258,0)),1)&lt;D$4,1,0),AF257+TIME(0,E258,0),(MOD(AF257+TIME(0,E258,0),1)-D$4)+D$1),"Under"),AF257)</f>
        <v>0.43194444442180807</v>
      </c>
      <c r="AG258" s="7">
        <f>IF(P258,R257+E258,R257)</f>
        <v>533</v>
      </c>
      <c r="AH258" s="10">
        <f>IF(AE258,AH257-E258,AH257)</f>
        <v>128.75000000000023</v>
      </c>
      <c r="AI258" s="14"/>
      <c r="AJ258" s="7"/>
      <c r="AK258" s="8">
        <f>IF(IF(AJ258,1,0),IF(IF(MOD((AK257+TIME(0,E258,0)),1)&gt;D$1,1,0),IF(IF(MOD((AK257+TIME(0,E258,0)),1)&lt;D$4,1,0),AK257+TIME(0,E258,0),(MOD(AK257+TIME(0,E258,0),1)-D$4)+D$1),"Under"),AK257)</f>
        <v>0.4305555555411652</v>
      </c>
      <c r="AL258" s="7">
        <f>IF(AJ258,AL257+E258,AL257)</f>
        <v>590</v>
      </c>
      <c r="AM258" s="10">
        <f>IF(AJ258,AM257-E258,AM257)</f>
        <v>130.75000000000023</v>
      </c>
      <c r="AN258" s="12"/>
      <c r="AO258" s="7"/>
      <c r="AP258" s="15">
        <f>IF(IF(AO258,1,0),IF(IF(MOD((AP257+TIME(0,E258,0)),1)&gt;D$1,1,0),IF(IF(MOD((AP257+TIME(0,E258,0)),1)&lt;D$4,1,0),AP257+TIME(0,E258,0),(MOD(AP257+TIME(0,E258,0),1)-D$4)+D$1),"Under"),AP257)</f>
        <v>0.40486111111515322</v>
      </c>
      <c r="AQ258" s="7">
        <f>IF(AO258,AQ257+E258,AQ257)</f>
        <v>553</v>
      </c>
      <c r="AR258" s="10">
        <f>IF(AO258,AR257-E258,AR257)</f>
        <v>167.75000000000023</v>
      </c>
      <c r="AS258" s="12"/>
      <c r="AT258" s="7"/>
      <c r="AU258" s="8">
        <f>IF(IF(AT258,1,0),IF(IF(MOD((AU257+TIME(0,E258,0)),1)&gt;D$1,1,0),IF(IF(MOD((AU257+TIME(0,E258,0)),1)&lt;D$4,1,0),AU257+TIME(0,E258,0),(MOD(AU257+TIME(0,E258,0),1)-D$4)+D$1),"Under"),AU257)</f>
        <v>0.43819444444864825</v>
      </c>
      <c r="AV258" s="7">
        <f>IF(AT258,AV257+E258,AV257)</f>
        <v>601</v>
      </c>
      <c r="AW258" s="7">
        <f>IF(AT258,AW257-E258,AW257)</f>
        <v>119.75000000000023</v>
      </c>
      <c r="AY258" s="10"/>
      <c r="AZ258" s="8">
        <f>IF(IF(AY258,1,0),IF(IF(MOD((AZ257+TIME(0,E258,0)),1)&gt;D$1,1,0),IF(IF(MOD((AZ257+TIME(0,E258,0)),1)&lt;D$4,1,0),AZ257+TIME(0,E258,0),(MOD(AZ257+TIME(0,E258,0),1)-D$4)+D$1),"Under"),AZ257)</f>
        <v>0.44027777775934529</v>
      </c>
      <c r="BA258" s="7">
        <f>IF(AY258,BA257+E258,BA257)</f>
        <v>604</v>
      </c>
      <c r="BB258" s="10">
        <f>IF(AY258,BB257-E258,BB257)</f>
        <v>116.75000000000023</v>
      </c>
      <c r="BC258"/>
      <c r="BD258" s="10"/>
      <c r="BE258" s="8">
        <f>IF(IF(BD258,1,0),IF(IF(MOD((BE257+TIME(0,E258,0)),1)&gt;D$1,1,0),IF(IF(MOD((BE257+TIME(0,E258,0)),1)&lt;D$4,1,0),BE257+TIME(0,E258,0),(MOD(BE257+TIME(0,E258,0),1)-D$4)+D$1),"Under"),BE257)</f>
        <v>0.3479166666471023</v>
      </c>
      <c r="BF258" s="18">
        <f>IF(BD258,BF257+E258,BF257)</f>
        <v>471</v>
      </c>
      <c r="BG258" s="10">
        <f>IF(BD258,BG257-E258,BG257)</f>
        <v>249.75000000000023</v>
      </c>
    </row>
    <row r="259" spans="1:59" x14ac:dyDescent="0.25">
      <c r="A259" s="17">
        <f>'St5 Input'!A244</f>
        <v>1</v>
      </c>
      <c r="B259" s="17">
        <f>'St5 Input'!B244</f>
        <v>1590</v>
      </c>
      <c r="C259" s="17" t="str">
        <f>'St5 Input'!C244</f>
        <v xml:space="preserve"> Set Axles </v>
      </c>
      <c r="D259" s="20">
        <f>'St5 Input'!D244</f>
        <v>20</v>
      </c>
      <c r="E259" s="20">
        <f t="shared" si="109"/>
        <v>10</v>
      </c>
      <c r="F259" s="10">
        <f>K259+P259+U259+AE259+AJ259+Z259+AO259+AT259+AY259+BD259</f>
        <v>2</v>
      </c>
      <c r="G259" s="20" t="str">
        <f>'St5 Input'!F244</f>
        <v xml:space="preserve"> </v>
      </c>
      <c r="H259" s="19" t="str">
        <f>'St5 Input'!G244</f>
        <v xml:space="preserve"> </v>
      </c>
      <c r="I259" s="8"/>
      <c r="K259" s="10">
        <v>1</v>
      </c>
      <c r="L259" s="8">
        <f t="shared" si="100"/>
        <v>0.46111111111127262</v>
      </c>
      <c r="M259" s="10">
        <f t="shared" si="101"/>
        <v>639</v>
      </c>
      <c r="N259" s="10">
        <f t="shared" si="102"/>
        <v>81.750000000000227</v>
      </c>
      <c r="O259" s="12"/>
      <c r="P259" s="10">
        <v>1</v>
      </c>
      <c r="Q259" s="8">
        <f t="shared" si="103"/>
        <v>0.39444444443538973</v>
      </c>
      <c r="R259" s="10">
        <f t="shared" si="104"/>
        <v>543</v>
      </c>
      <c r="S259" s="10">
        <f t="shared" si="105"/>
        <v>177.75000000000023</v>
      </c>
      <c r="T259" s="14"/>
      <c r="U259" s="7"/>
      <c r="V259" s="8">
        <f t="shared" si="106"/>
        <v>0.44861111110076296</v>
      </c>
      <c r="W259" s="7">
        <f t="shared" si="107"/>
        <v>543</v>
      </c>
      <c r="X259" s="10">
        <f t="shared" si="108"/>
        <v>102.75000000000023</v>
      </c>
      <c r="Y259" s="14"/>
      <c r="Z259" s="7"/>
      <c r="AA259" s="8">
        <f>IF(IF(Z259,1,0),IF(IF(MOD((AA258+TIME(0,E259,0)),1)&gt;D$1,1,0),IF(IF(MOD((AA258+TIME(0,E259,0)),1)&lt;D$4,1,0),AA258+TIME(0,E259,0),(MOD(AA258+TIME(0,E259,0),1)-D$4)+D$1),"Under"),AA258)</f>
        <v>0.46111111110480507</v>
      </c>
      <c r="AB259" s="10">
        <f>IF(Z259,AB258+E259,AB258)</f>
        <v>635.5</v>
      </c>
      <c r="AC259" s="10">
        <f>IF(Z259,AC258-E259,AC258)</f>
        <v>85.250000000000227</v>
      </c>
      <c r="AD259" s="14"/>
      <c r="AE259" s="7"/>
      <c r="AF259" s="8">
        <f>IF(IF(AE259,1,0),IF(IF(MOD((AF258+TIME(0,E259,0)),1)&gt;D$1,1,0),IF(IF(MOD((AF258+TIME(0,E259,0)),1)&lt;D$4,1,0),AF258+TIME(0,E259,0),(MOD(AF258+TIME(0,E259,0),1)-D$4)+D$1),"Under"),AF258)</f>
        <v>0.43194444442180807</v>
      </c>
      <c r="AG259" s="7">
        <f>IF(P259,R258+E259,R258)</f>
        <v>543</v>
      </c>
      <c r="AH259" s="10">
        <f>IF(AE259,AH258-E259,AH258)</f>
        <v>128.75000000000023</v>
      </c>
      <c r="AI259" s="14"/>
      <c r="AJ259" s="7"/>
      <c r="AK259" s="8">
        <f>IF(IF(AJ259,1,0),IF(IF(MOD((AK258+TIME(0,E259,0)),1)&gt;D$1,1,0),IF(IF(MOD((AK258+TIME(0,E259,0)),1)&lt;D$4,1,0),AK258+TIME(0,E259,0),(MOD(AK258+TIME(0,E259,0),1)-D$4)+D$1),"Under"),AK258)</f>
        <v>0.4305555555411652</v>
      </c>
      <c r="AL259" s="7">
        <f>IF(AJ259,AL258+E259,AL258)</f>
        <v>590</v>
      </c>
      <c r="AM259" s="10">
        <f>IF(AJ259,AM258-E259,AM258)</f>
        <v>130.75000000000023</v>
      </c>
      <c r="AN259" s="12"/>
      <c r="AO259" s="7"/>
      <c r="AP259" s="15">
        <f>IF(IF(AO259,1,0),IF(IF(MOD((AP258+TIME(0,E259,0)),1)&gt;D$1,1,0),IF(IF(MOD((AP258+TIME(0,E259,0)),1)&lt;D$4,1,0),AP258+TIME(0,E259,0),(MOD(AP258+TIME(0,E259,0),1)-D$4)+D$1),"Under"),AP258)</f>
        <v>0.40486111111515322</v>
      </c>
      <c r="AQ259" s="7">
        <f>IF(AO259,AQ258+E259,AQ258)</f>
        <v>553</v>
      </c>
      <c r="AR259" s="10">
        <f>IF(AO259,AR258-E259,AR258)</f>
        <v>167.75000000000023</v>
      </c>
      <c r="AS259" s="12"/>
      <c r="AT259" s="7"/>
      <c r="AU259" s="8">
        <f>IF(IF(AT259,1,0),IF(IF(MOD((AU258+TIME(0,E259,0)),1)&gt;D$1,1,0),IF(IF(MOD((AU258+TIME(0,E259,0)),1)&lt;D$4,1,0),AU258+TIME(0,E259,0),(MOD(AU258+TIME(0,E259,0),1)-D$4)+D$1),"Under"),AU258)</f>
        <v>0.43819444444864825</v>
      </c>
      <c r="AV259" s="7">
        <f>IF(AT259,AV258+E259,AV258)</f>
        <v>601</v>
      </c>
      <c r="AW259" s="7">
        <f>IF(AT259,AW258-E259,AW258)</f>
        <v>119.75000000000023</v>
      </c>
      <c r="AY259" s="10"/>
      <c r="AZ259" s="8">
        <f>IF(IF(AY259,1,0),IF(IF(MOD((AZ258+TIME(0,E259,0)),1)&gt;D$1,1,0),IF(IF(MOD((AZ258+TIME(0,E259,0)),1)&lt;D$4,1,0),AZ258+TIME(0,E259,0),(MOD(AZ258+TIME(0,E259,0),1)-D$4)+D$1),"Under"),AZ258)</f>
        <v>0.44027777775934529</v>
      </c>
      <c r="BA259" s="7">
        <f>IF(AY259,BA258+E259,BA258)</f>
        <v>604</v>
      </c>
      <c r="BB259" s="10">
        <f>IF(AY259,BB258-E259,BB258)</f>
        <v>116.75000000000023</v>
      </c>
      <c r="BC259"/>
      <c r="BD259" s="10"/>
      <c r="BE259" s="8">
        <f>IF(IF(BD259,1,0),IF(IF(MOD((BE258+TIME(0,E259,0)),1)&gt;D$1,1,0),IF(IF(MOD((BE258+TIME(0,E259,0)),1)&lt;D$4,1,0),BE258+TIME(0,E259,0),(MOD(BE258+TIME(0,E259,0),1)-D$4)+D$1),"Under"),BE258)</f>
        <v>0.3479166666471023</v>
      </c>
      <c r="BF259" s="18">
        <f>IF(BD259,BF258+E259,BF258)</f>
        <v>471</v>
      </c>
      <c r="BG259" s="10">
        <f>IF(BD259,BG258-E259,BG258)</f>
        <v>249.75000000000023</v>
      </c>
    </row>
    <row r="260" spans="1:59" hidden="1" x14ac:dyDescent="0.25">
      <c r="A260" s="17">
        <f>'St5 Input'!A245</f>
        <v>1</v>
      </c>
      <c r="B260" s="17">
        <f>'St5 Input'!B245</f>
        <v>1600</v>
      </c>
      <c r="C260" s="17" t="str">
        <f>'St5 Input'!C245</f>
        <v xml:space="preserve"> Brake wires</v>
      </c>
      <c r="D260" s="20">
        <f>'St5 Input'!D245</f>
        <v>20</v>
      </c>
      <c r="E260" s="20">
        <f t="shared" si="109"/>
        <v>20</v>
      </c>
      <c r="F260" s="10">
        <f>K260+P260+U260+AE260+AJ260+Z260+AO260+AT260+AY260+BD260</f>
        <v>1</v>
      </c>
      <c r="G260" s="20" t="str">
        <f>'St5 Input'!F245</f>
        <v xml:space="preserve"> </v>
      </c>
      <c r="H260" s="19" t="str">
        <f>'St5 Input'!G245</f>
        <v xml:space="preserve"> </v>
      </c>
      <c r="I260" s="8"/>
      <c r="K260" s="10"/>
      <c r="L260" s="8">
        <f t="shared" si="100"/>
        <v>0.46111111111127262</v>
      </c>
      <c r="M260" s="10">
        <f t="shared" si="101"/>
        <v>639</v>
      </c>
      <c r="N260" s="10">
        <f t="shared" si="102"/>
        <v>81.750000000000227</v>
      </c>
      <c r="O260" s="12"/>
      <c r="P260" s="10">
        <v>1</v>
      </c>
      <c r="Q260" s="8">
        <f t="shared" si="103"/>
        <v>0.40833333332427862</v>
      </c>
      <c r="R260" s="10">
        <f t="shared" si="104"/>
        <v>563</v>
      </c>
      <c r="S260" s="10">
        <f t="shared" si="105"/>
        <v>157.75000000000023</v>
      </c>
      <c r="T260" s="14"/>
      <c r="U260" s="7"/>
      <c r="V260" s="8">
        <f t="shared" si="106"/>
        <v>0.44861111110076296</v>
      </c>
      <c r="W260" s="7">
        <f t="shared" si="107"/>
        <v>563</v>
      </c>
      <c r="X260" s="10">
        <f t="shared" si="108"/>
        <v>102.75000000000023</v>
      </c>
      <c r="Y260" s="14"/>
      <c r="Z260" s="7"/>
      <c r="AA260" s="8">
        <f>IF(IF(Z260,1,0),IF(IF(MOD((AA259+TIME(0,E260,0)),1)&gt;D$1,1,0),IF(IF(MOD((AA259+TIME(0,E260,0)),1)&lt;D$4,1,0),AA259+TIME(0,E260,0),(MOD(AA259+TIME(0,E260,0),1)-D$4)+D$1),"Under"),AA259)</f>
        <v>0.46111111110480507</v>
      </c>
      <c r="AB260" s="10">
        <f>IF(Z260,AB259+E260,AB259)</f>
        <v>635.5</v>
      </c>
      <c r="AC260" s="10">
        <f>IF(Z260,AC259-E260,AC259)</f>
        <v>85.250000000000227</v>
      </c>
      <c r="AD260" s="14"/>
      <c r="AE260" s="7"/>
      <c r="AF260" s="8">
        <f>IF(IF(AE260,1,0),IF(IF(MOD((AF259+TIME(0,E260,0)),1)&gt;D$1,1,0),IF(IF(MOD((AF259+TIME(0,E260,0)),1)&lt;D$4,1,0),AF259+TIME(0,E260,0),(MOD(AF259+TIME(0,E260,0),1)-D$4)+D$1),"Under"),AF259)</f>
        <v>0.43194444442180807</v>
      </c>
      <c r="AG260" s="7">
        <f>IF(P260,R259+E260,R259)</f>
        <v>563</v>
      </c>
      <c r="AH260" s="10">
        <f>IF(AE260,AH259-E260,AH259)</f>
        <v>128.75000000000023</v>
      </c>
      <c r="AI260" s="14"/>
      <c r="AJ260" s="7"/>
      <c r="AK260" s="8">
        <f>IF(IF(AJ260,1,0),IF(IF(MOD((AK259+TIME(0,E260,0)),1)&gt;D$1,1,0),IF(IF(MOD((AK259+TIME(0,E260,0)),1)&lt;D$4,1,0),AK259+TIME(0,E260,0),(MOD(AK259+TIME(0,E260,0),1)-D$4)+D$1),"Under"),AK259)</f>
        <v>0.4305555555411652</v>
      </c>
      <c r="AL260" s="7">
        <f>IF(AJ260,AL259+E260,AL259)</f>
        <v>590</v>
      </c>
      <c r="AM260" s="10">
        <f>IF(AJ260,AM259-E260,AM259)</f>
        <v>130.75000000000023</v>
      </c>
      <c r="AN260" s="12"/>
      <c r="AO260" s="7"/>
      <c r="AP260" s="15">
        <f>IF(IF(AO260,1,0),IF(IF(MOD((AP259+TIME(0,E260,0)),1)&gt;D$1,1,0),IF(IF(MOD((AP259+TIME(0,E260,0)),1)&lt;D$4,1,0),AP259+TIME(0,E260,0),(MOD(AP259+TIME(0,E260,0),1)-D$4)+D$1),"Under"),AP259)</f>
        <v>0.40486111111515322</v>
      </c>
      <c r="AQ260" s="7">
        <f>IF(AO260,AQ259+E260,AQ259)</f>
        <v>553</v>
      </c>
      <c r="AR260" s="10">
        <f>IF(AO260,AR259-E260,AR259)</f>
        <v>167.75000000000023</v>
      </c>
      <c r="AS260" s="12"/>
      <c r="AT260" s="7"/>
      <c r="AU260" s="8">
        <f>IF(IF(AT260,1,0),IF(IF(MOD((AU259+TIME(0,E260,0)),1)&gt;D$1,1,0),IF(IF(MOD((AU259+TIME(0,E260,0)),1)&lt;D$4,1,0),AU259+TIME(0,E260,0),(MOD(AU259+TIME(0,E260,0),1)-D$4)+D$1),"Under"),AU259)</f>
        <v>0.43819444444864825</v>
      </c>
      <c r="AV260" s="7">
        <f>IF(AT260,AV259+E260,AV259)</f>
        <v>601</v>
      </c>
      <c r="AW260" s="7">
        <f>IF(AT260,AW259-E260,AW259)</f>
        <v>119.75000000000023</v>
      </c>
      <c r="AY260" s="10"/>
      <c r="AZ260" s="8">
        <f>IF(IF(AY260,1,0),IF(IF(MOD((AZ259+TIME(0,E260,0)),1)&gt;D$1,1,0),IF(IF(MOD((AZ259+TIME(0,E260,0)),1)&lt;D$4,1,0),AZ259+TIME(0,E260,0),(MOD(AZ259+TIME(0,E260,0),1)-D$4)+D$1),"Under"),AZ259)</f>
        <v>0.44027777775934529</v>
      </c>
      <c r="BA260" s="7">
        <f>IF(AY260,BA259+E260,BA259)</f>
        <v>604</v>
      </c>
      <c r="BB260" s="10">
        <f>IF(AY260,BB259-E260,BB259)</f>
        <v>116.75000000000023</v>
      </c>
      <c r="BC260"/>
      <c r="BD260" s="10"/>
      <c r="BE260" s="8">
        <f>IF(IF(BD260,1,0),IF(IF(MOD((BE259+TIME(0,E260,0)),1)&gt;D$1,1,0),IF(IF(MOD((BE259+TIME(0,E260,0)),1)&lt;D$4,1,0),BE259+TIME(0,E260,0),(MOD(BE259+TIME(0,E260,0),1)-D$4)+D$1),"Under"),BE259)</f>
        <v>0.3479166666471023</v>
      </c>
      <c r="BF260" s="18">
        <f>IF(BD260,BF259+E260,BF259)</f>
        <v>471</v>
      </c>
      <c r="BG260" s="10">
        <f>IF(BD260,BG259-E260,BG259)</f>
        <v>249.75000000000023</v>
      </c>
    </row>
    <row r="261" spans="1:59" x14ac:dyDescent="0.25">
      <c r="A261" s="17">
        <f>'St5 Input'!A246</f>
        <v>1</v>
      </c>
      <c r="B261" s="17">
        <f>'St5 Input'!B246</f>
        <v>1610</v>
      </c>
      <c r="C261" s="17" t="str">
        <f>'St5 Input'!C246</f>
        <v xml:space="preserve"> Stamp VIN on Frame</v>
      </c>
      <c r="D261" s="20">
        <f>'St5 Input'!D246</f>
        <v>3</v>
      </c>
      <c r="E261" s="20">
        <f t="shared" si="109"/>
        <v>3</v>
      </c>
      <c r="F261" s="10">
        <f>K261+P261+U261+AE261+AJ261+Z261+AO261+AT261+AY261+BD261</f>
        <v>1</v>
      </c>
      <c r="G261" s="20" t="str">
        <f>'St5 Input'!F246</f>
        <v xml:space="preserve"> </v>
      </c>
      <c r="H261" s="19" t="str">
        <f>'St5 Input'!G246</f>
        <v xml:space="preserve"> </v>
      </c>
      <c r="I261" s="8"/>
      <c r="K261" s="10">
        <v>1</v>
      </c>
      <c r="L261" s="8">
        <f t="shared" si="100"/>
        <v>0.46319444444460595</v>
      </c>
      <c r="M261" s="10">
        <f t="shared" si="101"/>
        <v>642</v>
      </c>
      <c r="N261" s="10">
        <f t="shared" si="102"/>
        <v>78.750000000000227</v>
      </c>
      <c r="O261" s="12"/>
      <c r="P261" s="10"/>
      <c r="Q261" s="8">
        <f t="shared" si="103"/>
        <v>0.40833333332427862</v>
      </c>
      <c r="R261" s="10">
        <f t="shared" si="104"/>
        <v>563</v>
      </c>
      <c r="S261" s="10">
        <f t="shared" si="105"/>
        <v>157.75000000000023</v>
      </c>
      <c r="T261" s="14"/>
      <c r="U261" s="7"/>
      <c r="V261" s="8">
        <f t="shared" si="106"/>
        <v>0.44861111110076296</v>
      </c>
      <c r="W261" s="7">
        <f t="shared" si="107"/>
        <v>563</v>
      </c>
      <c r="X261" s="10">
        <f t="shared" si="108"/>
        <v>102.75000000000023</v>
      </c>
      <c r="Y261" s="14"/>
      <c r="Z261" s="7"/>
      <c r="AA261" s="8">
        <f>IF(IF(Z261,1,0),IF(IF(MOD((AA260+TIME(0,E261,0)),1)&gt;D$1,1,0),IF(IF(MOD((AA260+TIME(0,E261,0)),1)&lt;D$4,1,0),AA260+TIME(0,E261,0),(MOD(AA260+TIME(0,E261,0),1)-D$4)+D$1),"Under"),AA260)</f>
        <v>0.46111111110480507</v>
      </c>
      <c r="AB261" s="10">
        <f>IF(Z261,AB260+E261,AB260)</f>
        <v>635.5</v>
      </c>
      <c r="AC261" s="10">
        <f>IF(Z261,AC260-E261,AC260)</f>
        <v>85.250000000000227</v>
      </c>
      <c r="AD261" s="14"/>
      <c r="AE261" s="7"/>
      <c r="AF261" s="8">
        <f>IF(IF(AE261,1,0),IF(IF(MOD((AF260+TIME(0,E261,0)),1)&gt;D$1,1,0),IF(IF(MOD((AF260+TIME(0,E261,0)),1)&lt;D$4,1,0),AF260+TIME(0,E261,0),(MOD(AF260+TIME(0,E261,0),1)-D$4)+D$1),"Under"),AF260)</f>
        <v>0.43194444442180807</v>
      </c>
      <c r="AG261" s="7">
        <f>IF(P261,R260+E261,R260)</f>
        <v>563</v>
      </c>
      <c r="AH261" s="10">
        <f>IF(AE261,AH260-E261,AH260)</f>
        <v>128.75000000000023</v>
      </c>
      <c r="AI261" s="14"/>
      <c r="AJ261" s="7"/>
      <c r="AK261" s="8">
        <f>IF(IF(AJ261,1,0),IF(IF(MOD((AK260+TIME(0,E261,0)),1)&gt;D$1,1,0),IF(IF(MOD((AK260+TIME(0,E261,0)),1)&lt;D$4,1,0),AK260+TIME(0,E261,0),(MOD(AK260+TIME(0,E261,0),1)-D$4)+D$1),"Under"),AK260)</f>
        <v>0.4305555555411652</v>
      </c>
      <c r="AL261" s="7">
        <f>IF(AJ261,AL260+E261,AL260)</f>
        <v>590</v>
      </c>
      <c r="AM261" s="10">
        <f>IF(AJ261,AM260-E261,AM260)</f>
        <v>130.75000000000023</v>
      </c>
      <c r="AN261" s="12"/>
      <c r="AO261" s="7"/>
      <c r="AP261" s="15">
        <f>IF(IF(AO261,1,0),IF(IF(MOD((AP260+TIME(0,E261,0)),1)&gt;D$1,1,0),IF(IF(MOD((AP260+TIME(0,E261,0)),1)&lt;D$4,1,0),AP260+TIME(0,E261,0),(MOD(AP260+TIME(0,E261,0),1)-D$4)+D$1),"Under"),AP260)</f>
        <v>0.40486111111515322</v>
      </c>
      <c r="AQ261" s="7">
        <f>IF(AO261,AQ260+E261,AQ260)</f>
        <v>553</v>
      </c>
      <c r="AR261" s="10">
        <f>IF(AO261,AR260-E261,AR260)</f>
        <v>167.75000000000023</v>
      </c>
      <c r="AS261" s="12"/>
      <c r="AT261" s="7"/>
      <c r="AU261" s="8">
        <f>IF(IF(AT261,1,0),IF(IF(MOD((AU260+TIME(0,E261,0)),1)&gt;D$1,1,0),IF(IF(MOD((AU260+TIME(0,E261,0)),1)&lt;D$4,1,0),AU260+TIME(0,E261,0),(MOD(AU260+TIME(0,E261,0),1)-D$4)+D$1),"Under"),AU260)</f>
        <v>0.43819444444864825</v>
      </c>
      <c r="AV261" s="7">
        <f>IF(AT261,AV260+E261,AV260)</f>
        <v>601</v>
      </c>
      <c r="AW261" s="7">
        <f>IF(AT261,AW260-E261,AW260)</f>
        <v>119.75000000000023</v>
      </c>
      <c r="AY261" s="10"/>
      <c r="AZ261" s="8">
        <f>IF(IF(AY261,1,0),IF(IF(MOD((AZ260+TIME(0,E261,0)),1)&gt;D$1,1,0),IF(IF(MOD((AZ260+TIME(0,E261,0)),1)&lt;D$4,1,0),AZ260+TIME(0,E261,0),(MOD(AZ260+TIME(0,E261,0),1)-D$4)+D$1),"Under"),AZ260)</f>
        <v>0.44027777775934529</v>
      </c>
      <c r="BA261" s="7">
        <f>IF(AY261,BA260+E261,BA260)</f>
        <v>604</v>
      </c>
      <c r="BB261" s="10">
        <f>IF(AY261,BB260-E261,BB260)</f>
        <v>116.75000000000023</v>
      </c>
      <c r="BC261"/>
      <c r="BD261" s="10"/>
      <c r="BE261" s="8">
        <f>IF(IF(BD261,1,0),IF(IF(MOD((BE260+TIME(0,E261,0)),1)&gt;D$1,1,0),IF(IF(MOD((BE260+TIME(0,E261,0)),1)&lt;D$4,1,0),BE260+TIME(0,E261,0),(MOD(BE260+TIME(0,E261,0),1)-D$4)+D$1),"Under"),BE260)</f>
        <v>0.3479166666471023</v>
      </c>
      <c r="BF261" s="18">
        <f>IF(BD261,BF260+E261,BF260)</f>
        <v>471</v>
      </c>
      <c r="BG261" s="10">
        <f>IF(BD261,BG260-E261,BG260)</f>
        <v>249.75000000000023</v>
      </c>
    </row>
    <row r="262" spans="1:59" hidden="1" x14ac:dyDescent="0.25">
      <c r="A262" s="17">
        <f>'St5 Input'!A247</f>
        <v>1</v>
      </c>
      <c r="B262" s="17">
        <f>'St5 Input'!B247</f>
        <v>1620</v>
      </c>
      <c r="C262" s="17" t="str">
        <f>'St5 Input'!C247</f>
        <v xml:space="preserve"> Run fuel lines &amp; carb canister for Gen</v>
      </c>
      <c r="D262" s="20">
        <f>'St5 Input'!D247</f>
        <v>30</v>
      </c>
      <c r="E262" s="20">
        <f t="shared" si="109"/>
        <v>30</v>
      </c>
      <c r="F262" s="10">
        <f>K262+P262+U262+AE262+AJ262+Z262+AO262+AT262+AY262+BD262</f>
        <v>1</v>
      </c>
      <c r="G262" s="20" t="str">
        <f>'St5 Input'!F247</f>
        <v xml:space="preserve"> </v>
      </c>
      <c r="H262" s="19" t="str">
        <f>'St5 Input'!G247</f>
        <v xml:space="preserve"> </v>
      </c>
      <c r="I262" s="8"/>
      <c r="K262" s="10"/>
      <c r="L262" s="8">
        <f t="shared" si="100"/>
        <v>0.46319444444460595</v>
      </c>
      <c r="M262" s="10">
        <f t="shared" si="101"/>
        <v>642</v>
      </c>
      <c r="N262" s="10">
        <f t="shared" si="102"/>
        <v>78.750000000000227</v>
      </c>
      <c r="O262" s="12"/>
      <c r="P262" s="10">
        <v>1</v>
      </c>
      <c r="Q262" s="8">
        <f t="shared" si="103"/>
        <v>0.42916666665761194</v>
      </c>
      <c r="R262" s="10">
        <f t="shared" si="104"/>
        <v>593</v>
      </c>
      <c r="S262" s="10">
        <f t="shared" si="105"/>
        <v>127.75000000000023</v>
      </c>
      <c r="T262" s="14"/>
      <c r="U262" s="7"/>
      <c r="V262" s="8">
        <f t="shared" si="106"/>
        <v>0.44861111110076296</v>
      </c>
      <c r="W262" s="7">
        <f t="shared" si="107"/>
        <v>593</v>
      </c>
      <c r="X262" s="10">
        <f t="shared" si="108"/>
        <v>102.75000000000023</v>
      </c>
      <c r="Y262" s="14"/>
      <c r="Z262" s="7"/>
      <c r="AA262" s="8">
        <f>IF(IF(Z262,1,0),IF(IF(MOD((AA261+TIME(0,E262,0)),1)&gt;D$1,1,0),IF(IF(MOD((AA261+TIME(0,E262,0)),1)&lt;D$4,1,0),AA261+TIME(0,E262,0),(MOD(AA261+TIME(0,E262,0),1)-D$4)+D$1),"Under"),AA261)</f>
        <v>0.46111111110480507</v>
      </c>
      <c r="AB262" s="10">
        <f>IF(Z262,AB261+E262,AB261)</f>
        <v>635.5</v>
      </c>
      <c r="AC262" s="10">
        <f>IF(Z262,AC261-E262,AC261)</f>
        <v>85.250000000000227</v>
      </c>
      <c r="AD262" s="14"/>
      <c r="AE262" s="7"/>
      <c r="AF262" s="8">
        <f>IF(IF(AE262,1,0),IF(IF(MOD((AF261+TIME(0,E262,0)),1)&gt;D$1,1,0),IF(IF(MOD((AF261+TIME(0,E262,0)),1)&lt;D$4,1,0),AF261+TIME(0,E262,0),(MOD(AF261+TIME(0,E262,0),1)-D$4)+D$1),"Under"),AF261)</f>
        <v>0.43194444442180807</v>
      </c>
      <c r="AG262" s="7">
        <f>IF(P262,R261+E262,R261)</f>
        <v>593</v>
      </c>
      <c r="AH262" s="10">
        <f>IF(AE262,AH261-E262,AH261)</f>
        <v>128.75000000000023</v>
      </c>
      <c r="AI262" s="14"/>
      <c r="AJ262" s="7"/>
      <c r="AK262" s="8">
        <f>IF(IF(AJ262,1,0),IF(IF(MOD((AK261+TIME(0,E262,0)),1)&gt;D$1,1,0),IF(IF(MOD((AK261+TIME(0,E262,0)),1)&lt;D$4,1,0),AK261+TIME(0,E262,0),(MOD(AK261+TIME(0,E262,0),1)-D$4)+D$1),"Under"),AK261)</f>
        <v>0.4305555555411652</v>
      </c>
      <c r="AL262" s="7">
        <f>IF(AJ262,AL261+E262,AL261)</f>
        <v>590</v>
      </c>
      <c r="AM262" s="10">
        <f>IF(AJ262,AM261-E262,AM261)</f>
        <v>130.75000000000023</v>
      </c>
      <c r="AN262" s="12"/>
      <c r="AO262" s="7"/>
      <c r="AP262" s="15">
        <f>IF(IF(AO262,1,0),IF(IF(MOD((AP261+TIME(0,E262,0)),1)&gt;D$1,1,0),IF(IF(MOD((AP261+TIME(0,E262,0)),1)&lt;D$4,1,0),AP261+TIME(0,E262,0),(MOD(AP261+TIME(0,E262,0),1)-D$4)+D$1),"Under"),AP261)</f>
        <v>0.40486111111515322</v>
      </c>
      <c r="AQ262" s="7">
        <f>IF(AO262,AQ261+E262,AQ261)</f>
        <v>553</v>
      </c>
      <c r="AR262" s="10">
        <f>IF(AO262,AR261-E262,AR261)</f>
        <v>167.75000000000023</v>
      </c>
      <c r="AS262" s="12"/>
      <c r="AT262" s="7"/>
      <c r="AU262" s="8">
        <f>IF(IF(AT262,1,0),IF(IF(MOD((AU261+TIME(0,E262,0)),1)&gt;D$1,1,0),IF(IF(MOD((AU261+TIME(0,E262,0)),1)&lt;D$4,1,0),AU261+TIME(0,E262,0),(MOD(AU261+TIME(0,E262,0),1)-D$4)+D$1),"Under"),AU261)</f>
        <v>0.43819444444864825</v>
      </c>
      <c r="AV262" s="7">
        <f>IF(AT262,AV261+E262,AV261)</f>
        <v>601</v>
      </c>
      <c r="AW262" s="7">
        <f>IF(AT262,AW261-E262,AW261)</f>
        <v>119.75000000000023</v>
      </c>
      <c r="AY262" s="10"/>
      <c r="AZ262" s="8">
        <f>IF(IF(AY262,1,0),IF(IF(MOD((AZ261+TIME(0,E262,0)),1)&gt;D$1,1,0),IF(IF(MOD((AZ261+TIME(0,E262,0)),1)&lt;D$4,1,0),AZ261+TIME(0,E262,0),(MOD(AZ261+TIME(0,E262,0),1)-D$4)+D$1),"Under"),AZ261)</f>
        <v>0.44027777775934529</v>
      </c>
      <c r="BA262" s="7">
        <f>IF(AY262,BA261+E262,BA261)</f>
        <v>604</v>
      </c>
      <c r="BB262" s="10">
        <f>IF(AY262,BB261-E262,BB261)</f>
        <v>116.75000000000023</v>
      </c>
      <c r="BC262"/>
      <c r="BD262" s="10"/>
      <c r="BE262" s="8">
        <f>IF(IF(BD262,1,0),IF(IF(MOD((BE261+TIME(0,E262,0)),1)&gt;D$1,1,0),IF(IF(MOD((BE261+TIME(0,E262,0)),1)&lt;D$4,1,0),BE261+TIME(0,E262,0),(MOD(BE261+TIME(0,E262,0),1)-D$4)+D$1),"Under"),BE261)</f>
        <v>0.3479166666471023</v>
      </c>
      <c r="BF262" s="18">
        <f>IF(BD262,BF261+E262,BF261)</f>
        <v>471</v>
      </c>
      <c r="BG262" s="10">
        <f>IF(BD262,BG261-E262,BG261)</f>
        <v>249.75000000000023</v>
      </c>
    </row>
    <row r="263" spans="1:59" hidden="1" x14ac:dyDescent="0.25">
      <c r="A263" s="17">
        <f>'St5 Input'!A248</f>
        <v>1</v>
      </c>
      <c r="B263" s="17">
        <f>'St5 Input'!B248</f>
        <v>1630</v>
      </c>
      <c r="C263" s="17" t="str">
        <f>'St5 Input'!C248</f>
        <v xml:space="preserve"> Run Fuel Line for Filling Station</v>
      </c>
      <c r="D263" s="20">
        <f>'St5 Input'!D248</f>
        <v>10</v>
      </c>
      <c r="E263" s="20">
        <f t="shared" si="109"/>
        <v>10</v>
      </c>
      <c r="F263" s="10">
        <f>K263+P263+U263+AE263+AJ263+Z263+AO263+AT263+AY263+BD263</f>
        <v>1</v>
      </c>
      <c r="G263" s="20" t="str">
        <f>'St5 Input'!F248</f>
        <v xml:space="preserve"> </v>
      </c>
      <c r="H263" s="19" t="str">
        <f>'St5 Input'!G248</f>
        <v xml:space="preserve"> </v>
      </c>
      <c r="I263" s="8"/>
      <c r="K263" s="10"/>
      <c r="L263" s="8">
        <f t="shared" si="100"/>
        <v>0.46319444444460595</v>
      </c>
      <c r="M263" s="10">
        <f t="shared" si="101"/>
        <v>642</v>
      </c>
      <c r="N263" s="10">
        <f t="shared" si="102"/>
        <v>78.750000000000227</v>
      </c>
      <c r="O263" s="12"/>
      <c r="P263" s="10">
        <v>1</v>
      </c>
      <c r="Q263" s="8">
        <f t="shared" si="103"/>
        <v>0.43611111110205636</v>
      </c>
      <c r="R263" s="10">
        <f t="shared" si="104"/>
        <v>603</v>
      </c>
      <c r="S263" s="10">
        <f t="shared" si="105"/>
        <v>117.75000000000023</v>
      </c>
      <c r="T263" s="14"/>
      <c r="U263" s="7"/>
      <c r="V263" s="8">
        <f t="shared" si="106"/>
        <v>0.44861111110076296</v>
      </c>
      <c r="W263" s="7">
        <f t="shared" si="107"/>
        <v>603</v>
      </c>
      <c r="X263" s="10">
        <f t="shared" si="108"/>
        <v>102.75000000000023</v>
      </c>
      <c r="Y263" s="14"/>
      <c r="Z263" s="7"/>
      <c r="AA263" s="8">
        <f>IF(IF(Z263,1,0),IF(IF(MOD((AA262+TIME(0,E263,0)),1)&gt;D$1,1,0),IF(IF(MOD((AA262+TIME(0,E263,0)),1)&lt;D$4,1,0),AA262+TIME(0,E263,0),(MOD(AA262+TIME(0,E263,0),1)-D$4)+D$1),"Under"),AA262)</f>
        <v>0.46111111110480507</v>
      </c>
      <c r="AB263" s="10">
        <f>IF(Z263,AB262+E263,AB262)</f>
        <v>635.5</v>
      </c>
      <c r="AC263" s="10">
        <f>IF(Z263,AC262-E263,AC262)</f>
        <v>85.250000000000227</v>
      </c>
      <c r="AD263" s="14"/>
      <c r="AE263" s="7"/>
      <c r="AF263" s="8">
        <f>IF(IF(AE263,1,0),IF(IF(MOD((AF262+TIME(0,E263,0)),1)&gt;D$1,1,0),IF(IF(MOD((AF262+TIME(0,E263,0)),1)&lt;D$4,1,0),AF262+TIME(0,E263,0),(MOD(AF262+TIME(0,E263,0),1)-D$4)+D$1),"Under"),AF262)</f>
        <v>0.43194444442180807</v>
      </c>
      <c r="AG263" s="7">
        <f>IF(P263,R262+E263,R262)</f>
        <v>603</v>
      </c>
      <c r="AH263" s="10">
        <f>IF(AE263,AH262-E263,AH262)</f>
        <v>128.75000000000023</v>
      </c>
      <c r="AI263" s="14"/>
      <c r="AJ263" s="7"/>
      <c r="AK263" s="8">
        <f>IF(IF(AJ263,1,0),IF(IF(MOD((AK262+TIME(0,E263,0)),1)&gt;D$1,1,0),IF(IF(MOD((AK262+TIME(0,E263,0)),1)&lt;D$4,1,0),AK262+TIME(0,E263,0),(MOD(AK262+TIME(0,E263,0),1)-D$4)+D$1),"Under"),AK262)</f>
        <v>0.4305555555411652</v>
      </c>
      <c r="AL263" s="7">
        <f>IF(AJ263,AL262+E263,AL262)</f>
        <v>590</v>
      </c>
      <c r="AM263" s="10">
        <f>IF(AJ263,AM262-E263,AM262)</f>
        <v>130.75000000000023</v>
      </c>
      <c r="AN263" s="12"/>
      <c r="AO263" s="7"/>
      <c r="AP263" s="15">
        <f>IF(IF(AO263,1,0),IF(IF(MOD((AP262+TIME(0,E263,0)),1)&gt;D$1,1,0),IF(IF(MOD((AP262+TIME(0,E263,0)),1)&lt;D$4,1,0),AP262+TIME(0,E263,0),(MOD(AP262+TIME(0,E263,0),1)-D$4)+D$1),"Under"),AP262)</f>
        <v>0.40486111111515322</v>
      </c>
      <c r="AQ263" s="7">
        <f>IF(AO263,AQ262+E263,AQ262)</f>
        <v>553</v>
      </c>
      <c r="AR263" s="10">
        <f>IF(AO263,AR262-E263,AR262)</f>
        <v>167.75000000000023</v>
      </c>
      <c r="AS263" s="12"/>
      <c r="AT263" s="7"/>
      <c r="AU263" s="8">
        <f>IF(IF(AT263,1,0),IF(IF(MOD((AU262+TIME(0,E263,0)),1)&gt;D$1,1,0),IF(IF(MOD((AU262+TIME(0,E263,0)),1)&lt;D$4,1,0),AU262+TIME(0,E263,0),(MOD(AU262+TIME(0,E263,0),1)-D$4)+D$1),"Under"),AU262)</f>
        <v>0.43819444444864825</v>
      </c>
      <c r="AV263" s="7">
        <f>IF(AT263,AV262+E263,AV262)</f>
        <v>601</v>
      </c>
      <c r="AW263" s="7">
        <f>IF(AT263,AW262-E263,AW262)</f>
        <v>119.75000000000023</v>
      </c>
      <c r="AY263" s="10"/>
      <c r="AZ263" s="8">
        <f>IF(IF(AY263,1,0),IF(IF(MOD((AZ262+TIME(0,E263,0)),1)&gt;D$1,1,0),IF(IF(MOD((AZ262+TIME(0,E263,0)),1)&lt;D$4,1,0),AZ262+TIME(0,E263,0),(MOD(AZ262+TIME(0,E263,0),1)-D$4)+D$1),"Under"),AZ262)</f>
        <v>0.44027777775934529</v>
      </c>
      <c r="BA263" s="7">
        <f>IF(AY263,BA262+E263,BA262)</f>
        <v>604</v>
      </c>
      <c r="BB263" s="10">
        <f>IF(AY263,BB262-E263,BB262)</f>
        <v>116.75000000000023</v>
      </c>
      <c r="BC263"/>
      <c r="BD263" s="10"/>
      <c r="BE263" s="8">
        <f>IF(IF(BD263,1,0),IF(IF(MOD((BE262+TIME(0,E263,0)),1)&gt;D$1,1,0),IF(IF(MOD((BE262+TIME(0,E263,0)),1)&lt;D$4,1,0),BE262+TIME(0,E263,0),(MOD(BE262+TIME(0,E263,0),1)-D$4)+D$1),"Under"),BE262)</f>
        <v>0.3479166666471023</v>
      </c>
      <c r="BF263" s="18">
        <f>IF(BD263,BF262+E263,BF262)</f>
        <v>471</v>
      </c>
      <c r="BG263" s="10">
        <f>IF(BD263,BG262-E263,BG262)</f>
        <v>249.75000000000023</v>
      </c>
    </row>
    <row r="264" spans="1:59" hidden="1" x14ac:dyDescent="0.25">
      <c r="A264" s="17">
        <f>'St5 Input'!A249</f>
        <v>1</v>
      </c>
      <c r="B264" s="17">
        <f>'St5 Input'!B249</f>
        <v>1640</v>
      </c>
      <c r="C264" s="17" t="str">
        <f>'St5 Input'!C249</f>
        <v xml:space="preserve"> Install wheels</v>
      </c>
      <c r="D264" s="20">
        <f>'St5 Input'!D249</f>
        <v>15</v>
      </c>
      <c r="E264" s="20">
        <f t="shared" si="109"/>
        <v>15</v>
      </c>
      <c r="F264" s="10">
        <f>K264+P264+U264+AE264+AJ264+Z264+AO264+AT264+AY264+BD264</f>
        <v>1</v>
      </c>
      <c r="G264" s="20" t="str">
        <f>'St5 Input'!F249</f>
        <v xml:space="preserve"> </v>
      </c>
      <c r="H264" s="19" t="str">
        <f>'St5 Input'!G249</f>
        <v xml:space="preserve"> </v>
      </c>
      <c r="I264" s="8"/>
      <c r="K264" s="10"/>
      <c r="L264" s="8">
        <f t="shared" si="100"/>
        <v>0.46319444444460595</v>
      </c>
      <c r="M264" s="10">
        <f t="shared" si="101"/>
        <v>642</v>
      </c>
      <c r="N264" s="10">
        <f t="shared" si="102"/>
        <v>78.750000000000227</v>
      </c>
      <c r="O264" s="12"/>
      <c r="P264" s="10">
        <v>1</v>
      </c>
      <c r="Q264" s="8">
        <f t="shared" si="103"/>
        <v>0.44652777776872304</v>
      </c>
      <c r="R264" s="10">
        <f t="shared" si="104"/>
        <v>618</v>
      </c>
      <c r="S264" s="10">
        <f t="shared" si="105"/>
        <v>102.75000000000023</v>
      </c>
      <c r="T264" s="14"/>
      <c r="U264" s="7"/>
      <c r="V264" s="8">
        <f t="shared" si="106"/>
        <v>0.44861111110076296</v>
      </c>
      <c r="W264" s="7">
        <f t="shared" si="107"/>
        <v>618</v>
      </c>
      <c r="X264" s="10">
        <f t="shared" si="108"/>
        <v>102.75000000000023</v>
      </c>
      <c r="Y264" s="14"/>
      <c r="Z264" s="7"/>
      <c r="AA264" s="8">
        <f>IF(IF(Z264,1,0),IF(IF(MOD((AA263+TIME(0,E264,0)),1)&gt;D$1,1,0),IF(IF(MOD((AA263+TIME(0,E264,0)),1)&lt;D$4,1,0),AA263+TIME(0,E264,0),(MOD(AA263+TIME(0,E264,0),1)-D$4)+D$1),"Under"),AA263)</f>
        <v>0.46111111110480507</v>
      </c>
      <c r="AB264" s="10">
        <f>IF(Z264,AB263+E264,AB263)</f>
        <v>635.5</v>
      </c>
      <c r="AC264" s="10">
        <f>IF(Z264,AC263-E264,AC263)</f>
        <v>85.250000000000227</v>
      </c>
      <c r="AD264" s="14"/>
      <c r="AE264" s="7"/>
      <c r="AF264" s="8">
        <f>IF(IF(AE264,1,0),IF(IF(MOD((AF263+TIME(0,E264,0)),1)&gt;D$1,1,0),IF(IF(MOD((AF263+TIME(0,E264,0)),1)&lt;D$4,1,0),AF263+TIME(0,E264,0),(MOD(AF263+TIME(0,E264,0),1)-D$4)+D$1),"Under"),AF263)</f>
        <v>0.43194444442180807</v>
      </c>
      <c r="AG264" s="7">
        <f>IF(P264,R263+E264,R263)</f>
        <v>618</v>
      </c>
      <c r="AH264" s="10">
        <f>IF(AE264,AH263-E264,AH263)</f>
        <v>128.75000000000023</v>
      </c>
      <c r="AI264" s="14"/>
      <c r="AJ264" s="7"/>
      <c r="AK264" s="8">
        <f>IF(IF(AJ264,1,0),IF(IF(MOD((AK263+TIME(0,E264,0)),1)&gt;D$1,1,0),IF(IF(MOD((AK263+TIME(0,E264,0)),1)&lt;D$4,1,0),AK263+TIME(0,E264,0),(MOD(AK263+TIME(0,E264,0),1)-D$4)+D$1),"Under"),AK263)</f>
        <v>0.4305555555411652</v>
      </c>
      <c r="AL264" s="7">
        <f>IF(AJ264,AL263+E264,AL263)</f>
        <v>590</v>
      </c>
      <c r="AM264" s="10">
        <f>IF(AJ264,AM263-E264,AM263)</f>
        <v>130.75000000000023</v>
      </c>
      <c r="AN264" s="12"/>
      <c r="AO264" s="7"/>
      <c r="AP264" s="15">
        <f>IF(IF(AO264,1,0),IF(IF(MOD((AP263+TIME(0,E264,0)),1)&gt;D$1,1,0),IF(IF(MOD((AP263+TIME(0,E264,0)),1)&lt;D$4,1,0),AP263+TIME(0,E264,0),(MOD(AP263+TIME(0,E264,0),1)-D$4)+D$1),"Under"),AP263)</f>
        <v>0.40486111111515322</v>
      </c>
      <c r="AQ264" s="7">
        <f>IF(AO264,AQ263+E264,AQ263)</f>
        <v>553</v>
      </c>
      <c r="AR264" s="10">
        <f>IF(AO264,AR263-E264,AR263)</f>
        <v>167.75000000000023</v>
      </c>
      <c r="AS264" s="12"/>
      <c r="AT264" s="7"/>
      <c r="AU264" s="8">
        <f>IF(IF(AT264,1,0),IF(IF(MOD((AU263+TIME(0,E264,0)),1)&gt;D$1,1,0),IF(IF(MOD((AU263+TIME(0,E264,0)),1)&lt;D$4,1,0),AU263+TIME(0,E264,0),(MOD(AU263+TIME(0,E264,0),1)-D$4)+D$1),"Under"),AU263)</f>
        <v>0.43819444444864825</v>
      </c>
      <c r="AV264" s="7">
        <f>IF(AT264,AV263+E264,AV263)</f>
        <v>601</v>
      </c>
      <c r="AW264" s="7">
        <f>IF(AT264,AW263-E264,AW263)</f>
        <v>119.75000000000023</v>
      </c>
      <c r="AY264" s="10"/>
      <c r="AZ264" s="8">
        <f>IF(IF(AY264,1,0),IF(IF(MOD((AZ263+TIME(0,E264,0)),1)&gt;D$1,1,0),IF(IF(MOD((AZ263+TIME(0,E264,0)),1)&lt;D$4,1,0),AZ263+TIME(0,E264,0),(MOD(AZ263+TIME(0,E264,0),1)-D$4)+D$1),"Under"),AZ263)</f>
        <v>0.44027777775934529</v>
      </c>
      <c r="BA264" s="7">
        <f>IF(AY264,BA263+E264,BA263)</f>
        <v>604</v>
      </c>
      <c r="BB264" s="10">
        <f>IF(AY264,BB263-E264,BB263)</f>
        <v>116.75000000000023</v>
      </c>
      <c r="BC264"/>
      <c r="BD264" s="10"/>
      <c r="BE264" s="8">
        <f>IF(IF(BD264,1,0),IF(IF(MOD((BE263+TIME(0,E264,0)),1)&gt;D$1,1,0),IF(IF(MOD((BE263+TIME(0,E264,0)),1)&lt;D$4,1,0),BE263+TIME(0,E264,0),(MOD(BE263+TIME(0,E264,0),1)-D$4)+D$1),"Under"),BE263)</f>
        <v>0.3479166666471023</v>
      </c>
      <c r="BF264" s="18">
        <f>IF(BD264,BF263+E264,BF263)</f>
        <v>471</v>
      </c>
      <c r="BG264" s="10">
        <f>IF(BD264,BG263-E264,BG263)</f>
        <v>249.75000000000023</v>
      </c>
    </row>
    <row r="265" spans="1:59" x14ac:dyDescent="0.25">
      <c r="A265" s="17">
        <f>'St5 Input'!A250</f>
        <v>1</v>
      </c>
      <c r="B265" s="17">
        <f>'St5 Input'!B250</f>
        <v>1650</v>
      </c>
      <c r="C265" s="17" t="str">
        <f>'St5 Input'!C250</f>
        <v xml:space="preserve"> Install Jacks; Sewer Hose; Spare Tire Rack; sewage hose holder</v>
      </c>
      <c r="D265" s="20">
        <f>'St5 Input'!D250</f>
        <v>25</v>
      </c>
      <c r="E265" s="20">
        <f t="shared" si="109"/>
        <v>25</v>
      </c>
      <c r="F265" s="10">
        <f>K265+P265+U265+AE265+AJ265+Z265+AO265+AT265+AY265+BD265</f>
        <v>1</v>
      </c>
      <c r="G265" s="20" t="str">
        <f>'St5 Input'!F250</f>
        <v xml:space="preserve"> </v>
      </c>
      <c r="H265" s="19" t="str">
        <f>'St5 Input'!G250</f>
        <v xml:space="preserve"> </v>
      </c>
      <c r="I265" s="8"/>
      <c r="K265" s="10">
        <v>1</v>
      </c>
      <c r="L265" s="8">
        <f t="shared" si="100"/>
        <v>0.48055555555571705</v>
      </c>
      <c r="M265" s="10">
        <f t="shared" si="101"/>
        <v>667</v>
      </c>
      <c r="N265" s="10">
        <f t="shared" si="102"/>
        <v>53.750000000000227</v>
      </c>
      <c r="O265" s="12"/>
      <c r="P265" s="10"/>
      <c r="Q265" s="8">
        <f t="shared" si="103"/>
        <v>0.44652777776872304</v>
      </c>
      <c r="R265" s="10">
        <f t="shared" si="104"/>
        <v>618</v>
      </c>
      <c r="S265" s="10">
        <f t="shared" si="105"/>
        <v>102.75000000000023</v>
      </c>
      <c r="T265" s="14"/>
      <c r="U265" s="7"/>
      <c r="V265" s="8">
        <f t="shared" si="106"/>
        <v>0.44861111110076296</v>
      </c>
      <c r="W265" s="7">
        <f t="shared" si="107"/>
        <v>618</v>
      </c>
      <c r="X265" s="10">
        <f t="shared" si="108"/>
        <v>102.75000000000023</v>
      </c>
      <c r="Y265" s="14"/>
      <c r="Z265" s="7"/>
      <c r="AA265" s="8">
        <f>IF(IF(Z265,1,0),IF(IF(MOD((AA264+TIME(0,E265,0)),1)&gt;D$1,1,0),IF(IF(MOD((AA264+TIME(0,E265,0)),1)&lt;D$4,1,0),AA264+TIME(0,E265,0),(MOD(AA264+TIME(0,E265,0),1)-D$4)+D$1),"Under"),AA264)</f>
        <v>0.46111111110480507</v>
      </c>
      <c r="AB265" s="10">
        <f>IF(Z265,AB264+E265,AB264)</f>
        <v>635.5</v>
      </c>
      <c r="AC265" s="10">
        <f>IF(Z265,AC264-E265,AC264)</f>
        <v>85.250000000000227</v>
      </c>
      <c r="AD265" s="14"/>
      <c r="AE265" s="7"/>
      <c r="AF265" s="8">
        <f>IF(IF(AE265,1,0),IF(IF(MOD((AF264+TIME(0,E265,0)),1)&gt;D$1,1,0),IF(IF(MOD((AF264+TIME(0,E265,0)),1)&lt;D$4,1,0),AF264+TIME(0,E265,0),(MOD(AF264+TIME(0,E265,0),1)-D$4)+D$1),"Under"),AF264)</f>
        <v>0.43194444442180807</v>
      </c>
      <c r="AG265" s="7">
        <f>IF(P265,R264+E265,R264)</f>
        <v>618</v>
      </c>
      <c r="AH265" s="10">
        <f>IF(AE265,AH264-E265,AH264)</f>
        <v>128.75000000000023</v>
      </c>
      <c r="AI265" s="14"/>
      <c r="AJ265" s="7"/>
      <c r="AK265" s="8">
        <f>IF(IF(AJ265,1,0),IF(IF(MOD((AK264+TIME(0,E265,0)),1)&gt;D$1,1,0),IF(IF(MOD((AK264+TIME(0,E265,0)),1)&lt;D$4,1,0),AK264+TIME(0,E265,0),(MOD(AK264+TIME(0,E265,0),1)-D$4)+D$1),"Under"),AK264)</f>
        <v>0.4305555555411652</v>
      </c>
      <c r="AL265" s="7">
        <f>IF(AJ265,AL264+E265,AL264)</f>
        <v>590</v>
      </c>
      <c r="AM265" s="10">
        <f>IF(AJ265,AM264-E265,AM264)</f>
        <v>130.75000000000023</v>
      </c>
      <c r="AN265" s="12"/>
      <c r="AO265" s="7"/>
      <c r="AP265" s="15">
        <f>IF(IF(AO265,1,0),IF(IF(MOD((AP264+TIME(0,E265,0)),1)&gt;D$1,1,0),IF(IF(MOD((AP264+TIME(0,E265,0)),1)&lt;D$4,1,0),AP264+TIME(0,E265,0),(MOD(AP264+TIME(0,E265,0),1)-D$4)+D$1),"Under"),AP264)</f>
        <v>0.40486111111515322</v>
      </c>
      <c r="AQ265" s="7">
        <f>IF(AO265,AQ264+E265,AQ264)</f>
        <v>553</v>
      </c>
      <c r="AR265" s="10">
        <f>IF(AO265,AR264-E265,AR264)</f>
        <v>167.75000000000023</v>
      </c>
      <c r="AS265" s="12"/>
      <c r="AT265" s="7"/>
      <c r="AU265" s="8">
        <f>IF(IF(AT265,1,0),IF(IF(MOD((AU264+TIME(0,E265,0)),1)&gt;D$1,1,0),IF(IF(MOD((AU264+TIME(0,E265,0)),1)&lt;D$4,1,0),AU264+TIME(0,E265,0),(MOD(AU264+TIME(0,E265,0),1)-D$4)+D$1),"Under"),AU264)</f>
        <v>0.43819444444864825</v>
      </c>
      <c r="AV265" s="7">
        <f>IF(AT265,AV264+E265,AV264)</f>
        <v>601</v>
      </c>
      <c r="AW265" s="7">
        <f>IF(AT265,AW264-E265,AW264)</f>
        <v>119.75000000000023</v>
      </c>
      <c r="AY265" s="10"/>
      <c r="AZ265" s="8">
        <f>IF(IF(AY265,1,0),IF(IF(MOD((AZ264+TIME(0,E265,0)),1)&gt;D$1,1,0),IF(IF(MOD((AZ264+TIME(0,E265,0)),1)&lt;D$4,1,0),AZ264+TIME(0,E265,0),(MOD(AZ264+TIME(0,E265,0),1)-D$4)+D$1),"Under"),AZ264)</f>
        <v>0.44027777775934529</v>
      </c>
      <c r="BA265" s="7">
        <f>IF(AY265,BA264+E265,BA264)</f>
        <v>604</v>
      </c>
      <c r="BB265" s="10">
        <f>IF(AY265,BB264-E265,BB264)</f>
        <v>116.75000000000023</v>
      </c>
      <c r="BC265"/>
      <c r="BD265" s="10"/>
      <c r="BE265" s="8">
        <f>IF(IF(BD265,1,0),IF(IF(MOD((BE264+TIME(0,E265,0)),1)&gt;D$1,1,0),IF(IF(MOD((BE264+TIME(0,E265,0)),1)&lt;D$4,1,0),BE264+TIME(0,E265,0),(MOD(BE264+TIME(0,E265,0),1)-D$4)+D$1),"Under"),BE264)</f>
        <v>0.3479166666471023</v>
      </c>
      <c r="BF265" s="18">
        <f>IF(BD265,BF264+E265,BF264)</f>
        <v>471</v>
      </c>
      <c r="BG265" s="10">
        <f>IF(BD265,BG264-E265,BG264)</f>
        <v>249.75000000000023</v>
      </c>
    </row>
    <row r="266" spans="1:59" hidden="1" x14ac:dyDescent="0.25">
      <c r="A266" s="17">
        <f>'St5 Input'!A251</f>
        <v>1</v>
      </c>
      <c r="B266" s="17">
        <f>'St5 Input'!B251</f>
        <v>1660</v>
      </c>
      <c r="C266" s="17" t="str">
        <f>'St5 Input'!C251</f>
        <v xml:space="preserve"> Fasten Water Line</v>
      </c>
      <c r="D266" s="20">
        <f>'St5 Input'!D251</f>
        <v>35</v>
      </c>
      <c r="E266" s="20">
        <f t="shared" si="109"/>
        <v>35</v>
      </c>
      <c r="F266" s="10">
        <f>K266+P266+U266+AE266+AJ266+Z266+AO266+AT266+AY266+BD266</f>
        <v>1</v>
      </c>
      <c r="G266" s="20" t="str">
        <f>'St5 Input'!F251</f>
        <v xml:space="preserve"> </v>
      </c>
      <c r="H266" s="19" t="str">
        <f>'St5 Input'!G251</f>
        <v xml:space="preserve"> </v>
      </c>
      <c r="I266" s="8"/>
      <c r="K266" s="10"/>
      <c r="L266" s="8">
        <f t="shared" si="100"/>
        <v>0.48055555555571705</v>
      </c>
      <c r="M266" s="10">
        <f t="shared" si="101"/>
        <v>667</v>
      </c>
      <c r="N266" s="10">
        <f t="shared" si="102"/>
        <v>53.750000000000227</v>
      </c>
      <c r="O266" s="12"/>
      <c r="P266" s="10">
        <v>1</v>
      </c>
      <c r="Q266" s="8">
        <f t="shared" si="103"/>
        <v>0.47083333332427862</v>
      </c>
      <c r="R266" s="10">
        <f t="shared" si="104"/>
        <v>653</v>
      </c>
      <c r="S266" s="10">
        <f t="shared" si="105"/>
        <v>67.750000000000227</v>
      </c>
      <c r="T266" s="14"/>
      <c r="U266" s="7"/>
      <c r="V266" s="8">
        <f t="shared" si="106"/>
        <v>0.44861111110076296</v>
      </c>
      <c r="W266" s="7">
        <f t="shared" si="107"/>
        <v>653</v>
      </c>
      <c r="X266" s="10">
        <f t="shared" si="108"/>
        <v>102.75000000000023</v>
      </c>
      <c r="Y266" s="14"/>
      <c r="Z266" s="7"/>
      <c r="AA266" s="8">
        <f>IF(IF(Z266,1,0),IF(IF(MOD((AA265+TIME(0,E266,0)),1)&gt;D$1,1,0),IF(IF(MOD((AA265+TIME(0,E266,0)),1)&lt;D$4,1,0),AA265+TIME(0,E266,0),(MOD(AA265+TIME(0,E266,0),1)-D$4)+D$1),"Under"),AA265)</f>
        <v>0.46111111110480507</v>
      </c>
      <c r="AB266" s="10">
        <f>IF(Z266,AB265+E266,AB265)</f>
        <v>635.5</v>
      </c>
      <c r="AC266" s="10">
        <f>IF(Z266,AC265-E266,AC265)</f>
        <v>85.250000000000227</v>
      </c>
      <c r="AD266" s="14"/>
      <c r="AE266" s="7"/>
      <c r="AF266" s="8">
        <f>IF(IF(AE266,1,0),IF(IF(MOD((AF265+TIME(0,E266,0)),1)&gt;D$1,1,0),IF(IF(MOD((AF265+TIME(0,E266,0)),1)&lt;D$4,1,0),AF265+TIME(0,E266,0),(MOD(AF265+TIME(0,E266,0),1)-D$4)+D$1),"Under"),AF265)</f>
        <v>0.43194444442180807</v>
      </c>
      <c r="AG266" s="7">
        <f>IF(P266,R265+E266,R265)</f>
        <v>653</v>
      </c>
      <c r="AH266" s="10">
        <f>IF(AE266,AH265-E266,AH265)</f>
        <v>128.75000000000023</v>
      </c>
      <c r="AI266" s="14"/>
      <c r="AJ266" s="7"/>
      <c r="AK266" s="8">
        <f>IF(IF(AJ266,1,0),IF(IF(MOD((AK265+TIME(0,E266,0)),1)&gt;D$1,1,0),IF(IF(MOD((AK265+TIME(0,E266,0)),1)&lt;D$4,1,0),AK265+TIME(0,E266,0),(MOD(AK265+TIME(0,E266,0),1)-D$4)+D$1),"Under"),AK265)</f>
        <v>0.4305555555411652</v>
      </c>
      <c r="AL266" s="7">
        <f>IF(AJ266,AL265+E266,AL265)</f>
        <v>590</v>
      </c>
      <c r="AM266" s="10">
        <f>IF(AJ266,AM265-E266,AM265)</f>
        <v>130.75000000000023</v>
      </c>
      <c r="AN266" s="12"/>
      <c r="AO266" s="7"/>
      <c r="AP266" s="15">
        <f>IF(IF(AO266,1,0),IF(IF(MOD((AP265+TIME(0,E266,0)),1)&gt;D$1,1,0),IF(IF(MOD((AP265+TIME(0,E266,0)),1)&lt;D$4,1,0),AP265+TIME(0,E266,0),(MOD(AP265+TIME(0,E266,0),1)-D$4)+D$1),"Under"),AP265)</f>
        <v>0.40486111111515322</v>
      </c>
      <c r="AQ266" s="7">
        <f>IF(AO266,AQ265+E266,AQ265)</f>
        <v>553</v>
      </c>
      <c r="AR266" s="10">
        <f>IF(AO266,AR265-E266,AR265)</f>
        <v>167.75000000000023</v>
      </c>
      <c r="AS266" s="12"/>
      <c r="AT266" s="7"/>
      <c r="AU266" s="8">
        <f>IF(IF(AT266,1,0),IF(IF(MOD((AU265+TIME(0,E266,0)),1)&gt;D$1,1,0),IF(IF(MOD((AU265+TIME(0,E266,0)),1)&lt;D$4,1,0),AU265+TIME(0,E266,0),(MOD(AU265+TIME(0,E266,0),1)-D$4)+D$1),"Under"),AU265)</f>
        <v>0.43819444444864825</v>
      </c>
      <c r="AV266" s="7">
        <f>IF(AT266,AV265+E266,AV265)</f>
        <v>601</v>
      </c>
      <c r="AW266" s="7">
        <f>IF(AT266,AW265-E266,AW265)</f>
        <v>119.75000000000023</v>
      </c>
      <c r="AY266" s="10"/>
      <c r="AZ266" s="8">
        <f>IF(IF(AY266,1,0),IF(IF(MOD((AZ265+TIME(0,E266,0)),1)&gt;D$1,1,0),IF(IF(MOD((AZ265+TIME(0,E266,0)),1)&lt;D$4,1,0),AZ265+TIME(0,E266,0),(MOD(AZ265+TIME(0,E266,0),1)-D$4)+D$1),"Under"),AZ265)</f>
        <v>0.44027777775934529</v>
      </c>
      <c r="BA266" s="7">
        <f>IF(AY266,BA265+E266,BA265)</f>
        <v>604</v>
      </c>
      <c r="BB266" s="10">
        <f>IF(AY266,BB265-E266,BB265)</f>
        <v>116.75000000000023</v>
      </c>
      <c r="BC266"/>
      <c r="BD266" s="10"/>
      <c r="BE266" s="8">
        <f>IF(IF(BD266,1,0),IF(IF(MOD((BE265+TIME(0,E266,0)),1)&gt;D$1,1,0),IF(IF(MOD((BE265+TIME(0,E266,0)),1)&lt;D$4,1,0),BE265+TIME(0,E266,0),(MOD(BE265+TIME(0,E266,0),1)-D$4)+D$1),"Under"),BE265)</f>
        <v>0.3479166666471023</v>
      </c>
      <c r="BF266" s="18">
        <f>IF(BD266,BF265+E266,BF265)</f>
        <v>471</v>
      </c>
      <c r="BG266" s="10">
        <f>IF(BD266,BG265-E266,BG265)</f>
        <v>249.75000000000023</v>
      </c>
    </row>
    <row r="267" spans="1:59" hidden="1" x14ac:dyDescent="0.25">
      <c r="A267" s="18">
        <f>'St5 Input'!A252</f>
        <v>1</v>
      </c>
      <c r="B267" s="18">
        <f>'St5 Input'!B252</f>
        <v>1670</v>
      </c>
      <c r="C267" s="18" t="str">
        <f>'St5 Input'!C252</f>
        <v xml:space="preserve"> Fresh Water Fill and Vent Hoses</v>
      </c>
      <c r="D267" s="20">
        <f>'St5 Input'!D252</f>
        <v>5</v>
      </c>
      <c r="E267" s="20">
        <f t="shared" si="109"/>
        <v>5</v>
      </c>
      <c r="F267" s="10">
        <f>K267+P267+U267+AE267+AJ267+Z267+AO267+AT267+AY267+BD267</f>
        <v>1</v>
      </c>
      <c r="G267" s="20"/>
      <c r="H267" s="20">
        <f>SUM(D220:D267)</f>
        <v>1305</v>
      </c>
      <c r="I267" s="24">
        <f>H267/D12</f>
        <v>1.8106139438085322</v>
      </c>
      <c r="K267" s="10"/>
      <c r="L267" s="8">
        <f t="shared" si="100"/>
        <v>0.48055555555571705</v>
      </c>
      <c r="M267" s="10">
        <f t="shared" si="101"/>
        <v>667</v>
      </c>
      <c r="N267" s="10">
        <f t="shared" si="102"/>
        <v>53.750000000000227</v>
      </c>
      <c r="O267" s="12"/>
      <c r="P267" s="10">
        <v>1</v>
      </c>
      <c r="Q267" s="8">
        <f t="shared" si="103"/>
        <v>0.47430555554650083</v>
      </c>
      <c r="R267" s="10">
        <f t="shared" si="104"/>
        <v>658</v>
      </c>
      <c r="S267" s="10">
        <f t="shared" si="105"/>
        <v>62.750000000000227</v>
      </c>
      <c r="T267" s="14"/>
      <c r="U267" s="7"/>
      <c r="V267" s="8">
        <f t="shared" ref="V267" si="110">IF(IF(U267,1,0),IF(IF(MOD((V266+TIME(0,E267,0)),1)&gt;D$1,1,0),IF(IF(MOD((V266+TIME(0,E267,0)),1)&lt;D$4,1,0),V266+TIME(0,E267,0),(MOD(V266+TIME(0,E267,0),1)-D$4)+D$1),"Under"),V266)</f>
        <v>0.44861111110076296</v>
      </c>
      <c r="W267" s="7">
        <f t="shared" ref="W267" si="111">IF(P267,R266+E267,R266)</f>
        <v>658</v>
      </c>
      <c r="X267" s="10">
        <f t="shared" si="108"/>
        <v>102.75000000000023</v>
      </c>
      <c r="Y267" s="14"/>
      <c r="Z267" s="7"/>
      <c r="AA267" s="8">
        <f>IF(IF(Z267,1,0),IF(IF(MOD((AA266+TIME(0,E267,0)),1)&gt;D$1,1,0),IF(IF(MOD((AA266+TIME(0,E267,0)),1)&lt;D$4,1,0),AA266+TIME(0,E267,0),(MOD(AA266+TIME(0,E267,0),1)-D$4)+D$1),"Under"),AA266)</f>
        <v>0.46111111110480507</v>
      </c>
      <c r="AB267" s="10">
        <f>IF(Z267,AB266+E267,AB266)</f>
        <v>635.5</v>
      </c>
      <c r="AC267" s="10">
        <f>IF(Z267,AC266-E267,AC266)</f>
        <v>85.250000000000227</v>
      </c>
      <c r="AD267" s="14"/>
      <c r="AE267" s="7"/>
      <c r="AF267" s="8">
        <f>IF(IF(AE267,1,0),IF(IF(MOD((AF266+TIME(0,E267,0)),1)&gt;D$1,1,0),IF(IF(MOD((AF266+TIME(0,E267,0)),1)&lt;D$4,1,0),AF266+TIME(0,E267,0),(MOD(AF266+TIME(0,E267,0),1)-D$4)+D$1),"Under"),AF266)</f>
        <v>0.43194444442180807</v>
      </c>
      <c r="AG267" s="7">
        <f>IF(P267,R266+E267,R266)</f>
        <v>658</v>
      </c>
      <c r="AH267" s="10">
        <f>IF(AE267,AH266-E267,AH266)</f>
        <v>128.75000000000023</v>
      </c>
      <c r="AI267" s="14"/>
      <c r="AJ267" s="7"/>
      <c r="AK267" s="8">
        <f>IF(IF(AJ267,1,0),IF(IF(MOD((AK266+TIME(0,E267,0)),1)&gt;D$1,1,0),IF(IF(MOD((AK266+TIME(0,E267,0)),1)&lt;D$4,1,0),AK266+TIME(0,E267,0),(MOD(AK266+TIME(0,E267,0),1)-D$4)+D$1),"Under"),AK266)</f>
        <v>0.4305555555411652</v>
      </c>
      <c r="AL267" s="7">
        <f>IF(AJ267,AL266+E267,AL266)</f>
        <v>590</v>
      </c>
      <c r="AM267" s="10">
        <f>IF(AJ267,AM266-E267,AM266)</f>
        <v>130.75000000000023</v>
      </c>
      <c r="AN267" s="12"/>
      <c r="AO267" s="7"/>
      <c r="AP267" s="15">
        <f>IF(IF(AO267,1,0),IF(IF(MOD((AP266+TIME(0,E267,0)),1)&gt;D$1,1,0),IF(IF(MOD((AP266+TIME(0,E267,0)),1)&lt;D$4,1,0),AP266+TIME(0,E267,0),(MOD(AP266+TIME(0,E267,0),1)-D$4)+D$1),"Under"),AP266)</f>
        <v>0.40486111111515322</v>
      </c>
      <c r="AQ267" s="7">
        <f>IF(AO267,AQ266+E267,AQ266)</f>
        <v>553</v>
      </c>
      <c r="AR267" s="10">
        <f>IF(AO267,AR266-E267,AR266)</f>
        <v>167.75000000000023</v>
      </c>
      <c r="AS267" s="12"/>
      <c r="AT267" s="7"/>
      <c r="AU267" s="8">
        <f>IF(IF(AT267,1,0),IF(IF(MOD((AU266+TIME(0,E267,0)),1)&gt;D$1,1,0),IF(IF(MOD((AU266+TIME(0,E267,0)),1)&lt;D$4,1,0),AU266+TIME(0,E267,0),(MOD(AU266+TIME(0,E267,0),1)-D$4)+D$1),"Under"),AU266)</f>
        <v>0.43819444444864825</v>
      </c>
      <c r="AV267" s="7">
        <f>IF(AT267,AV266+E267,AV266)</f>
        <v>601</v>
      </c>
      <c r="AW267" s="7">
        <f>IF(AT267,AW266-E267,AW266)</f>
        <v>119.75000000000023</v>
      </c>
      <c r="AY267" s="10"/>
      <c r="AZ267" s="8">
        <f>IF(IF(AY267,1,0),IF(IF(MOD((AZ266+TIME(0,E267,0)),1)&gt;D$1,1,0),IF(IF(MOD((AZ266+TIME(0,E267,0)),1)&lt;D$4,1,0),AZ266+TIME(0,E267,0),(MOD(AZ266+TIME(0,E267,0),1)-D$4)+D$1),"Under"),AZ266)</f>
        <v>0.44027777775934529</v>
      </c>
      <c r="BA267" s="7">
        <f>IF(AY267,BA266+E267,BA266)</f>
        <v>604</v>
      </c>
      <c r="BB267" s="10">
        <f>IF(AY267,BB266-E267,BB266)</f>
        <v>116.75000000000023</v>
      </c>
      <c r="BC267"/>
      <c r="BD267" s="10"/>
      <c r="BE267" s="8">
        <f>IF(IF(BD267,1,0),IF(IF(MOD((BE266+TIME(0,E267,0)),1)&gt;D$1,1,0),IF(IF(MOD((BE266+TIME(0,E267,0)),1)&lt;D$4,1,0),BE266+TIME(0,E267,0),(MOD(BE266+TIME(0,E267,0),1)-D$4)+D$1),"Under"),BE266)</f>
        <v>0.3479166666471023</v>
      </c>
      <c r="BF267" s="18">
        <f>IF(BD267,BF266+E267,BF266)</f>
        <v>471</v>
      </c>
      <c r="BG267" s="10">
        <f>IF(BD267,BG266-E267,BG266)</f>
        <v>249.75000000000023</v>
      </c>
    </row>
  </sheetData>
  <autoFilter ref="A16:BH267">
    <filterColumn colId="10">
      <customFilters>
        <customFilter operator="notEqual" val=" "/>
      </customFilters>
    </filterColumn>
  </autoFilter>
  <phoneticPr fontId="2" type="noConversion"/>
  <conditionalFormatting sqref="K26:K400">
    <cfRule type="cellIs" dxfId="9" priority="5" operator="greaterThan">
      <formula>0</formula>
    </cfRule>
  </conditionalFormatting>
  <conditionalFormatting sqref="P17:P500">
    <cfRule type="cellIs" dxfId="8" priority="4" operator="greaterThan">
      <formula>0</formula>
    </cfRule>
  </conditionalFormatting>
  <conditionalFormatting sqref="U1:U1048576">
    <cfRule type="cellIs" dxfId="5" priority="3" operator="greaterThan">
      <formula>0</formula>
    </cfRule>
  </conditionalFormatting>
  <conditionalFormatting sqref="Z1:Z1048576">
    <cfRule type="cellIs" dxfId="3" priority="2" operator="greaterThan">
      <formula>0</formula>
    </cfRule>
  </conditionalFormatting>
  <conditionalFormatting sqref="AE1:AE1048576 AJ1:AJ1048576 AO1:AO1048576 AT1:AT1048576 AY1:AY1048576 BD1:BD1048576">
    <cfRule type="cellIs" dxfId="1" priority="1" operator="greaterThan">
      <formula>0</formula>
    </cfRule>
  </conditionalFormatting>
  <pageMargins left="0.25" right="0.25" top="0.25" bottom="0.2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8" sqref="B8"/>
    </sheetView>
  </sheetViews>
  <sheetFormatPr defaultColWidth="11" defaultRowHeight="15.75" x14ac:dyDescent="0.25"/>
  <cols>
    <col min="1" max="1" width="42.625" bestFit="1" customWidth="1"/>
    <col min="2" max="2" width="51.625" bestFit="1" customWidth="1"/>
  </cols>
  <sheetData>
    <row r="1" spans="1:2" x14ac:dyDescent="0.25">
      <c r="A1" t="s">
        <v>302</v>
      </c>
      <c r="B1" t="s">
        <v>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topLeftCell="A79" workbookViewId="0">
      <selection activeCell="A86" sqref="A86"/>
    </sheetView>
  </sheetViews>
  <sheetFormatPr defaultColWidth="11" defaultRowHeight="15.75" x14ac:dyDescent="0.25"/>
  <cols>
    <col min="3" max="3" width="53" style="1" bestFit="1" customWidth="1"/>
  </cols>
  <sheetData>
    <row r="1" spans="1:7" x14ac:dyDescent="0.25">
      <c r="A1" t="s">
        <v>0</v>
      </c>
      <c r="B1" t="s">
        <v>1</v>
      </c>
      <c r="C1" s="1" t="s">
        <v>2</v>
      </c>
      <c r="D1" t="s">
        <v>112</v>
      </c>
      <c r="E1" t="s">
        <v>3</v>
      </c>
      <c r="F1" t="s">
        <v>98</v>
      </c>
      <c r="G1">
        <v>206129</v>
      </c>
    </row>
    <row r="2" spans="1:7" x14ac:dyDescent="0.25">
      <c r="A2">
        <v>5</v>
      </c>
      <c r="B2">
        <v>5060</v>
      </c>
      <c r="C2" s="1" t="s">
        <v>19</v>
      </c>
      <c r="D2">
        <v>30</v>
      </c>
      <c r="E2" t="s">
        <v>4</v>
      </c>
      <c r="F2" t="s">
        <v>99</v>
      </c>
      <c r="G2" t="s">
        <v>4</v>
      </c>
    </row>
    <row r="3" spans="1:7" x14ac:dyDescent="0.25">
      <c r="A3">
        <v>5</v>
      </c>
      <c r="B3">
        <v>5080</v>
      </c>
      <c r="C3" s="1" t="s">
        <v>20</v>
      </c>
      <c r="D3">
        <v>2</v>
      </c>
      <c r="E3" t="s">
        <v>4</v>
      </c>
      <c r="F3" t="s">
        <v>99</v>
      </c>
      <c r="G3" t="s">
        <v>4</v>
      </c>
    </row>
    <row r="4" spans="1:7" x14ac:dyDescent="0.25">
      <c r="A4">
        <v>5</v>
      </c>
      <c r="B4">
        <v>5090</v>
      </c>
      <c r="C4" s="1" t="s">
        <v>21</v>
      </c>
      <c r="D4">
        <v>10</v>
      </c>
      <c r="E4" t="s">
        <v>4</v>
      </c>
      <c r="F4" t="s">
        <v>99</v>
      </c>
      <c r="G4" t="s">
        <v>4</v>
      </c>
    </row>
    <row r="5" spans="1:7" x14ac:dyDescent="0.25">
      <c r="A5">
        <v>5</v>
      </c>
      <c r="B5">
        <v>5100</v>
      </c>
      <c r="C5" s="1" t="s">
        <v>22</v>
      </c>
      <c r="D5">
        <v>15</v>
      </c>
      <c r="E5">
        <v>15</v>
      </c>
      <c r="F5">
        <v>15</v>
      </c>
      <c r="G5" t="s">
        <v>4</v>
      </c>
    </row>
    <row r="6" spans="1:7" x14ac:dyDescent="0.25">
      <c r="A6">
        <v>5</v>
      </c>
      <c r="B6">
        <v>5110</v>
      </c>
      <c r="C6" s="1" t="s">
        <v>23</v>
      </c>
      <c r="D6">
        <v>35</v>
      </c>
      <c r="E6" t="s">
        <v>4</v>
      </c>
      <c r="F6" t="s">
        <v>100</v>
      </c>
      <c r="G6" t="s">
        <v>4</v>
      </c>
    </row>
    <row r="7" spans="1:7" x14ac:dyDescent="0.25">
      <c r="A7">
        <v>5</v>
      </c>
      <c r="B7">
        <v>5120</v>
      </c>
      <c r="C7" s="1" t="s">
        <v>24</v>
      </c>
      <c r="D7">
        <v>20</v>
      </c>
      <c r="E7" t="s">
        <v>4</v>
      </c>
      <c r="F7" t="s">
        <v>100</v>
      </c>
      <c r="G7" t="s">
        <v>4</v>
      </c>
    </row>
    <row r="8" spans="1:7" x14ac:dyDescent="0.25">
      <c r="A8">
        <v>5</v>
      </c>
      <c r="B8">
        <v>5130</v>
      </c>
      <c r="C8" s="1" t="s">
        <v>25</v>
      </c>
      <c r="D8">
        <v>45</v>
      </c>
      <c r="E8" t="s">
        <v>4</v>
      </c>
      <c r="F8" t="s">
        <v>100</v>
      </c>
      <c r="G8" t="s">
        <v>4</v>
      </c>
    </row>
    <row r="9" spans="1:7" x14ac:dyDescent="0.25">
      <c r="A9">
        <v>5</v>
      </c>
      <c r="B9">
        <v>5140</v>
      </c>
      <c r="C9" s="1" t="s">
        <v>26</v>
      </c>
      <c r="D9">
        <v>80</v>
      </c>
      <c r="E9" t="s">
        <v>4</v>
      </c>
      <c r="F9" t="s">
        <v>100</v>
      </c>
      <c r="G9" t="s">
        <v>4</v>
      </c>
    </row>
    <row r="10" spans="1:7" x14ac:dyDescent="0.25">
      <c r="A10">
        <v>5</v>
      </c>
      <c r="B10">
        <v>5150</v>
      </c>
      <c r="C10" s="1" t="s">
        <v>270</v>
      </c>
      <c r="D10">
        <v>5</v>
      </c>
      <c r="E10" t="s">
        <v>4</v>
      </c>
      <c r="F10" t="s">
        <v>4</v>
      </c>
      <c r="G10" t="s">
        <v>4</v>
      </c>
    </row>
    <row r="11" spans="1:7" x14ac:dyDescent="0.25">
      <c r="A11">
        <v>5</v>
      </c>
      <c r="B11">
        <v>5230</v>
      </c>
      <c r="C11" s="1" t="s">
        <v>271</v>
      </c>
      <c r="D11">
        <v>5</v>
      </c>
      <c r="E11" t="s">
        <v>4</v>
      </c>
      <c r="F11" t="s">
        <v>4</v>
      </c>
      <c r="G11" t="s">
        <v>4</v>
      </c>
    </row>
    <row r="12" spans="1:7" x14ac:dyDescent="0.25">
      <c r="A12">
        <v>5</v>
      </c>
      <c r="B12">
        <v>5260</v>
      </c>
      <c r="C12" s="1" t="s">
        <v>272</v>
      </c>
      <c r="D12">
        <v>5</v>
      </c>
      <c r="E12" t="s">
        <v>4</v>
      </c>
      <c r="F12" t="s">
        <v>4</v>
      </c>
      <c r="G12" t="s">
        <v>4</v>
      </c>
    </row>
    <row r="13" spans="1:7" x14ac:dyDescent="0.25">
      <c r="A13">
        <v>5</v>
      </c>
      <c r="B13">
        <v>5280</v>
      </c>
      <c r="C13" s="1" t="s">
        <v>273</v>
      </c>
      <c r="D13">
        <v>5</v>
      </c>
      <c r="E13" t="s">
        <v>4</v>
      </c>
      <c r="F13" t="s">
        <v>4</v>
      </c>
      <c r="G13" t="s">
        <v>4</v>
      </c>
    </row>
    <row r="14" spans="1:7" x14ac:dyDescent="0.25">
      <c r="A14">
        <v>5</v>
      </c>
      <c r="B14">
        <v>5340</v>
      </c>
      <c r="C14" s="1" t="s">
        <v>27</v>
      </c>
      <c r="D14">
        <v>10</v>
      </c>
      <c r="E14" t="s">
        <v>4</v>
      </c>
      <c r="F14" t="s">
        <v>4</v>
      </c>
      <c r="G14" t="s">
        <v>4</v>
      </c>
    </row>
    <row r="15" spans="1:7" x14ac:dyDescent="0.25">
      <c r="A15">
        <v>5</v>
      </c>
      <c r="B15">
        <v>5350</v>
      </c>
      <c r="C15" s="1" t="s">
        <v>28</v>
      </c>
      <c r="D15">
        <v>11</v>
      </c>
      <c r="E15" t="s">
        <v>4</v>
      </c>
      <c r="F15" t="s">
        <v>100</v>
      </c>
      <c r="G15" t="s">
        <v>4</v>
      </c>
    </row>
    <row r="16" spans="1:7" x14ac:dyDescent="0.25">
      <c r="A16">
        <v>5</v>
      </c>
      <c r="B16">
        <v>5360</v>
      </c>
      <c r="C16" s="1" t="s">
        <v>29</v>
      </c>
      <c r="D16">
        <v>70</v>
      </c>
      <c r="E16" t="s">
        <v>4</v>
      </c>
      <c r="F16" t="s">
        <v>100</v>
      </c>
      <c r="G16" t="s">
        <v>4</v>
      </c>
    </row>
    <row r="17" spans="1:7" x14ac:dyDescent="0.25">
      <c r="A17">
        <v>5</v>
      </c>
      <c r="B17">
        <v>5370</v>
      </c>
      <c r="C17" s="1" t="s">
        <v>30</v>
      </c>
      <c r="D17">
        <v>5</v>
      </c>
      <c r="E17" t="s">
        <v>4</v>
      </c>
      <c r="F17" t="s">
        <v>100</v>
      </c>
      <c r="G17" t="s">
        <v>4</v>
      </c>
    </row>
    <row r="18" spans="1:7" x14ac:dyDescent="0.25">
      <c r="A18">
        <v>5</v>
      </c>
      <c r="B18">
        <v>5380</v>
      </c>
      <c r="C18" s="1" t="s">
        <v>31</v>
      </c>
      <c r="D18">
        <v>2</v>
      </c>
      <c r="E18" t="s">
        <v>4</v>
      </c>
      <c r="F18" t="s">
        <v>100</v>
      </c>
      <c r="G18" t="s">
        <v>4</v>
      </c>
    </row>
    <row r="19" spans="1:7" x14ac:dyDescent="0.25">
      <c r="A19">
        <v>5</v>
      </c>
      <c r="B19">
        <v>5390</v>
      </c>
      <c r="C19" s="1" t="s">
        <v>32</v>
      </c>
      <c r="D19">
        <v>5</v>
      </c>
      <c r="E19" t="s">
        <v>4</v>
      </c>
      <c r="F19" t="s">
        <v>100</v>
      </c>
      <c r="G19" t="s">
        <v>4</v>
      </c>
    </row>
    <row r="20" spans="1:7" x14ac:dyDescent="0.25">
      <c r="A20">
        <v>5</v>
      </c>
      <c r="B20">
        <v>5400</v>
      </c>
      <c r="C20" s="1" t="s">
        <v>33</v>
      </c>
      <c r="D20">
        <v>130</v>
      </c>
      <c r="E20" t="s">
        <v>4</v>
      </c>
      <c r="F20" t="s">
        <v>100</v>
      </c>
      <c r="G20" t="s">
        <v>4</v>
      </c>
    </row>
    <row r="21" spans="1:7" x14ac:dyDescent="0.25">
      <c r="A21">
        <v>5</v>
      </c>
      <c r="B21">
        <v>5440</v>
      </c>
      <c r="C21" s="1" t="s">
        <v>34</v>
      </c>
      <c r="D21">
        <v>2</v>
      </c>
      <c r="E21" t="s">
        <v>4</v>
      </c>
      <c r="F21" t="s">
        <v>100</v>
      </c>
      <c r="G21" t="s">
        <v>4</v>
      </c>
    </row>
    <row r="22" spans="1:7" x14ac:dyDescent="0.25">
      <c r="A22">
        <v>5</v>
      </c>
      <c r="B22">
        <v>5450</v>
      </c>
      <c r="C22" s="1" t="s">
        <v>35</v>
      </c>
      <c r="D22">
        <v>10</v>
      </c>
      <c r="E22" t="s">
        <v>4</v>
      </c>
      <c r="F22" t="s">
        <v>99</v>
      </c>
      <c r="G22" t="s">
        <v>4</v>
      </c>
    </row>
    <row r="23" spans="1:7" x14ac:dyDescent="0.25">
      <c r="A23">
        <v>5</v>
      </c>
      <c r="B23">
        <v>5460</v>
      </c>
      <c r="C23" s="1" t="s">
        <v>36</v>
      </c>
      <c r="D23">
        <v>45</v>
      </c>
      <c r="E23" t="s">
        <v>4</v>
      </c>
      <c r="F23" t="s">
        <v>99</v>
      </c>
      <c r="G23" t="s">
        <v>4</v>
      </c>
    </row>
    <row r="24" spans="1:7" x14ac:dyDescent="0.25">
      <c r="A24">
        <v>5</v>
      </c>
      <c r="B24">
        <v>5470</v>
      </c>
      <c r="C24" s="1" t="s">
        <v>274</v>
      </c>
      <c r="D24">
        <v>20</v>
      </c>
      <c r="E24" t="s">
        <v>4</v>
      </c>
      <c r="F24" t="s">
        <v>99</v>
      </c>
      <c r="G24" t="s">
        <v>4</v>
      </c>
    </row>
    <row r="25" spans="1:7" x14ac:dyDescent="0.25">
      <c r="A25">
        <v>5</v>
      </c>
      <c r="B25">
        <v>5510</v>
      </c>
      <c r="C25" s="1" t="s">
        <v>275</v>
      </c>
      <c r="D25">
        <v>5</v>
      </c>
      <c r="E25" t="s">
        <v>4</v>
      </c>
      <c r="F25" t="s">
        <v>4</v>
      </c>
      <c r="G25" t="s">
        <v>4</v>
      </c>
    </row>
    <row r="26" spans="1:7" x14ac:dyDescent="0.25">
      <c r="A26">
        <v>5</v>
      </c>
      <c r="B26">
        <v>5540</v>
      </c>
      <c r="C26" s="1" t="s">
        <v>276</v>
      </c>
      <c r="D26">
        <v>5</v>
      </c>
      <c r="E26" t="s">
        <v>4</v>
      </c>
      <c r="F26" t="s">
        <v>4</v>
      </c>
      <c r="G26" t="s">
        <v>4</v>
      </c>
    </row>
    <row r="27" spans="1:7" x14ac:dyDescent="0.25">
      <c r="A27">
        <v>5</v>
      </c>
      <c r="B27">
        <v>5560</v>
      </c>
      <c r="C27" s="1" t="s">
        <v>277</v>
      </c>
      <c r="D27">
        <v>5</v>
      </c>
      <c r="E27" t="s">
        <v>4</v>
      </c>
      <c r="F27" t="s">
        <v>4</v>
      </c>
      <c r="G27" t="s">
        <v>4</v>
      </c>
    </row>
    <row r="28" spans="1:7" x14ac:dyDescent="0.25">
      <c r="A28">
        <v>5</v>
      </c>
      <c r="B28">
        <v>5650</v>
      </c>
      <c r="C28" s="1" t="s">
        <v>278</v>
      </c>
      <c r="D28">
        <v>5</v>
      </c>
      <c r="E28" t="s">
        <v>4</v>
      </c>
      <c r="F28" t="s">
        <v>4</v>
      </c>
      <c r="G28" t="s">
        <v>4</v>
      </c>
    </row>
    <row r="29" spans="1:7" x14ac:dyDescent="0.25">
      <c r="A29">
        <v>5</v>
      </c>
      <c r="B29">
        <v>5710</v>
      </c>
      <c r="C29" s="1" t="s">
        <v>101</v>
      </c>
      <c r="D29">
        <v>30</v>
      </c>
      <c r="E29" t="s">
        <v>4</v>
      </c>
      <c r="F29" t="s">
        <v>4</v>
      </c>
      <c r="G29" t="s">
        <v>4</v>
      </c>
    </row>
    <row r="30" spans="1:7" x14ac:dyDescent="0.25">
      <c r="A30">
        <v>5</v>
      </c>
      <c r="B30">
        <v>5720</v>
      </c>
      <c r="C30" s="1" t="s">
        <v>102</v>
      </c>
      <c r="D30">
        <v>300</v>
      </c>
      <c r="E30" t="s">
        <v>4</v>
      </c>
      <c r="F30" t="s">
        <v>4</v>
      </c>
      <c r="G30" t="s">
        <v>4</v>
      </c>
    </row>
    <row r="31" spans="1:7" x14ac:dyDescent="0.25">
      <c r="A31" t="s">
        <v>0</v>
      </c>
      <c r="B31" t="s">
        <v>1</v>
      </c>
      <c r="C31" s="1" t="s">
        <v>2</v>
      </c>
      <c r="D31" t="s">
        <v>97</v>
      </c>
      <c r="E31" t="s">
        <v>3</v>
      </c>
      <c r="F31" t="s">
        <v>98</v>
      </c>
      <c r="G31">
        <v>206173</v>
      </c>
    </row>
    <row r="32" spans="1:7" x14ac:dyDescent="0.25">
      <c r="A32">
        <v>4</v>
      </c>
      <c r="B32">
        <v>4010</v>
      </c>
      <c r="C32" s="1" t="s">
        <v>53</v>
      </c>
      <c r="D32">
        <v>10</v>
      </c>
      <c r="E32" t="s">
        <v>4</v>
      </c>
      <c r="F32" t="s">
        <v>103</v>
      </c>
      <c r="G32" t="s">
        <v>4</v>
      </c>
    </row>
    <row r="33" spans="1:7" x14ac:dyDescent="0.25">
      <c r="A33">
        <v>4</v>
      </c>
      <c r="B33">
        <v>4020</v>
      </c>
      <c r="C33" s="1" t="s">
        <v>54</v>
      </c>
      <c r="D33">
        <v>6</v>
      </c>
      <c r="E33" t="s">
        <v>4</v>
      </c>
      <c r="F33" t="s">
        <v>103</v>
      </c>
      <c r="G33" t="s">
        <v>4</v>
      </c>
    </row>
    <row r="34" spans="1:7" x14ac:dyDescent="0.25">
      <c r="A34">
        <v>4</v>
      </c>
      <c r="B34">
        <v>4030</v>
      </c>
      <c r="C34" s="1" t="s">
        <v>279</v>
      </c>
      <c r="D34">
        <v>5</v>
      </c>
      <c r="E34" t="s">
        <v>4</v>
      </c>
      <c r="F34" t="s">
        <v>103</v>
      </c>
      <c r="G34" t="s">
        <v>4</v>
      </c>
    </row>
    <row r="35" spans="1:7" x14ac:dyDescent="0.25">
      <c r="A35">
        <v>4</v>
      </c>
      <c r="B35">
        <v>4040</v>
      </c>
      <c r="C35" s="1" t="s">
        <v>55</v>
      </c>
      <c r="D35">
        <v>7</v>
      </c>
      <c r="E35" t="s">
        <v>4</v>
      </c>
      <c r="F35" t="s">
        <v>103</v>
      </c>
      <c r="G35" t="s">
        <v>4</v>
      </c>
    </row>
    <row r="36" spans="1:7" x14ac:dyDescent="0.25">
      <c r="A36">
        <v>4</v>
      </c>
      <c r="B36">
        <v>4050</v>
      </c>
      <c r="C36" s="1" t="s">
        <v>56</v>
      </c>
      <c r="D36">
        <v>120</v>
      </c>
      <c r="E36" t="s">
        <v>4</v>
      </c>
      <c r="F36" t="s">
        <v>104</v>
      </c>
      <c r="G36" t="s">
        <v>4</v>
      </c>
    </row>
    <row r="37" spans="1:7" x14ac:dyDescent="0.25">
      <c r="A37">
        <v>4</v>
      </c>
      <c r="B37">
        <v>4060</v>
      </c>
      <c r="C37" s="1" t="s">
        <v>57</v>
      </c>
      <c r="D37">
        <v>20</v>
      </c>
      <c r="E37" t="s">
        <v>4</v>
      </c>
      <c r="F37" t="s">
        <v>104</v>
      </c>
      <c r="G37" t="s">
        <v>4</v>
      </c>
    </row>
    <row r="38" spans="1:7" x14ac:dyDescent="0.25">
      <c r="A38">
        <v>3</v>
      </c>
      <c r="B38">
        <v>4080</v>
      </c>
      <c r="C38" s="1" t="s">
        <v>58</v>
      </c>
      <c r="D38">
        <v>120</v>
      </c>
      <c r="E38" t="s">
        <v>4</v>
      </c>
      <c r="F38" t="s">
        <v>104</v>
      </c>
      <c r="G38" t="s">
        <v>4</v>
      </c>
    </row>
    <row r="39" spans="1:7" x14ac:dyDescent="0.25">
      <c r="A39">
        <v>4</v>
      </c>
      <c r="B39">
        <v>4110</v>
      </c>
      <c r="C39" s="1" t="s">
        <v>59</v>
      </c>
      <c r="D39">
        <v>30</v>
      </c>
      <c r="E39" t="s">
        <v>4</v>
      </c>
      <c r="F39" t="s">
        <v>105</v>
      </c>
      <c r="G39" t="s">
        <v>4</v>
      </c>
    </row>
    <row r="40" spans="1:7" x14ac:dyDescent="0.25">
      <c r="A40">
        <v>4</v>
      </c>
      <c r="B40">
        <v>4120</v>
      </c>
      <c r="C40" s="1" t="s">
        <v>60</v>
      </c>
      <c r="D40">
        <v>45</v>
      </c>
      <c r="E40" t="s">
        <v>4</v>
      </c>
      <c r="F40" t="s">
        <v>104</v>
      </c>
      <c r="G40" t="s">
        <v>4</v>
      </c>
    </row>
    <row r="41" spans="1:7" x14ac:dyDescent="0.25">
      <c r="A41">
        <v>4</v>
      </c>
      <c r="B41">
        <v>4150</v>
      </c>
      <c r="C41" s="1" t="s">
        <v>106</v>
      </c>
      <c r="D41">
        <v>15</v>
      </c>
      <c r="E41" t="s">
        <v>4</v>
      </c>
      <c r="F41" t="s">
        <v>99</v>
      </c>
      <c r="G41" t="s">
        <v>4</v>
      </c>
    </row>
    <row r="42" spans="1:7" x14ac:dyDescent="0.25">
      <c r="A42">
        <v>4</v>
      </c>
      <c r="B42">
        <v>4160</v>
      </c>
      <c r="C42" s="1" t="s">
        <v>61</v>
      </c>
      <c r="D42">
        <v>40</v>
      </c>
      <c r="E42" t="s">
        <v>4</v>
      </c>
      <c r="F42" t="s">
        <v>99</v>
      </c>
      <c r="G42" t="s">
        <v>4</v>
      </c>
    </row>
    <row r="43" spans="1:7" x14ac:dyDescent="0.25">
      <c r="A43">
        <v>4</v>
      </c>
      <c r="B43">
        <v>4180</v>
      </c>
      <c r="C43" s="1" t="s">
        <v>62</v>
      </c>
      <c r="D43">
        <v>15</v>
      </c>
      <c r="E43" t="s">
        <v>4</v>
      </c>
      <c r="F43" t="s">
        <v>99</v>
      </c>
      <c r="G43" t="s">
        <v>4</v>
      </c>
    </row>
    <row r="44" spans="1:7" x14ac:dyDescent="0.25">
      <c r="A44">
        <v>4</v>
      </c>
      <c r="B44">
        <v>4190</v>
      </c>
      <c r="C44" s="1" t="s">
        <v>107</v>
      </c>
      <c r="D44">
        <v>30</v>
      </c>
      <c r="E44" t="s">
        <v>4</v>
      </c>
      <c r="F44" t="s">
        <v>99</v>
      </c>
      <c r="G44" t="s">
        <v>4</v>
      </c>
    </row>
    <row r="45" spans="1:7" x14ac:dyDescent="0.25">
      <c r="A45">
        <v>4</v>
      </c>
      <c r="B45">
        <v>4200</v>
      </c>
      <c r="C45" s="1" t="s">
        <v>63</v>
      </c>
      <c r="D45">
        <v>20</v>
      </c>
      <c r="E45" t="s">
        <v>4</v>
      </c>
      <c r="F45" t="s">
        <v>99</v>
      </c>
      <c r="G45" t="s">
        <v>4</v>
      </c>
    </row>
    <row r="46" spans="1:7" x14ac:dyDescent="0.25">
      <c r="A46">
        <v>4</v>
      </c>
      <c r="B46">
        <v>4220</v>
      </c>
      <c r="C46" s="1" t="s">
        <v>64</v>
      </c>
      <c r="D46">
        <v>15</v>
      </c>
      <c r="E46" t="s">
        <v>4</v>
      </c>
      <c r="F46" t="s">
        <v>104</v>
      </c>
      <c r="G46" t="s">
        <v>4</v>
      </c>
    </row>
    <row r="47" spans="1:7" x14ac:dyDescent="0.25">
      <c r="A47">
        <v>4</v>
      </c>
      <c r="B47">
        <v>4240</v>
      </c>
      <c r="C47" s="1" t="s">
        <v>65</v>
      </c>
      <c r="D47">
        <v>15</v>
      </c>
      <c r="E47" t="s">
        <v>4</v>
      </c>
      <c r="F47" t="s">
        <v>104</v>
      </c>
      <c r="G47" t="s">
        <v>4</v>
      </c>
    </row>
    <row r="48" spans="1:7" x14ac:dyDescent="0.25">
      <c r="A48">
        <v>4</v>
      </c>
      <c r="B48">
        <v>4260</v>
      </c>
      <c r="C48" s="1" t="s">
        <v>66</v>
      </c>
      <c r="D48">
        <v>15</v>
      </c>
      <c r="E48" t="s">
        <v>4</v>
      </c>
      <c r="F48" t="s">
        <v>104</v>
      </c>
      <c r="G48" t="s">
        <v>4</v>
      </c>
    </row>
    <row r="49" spans="1:7" x14ac:dyDescent="0.25">
      <c r="A49">
        <v>4</v>
      </c>
      <c r="B49">
        <v>4280</v>
      </c>
      <c r="C49" s="1" t="s">
        <v>67</v>
      </c>
      <c r="D49">
        <v>10</v>
      </c>
      <c r="E49" t="s">
        <v>4</v>
      </c>
      <c r="F49" t="s">
        <v>104</v>
      </c>
      <c r="G49" t="s">
        <v>4</v>
      </c>
    </row>
    <row r="50" spans="1:7" x14ac:dyDescent="0.25">
      <c r="A50">
        <v>4</v>
      </c>
      <c r="B50">
        <v>4300</v>
      </c>
      <c r="C50" s="1" t="s">
        <v>68</v>
      </c>
      <c r="D50">
        <v>17</v>
      </c>
      <c r="E50" t="s">
        <v>4</v>
      </c>
      <c r="F50" t="s">
        <v>108</v>
      </c>
      <c r="G50" t="s">
        <v>4</v>
      </c>
    </row>
    <row r="51" spans="1:7" x14ac:dyDescent="0.25">
      <c r="A51">
        <v>4</v>
      </c>
      <c r="B51">
        <v>4310</v>
      </c>
      <c r="C51" s="1" t="s">
        <v>69</v>
      </c>
      <c r="D51">
        <v>30</v>
      </c>
      <c r="E51" t="s">
        <v>4</v>
      </c>
      <c r="F51" t="s">
        <v>103</v>
      </c>
      <c r="G51" t="s">
        <v>4</v>
      </c>
    </row>
    <row r="52" spans="1:7" x14ac:dyDescent="0.25">
      <c r="A52">
        <v>4</v>
      </c>
      <c r="B52">
        <v>4320</v>
      </c>
      <c r="C52" s="1" t="s">
        <v>280</v>
      </c>
      <c r="D52">
        <v>60</v>
      </c>
      <c r="E52" t="s">
        <v>4</v>
      </c>
      <c r="F52" t="s">
        <v>99</v>
      </c>
      <c r="G52" t="s">
        <v>4</v>
      </c>
    </row>
    <row r="53" spans="1:7" x14ac:dyDescent="0.25">
      <c r="A53">
        <v>4</v>
      </c>
      <c r="B53">
        <v>4340</v>
      </c>
      <c r="C53" s="1" t="s">
        <v>70</v>
      </c>
      <c r="D53">
        <v>14</v>
      </c>
      <c r="E53" t="s">
        <v>4</v>
      </c>
      <c r="F53" t="s">
        <v>103</v>
      </c>
      <c r="G53" t="s">
        <v>4</v>
      </c>
    </row>
    <row r="54" spans="1:7" x14ac:dyDescent="0.25">
      <c r="A54">
        <v>4</v>
      </c>
      <c r="B54">
        <v>4350</v>
      </c>
      <c r="C54" s="1" t="s">
        <v>71</v>
      </c>
      <c r="D54">
        <v>5</v>
      </c>
      <c r="E54" t="s">
        <v>4</v>
      </c>
      <c r="F54" t="s">
        <v>103</v>
      </c>
      <c r="G54" t="s">
        <v>4</v>
      </c>
    </row>
    <row r="55" spans="1:7" x14ac:dyDescent="0.25">
      <c r="A55">
        <v>4</v>
      </c>
      <c r="B55">
        <v>4360</v>
      </c>
      <c r="C55" s="1" t="s">
        <v>72</v>
      </c>
      <c r="D55">
        <v>15</v>
      </c>
      <c r="E55" t="s">
        <v>4</v>
      </c>
      <c r="F55" t="s">
        <v>105</v>
      </c>
      <c r="G55" t="s">
        <v>4</v>
      </c>
    </row>
    <row r="56" spans="1:7" x14ac:dyDescent="0.25">
      <c r="A56">
        <v>4</v>
      </c>
      <c r="B56">
        <v>4380</v>
      </c>
      <c r="C56" s="1" t="s">
        <v>73</v>
      </c>
      <c r="D56">
        <v>5</v>
      </c>
      <c r="E56" t="s">
        <v>4</v>
      </c>
      <c r="F56" t="s">
        <v>105</v>
      </c>
      <c r="G56" t="s">
        <v>4</v>
      </c>
    </row>
    <row r="57" spans="1:7" x14ac:dyDescent="0.25">
      <c r="A57">
        <v>4</v>
      </c>
      <c r="B57">
        <v>4390</v>
      </c>
      <c r="C57" s="1" t="s">
        <v>74</v>
      </c>
      <c r="D57">
        <v>35</v>
      </c>
      <c r="E57" t="s">
        <v>4</v>
      </c>
      <c r="F57" t="s">
        <v>103</v>
      </c>
      <c r="G57" t="s">
        <v>4</v>
      </c>
    </row>
    <row r="58" spans="1:7" x14ac:dyDescent="0.25">
      <c r="A58">
        <v>4</v>
      </c>
      <c r="B58">
        <v>4410</v>
      </c>
      <c r="C58" s="1" t="s">
        <v>75</v>
      </c>
      <c r="D58">
        <v>20</v>
      </c>
      <c r="E58" t="s">
        <v>4</v>
      </c>
      <c r="F58" t="s">
        <v>103</v>
      </c>
      <c r="G58" t="s">
        <v>4</v>
      </c>
    </row>
    <row r="59" spans="1:7" x14ac:dyDescent="0.25">
      <c r="A59">
        <v>4</v>
      </c>
      <c r="B59">
        <v>4420</v>
      </c>
      <c r="C59" s="1" t="s">
        <v>76</v>
      </c>
      <c r="D59">
        <v>30</v>
      </c>
      <c r="E59" t="s">
        <v>4</v>
      </c>
      <c r="F59" t="s">
        <v>103</v>
      </c>
      <c r="G59" t="s">
        <v>4</v>
      </c>
    </row>
    <row r="60" spans="1:7" x14ac:dyDescent="0.25">
      <c r="A60">
        <v>4</v>
      </c>
      <c r="B60">
        <v>4450</v>
      </c>
      <c r="C60" s="1" t="s">
        <v>77</v>
      </c>
      <c r="D60">
        <v>20</v>
      </c>
      <c r="E60" t="s">
        <v>4</v>
      </c>
      <c r="F60" t="s">
        <v>100</v>
      </c>
      <c r="G60" t="s">
        <v>4</v>
      </c>
    </row>
    <row r="61" spans="1:7" x14ac:dyDescent="0.25">
      <c r="A61">
        <v>4</v>
      </c>
      <c r="B61">
        <v>4460</v>
      </c>
      <c r="C61" s="1" t="s">
        <v>78</v>
      </c>
      <c r="D61">
        <v>45</v>
      </c>
      <c r="E61" t="s">
        <v>4</v>
      </c>
      <c r="F61" t="s">
        <v>100</v>
      </c>
      <c r="G61" t="s">
        <v>4</v>
      </c>
    </row>
    <row r="62" spans="1:7" x14ac:dyDescent="0.25">
      <c r="A62">
        <v>4</v>
      </c>
      <c r="B62">
        <v>4470</v>
      </c>
      <c r="C62" s="1" t="s">
        <v>79</v>
      </c>
      <c r="D62">
        <v>31</v>
      </c>
      <c r="E62" t="s">
        <v>4</v>
      </c>
      <c r="F62" t="s">
        <v>104</v>
      </c>
      <c r="G62" t="s">
        <v>4</v>
      </c>
    </row>
    <row r="63" spans="1:7" x14ac:dyDescent="0.25">
      <c r="A63">
        <v>4</v>
      </c>
      <c r="B63">
        <v>4490</v>
      </c>
      <c r="C63" s="1" t="s">
        <v>80</v>
      </c>
      <c r="D63">
        <v>120</v>
      </c>
      <c r="E63" t="s">
        <v>4</v>
      </c>
      <c r="F63" t="s">
        <v>100</v>
      </c>
      <c r="G63" t="s">
        <v>4</v>
      </c>
    </row>
    <row r="64" spans="1:7" x14ac:dyDescent="0.25">
      <c r="A64">
        <v>4</v>
      </c>
      <c r="B64">
        <v>4500</v>
      </c>
      <c r="C64" s="1" t="s">
        <v>81</v>
      </c>
      <c r="D64">
        <v>60</v>
      </c>
      <c r="E64" t="s">
        <v>4</v>
      </c>
      <c r="F64" t="s">
        <v>100</v>
      </c>
      <c r="G64" t="s">
        <v>4</v>
      </c>
    </row>
    <row r="65" spans="1:7" x14ac:dyDescent="0.25">
      <c r="A65">
        <v>4</v>
      </c>
      <c r="B65">
        <v>4520</v>
      </c>
      <c r="C65" s="1" t="s">
        <v>82</v>
      </c>
      <c r="D65">
        <v>5</v>
      </c>
      <c r="E65" t="s">
        <v>4</v>
      </c>
      <c r="F65" t="s">
        <v>103</v>
      </c>
      <c r="G65" t="s">
        <v>4</v>
      </c>
    </row>
    <row r="66" spans="1:7" x14ac:dyDescent="0.25">
      <c r="A66">
        <v>4</v>
      </c>
      <c r="B66">
        <v>4580</v>
      </c>
      <c r="C66" s="1" t="s">
        <v>83</v>
      </c>
      <c r="D66">
        <v>8</v>
      </c>
      <c r="E66" t="s">
        <v>4</v>
      </c>
      <c r="F66" t="s">
        <v>100</v>
      </c>
      <c r="G66" t="s">
        <v>4</v>
      </c>
    </row>
    <row r="67" spans="1:7" x14ac:dyDescent="0.25">
      <c r="A67">
        <v>4</v>
      </c>
      <c r="B67">
        <v>4590</v>
      </c>
      <c r="C67" s="1" t="s">
        <v>84</v>
      </c>
      <c r="D67">
        <v>5</v>
      </c>
      <c r="E67" t="s">
        <v>4</v>
      </c>
      <c r="F67" t="s">
        <v>100</v>
      </c>
      <c r="G67" t="s">
        <v>4</v>
      </c>
    </row>
    <row r="68" spans="1:7" x14ac:dyDescent="0.25">
      <c r="A68">
        <v>4</v>
      </c>
      <c r="B68">
        <v>4600</v>
      </c>
      <c r="C68" s="1" t="s">
        <v>85</v>
      </c>
      <c r="D68">
        <v>5</v>
      </c>
      <c r="E68" t="s">
        <v>4</v>
      </c>
      <c r="F68" t="s">
        <v>100</v>
      </c>
      <c r="G68" t="s">
        <v>4</v>
      </c>
    </row>
    <row r="69" spans="1:7" x14ac:dyDescent="0.25">
      <c r="A69">
        <v>4</v>
      </c>
      <c r="B69">
        <v>4610</v>
      </c>
      <c r="C69" s="1" t="s">
        <v>86</v>
      </c>
      <c r="D69">
        <v>7</v>
      </c>
      <c r="E69" t="s">
        <v>4</v>
      </c>
      <c r="F69" t="s">
        <v>105</v>
      </c>
      <c r="G69" t="s">
        <v>4</v>
      </c>
    </row>
    <row r="70" spans="1:7" x14ac:dyDescent="0.25">
      <c r="A70">
        <v>4</v>
      </c>
      <c r="B70">
        <v>4620</v>
      </c>
      <c r="C70" s="1" t="s">
        <v>281</v>
      </c>
      <c r="D70">
        <v>25</v>
      </c>
      <c r="E70">
        <v>25</v>
      </c>
      <c r="F70" t="s">
        <v>103</v>
      </c>
      <c r="G70" t="s">
        <v>4</v>
      </c>
    </row>
    <row r="71" spans="1:7" x14ac:dyDescent="0.25">
      <c r="A71">
        <v>4</v>
      </c>
      <c r="B71">
        <v>4650</v>
      </c>
      <c r="C71" s="1" t="s">
        <v>87</v>
      </c>
      <c r="D71">
        <v>7</v>
      </c>
      <c r="E71" t="s">
        <v>4</v>
      </c>
      <c r="F71" t="s">
        <v>99</v>
      </c>
      <c r="G71" t="s">
        <v>4</v>
      </c>
    </row>
    <row r="72" spans="1:7" x14ac:dyDescent="0.25">
      <c r="A72">
        <v>4</v>
      </c>
      <c r="B72">
        <v>4670</v>
      </c>
      <c r="C72" s="1" t="s">
        <v>88</v>
      </c>
      <c r="D72">
        <v>5</v>
      </c>
      <c r="E72" t="s">
        <v>4</v>
      </c>
      <c r="F72" t="s">
        <v>99</v>
      </c>
      <c r="G72" t="s">
        <v>4</v>
      </c>
    </row>
    <row r="73" spans="1:7" x14ac:dyDescent="0.25">
      <c r="A73">
        <v>4</v>
      </c>
      <c r="B73">
        <v>4680</v>
      </c>
      <c r="C73" s="1" t="s">
        <v>89</v>
      </c>
      <c r="D73">
        <v>20</v>
      </c>
      <c r="E73" t="s">
        <v>4</v>
      </c>
      <c r="F73" t="s">
        <v>99</v>
      </c>
      <c r="G73" t="s">
        <v>4</v>
      </c>
    </row>
    <row r="74" spans="1:7" x14ac:dyDescent="0.25">
      <c r="A74">
        <v>4</v>
      </c>
      <c r="B74">
        <v>4690</v>
      </c>
      <c r="C74" s="1" t="s">
        <v>90</v>
      </c>
      <c r="D74">
        <v>5</v>
      </c>
      <c r="E74" t="s">
        <v>4</v>
      </c>
      <c r="F74" t="s">
        <v>100</v>
      </c>
      <c r="G74" t="s">
        <v>4</v>
      </c>
    </row>
    <row r="75" spans="1:7" x14ac:dyDescent="0.25">
      <c r="A75">
        <v>4</v>
      </c>
      <c r="B75">
        <v>4700</v>
      </c>
      <c r="C75" s="1" t="s">
        <v>297</v>
      </c>
      <c r="D75">
        <v>5</v>
      </c>
      <c r="E75" t="s">
        <v>4</v>
      </c>
      <c r="F75" t="s">
        <v>99</v>
      </c>
      <c r="G75" t="s">
        <v>4</v>
      </c>
    </row>
    <row r="76" spans="1:7" x14ac:dyDescent="0.25">
      <c r="A76">
        <v>4</v>
      </c>
      <c r="B76">
        <v>4710</v>
      </c>
      <c r="C76" s="1" t="s">
        <v>91</v>
      </c>
      <c r="D76">
        <v>30</v>
      </c>
      <c r="E76" t="s">
        <v>4</v>
      </c>
      <c r="F76" t="s">
        <v>99</v>
      </c>
      <c r="G76" t="s">
        <v>4</v>
      </c>
    </row>
    <row r="77" spans="1:7" x14ac:dyDescent="0.25">
      <c r="A77">
        <v>4</v>
      </c>
      <c r="B77">
        <v>4720</v>
      </c>
      <c r="C77" s="1" t="s">
        <v>92</v>
      </c>
      <c r="D77">
        <v>10</v>
      </c>
      <c r="E77" t="s">
        <v>4</v>
      </c>
      <c r="F77" t="s">
        <v>99</v>
      </c>
      <c r="G77" t="s">
        <v>4</v>
      </c>
    </row>
    <row r="78" spans="1:7" x14ac:dyDescent="0.25">
      <c r="A78">
        <v>4</v>
      </c>
      <c r="B78">
        <v>4730</v>
      </c>
      <c r="C78" s="1" t="s">
        <v>93</v>
      </c>
      <c r="D78">
        <v>10</v>
      </c>
      <c r="E78" t="s">
        <v>4</v>
      </c>
      <c r="F78" t="s">
        <v>100</v>
      </c>
      <c r="G78" t="s">
        <v>4</v>
      </c>
    </row>
    <row r="79" spans="1:7" x14ac:dyDescent="0.25">
      <c r="A79">
        <v>4</v>
      </c>
      <c r="B79">
        <v>4740</v>
      </c>
      <c r="C79" s="1" t="s">
        <v>94</v>
      </c>
      <c r="D79">
        <v>15</v>
      </c>
      <c r="E79" t="s">
        <v>4</v>
      </c>
      <c r="F79" t="s">
        <v>100</v>
      </c>
      <c r="G79" t="s">
        <v>4</v>
      </c>
    </row>
    <row r="80" spans="1:7" x14ac:dyDescent="0.25">
      <c r="A80">
        <v>4</v>
      </c>
      <c r="B80">
        <v>4780</v>
      </c>
      <c r="C80" s="1" t="s">
        <v>109</v>
      </c>
      <c r="D80">
        <v>33</v>
      </c>
      <c r="E80" t="s">
        <v>4</v>
      </c>
      <c r="F80" t="s">
        <v>103</v>
      </c>
      <c r="G80" t="s">
        <v>4</v>
      </c>
    </row>
    <row r="81" spans="1:7" x14ac:dyDescent="0.25">
      <c r="A81">
        <v>4</v>
      </c>
      <c r="B81">
        <v>4800</v>
      </c>
      <c r="C81" s="1" t="s">
        <v>110</v>
      </c>
      <c r="D81">
        <v>217</v>
      </c>
      <c r="E81" t="s">
        <v>4</v>
      </c>
      <c r="F81" t="s">
        <v>111</v>
      </c>
      <c r="G81" t="s">
        <v>4</v>
      </c>
    </row>
    <row r="82" spans="1:7" x14ac:dyDescent="0.25">
      <c r="A82">
        <v>4</v>
      </c>
      <c r="B82">
        <v>4880</v>
      </c>
      <c r="C82" s="1" t="s">
        <v>282</v>
      </c>
      <c r="D82">
        <v>45</v>
      </c>
      <c r="E82" t="s">
        <v>4</v>
      </c>
      <c r="F82" t="s">
        <v>100</v>
      </c>
      <c r="G82" t="s">
        <v>4</v>
      </c>
    </row>
    <row r="83" spans="1:7" x14ac:dyDescent="0.25">
      <c r="A83">
        <v>4</v>
      </c>
      <c r="B83">
        <v>4920</v>
      </c>
      <c r="C83" s="1" t="s">
        <v>95</v>
      </c>
      <c r="D83">
        <v>80</v>
      </c>
      <c r="E83" t="s">
        <v>4</v>
      </c>
      <c r="F83" t="s">
        <v>103</v>
      </c>
      <c r="G83" t="s">
        <v>4</v>
      </c>
    </row>
    <row r="84" spans="1:7" x14ac:dyDescent="0.25">
      <c r="A84">
        <v>4</v>
      </c>
      <c r="B84">
        <v>4970</v>
      </c>
      <c r="C84" s="1" t="s">
        <v>96</v>
      </c>
      <c r="D84">
        <v>15</v>
      </c>
      <c r="E84" t="s">
        <v>4</v>
      </c>
      <c r="F84" t="s">
        <v>103</v>
      </c>
      <c r="G84" t="s">
        <v>4</v>
      </c>
    </row>
    <row r="85" spans="1:7" x14ac:dyDescent="0.25">
      <c r="A85" t="s">
        <v>0</v>
      </c>
      <c r="B85" t="s">
        <v>1</v>
      </c>
      <c r="C85" s="1" t="s">
        <v>2</v>
      </c>
      <c r="D85" t="s">
        <v>97</v>
      </c>
      <c r="E85" t="s">
        <v>3</v>
      </c>
      <c r="F85" t="s">
        <v>98</v>
      </c>
      <c r="G85">
        <v>206112</v>
      </c>
    </row>
    <row r="86" spans="1:7" x14ac:dyDescent="0.25">
      <c r="A86">
        <v>3</v>
      </c>
      <c r="B86">
        <v>3010</v>
      </c>
      <c r="C86" s="1" t="s">
        <v>113</v>
      </c>
      <c r="D86">
        <v>37</v>
      </c>
      <c r="E86" t="s">
        <v>4</v>
      </c>
      <c r="F86" t="s">
        <v>114</v>
      </c>
      <c r="G86" t="s">
        <v>4</v>
      </c>
    </row>
    <row r="87" spans="1:7" x14ac:dyDescent="0.25">
      <c r="A87">
        <v>3</v>
      </c>
      <c r="B87">
        <v>3020</v>
      </c>
      <c r="C87" s="1" t="s">
        <v>115</v>
      </c>
      <c r="D87">
        <v>8</v>
      </c>
      <c r="E87" t="s">
        <v>4</v>
      </c>
      <c r="F87" t="s">
        <v>114</v>
      </c>
      <c r="G87" t="s">
        <v>4</v>
      </c>
    </row>
    <row r="88" spans="1:7" x14ac:dyDescent="0.25">
      <c r="A88">
        <v>3</v>
      </c>
      <c r="B88">
        <v>3030</v>
      </c>
      <c r="C88" s="1" t="s">
        <v>116</v>
      </c>
      <c r="D88">
        <v>48</v>
      </c>
      <c r="E88" t="s">
        <v>4</v>
      </c>
      <c r="F88" t="s">
        <v>114</v>
      </c>
      <c r="G88" t="s">
        <v>4</v>
      </c>
    </row>
    <row r="89" spans="1:7" x14ac:dyDescent="0.25">
      <c r="A89">
        <v>3</v>
      </c>
      <c r="B89">
        <v>3040</v>
      </c>
      <c r="C89" s="1" t="s">
        <v>117</v>
      </c>
      <c r="D89">
        <v>50</v>
      </c>
      <c r="E89" t="s">
        <v>4</v>
      </c>
      <c r="F89" t="s">
        <v>114</v>
      </c>
      <c r="G89" t="s">
        <v>4</v>
      </c>
    </row>
    <row r="90" spans="1:7" x14ac:dyDescent="0.25">
      <c r="A90">
        <v>3</v>
      </c>
      <c r="B90">
        <v>3050</v>
      </c>
      <c r="C90" s="1" t="s">
        <v>118</v>
      </c>
      <c r="D90">
        <v>65</v>
      </c>
      <c r="E90" t="s">
        <v>4</v>
      </c>
      <c r="F90" t="s">
        <v>104</v>
      </c>
      <c r="G90" t="s">
        <v>4</v>
      </c>
    </row>
    <row r="91" spans="1:7" x14ac:dyDescent="0.25">
      <c r="A91">
        <v>3</v>
      </c>
      <c r="B91">
        <v>3060</v>
      </c>
      <c r="C91" s="1" t="s">
        <v>119</v>
      </c>
      <c r="D91">
        <v>10</v>
      </c>
      <c r="E91" t="s">
        <v>4</v>
      </c>
      <c r="F91" t="s">
        <v>104</v>
      </c>
      <c r="G91" t="s">
        <v>4</v>
      </c>
    </row>
    <row r="92" spans="1:7" x14ac:dyDescent="0.25">
      <c r="A92">
        <v>3</v>
      </c>
      <c r="B92">
        <v>3070</v>
      </c>
      <c r="C92" s="1" t="s">
        <v>120</v>
      </c>
      <c r="D92">
        <v>20</v>
      </c>
      <c r="E92" t="s">
        <v>4</v>
      </c>
      <c r="F92" t="s">
        <v>104</v>
      </c>
      <c r="G92" t="s">
        <v>4</v>
      </c>
    </row>
    <row r="93" spans="1:7" x14ac:dyDescent="0.25">
      <c r="A93">
        <v>3</v>
      </c>
      <c r="B93">
        <v>3100</v>
      </c>
      <c r="C93" s="1" t="s">
        <v>121</v>
      </c>
      <c r="D93">
        <v>27</v>
      </c>
      <c r="E93" t="s">
        <v>4</v>
      </c>
      <c r="F93" t="s">
        <v>104</v>
      </c>
      <c r="G93" t="s">
        <v>4</v>
      </c>
    </row>
    <row r="94" spans="1:7" x14ac:dyDescent="0.25">
      <c r="A94">
        <v>3</v>
      </c>
      <c r="B94">
        <v>3110</v>
      </c>
      <c r="C94" s="1" t="s">
        <v>122</v>
      </c>
      <c r="D94">
        <v>26</v>
      </c>
      <c r="E94" t="s">
        <v>4</v>
      </c>
      <c r="F94" t="s">
        <v>105</v>
      </c>
      <c r="G94" t="s">
        <v>4</v>
      </c>
    </row>
    <row r="95" spans="1:7" x14ac:dyDescent="0.25">
      <c r="A95">
        <v>3</v>
      </c>
      <c r="B95">
        <v>3120</v>
      </c>
      <c r="C95" s="1" t="s">
        <v>123</v>
      </c>
      <c r="D95">
        <v>8</v>
      </c>
      <c r="E95" t="s">
        <v>4</v>
      </c>
      <c r="F95" t="s">
        <v>105</v>
      </c>
      <c r="G95" t="s">
        <v>4</v>
      </c>
    </row>
    <row r="96" spans="1:7" x14ac:dyDescent="0.25">
      <c r="A96">
        <v>3</v>
      </c>
      <c r="B96">
        <v>3130</v>
      </c>
      <c r="C96" s="1" t="s">
        <v>124</v>
      </c>
      <c r="D96">
        <v>2</v>
      </c>
      <c r="E96" t="s">
        <v>4</v>
      </c>
      <c r="F96" t="s">
        <v>105</v>
      </c>
      <c r="G96" t="s">
        <v>4</v>
      </c>
    </row>
    <row r="97" spans="1:7" x14ac:dyDescent="0.25">
      <c r="A97">
        <v>3</v>
      </c>
      <c r="B97">
        <v>3140</v>
      </c>
      <c r="C97" s="1" t="s">
        <v>125</v>
      </c>
      <c r="D97">
        <v>20</v>
      </c>
      <c r="E97" t="s">
        <v>4</v>
      </c>
      <c r="F97" t="s">
        <v>105</v>
      </c>
      <c r="G97" t="s">
        <v>4</v>
      </c>
    </row>
    <row r="98" spans="1:7" x14ac:dyDescent="0.25">
      <c r="A98">
        <v>3</v>
      </c>
      <c r="B98">
        <v>3150</v>
      </c>
      <c r="C98" s="1" t="s">
        <v>126</v>
      </c>
      <c r="D98">
        <v>10</v>
      </c>
      <c r="E98" t="s">
        <v>4</v>
      </c>
      <c r="F98" t="s">
        <v>105</v>
      </c>
      <c r="G98" t="s">
        <v>4</v>
      </c>
    </row>
    <row r="99" spans="1:7" x14ac:dyDescent="0.25">
      <c r="A99">
        <v>3</v>
      </c>
      <c r="B99">
        <v>3160</v>
      </c>
      <c r="C99" s="1" t="s">
        <v>127</v>
      </c>
      <c r="D99">
        <v>10</v>
      </c>
      <c r="E99" t="s">
        <v>4</v>
      </c>
      <c r="F99" t="s">
        <v>105</v>
      </c>
      <c r="G99" t="s">
        <v>4</v>
      </c>
    </row>
    <row r="100" spans="1:7" x14ac:dyDescent="0.25">
      <c r="A100">
        <v>3</v>
      </c>
      <c r="B100">
        <v>3170</v>
      </c>
      <c r="C100" s="1" t="s">
        <v>128</v>
      </c>
      <c r="D100">
        <v>9</v>
      </c>
      <c r="E100" t="s">
        <v>4</v>
      </c>
      <c r="F100" t="s">
        <v>105</v>
      </c>
      <c r="G100" t="s">
        <v>4</v>
      </c>
    </row>
    <row r="101" spans="1:7" x14ac:dyDescent="0.25">
      <c r="A101">
        <v>3</v>
      </c>
      <c r="B101">
        <v>3180</v>
      </c>
      <c r="C101" s="1" t="s">
        <v>129</v>
      </c>
      <c r="D101">
        <v>30</v>
      </c>
      <c r="E101" t="s">
        <v>4</v>
      </c>
      <c r="F101" t="s">
        <v>105</v>
      </c>
      <c r="G101" t="s">
        <v>4</v>
      </c>
    </row>
    <row r="102" spans="1:7" x14ac:dyDescent="0.25">
      <c r="A102">
        <v>3</v>
      </c>
      <c r="B102">
        <v>3190</v>
      </c>
      <c r="C102" s="1" t="s">
        <v>130</v>
      </c>
      <c r="D102">
        <v>120</v>
      </c>
      <c r="E102" t="s">
        <v>4</v>
      </c>
      <c r="F102" t="s">
        <v>105</v>
      </c>
      <c r="G102" t="s">
        <v>4</v>
      </c>
    </row>
    <row r="103" spans="1:7" x14ac:dyDescent="0.25">
      <c r="A103">
        <v>3</v>
      </c>
      <c r="B103">
        <v>3210</v>
      </c>
      <c r="C103" s="1" t="s">
        <v>131</v>
      </c>
      <c r="D103">
        <v>13</v>
      </c>
      <c r="E103" t="s">
        <v>4</v>
      </c>
      <c r="F103" t="s">
        <v>105</v>
      </c>
      <c r="G103" t="s">
        <v>4</v>
      </c>
    </row>
    <row r="104" spans="1:7" x14ac:dyDescent="0.25">
      <c r="A104">
        <v>3</v>
      </c>
      <c r="B104">
        <v>3220</v>
      </c>
      <c r="C104" s="1" t="s">
        <v>132</v>
      </c>
      <c r="D104">
        <v>5</v>
      </c>
      <c r="E104" t="s">
        <v>4</v>
      </c>
      <c r="F104" t="s">
        <v>105</v>
      </c>
      <c r="G104" t="s">
        <v>4</v>
      </c>
    </row>
    <row r="105" spans="1:7" x14ac:dyDescent="0.25">
      <c r="A105">
        <v>3</v>
      </c>
      <c r="B105">
        <v>3230</v>
      </c>
      <c r="C105" s="1" t="s">
        <v>59</v>
      </c>
      <c r="D105">
        <v>20</v>
      </c>
      <c r="E105" t="s">
        <v>4</v>
      </c>
      <c r="F105" t="s">
        <v>105</v>
      </c>
      <c r="G105" t="s">
        <v>4</v>
      </c>
    </row>
    <row r="106" spans="1:7" x14ac:dyDescent="0.25">
      <c r="A106">
        <v>3</v>
      </c>
      <c r="B106">
        <v>3240</v>
      </c>
      <c r="C106" s="1" t="s">
        <v>133</v>
      </c>
      <c r="D106">
        <v>20</v>
      </c>
      <c r="E106" t="s">
        <v>4</v>
      </c>
      <c r="F106" t="s">
        <v>105</v>
      </c>
      <c r="G106" t="s">
        <v>4</v>
      </c>
    </row>
    <row r="107" spans="1:7" x14ac:dyDescent="0.25">
      <c r="A107">
        <v>3</v>
      </c>
      <c r="B107">
        <v>3250</v>
      </c>
      <c r="C107" s="1" t="s">
        <v>134</v>
      </c>
      <c r="D107">
        <v>9</v>
      </c>
      <c r="E107" t="s">
        <v>4</v>
      </c>
      <c r="F107" t="s">
        <v>105</v>
      </c>
      <c r="G107" t="s">
        <v>4</v>
      </c>
    </row>
    <row r="108" spans="1:7" x14ac:dyDescent="0.25">
      <c r="A108">
        <v>3</v>
      </c>
      <c r="B108">
        <v>3260</v>
      </c>
      <c r="C108" s="1" t="s">
        <v>135</v>
      </c>
      <c r="D108">
        <v>10</v>
      </c>
      <c r="E108" t="s">
        <v>4</v>
      </c>
      <c r="F108" t="s">
        <v>105</v>
      </c>
      <c r="G108" t="s">
        <v>4</v>
      </c>
    </row>
    <row r="109" spans="1:7" x14ac:dyDescent="0.25">
      <c r="A109">
        <v>3</v>
      </c>
      <c r="B109">
        <v>3270</v>
      </c>
      <c r="C109" s="1" t="s">
        <v>136</v>
      </c>
      <c r="D109">
        <v>18</v>
      </c>
      <c r="E109" t="s">
        <v>4</v>
      </c>
      <c r="F109" t="s">
        <v>105</v>
      </c>
      <c r="G109" t="s">
        <v>4</v>
      </c>
    </row>
    <row r="110" spans="1:7" x14ac:dyDescent="0.25">
      <c r="A110">
        <v>3</v>
      </c>
      <c r="B110">
        <v>3300</v>
      </c>
      <c r="C110" s="1" t="s">
        <v>137</v>
      </c>
      <c r="D110">
        <v>10</v>
      </c>
      <c r="E110" t="s">
        <v>4</v>
      </c>
      <c r="F110" t="s">
        <v>111</v>
      </c>
      <c r="G110" t="s">
        <v>4</v>
      </c>
    </row>
    <row r="111" spans="1:7" x14ac:dyDescent="0.25">
      <c r="A111">
        <v>3</v>
      </c>
      <c r="B111">
        <v>3310</v>
      </c>
      <c r="C111" s="1" t="s">
        <v>138</v>
      </c>
      <c r="D111">
        <v>10</v>
      </c>
      <c r="E111" t="s">
        <v>4</v>
      </c>
      <c r="F111" t="s">
        <v>105</v>
      </c>
      <c r="G111" t="s">
        <v>4</v>
      </c>
    </row>
    <row r="112" spans="1:7" x14ac:dyDescent="0.25">
      <c r="A112">
        <v>3</v>
      </c>
      <c r="B112">
        <v>3320</v>
      </c>
      <c r="C112" s="1" t="s">
        <v>139</v>
      </c>
      <c r="D112">
        <v>20</v>
      </c>
      <c r="E112" t="s">
        <v>4</v>
      </c>
      <c r="F112" t="s">
        <v>105</v>
      </c>
      <c r="G112" t="s">
        <v>4</v>
      </c>
    </row>
    <row r="113" spans="1:7" x14ac:dyDescent="0.25">
      <c r="A113">
        <v>3</v>
      </c>
      <c r="B113">
        <v>3330</v>
      </c>
      <c r="C113" s="1" t="s">
        <v>140</v>
      </c>
      <c r="D113">
        <v>90</v>
      </c>
      <c r="E113" t="s">
        <v>4</v>
      </c>
      <c r="F113" t="s">
        <v>141</v>
      </c>
      <c r="G113" t="s">
        <v>4</v>
      </c>
    </row>
    <row r="114" spans="1:7" x14ac:dyDescent="0.25">
      <c r="A114">
        <v>3</v>
      </c>
      <c r="B114">
        <v>3340</v>
      </c>
      <c r="C114" s="1" t="s">
        <v>142</v>
      </c>
      <c r="D114">
        <v>5</v>
      </c>
      <c r="E114" t="s">
        <v>4</v>
      </c>
      <c r="F114" t="s">
        <v>141</v>
      </c>
      <c r="G114" t="s">
        <v>4</v>
      </c>
    </row>
    <row r="115" spans="1:7" x14ac:dyDescent="0.25">
      <c r="A115">
        <v>3</v>
      </c>
      <c r="B115">
        <v>3360</v>
      </c>
      <c r="C115" s="1" t="s">
        <v>143</v>
      </c>
      <c r="D115">
        <v>8</v>
      </c>
      <c r="E115" t="s">
        <v>4</v>
      </c>
      <c r="F115" t="s">
        <v>111</v>
      </c>
      <c r="G115" t="s">
        <v>4</v>
      </c>
    </row>
    <row r="116" spans="1:7" x14ac:dyDescent="0.25">
      <c r="A116">
        <v>3</v>
      </c>
      <c r="B116">
        <v>3370</v>
      </c>
      <c r="C116" s="1" t="s">
        <v>144</v>
      </c>
      <c r="D116">
        <v>15</v>
      </c>
      <c r="E116" t="s">
        <v>4</v>
      </c>
      <c r="F116" t="s">
        <v>111</v>
      </c>
      <c r="G116" t="s">
        <v>4</v>
      </c>
    </row>
    <row r="117" spans="1:7" x14ac:dyDescent="0.25">
      <c r="A117">
        <v>3</v>
      </c>
      <c r="B117">
        <v>3380</v>
      </c>
      <c r="C117" s="1" t="s">
        <v>145</v>
      </c>
      <c r="D117">
        <v>5</v>
      </c>
      <c r="E117" t="s">
        <v>4</v>
      </c>
      <c r="F117" t="s">
        <v>111</v>
      </c>
      <c r="G117" t="s">
        <v>4</v>
      </c>
    </row>
    <row r="118" spans="1:7" x14ac:dyDescent="0.25">
      <c r="A118">
        <v>3</v>
      </c>
      <c r="B118">
        <v>3390</v>
      </c>
      <c r="C118" s="1" t="s">
        <v>146</v>
      </c>
      <c r="D118">
        <v>25</v>
      </c>
      <c r="E118" t="s">
        <v>4</v>
      </c>
      <c r="F118" t="s">
        <v>111</v>
      </c>
      <c r="G118" t="s">
        <v>4</v>
      </c>
    </row>
    <row r="119" spans="1:7" x14ac:dyDescent="0.25">
      <c r="A119">
        <v>3</v>
      </c>
      <c r="B119">
        <v>3420</v>
      </c>
      <c r="C119" s="1" t="s">
        <v>147</v>
      </c>
      <c r="D119">
        <v>10</v>
      </c>
      <c r="E119" t="s">
        <v>4</v>
      </c>
      <c r="F119" t="s">
        <v>111</v>
      </c>
      <c r="G119" t="s">
        <v>4</v>
      </c>
    </row>
    <row r="120" spans="1:7" x14ac:dyDescent="0.25">
      <c r="A120">
        <v>3</v>
      </c>
      <c r="B120">
        <v>3430</v>
      </c>
      <c r="C120" s="1" t="s">
        <v>148</v>
      </c>
      <c r="D120">
        <v>1</v>
      </c>
      <c r="E120" t="s">
        <v>4</v>
      </c>
      <c r="F120" t="s">
        <v>111</v>
      </c>
      <c r="G120" t="s">
        <v>4</v>
      </c>
    </row>
    <row r="121" spans="1:7" x14ac:dyDescent="0.25">
      <c r="A121">
        <v>3</v>
      </c>
      <c r="B121">
        <v>3440</v>
      </c>
      <c r="C121" s="1" t="s">
        <v>149</v>
      </c>
      <c r="D121">
        <v>5</v>
      </c>
      <c r="E121" t="s">
        <v>4</v>
      </c>
      <c r="F121" t="s">
        <v>111</v>
      </c>
      <c r="G121" t="s">
        <v>4</v>
      </c>
    </row>
    <row r="122" spans="1:7" x14ac:dyDescent="0.25">
      <c r="A122">
        <v>3</v>
      </c>
      <c r="B122">
        <v>3450</v>
      </c>
      <c r="C122" s="1" t="s">
        <v>150</v>
      </c>
      <c r="D122">
        <v>25</v>
      </c>
      <c r="E122" t="s">
        <v>4</v>
      </c>
      <c r="F122" t="s">
        <v>111</v>
      </c>
      <c r="G122" t="s">
        <v>4</v>
      </c>
    </row>
    <row r="123" spans="1:7" x14ac:dyDescent="0.25">
      <c r="A123">
        <v>3</v>
      </c>
      <c r="B123">
        <v>3480</v>
      </c>
      <c r="C123" s="1" t="s">
        <v>151</v>
      </c>
      <c r="D123">
        <v>10</v>
      </c>
      <c r="E123" t="s">
        <v>4</v>
      </c>
      <c r="F123" t="s">
        <v>111</v>
      </c>
      <c r="G123" t="s">
        <v>4</v>
      </c>
    </row>
    <row r="124" spans="1:7" x14ac:dyDescent="0.25">
      <c r="A124">
        <v>3</v>
      </c>
      <c r="B124">
        <v>3510</v>
      </c>
      <c r="C124" s="1" t="s">
        <v>152</v>
      </c>
      <c r="D124">
        <v>5</v>
      </c>
      <c r="E124" t="s">
        <v>4</v>
      </c>
      <c r="F124" t="s">
        <v>111</v>
      </c>
      <c r="G124" t="s">
        <v>4</v>
      </c>
    </row>
    <row r="125" spans="1:7" x14ac:dyDescent="0.25">
      <c r="A125">
        <v>3</v>
      </c>
      <c r="B125">
        <v>3520</v>
      </c>
      <c r="C125" s="1" t="s">
        <v>153</v>
      </c>
      <c r="D125">
        <v>25</v>
      </c>
      <c r="E125" t="s">
        <v>4</v>
      </c>
      <c r="F125" t="s">
        <v>111</v>
      </c>
      <c r="G125" t="s">
        <v>4</v>
      </c>
    </row>
    <row r="126" spans="1:7" x14ac:dyDescent="0.25">
      <c r="A126">
        <v>3</v>
      </c>
      <c r="B126">
        <v>3530</v>
      </c>
      <c r="C126" s="1" t="s">
        <v>154</v>
      </c>
      <c r="D126">
        <v>20</v>
      </c>
      <c r="E126" t="s">
        <v>4</v>
      </c>
      <c r="F126" t="s">
        <v>111</v>
      </c>
      <c r="G126" t="s">
        <v>4</v>
      </c>
    </row>
    <row r="127" spans="1:7" x14ac:dyDescent="0.25">
      <c r="A127">
        <v>3</v>
      </c>
      <c r="B127">
        <v>3540</v>
      </c>
      <c r="C127" s="1" t="s">
        <v>155</v>
      </c>
      <c r="D127">
        <v>15</v>
      </c>
      <c r="E127" t="s">
        <v>4</v>
      </c>
      <c r="F127" t="s">
        <v>111</v>
      </c>
      <c r="G127" t="s">
        <v>4</v>
      </c>
    </row>
    <row r="128" spans="1:7" x14ac:dyDescent="0.25">
      <c r="A128">
        <v>3</v>
      </c>
      <c r="B128">
        <v>3550</v>
      </c>
      <c r="C128" s="1" t="s">
        <v>156</v>
      </c>
      <c r="D128">
        <v>5</v>
      </c>
      <c r="E128" t="s">
        <v>4</v>
      </c>
      <c r="F128" t="s">
        <v>111</v>
      </c>
      <c r="G128" t="s">
        <v>4</v>
      </c>
    </row>
    <row r="129" spans="1:7" x14ac:dyDescent="0.25">
      <c r="A129">
        <v>3</v>
      </c>
      <c r="B129">
        <v>3560</v>
      </c>
      <c r="C129" s="1" t="s">
        <v>133</v>
      </c>
      <c r="D129">
        <v>17</v>
      </c>
      <c r="E129" t="s">
        <v>4</v>
      </c>
      <c r="F129" t="s">
        <v>105</v>
      </c>
      <c r="G129" t="s">
        <v>4</v>
      </c>
    </row>
    <row r="130" spans="1:7" x14ac:dyDescent="0.25">
      <c r="A130">
        <v>3</v>
      </c>
      <c r="B130">
        <v>3570</v>
      </c>
      <c r="C130" s="1" t="s">
        <v>157</v>
      </c>
      <c r="D130">
        <v>7</v>
      </c>
      <c r="E130" t="s">
        <v>4</v>
      </c>
      <c r="F130" t="s">
        <v>105</v>
      </c>
      <c r="G130" t="s">
        <v>4</v>
      </c>
    </row>
    <row r="131" spans="1:7" x14ac:dyDescent="0.25">
      <c r="A131">
        <v>3</v>
      </c>
      <c r="B131">
        <v>3580</v>
      </c>
      <c r="C131" s="1" t="s">
        <v>158</v>
      </c>
      <c r="D131">
        <v>28</v>
      </c>
      <c r="E131" t="s">
        <v>4</v>
      </c>
      <c r="F131" t="s">
        <v>111</v>
      </c>
      <c r="G131" t="s">
        <v>4</v>
      </c>
    </row>
    <row r="132" spans="1:7" x14ac:dyDescent="0.25">
      <c r="A132">
        <v>3</v>
      </c>
      <c r="B132">
        <v>3590</v>
      </c>
      <c r="C132" s="1" t="s">
        <v>159</v>
      </c>
      <c r="D132">
        <v>21</v>
      </c>
      <c r="E132" t="s">
        <v>4</v>
      </c>
      <c r="F132" t="s">
        <v>111</v>
      </c>
      <c r="G132" t="s">
        <v>4</v>
      </c>
    </row>
    <row r="133" spans="1:7" x14ac:dyDescent="0.25">
      <c r="A133">
        <v>3</v>
      </c>
      <c r="B133">
        <v>3600</v>
      </c>
      <c r="C133" s="1" t="s">
        <v>160</v>
      </c>
      <c r="D133">
        <v>10</v>
      </c>
      <c r="E133" t="s">
        <v>4</v>
      </c>
      <c r="F133" t="s">
        <v>111</v>
      </c>
      <c r="G133" t="s">
        <v>4</v>
      </c>
    </row>
    <row r="134" spans="1:7" x14ac:dyDescent="0.25">
      <c r="A134">
        <v>3</v>
      </c>
      <c r="B134">
        <v>3610</v>
      </c>
      <c r="C134" s="1" t="s">
        <v>161</v>
      </c>
      <c r="D134">
        <v>10</v>
      </c>
      <c r="E134" t="s">
        <v>4</v>
      </c>
      <c r="F134" t="s">
        <v>111</v>
      </c>
      <c r="G134" t="s">
        <v>4</v>
      </c>
    </row>
    <row r="135" spans="1:7" x14ac:dyDescent="0.25">
      <c r="A135">
        <v>3</v>
      </c>
      <c r="B135">
        <v>3620</v>
      </c>
      <c r="C135" s="1" t="s">
        <v>162</v>
      </c>
      <c r="D135">
        <v>45</v>
      </c>
      <c r="E135" t="s">
        <v>4</v>
      </c>
      <c r="F135" t="s">
        <v>111</v>
      </c>
      <c r="G135" t="s">
        <v>4</v>
      </c>
    </row>
    <row r="136" spans="1:7" x14ac:dyDescent="0.25">
      <c r="A136">
        <v>3</v>
      </c>
      <c r="B136">
        <v>3630</v>
      </c>
      <c r="C136" s="1" t="s">
        <v>163</v>
      </c>
      <c r="D136">
        <v>10</v>
      </c>
      <c r="E136" t="s">
        <v>4</v>
      </c>
      <c r="F136" t="s">
        <v>111</v>
      </c>
      <c r="G136" t="s">
        <v>4</v>
      </c>
    </row>
    <row r="137" spans="1:7" x14ac:dyDescent="0.25">
      <c r="A137">
        <v>3</v>
      </c>
      <c r="B137">
        <v>3640</v>
      </c>
      <c r="C137" s="1" t="s">
        <v>164</v>
      </c>
      <c r="D137">
        <v>15</v>
      </c>
      <c r="E137" t="s">
        <v>4</v>
      </c>
      <c r="F137" t="s">
        <v>111</v>
      </c>
      <c r="G137" t="s">
        <v>4</v>
      </c>
    </row>
    <row r="138" spans="1:7" x14ac:dyDescent="0.25">
      <c r="A138">
        <v>3</v>
      </c>
      <c r="B138">
        <v>3660</v>
      </c>
      <c r="C138" s="1" t="s">
        <v>165</v>
      </c>
      <c r="D138">
        <v>6</v>
      </c>
      <c r="E138" t="s">
        <v>4</v>
      </c>
      <c r="F138" t="s">
        <v>111</v>
      </c>
      <c r="G138" t="s">
        <v>4</v>
      </c>
    </row>
    <row r="139" spans="1:7" x14ac:dyDescent="0.25">
      <c r="A139">
        <v>3</v>
      </c>
      <c r="B139">
        <v>3670</v>
      </c>
      <c r="C139" s="1" t="s">
        <v>166</v>
      </c>
      <c r="D139">
        <v>5</v>
      </c>
      <c r="E139" t="s">
        <v>4</v>
      </c>
      <c r="F139" t="s">
        <v>111</v>
      </c>
      <c r="G139" t="s">
        <v>4</v>
      </c>
    </row>
    <row r="140" spans="1:7" x14ac:dyDescent="0.25">
      <c r="A140">
        <v>3</v>
      </c>
      <c r="B140">
        <v>3690</v>
      </c>
      <c r="C140" s="1" t="s">
        <v>167</v>
      </c>
      <c r="D140">
        <v>15</v>
      </c>
      <c r="E140" t="s">
        <v>4</v>
      </c>
      <c r="F140" t="s">
        <v>111</v>
      </c>
      <c r="G140" t="s">
        <v>4</v>
      </c>
    </row>
    <row r="141" spans="1:7" x14ac:dyDescent="0.25">
      <c r="A141">
        <v>3</v>
      </c>
      <c r="B141">
        <v>3710</v>
      </c>
      <c r="C141" s="1" t="s">
        <v>168</v>
      </c>
      <c r="D141">
        <v>15</v>
      </c>
      <c r="E141" t="s">
        <v>4</v>
      </c>
      <c r="F141" t="s">
        <v>111</v>
      </c>
      <c r="G141" t="s">
        <v>4</v>
      </c>
    </row>
    <row r="142" spans="1:7" x14ac:dyDescent="0.25">
      <c r="A142">
        <v>3</v>
      </c>
      <c r="B142">
        <v>3750</v>
      </c>
      <c r="C142" s="1" t="s">
        <v>169</v>
      </c>
      <c r="D142">
        <v>6</v>
      </c>
      <c r="E142" t="s">
        <v>4</v>
      </c>
      <c r="F142" t="s">
        <v>111</v>
      </c>
      <c r="G142" t="s">
        <v>4</v>
      </c>
    </row>
    <row r="143" spans="1:7" x14ac:dyDescent="0.25">
      <c r="A143">
        <v>3</v>
      </c>
      <c r="B143">
        <v>3760</v>
      </c>
      <c r="C143" s="1" t="s">
        <v>170</v>
      </c>
      <c r="D143">
        <v>20</v>
      </c>
      <c r="E143" t="s">
        <v>4</v>
      </c>
      <c r="F143" t="s">
        <v>111</v>
      </c>
      <c r="G143" t="s">
        <v>4</v>
      </c>
    </row>
    <row r="144" spans="1:7" x14ac:dyDescent="0.25">
      <c r="A144">
        <v>3</v>
      </c>
      <c r="B144">
        <v>3770</v>
      </c>
      <c r="C144" s="1" t="s">
        <v>171</v>
      </c>
      <c r="D144">
        <v>18</v>
      </c>
      <c r="E144" t="s">
        <v>4</v>
      </c>
      <c r="F144" t="s">
        <v>111</v>
      </c>
      <c r="G144" t="s">
        <v>4</v>
      </c>
    </row>
    <row r="145" spans="1:7" x14ac:dyDescent="0.25">
      <c r="A145">
        <v>3</v>
      </c>
      <c r="B145">
        <v>3780</v>
      </c>
      <c r="C145" s="1" t="s">
        <v>172</v>
      </c>
      <c r="D145">
        <v>2</v>
      </c>
      <c r="E145" t="s">
        <v>4</v>
      </c>
      <c r="F145" t="s">
        <v>111</v>
      </c>
      <c r="G145" t="s">
        <v>4</v>
      </c>
    </row>
    <row r="146" spans="1:7" x14ac:dyDescent="0.25">
      <c r="A146">
        <v>3</v>
      </c>
      <c r="B146">
        <v>3800</v>
      </c>
      <c r="C146" s="1" t="s">
        <v>173</v>
      </c>
      <c r="D146">
        <v>35</v>
      </c>
      <c r="E146" t="s">
        <v>4</v>
      </c>
      <c r="F146" t="s">
        <v>111</v>
      </c>
      <c r="G146" t="s">
        <v>4</v>
      </c>
    </row>
    <row r="147" spans="1:7" x14ac:dyDescent="0.25">
      <c r="A147">
        <v>3</v>
      </c>
      <c r="B147">
        <v>3810</v>
      </c>
      <c r="C147" s="1" t="s">
        <v>174</v>
      </c>
      <c r="D147">
        <v>20</v>
      </c>
      <c r="E147" t="s">
        <v>4</v>
      </c>
      <c r="F147" t="s">
        <v>111</v>
      </c>
      <c r="G147" t="s">
        <v>4</v>
      </c>
    </row>
    <row r="148" spans="1:7" x14ac:dyDescent="0.25">
      <c r="A148">
        <v>3</v>
      </c>
      <c r="B148">
        <v>3820</v>
      </c>
      <c r="C148" s="1" t="s">
        <v>175</v>
      </c>
      <c r="D148">
        <v>20</v>
      </c>
      <c r="E148" t="s">
        <v>4</v>
      </c>
      <c r="F148" t="s">
        <v>105</v>
      </c>
      <c r="G148" t="s">
        <v>4</v>
      </c>
    </row>
    <row r="149" spans="1:7" x14ac:dyDescent="0.25">
      <c r="A149">
        <v>3</v>
      </c>
      <c r="B149">
        <v>3830</v>
      </c>
      <c r="C149" s="1" t="s">
        <v>176</v>
      </c>
      <c r="D149">
        <v>9</v>
      </c>
      <c r="E149" t="s">
        <v>4</v>
      </c>
      <c r="F149" t="s">
        <v>105</v>
      </c>
      <c r="G149" t="s">
        <v>4</v>
      </c>
    </row>
    <row r="150" spans="1:7" x14ac:dyDescent="0.25">
      <c r="A150">
        <v>3</v>
      </c>
      <c r="B150">
        <v>3840</v>
      </c>
      <c r="C150" s="1" t="s">
        <v>177</v>
      </c>
      <c r="D150">
        <v>8</v>
      </c>
      <c r="E150" t="s">
        <v>4</v>
      </c>
      <c r="F150" t="s">
        <v>105</v>
      </c>
      <c r="G150" t="s">
        <v>4</v>
      </c>
    </row>
    <row r="151" spans="1:7" x14ac:dyDescent="0.25">
      <c r="A151">
        <v>3</v>
      </c>
      <c r="B151">
        <v>3850</v>
      </c>
      <c r="C151" s="1" t="s">
        <v>178</v>
      </c>
      <c r="D151">
        <v>50</v>
      </c>
      <c r="E151" t="s">
        <v>4</v>
      </c>
      <c r="F151" t="s">
        <v>111</v>
      </c>
      <c r="G151" t="s">
        <v>4</v>
      </c>
    </row>
    <row r="152" spans="1:7" x14ac:dyDescent="0.25">
      <c r="A152">
        <v>3</v>
      </c>
      <c r="B152">
        <v>3880</v>
      </c>
      <c r="C152" s="1" t="s">
        <v>63</v>
      </c>
      <c r="D152">
        <v>20</v>
      </c>
      <c r="E152" t="s">
        <v>4</v>
      </c>
      <c r="F152" t="s">
        <v>111</v>
      </c>
      <c r="G152" t="s">
        <v>4</v>
      </c>
    </row>
    <row r="153" spans="1:7" x14ac:dyDescent="0.25">
      <c r="A153">
        <v>3</v>
      </c>
      <c r="B153">
        <v>3900</v>
      </c>
      <c r="C153" s="1" t="s">
        <v>4</v>
      </c>
      <c r="D153" t="s">
        <v>4</v>
      </c>
      <c r="E153" t="s">
        <v>4</v>
      </c>
      <c r="F153" t="s">
        <v>4</v>
      </c>
      <c r="G153" t="s">
        <v>4</v>
      </c>
    </row>
    <row r="154" spans="1:7" x14ac:dyDescent="0.25">
      <c r="A154" t="s">
        <v>0</v>
      </c>
      <c r="B154" t="s">
        <v>1</v>
      </c>
      <c r="C154" s="1" t="s">
        <v>2</v>
      </c>
      <c r="D154" t="s">
        <v>283</v>
      </c>
      <c r="E154" t="s">
        <v>3</v>
      </c>
      <c r="F154" t="s">
        <v>98</v>
      </c>
      <c r="G154">
        <v>206511</v>
      </c>
    </row>
    <row r="155" spans="1:7" x14ac:dyDescent="0.25">
      <c r="A155">
        <v>2</v>
      </c>
      <c r="B155">
        <v>2010</v>
      </c>
      <c r="C155" s="1" t="s">
        <v>179</v>
      </c>
      <c r="D155">
        <v>40</v>
      </c>
      <c r="E155" t="s">
        <v>4</v>
      </c>
      <c r="F155" t="s">
        <v>180</v>
      </c>
      <c r="G155" t="s">
        <v>4</v>
      </c>
    </row>
    <row r="156" spans="1:7" x14ac:dyDescent="0.25">
      <c r="A156">
        <v>2</v>
      </c>
      <c r="B156">
        <v>2020</v>
      </c>
      <c r="C156" s="1" t="s">
        <v>181</v>
      </c>
      <c r="D156">
        <v>15</v>
      </c>
      <c r="E156" t="s">
        <v>4</v>
      </c>
      <c r="F156" t="s">
        <v>141</v>
      </c>
      <c r="G156" t="s">
        <v>4</v>
      </c>
    </row>
    <row r="157" spans="1:7" x14ac:dyDescent="0.25">
      <c r="A157">
        <v>2</v>
      </c>
      <c r="B157">
        <v>2030</v>
      </c>
      <c r="C157" s="1" t="s">
        <v>284</v>
      </c>
      <c r="D157">
        <v>52</v>
      </c>
      <c r="E157" t="s">
        <v>4</v>
      </c>
      <c r="F157" t="s">
        <v>141</v>
      </c>
      <c r="G157" t="s">
        <v>4</v>
      </c>
    </row>
    <row r="158" spans="1:7" x14ac:dyDescent="0.25">
      <c r="A158">
        <v>2</v>
      </c>
      <c r="B158">
        <v>2050</v>
      </c>
      <c r="C158" s="1" t="s">
        <v>182</v>
      </c>
      <c r="D158" t="s">
        <v>4</v>
      </c>
      <c r="E158" t="s">
        <v>4</v>
      </c>
      <c r="F158" t="s">
        <v>141</v>
      </c>
      <c r="G158" t="s">
        <v>4</v>
      </c>
    </row>
    <row r="159" spans="1:7" x14ac:dyDescent="0.25">
      <c r="A159">
        <v>2</v>
      </c>
      <c r="B159">
        <v>2060</v>
      </c>
      <c r="C159" s="1" t="s">
        <v>183</v>
      </c>
      <c r="D159">
        <v>5</v>
      </c>
      <c r="E159" t="s">
        <v>4</v>
      </c>
      <c r="F159" t="s">
        <v>184</v>
      </c>
      <c r="G159" t="s">
        <v>4</v>
      </c>
    </row>
    <row r="160" spans="1:7" x14ac:dyDescent="0.25">
      <c r="A160">
        <v>2</v>
      </c>
      <c r="B160">
        <v>2070</v>
      </c>
      <c r="C160" s="1" t="s">
        <v>185</v>
      </c>
      <c r="D160">
        <v>20</v>
      </c>
      <c r="E160" t="s">
        <v>4</v>
      </c>
      <c r="F160" t="s">
        <v>141</v>
      </c>
      <c r="G160" t="s">
        <v>4</v>
      </c>
    </row>
    <row r="161" spans="1:7" x14ac:dyDescent="0.25">
      <c r="A161">
        <v>2</v>
      </c>
      <c r="B161">
        <v>2080</v>
      </c>
      <c r="C161" s="1" t="s">
        <v>186</v>
      </c>
      <c r="D161">
        <v>5</v>
      </c>
      <c r="E161" t="s">
        <v>4</v>
      </c>
      <c r="F161" t="s">
        <v>141</v>
      </c>
      <c r="G161" t="s">
        <v>4</v>
      </c>
    </row>
    <row r="162" spans="1:7" x14ac:dyDescent="0.25">
      <c r="A162">
        <v>2</v>
      </c>
      <c r="B162">
        <v>2090</v>
      </c>
      <c r="C162" s="1" t="s">
        <v>187</v>
      </c>
      <c r="D162">
        <v>160</v>
      </c>
      <c r="E162" t="s">
        <v>4</v>
      </c>
      <c r="F162" t="s">
        <v>184</v>
      </c>
      <c r="G162" t="s">
        <v>4</v>
      </c>
    </row>
    <row r="163" spans="1:7" x14ac:dyDescent="0.25">
      <c r="A163">
        <v>2</v>
      </c>
      <c r="B163">
        <v>2120</v>
      </c>
      <c r="C163" s="1" t="s">
        <v>189</v>
      </c>
      <c r="D163">
        <v>12</v>
      </c>
      <c r="E163" t="s">
        <v>4</v>
      </c>
      <c r="F163" t="s">
        <v>141</v>
      </c>
      <c r="G163" t="s">
        <v>4</v>
      </c>
    </row>
    <row r="164" spans="1:7" x14ac:dyDescent="0.25">
      <c r="A164">
        <v>2</v>
      </c>
      <c r="B164">
        <v>2130</v>
      </c>
      <c r="C164" s="1" t="s">
        <v>190</v>
      </c>
      <c r="D164">
        <v>10</v>
      </c>
      <c r="E164" t="s">
        <v>4</v>
      </c>
      <c r="F164" t="s">
        <v>141</v>
      </c>
      <c r="G164" t="s">
        <v>4</v>
      </c>
    </row>
    <row r="165" spans="1:7" x14ac:dyDescent="0.25">
      <c r="A165">
        <v>2</v>
      </c>
      <c r="B165">
        <v>2140</v>
      </c>
      <c r="C165" s="1" t="s">
        <v>285</v>
      </c>
      <c r="D165">
        <v>10</v>
      </c>
      <c r="E165" t="s">
        <v>4</v>
      </c>
      <c r="F165" t="s">
        <v>184</v>
      </c>
      <c r="G165" t="s">
        <v>4</v>
      </c>
    </row>
    <row r="166" spans="1:7" x14ac:dyDescent="0.25">
      <c r="A166">
        <v>2</v>
      </c>
      <c r="B166">
        <v>2150</v>
      </c>
      <c r="C166" s="1" t="s">
        <v>191</v>
      </c>
      <c r="D166">
        <v>40</v>
      </c>
      <c r="E166" t="s">
        <v>4</v>
      </c>
      <c r="F166" t="s">
        <v>141</v>
      </c>
      <c r="G166" t="s">
        <v>4</v>
      </c>
    </row>
    <row r="167" spans="1:7" x14ac:dyDescent="0.25">
      <c r="A167">
        <v>2</v>
      </c>
      <c r="B167">
        <v>2160</v>
      </c>
      <c r="C167" s="1" t="s">
        <v>192</v>
      </c>
      <c r="D167">
        <v>20</v>
      </c>
      <c r="E167" t="s">
        <v>4</v>
      </c>
      <c r="F167" t="s">
        <v>184</v>
      </c>
      <c r="G167" t="s">
        <v>4</v>
      </c>
    </row>
    <row r="168" spans="1:7" x14ac:dyDescent="0.25">
      <c r="A168">
        <v>2</v>
      </c>
      <c r="B168">
        <v>2170</v>
      </c>
      <c r="C168" s="1" t="s">
        <v>193</v>
      </c>
      <c r="D168">
        <v>30</v>
      </c>
      <c r="E168" t="s">
        <v>4</v>
      </c>
      <c r="F168" t="s">
        <v>188</v>
      </c>
      <c r="G168" t="s">
        <v>4</v>
      </c>
    </row>
    <row r="169" spans="1:7" x14ac:dyDescent="0.25">
      <c r="A169">
        <v>2</v>
      </c>
      <c r="B169">
        <v>2180</v>
      </c>
      <c r="C169" s="1" t="s">
        <v>194</v>
      </c>
      <c r="D169">
        <v>45</v>
      </c>
      <c r="E169" t="s">
        <v>4</v>
      </c>
      <c r="F169" t="s">
        <v>188</v>
      </c>
      <c r="G169" t="s">
        <v>4</v>
      </c>
    </row>
    <row r="170" spans="1:7" x14ac:dyDescent="0.25">
      <c r="A170">
        <v>2</v>
      </c>
      <c r="B170">
        <v>2190</v>
      </c>
      <c r="C170" s="1" t="s">
        <v>195</v>
      </c>
      <c r="D170">
        <v>50</v>
      </c>
      <c r="E170" t="s">
        <v>4</v>
      </c>
      <c r="F170" t="s">
        <v>188</v>
      </c>
      <c r="G170" t="s">
        <v>4</v>
      </c>
    </row>
    <row r="171" spans="1:7" x14ac:dyDescent="0.25">
      <c r="A171">
        <v>2</v>
      </c>
      <c r="B171">
        <v>2200</v>
      </c>
      <c r="C171" s="1" t="s">
        <v>196</v>
      </c>
      <c r="D171">
        <v>20</v>
      </c>
      <c r="E171" t="s">
        <v>4</v>
      </c>
      <c r="F171" t="s">
        <v>141</v>
      </c>
      <c r="G171" t="s">
        <v>4</v>
      </c>
    </row>
    <row r="172" spans="1:7" x14ac:dyDescent="0.25">
      <c r="A172">
        <v>2</v>
      </c>
      <c r="B172">
        <v>2210</v>
      </c>
      <c r="C172" s="1" t="s">
        <v>197</v>
      </c>
      <c r="D172">
        <v>40</v>
      </c>
      <c r="E172" t="s">
        <v>4</v>
      </c>
      <c r="F172" t="s">
        <v>141</v>
      </c>
      <c r="G172" t="s">
        <v>4</v>
      </c>
    </row>
    <row r="173" spans="1:7" x14ac:dyDescent="0.25">
      <c r="A173">
        <v>2</v>
      </c>
      <c r="B173">
        <v>2220</v>
      </c>
      <c r="C173" s="1" t="s">
        <v>198</v>
      </c>
      <c r="D173">
        <v>10</v>
      </c>
      <c r="E173" t="s">
        <v>4</v>
      </c>
      <c r="F173" t="s">
        <v>141</v>
      </c>
      <c r="G173" t="s">
        <v>4</v>
      </c>
    </row>
    <row r="174" spans="1:7" x14ac:dyDescent="0.25">
      <c r="A174">
        <v>2</v>
      </c>
      <c r="B174">
        <v>2600</v>
      </c>
      <c r="C174" s="1" t="s">
        <v>199</v>
      </c>
      <c r="D174">
        <v>10</v>
      </c>
      <c r="E174" t="s">
        <v>4</v>
      </c>
      <c r="F174" t="s">
        <v>141</v>
      </c>
      <c r="G174" t="s">
        <v>4</v>
      </c>
    </row>
    <row r="175" spans="1:7" x14ac:dyDescent="0.25">
      <c r="A175">
        <v>2</v>
      </c>
      <c r="B175">
        <v>2230</v>
      </c>
      <c r="C175" s="1" t="s">
        <v>200</v>
      </c>
      <c r="D175">
        <v>150</v>
      </c>
      <c r="E175" t="s">
        <v>4</v>
      </c>
      <c r="F175" t="s">
        <v>184</v>
      </c>
      <c r="G175" t="s">
        <v>4</v>
      </c>
    </row>
    <row r="176" spans="1:7" x14ac:dyDescent="0.25">
      <c r="A176">
        <v>2</v>
      </c>
      <c r="B176">
        <v>2300</v>
      </c>
      <c r="C176" s="1" t="s">
        <v>286</v>
      </c>
      <c r="D176">
        <v>1</v>
      </c>
      <c r="E176" t="s">
        <v>4</v>
      </c>
      <c r="F176" t="s">
        <v>4</v>
      </c>
      <c r="G176" t="s">
        <v>4</v>
      </c>
    </row>
    <row r="177" spans="1:7" x14ac:dyDescent="0.25">
      <c r="A177">
        <v>2</v>
      </c>
      <c r="B177">
        <v>2320</v>
      </c>
      <c r="C177" s="1" t="s">
        <v>202</v>
      </c>
      <c r="D177">
        <v>8</v>
      </c>
      <c r="E177" t="s">
        <v>4</v>
      </c>
      <c r="F177" t="s">
        <v>4</v>
      </c>
      <c r="G177" t="s">
        <v>4</v>
      </c>
    </row>
    <row r="178" spans="1:7" x14ac:dyDescent="0.25">
      <c r="A178">
        <v>2</v>
      </c>
      <c r="B178">
        <v>2410</v>
      </c>
      <c r="C178" s="1" t="s">
        <v>287</v>
      </c>
      <c r="D178">
        <v>3.5</v>
      </c>
      <c r="E178" t="s">
        <v>4</v>
      </c>
      <c r="F178" t="s">
        <v>4</v>
      </c>
      <c r="G178" t="s">
        <v>4</v>
      </c>
    </row>
    <row r="179" spans="1:7" x14ac:dyDescent="0.25">
      <c r="A179">
        <v>2</v>
      </c>
      <c r="B179">
        <v>2450</v>
      </c>
      <c r="C179" s="1" t="s">
        <v>203</v>
      </c>
      <c r="D179">
        <v>35</v>
      </c>
      <c r="E179" t="s">
        <v>4</v>
      </c>
      <c r="F179" t="s">
        <v>141</v>
      </c>
      <c r="G179" t="s">
        <v>4</v>
      </c>
    </row>
    <row r="180" spans="1:7" x14ac:dyDescent="0.25">
      <c r="A180">
        <v>2</v>
      </c>
      <c r="B180">
        <v>2460</v>
      </c>
      <c r="C180" s="1" t="s">
        <v>204</v>
      </c>
      <c r="D180">
        <v>10</v>
      </c>
      <c r="E180" t="s">
        <v>4</v>
      </c>
      <c r="F180" t="s">
        <v>188</v>
      </c>
      <c r="G180" t="s">
        <v>4</v>
      </c>
    </row>
    <row r="181" spans="1:7" x14ac:dyDescent="0.25">
      <c r="A181">
        <v>2</v>
      </c>
      <c r="B181">
        <v>2470</v>
      </c>
      <c r="C181" s="1" t="s">
        <v>205</v>
      </c>
      <c r="D181">
        <v>10</v>
      </c>
      <c r="E181" t="s">
        <v>4</v>
      </c>
      <c r="F181" t="s">
        <v>141</v>
      </c>
      <c r="G181" t="s">
        <v>4</v>
      </c>
    </row>
    <row r="182" spans="1:7" x14ac:dyDescent="0.25">
      <c r="A182">
        <v>2</v>
      </c>
      <c r="B182">
        <v>2480</v>
      </c>
      <c r="C182" s="1" t="s">
        <v>206</v>
      </c>
      <c r="D182">
        <v>5</v>
      </c>
      <c r="E182" t="s">
        <v>4</v>
      </c>
      <c r="F182" t="s">
        <v>141</v>
      </c>
      <c r="G182" t="s">
        <v>4</v>
      </c>
    </row>
    <row r="183" spans="1:7" x14ac:dyDescent="0.25">
      <c r="A183">
        <v>2</v>
      </c>
      <c r="B183">
        <v>2490</v>
      </c>
      <c r="C183" s="1" t="s">
        <v>207</v>
      </c>
      <c r="D183">
        <v>10</v>
      </c>
      <c r="E183" t="s">
        <v>4</v>
      </c>
      <c r="F183" t="s">
        <v>141</v>
      </c>
      <c r="G183" t="s">
        <v>4</v>
      </c>
    </row>
    <row r="184" spans="1:7" x14ac:dyDescent="0.25">
      <c r="A184">
        <v>2</v>
      </c>
      <c r="B184">
        <v>2520</v>
      </c>
      <c r="C184" s="1" t="s">
        <v>208</v>
      </c>
      <c r="D184">
        <v>30</v>
      </c>
      <c r="E184" t="s">
        <v>4</v>
      </c>
      <c r="F184" t="s">
        <v>141</v>
      </c>
      <c r="G184" t="s">
        <v>4</v>
      </c>
    </row>
    <row r="185" spans="1:7" x14ac:dyDescent="0.25">
      <c r="A185">
        <v>2</v>
      </c>
      <c r="B185">
        <v>2530</v>
      </c>
      <c r="C185" s="1" t="s">
        <v>209</v>
      </c>
      <c r="D185">
        <v>25</v>
      </c>
      <c r="E185" t="s">
        <v>4</v>
      </c>
      <c r="F185" t="s">
        <v>141</v>
      </c>
      <c r="G185" t="s">
        <v>4</v>
      </c>
    </row>
    <row r="186" spans="1:7" x14ac:dyDescent="0.25">
      <c r="A186">
        <v>2</v>
      </c>
      <c r="B186">
        <v>2540</v>
      </c>
      <c r="C186" s="1" t="s">
        <v>210</v>
      </c>
      <c r="D186" t="s">
        <v>4</v>
      </c>
      <c r="E186" t="s">
        <v>4</v>
      </c>
      <c r="F186" t="s">
        <v>141</v>
      </c>
      <c r="G186" t="s">
        <v>4</v>
      </c>
    </row>
    <row r="187" spans="1:7" x14ac:dyDescent="0.25">
      <c r="A187">
        <v>2</v>
      </c>
      <c r="B187">
        <v>2550</v>
      </c>
      <c r="C187" s="1" t="s">
        <v>211</v>
      </c>
      <c r="D187" t="s">
        <v>4</v>
      </c>
      <c r="E187" t="s">
        <v>4</v>
      </c>
      <c r="F187" t="s">
        <v>184</v>
      </c>
      <c r="G187" t="s">
        <v>4</v>
      </c>
    </row>
    <row r="188" spans="1:7" x14ac:dyDescent="0.25">
      <c r="A188">
        <v>2</v>
      </c>
      <c r="B188">
        <v>2560</v>
      </c>
      <c r="C188" s="1" t="s">
        <v>212</v>
      </c>
      <c r="D188">
        <v>5</v>
      </c>
      <c r="E188" t="s">
        <v>4</v>
      </c>
      <c r="F188" t="s">
        <v>141</v>
      </c>
      <c r="G188" t="s">
        <v>4</v>
      </c>
    </row>
    <row r="189" spans="1:7" x14ac:dyDescent="0.25">
      <c r="A189">
        <v>2</v>
      </c>
      <c r="B189">
        <v>2570</v>
      </c>
      <c r="C189" s="1" t="s">
        <v>213</v>
      </c>
      <c r="D189">
        <v>5</v>
      </c>
      <c r="E189" t="s">
        <v>4</v>
      </c>
      <c r="F189" t="s">
        <v>141</v>
      </c>
      <c r="G189" t="s">
        <v>4</v>
      </c>
    </row>
    <row r="190" spans="1:7" x14ac:dyDescent="0.25">
      <c r="A190">
        <v>2</v>
      </c>
      <c r="B190">
        <v>2580</v>
      </c>
      <c r="C190" s="1" t="s">
        <v>214</v>
      </c>
      <c r="D190">
        <v>10</v>
      </c>
      <c r="E190" t="s">
        <v>4</v>
      </c>
      <c r="F190" t="s">
        <v>141</v>
      </c>
      <c r="G190" t="s">
        <v>4</v>
      </c>
    </row>
    <row r="191" spans="1:7" x14ac:dyDescent="0.25">
      <c r="A191">
        <v>2</v>
      </c>
      <c r="B191">
        <v>2590</v>
      </c>
      <c r="C191" s="1" t="s">
        <v>215</v>
      </c>
      <c r="D191">
        <v>10</v>
      </c>
      <c r="E191" t="s">
        <v>4</v>
      </c>
      <c r="F191" t="s">
        <v>4</v>
      </c>
      <c r="G191" t="s">
        <v>4</v>
      </c>
    </row>
    <row r="192" spans="1:7" x14ac:dyDescent="0.25">
      <c r="A192">
        <v>2</v>
      </c>
      <c r="B192">
        <v>2610</v>
      </c>
      <c r="C192" s="1" t="s">
        <v>216</v>
      </c>
      <c r="D192">
        <v>15</v>
      </c>
      <c r="E192" t="s">
        <v>4</v>
      </c>
      <c r="F192" t="s">
        <v>141</v>
      </c>
      <c r="G192" t="s">
        <v>4</v>
      </c>
    </row>
    <row r="193" spans="1:7" x14ac:dyDescent="0.25">
      <c r="A193">
        <v>2</v>
      </c>
      <c r="B193">
        <v>2620</v>
      </c>
      <c r="C193" s="1" t="s">
        <v>217</v>
      </c>
      <c r="D193">
        <v>7</v>
      </c>
      <c r="E193" t="s">
        <v>4</v>
      </c>
      <c r="F193" t="s">
        <v>141</v>
      </c>
      <c r="G193" t="s">
        <v>4</v>
      </c>
    </row>
    <row r="194" spans="1:7" x14ac:dyDescent="0.25">
      <c r="A194">
        <v>2</v>
      </c>
      <c r="B194">
        <v>2630</v>
      </c>
      <c r="C194" s="1" t="s">
        <v>218</v>
      </c>
      <c r="D194">
        <v>100</v>
      </c>
      <c r="E194" t="s">
        <v>4</v>
      </c>
      <c r="F194" t="s">
        <v>219</v>
      </c>
      <c r="G194" t="s">
        <v>4</v>
      </c>
    </row>
    <row r="195" spans="1:7" x14ac:dyDescent="0.25">
      <c r="A195">
        <v>2</v>
      </c>
      <c r="B195">
        <v>2640</v>
      </c>
      <c r="C195" s="1" t="s">
        <v>220</v>
      </c>
      <c r="D195">
        <v>10</v>
      </c>
      <c r="E195" t="s">
        <v>4</v>
      </c>
      <c r="F195" t="s">
        <v>4</v>
      </c>
      <c r="G195" t="s">
        <v>4</v>
      </c>
    </row>
    <row r="196" spans="1:7" x14ac:dyDescent="0.25">
      <c r="A196">
        <v>2</v>
      </c>
      <c r="B196">
        <v>2670</v>
      </c>
      <c r="C196" s="1" t="s">
        <v>221</v>
      </c>
      <c r="D196">
        <v>15</v>
      </c>
      <c r="E196" t="s">
        <v>4</v>
      </c>
      <c r="F196" t="s">
        <v>141</v>
      </c>
      <c r="G196" t="s">
        <v>4</v>
      </c>
    </row>
    <row r="197" spans="1:7" x14ac:dyDescent="0.25">
      <c r="A197">
        <v>2</v>
      </c>
      <c r="B197">
        <v>2680</v>
      </c>
      <c r="C197" s="1" t="s">
        <v>222</v>
      </c>
      <c r="D197">
        <v>100</v>
      </c>
      <c r="E197" t="s">
        <v>4</v>
      </c>
      <c r="F197" t="s">
        <v>141</v>
      </c>
      <c r="G197" t="s">
        <v>4</v>
      </c>
    </row>
    <row r="198" spans="1:7" x14ac:dyDescent="0.25">
      <c r="A198">
        <v>2</v>
      </c>
      <c r="B198">
        <v>2690</v>
      </c>
      <c r="C198" s="1" t="s">
        <v>223</v>
      </c>
      <c r="D198" t="s">
        <v>4</v>
      </c>
      <c r="E198" t="s">
        <v>4</v>
      </c>
      <c r="F198" t="s">
        <v>141</v>
      </c>
      <c r="G198" t="s">
        <v>4</v>
      </c>
    </row>
    <row r="199" spans="1:7" x14ac:dyDescent="0.25">
      <c r="A199">
        <v>2</v>
      </c>
      <c r="B199">
        <v>2700</v>
      </c>
      <c r="C199" s="1" t="s">
        <v>224</v>
      </c>
      <c r="D199">
        <v>5</v>
      </c>
      <c r="E199" t="s">
        <v>4</v>
      </c>
      <c r="F199" t="s">
        <v>141</v>
      </c>
      <c r="G199" t="s">
        <v>4</v>
      </c>
    </row>
    <row r="200" spans="1:7" x14ac:dyDescent="0.25">
      <c r="A200">
        <v>2</v>
      </c>
      <c r="B200">
        <v>2710</v>
      </c>
      <c r="C200" s="1" t="s">
        <v>225</v>
      </c>
      <c r="D200">
        <v>30</v>
      </c>
      <c r="E200" t="s">
        <v>4</v>
      </c>
      <c r="F200" t="s">
        <v>184</v>
      </c>
      <c r="G200" t="s">
        <v>4</v>
      </c>
    </row>
    <row r="201" spans="1:7" x14ac:dyDescent="0.25">
      <c r="A201">
        <v>2</v>
      </c>
      <c r="B201">
        <v>2720</v>
      </c>
      <c r="C201" s="1" t="s">
        <v>226</v>
      </c>
      <c r="D201">
        <v>15</v>
      </c>
      <c r="E201" t="s">
        <v>4</v>
      </c>
      <c r="F201" t="s">
        <v>184</v>
      </c>
      <c r="G201" t="s">
        <v>4</v>
      </c>
    </row>
    <row r="202" spans="1:7" x14ac:dyDescent="0.25">
      <c r="A202">
        <v>2</v>
      </c>
      <c r="B202">
        <v>2730</v>
      </c>
      <c r="C202" s="1" t="s">
        <v>227</v>
      </c>
      <c r="D202">
        <v>45</v>
      </c>
      <c r="E202" t="s">
        <v>4</v>
      </c>
      <c r="F202" t="s">
        <v>184</v>
      </c>
      <c r="G202" t="s">
        <v>4</v>
      </c>
    </row>
    <row r="203" spans="1:7" x14ac:dyDescent="0.25">
      <c r="A203">
        <v>2</v>
      </c>
      <c r="B203">
        <v>2740</v>
      </c>
      <c r="C203" s="1" t="s">
        <v>228</v>
      </c>
      <c r="D203">
        <v>20</v>
      </c>
      <c r="E203" t="s">
        <v>4</v>
      </c>
      <c r="F203" t="s">
        <v>184</v>
      </c>
      <c r="G203" t="s">
        <v>4</v>
      </c>
    </row>
    <row r="204" spans="1:7" x14ac:dyDescent="0.25">
      <c r="A204" t="s">
        <v>0</v>
      </c>
      <c r="B204" t="s">
        <v>1</v>
      </c>
      <c r="C204" s="1" t="s">
        <v>2</v>
      </c>
      <c r="D204" t="s">
        <v>112</v>
      </c>
      <c r="E204" t="s">
        <v>3</v>
      </c>
      <c r="F204" t="s">
        <v>98</v>
      </c>
      <c r="G204">
        <v>206493</v>
      </c>
    </row>
    <row r="205" spans="1:7" x14ac:dyDescent="0.25">
      <c r="A205">
        <v>1</v>
      </c>
      <c r="B205">
        <v>1030</v>
      </c>
      <c r="C205" s="1" t="s">
        <v>229</v>
      </c>
      <c r="D205">
        <v>20</v>
      </c>
      <c r="E205">
        <v>1</v>
      </c>
      <c r="F205" t="s">
        <v>288</v>
      </c>
      <c r="G205" t="s">
        <v>4</v>
      </c>
    </row>
    <row r="206" spans="1:7" x14ac:dyDescent="0.25">
      <c r="A206">
        <v>1</v>
      </c>
      <c r="B206">
        <v>1040</v>
      </c>
      <c r="C206" s="1" t="s">
        <v>230</v>
      </c>
      <c r="D206">
        <v>15</v>
      </c>
      <c r="E206">
        <v>1</v>
      </c>
      <c r="F206" t="s">
        <v>4</v>
      </c>
      <c r="G206" t="s">
        <v>4</v>
      </c>
    </row>
    <row r="207" spans="1:7" x14ac:dyDescent="0.25">
      <c r="A207">
        <v>1</v>
      </c>
      <c r="B207">
        <v>1050</v>
      </c>
      <c r="C207" s="1" t="s">
        <v>231</v>
      </c>
      <c r="D207">
        <v>34</v>
      </c>
      <c r="E207">
        <v>1</v>
      </c>
      <c r="F207" t="s">
        <v>4</v>
      </c>
      <c r="G207" t="s">
        <v>4</v>
      </c>
    </row>
    <row r="208" spans="1:7" x14ac:dyDescent="0.25">
      <c r="A208">
        <v>1</v>
      </c>
      <c r="B208">
        <v>1060</v>
      </c>
      <c r="C208" s="1" t="s">
        <v>232</v>
      </c>
      <c r="D208">
        <v>60</v>
      </c>
      <c r="E208">
        <v>1</v>
      </c>
      <c r="F208" t="s">
        <v>4</v>
      </c>
      <c r="G208" t="s">
        <v>4</v>
      </c>
    </row>
    <row r="209" spans="1:7" x14ac:dyDescent="0.25">
      <c r="A209">
        <v>1</v>
      </c>
      <c r="B209">
        <v>1070</v>
      </c>
      <c r="C209" s="1" t="s">
        <v>233</v>
      </c>
      <c r="D209">
        <v>8</v>
      </c>
      <c r="E209">
        <v>1</v>
      </c>
      <c r="F209" t="s">
        <v>288</v>
      </c>
      <c r="G209" t="s">
        <v>4</v>
      </c>
    </row>
    <row r="210" spans="1:7" x14ac:dyDescent="0.25">
      <c r="A210">
        <v>1</v>
      </c>
      <c r="B210">
        <v>1080</v>
      </c>
      <c r="C210" s="1" t="s">
        <v>234</v>
      </c>
      <c r="D210">
        <v>17</v>
      </c>
      <c r="E210">
        <v>1</v>
      </c>
      <c r="F210" t="s">
        <v>288</v>
      </c>
      <c r="G210" t="s">
        <v>4</v>
      </c>
    </row>
    <row r="211" spans="1:7" x14ac:dyDescent="0.25">
      <c r="A211">
        <v>1</v>
      </c>
      <c r="B211">
        <v>1090</v>
      </c>
      <c r="C211" s="1" t="s">
        <v>235</v>
      </c>
      <c r="D211">
        <v>8</v>
      </c>
      <c r="E211">
        <v>2</v>
      </c>
      <c r="F211" t="s">
        <v>289</v>
      </c>
      <c r="G211" t="s">
        <v>4</v>
      </c>
    </row>
    <row r="212" spans="1:7" x14ac:dyDescent="0.25">
      <c r="A212">
        <v>1</v>
      </c>
      <c r="B212">
        <v>1100</v>
      </c>
      <c r="C212" s="1" t="s">
        <v>236</v>
      </c>
      <c r="D212">
        <v>24</v>
      </c>
      <c r="E212">
        <v>2</v>
      </c>
      <c r="F212" t="s">
        <v>289</v>
      </c>
      <c r="G212" t="s">
        <v>4</v>
      </c>
    </row>
    <row r="213" spans="1:7" x14ac:dyDescent="0.25">
      <c r="A213">
        <v>1</v>
      </c>
      <c r="B213">
        <v>1110</v>
      </c>
      <c r="C213" s="1" t="s">
        <v>237</v>
      </c>
      <c r="D213">
        <v>10</v>
      </c>
      <c r="E213">
        <v>2</v>
      </c>
      <c r="F213" t="s">
        <v>289</v>
      </c>
      <c r="G213" t="s">
        <v>4</v>
      </c>
    </row>
    <row r="214" spans="1:7" x14ac:dyDescent="0.25">
      <c r="A214">
        <v>1</v>
      </c>
      <c r="B214">
        <v>1130</v>
      </c>
      <c r="C214" s="1" t="s">
        <v>238</v>
      </c>
      <c r="D214">
        <v>30</v>
      </c>
      <c r="E214">
        <v>1</v>
      </c>
      <c r="F214" t="s">
        <v>4</v>
      </c>
      <c r="G214" t="s">
        <v>4</v>
      </c>
    </row>
    <row r="215" spans="1:7" x14ac:dyDescent="0.25">
      <c r="A215">
        <v>1</v>
      </c>
      <c r="B215">
        <v>1140</v>
      </c>
      <c r="C215" s="1" t="s">
        <v>239</v>
      </c>
      <c r="D215">
        <v>15</v>
      </c>
      <c r="E215">
        <v>1</v>
      </c>
      <c r="F215" t="s">
        <v>4</v>
      </c>
      <c r="G215" t="s">
        <v>4</v>
      </c>
    </row>
    <row r="216" spans="1:7" x14ac:dyDescent="0.25">
      <c r="A216">
        <v>1</v>
      </c>
      <c r="B216">
        <v>1150</v>
      </c>
      <c r="C216" s="1" t="s">
        <v>240</v>
      </c>
      <c r="D216">
        <v>10</v>
      </c>
      <c r="E216">
        <v>1</v>
      </c>
      <c r="F216" t="s">
        <v>4</v>
      </c>
      <c r="G216" t="s">
        <v>4</v>
      </c>
    </row>
    <row r="217" spans="1:7" x14ac:dyDescent="0.25">
      <c r="A217">
        <v>1</v>
      </c>
      <c r="B217">
        <v>1160</v>
      </c>
      <c r="C217" s="1" t="s">
        <v>241</v>
      </c>
      <c r="D217">
        <v>20</v>
      </c>
      <c r="E217">
        <v>1</v>
      </c>
      <c r="F217" t="s">
        <v>4</v>
      </c>
      <c r="G217" t="s">
        <v>4</v>
      </c>
    </row>
    <row r="218" spans="1:7" x14ac:dyDescent="0.25">
      <c r="A218">
        <v>1</v>
      </c>
      <c r="B218">
        <v>1170</v>
      </c>
      <c r="C218" s="1" t="s">
        <v>242</v>
      </c>
      <c r="D218">
        <v>70</v>
      </c>
      <c r="E218">
        <v>2</v>
      </c>
      <c r="F218" t="s">
        <v>289</v>
      </c>
      <c r="G218" t="s">
        <v>4</v>
      </c>
    </row>
    <row r="219" spans="1:7" x14ac:dyDescent="0.25">
      <c r="A219">
        <v>1</v>
      </c>
      <c r="B219">
        <v>1200</v>
      </c>
      <c r="C219" s="1" t="s">
        <v>201</v>
      </c>
      <c r="D219">
        <v>5</v>
      </c>
      <c r="E219">
        <v>1</v>
      </c>
      <c r="F219" t="s">
        <v>4</v>
      </c>
      <c r="G219" t="s">
        <v>4</v>
      </c>
    </row>
    <row r="220" spans="1:7" x14ac:dyDescent="0.25">
      <c r="A220">
        <v>1</v>
      </c>
      <c r="B220">
        <v>1230</v>
      </c>
      <c r="C220" s="1" t="s">
        <v>290</v>
      </c>
      <c r="D220">
        <v>3</v>
      </c>
      <c r="E220">
        <v>1</v>
      </c>
      <c r="F220" t="s">
        <v>4</v>
      </c>
      <c r="G220" t="s">
        <v>4</v>
      </c>
    </row>
    <row r="221" spans="1:7" x14ac:dyDescent="0.25">
      <c r="A221">
        <v>1</v>
      </c>
      <c r="B221">
        <v>1240</v>
      </c>
      <c r="C221" s="1" t="s">
        <v>5</v>
      </c>
      <c r="D221">
        <v>3</v>
      </c>
      <c r="E221">
        <v>1</v>
      </c>
      <c r="F221" t="s">
        <v>4</v>
      </c>
      <c r="G221" t="s">
        <v>4</v>
      </c>
    </row>
    <row r="222" spans="1:7" x14ac:dyDescent="0.25">
      <c r="A222">
        <v>1</v>
      </c>
      <c r="B222">
        <v>1280</v>
      </c>
      <c r="C222" s="1" t="s">
        <v>243</v>
      </c>
      <c r="D222">
        <v>52</v>
      </c>
      <c r="E222">
        <v>2</v>
      </c>
      <c r="F222" t="s">
        <v>289</v>
      </c>
      <c r="G222" t="s">
        <v>4</v>
      </c>
    </row>
    <row r="223" spans="1:7" x14ac:dyDescent="0.25">
      <c r="A223">
        <v>1</v>
      </c>
      <c r="B223">
        <v>1290</v>
      </c>
      <c r="C223" s="1" t="s">
        <v>244</v>
      </c>
      <c r="D223">
        <v>42</v>
      </c>
      <c r="E223">
        <v>2</v>
      </c>
      <c r="F223" t="s">
        <v>289</v>
      </c>
      <c r="G223" t="s">
        <v>4</v>
      </c>
    </row>
    <row r="224" spans="1:7" x14ac:dyDescent="0.25">
      <c r="A224">
        <v>1</v>
      </c>
      <c r="B224">
        <v>1310</v>
      </c>
      <c r="C224" s="1" t="s">
        <v>245</v>
      </c>
      <c r="D224">
        <v>28</v>
      </c>
      <c r="E224">
        <v>2</v>
      </c>
      <c r="F224" t="s">
        <v>289</v>
      </c>
      <c r="G224" t="s">
        <v>4</v>
      </c>
    </row>
    <row r="225" spans="1:7" x14ac:dyDescent="0.25">
      <c r="A225">
        <v>1</v>
      </c>
      <c r="B225">
        <v>1320</v>
      </c>
      <c r="C225" s="1" t="s">
        <v>246</v>
      </c>
      <c r="D225">
        <v>90</v>
      </c>
      <c r="E225">
        <v>2</v>
      </c>
      <c r="F225" t="s">
        <v>289</v>
      </c>
      <c r="G225" t="s">
        <v>4</v>
      </c>
    </row>
    <row r="226" spans="1:7" x14ac:dyDescent="0.25">
      <c r="A226">
        <v>1</v>
      </c>
      <c r="B226">
        <v>1350</v>
      </c>
      <c r="C226" s="1" t="s">
        <v>201</v>
      </c>
      <c r="D226">
        <v>5</v>
      </c>
      <c r="E226">
        <v>1</v>
      </c>
      <c r="F226" t="s">
        <v>4</v>
      </c>
      <c r="G226" t="s">
        <v>4</v>
      </c>
    </row>
    <row r="227" spans="1:7" x14ac:dyDescent="0.25">
      <c r="A227">
        <v>1</v>
      </c>
      <c r="B227">
        <v>1370</v>
      </c>
      <c r="C227" s="1" t="s">
        <v>247</v>
      </c>
      <c r="D227">
        <v>3</v>
      </c>
      <c r="E227">
        <v>1</v>
      </c>
      <c r="F227" t="s">
        <v>4</v>
      </c>
      <c r="G227" t="s">
        <v>4</v>
      </c>
    </row>
    <row r="228" spans="1:7" x14ac:dyDescent="0.25">
      <c r="A228">
        <v>1</v>
      </c>
      <c r="B228">
        <v>1410</v>
      </c>
      <c r="C228" s="1" t="s">
        <v>248</v>
      </c>
      <c r="D228">
        <v>20</v>
      </c>
      <c r="E228">
        <v>2</v>
      </c>
      <c r="F228" t="s">
        <v>289</v>
      </c>
      <c r="G228" t="s">
        <v>4</v>
      </c>
    </row>
    <row r="229" spans="1:7" x14ac:dyDescent="0.25">
      <c r="A229">
        <v>1</v>
      </c>
      <c r="B229">
        <v>1420</v>
      </c>
      <c r="C229" s="1" t="s">
        <v>249</v>
      </c>
      <c r="D229">
        <v>60</v>
      </c>
      <c r="E229">
        <v>2</v>
      </c>
      <c r="F229" t="s">
        <v>289</v>
      </c>
      <c r="G229" t="s">
        <v>4</v>
      </c>
    </row>
    <row r="230" spans="1:7" x14ac:dyDescent="0.25">
      <c r="A230">
        <v>1</v>
      </c>
      <c r="B230">
        <v>1440</v>
      </c>
      <c r="C230" s="1" t="s">
        <v>250</v>
      </c>
      <c r="D230">
        <v>28</v>
      </c>
      <c r="E230">
        <v>2</v>
      </c>
      <c r="F230" t="s">
        <v>289</v>
      </c>
      <c r="G230" t="s">
        <v>4</v>
      </c>
    </row>
    <row r="231" spans="1:7" x14ac:dyDescent="0.25">
      <c r="A231">
        <v>1</v>
      </c>
      <c r="B231">
        <v>1450</v>
      </c>
      <c r="C231" s="1" t="s">
        <v>251</v>
      </c>
      <c r="D231">
        <v>15</v>
      </c>
      <c r="E231">
        <v>2</v>
      </c>
      <c r="F231" t="s">
        <v>289</v>
      </c>
      <c r="G231" t="s">
        <v>4</v>
      </c>
    </row>
    <row r="232" spans="1:7" x14ac:dyDescent="0.25">
      <c r="A232">
        <v>1</v>
      </c>
      <c r="B232">
        <v>1460</v>
      </c>
      <c r="C232" s="1" t="s">
        <v>252</v>
      </c>
      <c r="D232">
        <v>105</v>
      </c>
      <c r="E232">
        <v>2</v>
      </c>
      <c r="F232" t="s">
        <v>289</v>
      </c>
      <c r="G232" t="s">
        <v>4</v>
      </c>
    </row>
    <row r="233" spans="1:7" x14ac:dyDescent="0.25">
      <c r="A233">
        <v>1</v>
      </c>
      <c r="B233">
        <v>1470</v>
      </c>
      <c r="C233" s="1" t="s">
        <v>253</v>
      </c>
      <c r="D233">
        <v>5</v>
      </c>
      <c r="E233">
        <v>1</v>
      </c>
      <c r="F233" t="s">
        <v>4</v>
      </c>
      <c r="G233" t="s">
        <v>4</v>
      </c>
    </row>
    <row r="234" spans="1:7" x14ac:dyDescent="0.25">
      <c r="A234">
        <v>1</v>
      </c>
      <c r="B234">
        <v>1480</v>
      </c>
      <c r="C234" s="1" t="s">
        <v>254</v>
      </c>
      <c r="D234">
        <v>65</v>
      </c>
      <c r="E234">
        <v>2</v>
      </c>
      <c r="F234" t="s">
        <v>289</v>
      </c>
      <c r="G234" t="s">
        <v>4</v>
      </c>
    </row>
    <row r="235" spans="1:7" x14ac:dyDescent="0.25">
      <c r="A235">
        <v>1</v>
      </c>
      <c r="B235">
        <v>1490</v>
      </c>
      <c r="C235" s="1" t="s">
        <v>255</v>
      </c>
      <c r="D235">
        <v>90</v>
      </c>
      <c r="E235">
        <v>2</v>
      </c>
      <c r="F235" t="s">
        <v>289</v>
      </c>
      <c r="G235" t="s">
        <v>4</v>
      </c>
    </row>
    <row r="236" spans="1:7" x14ac:dyDescent="0.25">
      <c r="A236">
        <v>1</v>
      </c>
      <c r="B236">
        <v>1500</v>
      </c>
      <c r="C236" s="1" t="s">
        <v>256</v>
      </c>
      <c r="D236">
        <v>10</v>
      </c>
      <c r="E236">
        <v>1</v>
      </c>
      <c r="F236" t="s">
        <v>4</v>
      </c>
      <c r="G236" t="s">
        <v>4</v>
      </c>
    </row>
    <row r="237" spans="1:7" x14ac:dyDescent="0.25">
      <c r="A237">
        <v>1</v>
      </c>
      <c r="B237">
        <v>1520</v>
      </c>
      <c r="C237" s="1" t="s">
        <v>291</v>
      </c>
      <c r="D237">
        <v>7</v>
      </c>
      <c r="E237">
        <v>1</v>
      </c>
      <c r="F237" t="s">
        <v>4</v>
      </c>
      <c r="G237" t="s">
        <v>4</v>
      </c>
    </row>
    <row r="238" spans="1:7" x14ac:dyDescent="0.25">
      <c r="A238">
        <v>1</v>
      </c>
      <c r="B238">
        <v>1530</v>
      </c>
      <c r="C238" s="1" t="s">
        <v>257</v>
      </c>
      <c r="D238">
        <v>10</v>
      </c>
      <c r="E238">
        <v>1</v>
      </c>
      <c r="F238" t="s">
        <v>4</v>
      </c>
      <c r="G238" t="s">
        <v>4</v>
      </c>
    </row>
    <row r="239" spans="1:7" x14ac:dyDescent="0.25">
      <c r="A239">
        <v>1</v>
      </c>
      <c r="B239">
        <v>1540</v>
      </c>
      <c r="C239" s="1" t="s">
        <v>258</v>
      </c>
      <c r="D239">
        <v>25</v>
      </c>
      <c r="E239">
        <v>1</v>
      </c>
      <c r="F239" t="s">
        <v>4</v>
      </c>
      <c r="G239" t="s">
        <v>4</v>
      </c>
    </row>
    <row r="240" spans="1:7" x14ac:dyDescent="0.25">
      <c r="A240">
        <v>1</v>
      </c>
      <c r="B240">
        <v>1550</v>
      </c>
      <c r="C240" s="1" t="s">
        <v>259</v>
      </c>
      <c r="D240">
        <v>15</v>
      </c>
      <c r="E240">
        <v>1</v>
      </c>
      <c r="F240" t="s">
        <v>4</v>
      </c>
      <c r="G240" t="s">
        <v>4</v>
      </c>
    </row>
    <row r="241" spans="1:7" x14ac:dyDescent="0.25">
      <c r="A241">
        <v>1</v>
      </c>
      <c r="B241">
        <v>1560</v>
      </c>
      <c r="C241" s="1" t="s">
        <v>292</v>
      </c>
      <c r="D241">
        <v>25</v>
      </c>
      <c r="E241">
        <v>1</v>
      </c>
      <c r="F241" t="s">
        <v>4</v>
      </c>
      <c r="G241" t="s">
        <v>4</v>
      </c>
    </row>
    <row r="242" spans="1:7" x14ac:dyDescent="0.25">
      <c r="A242">
        <v>1</v>
      </c>
      <c r="B242">
        <v>1570</v>
      </c>
      <c r="C242" s="1" t="s">
        <v>260</v>
      </c>
      <c r="D242">
        <v>70</v>
      </c>
      <c r="E242">
        <v>1</v>
      </c>
      <c r="F242" t="s">
        <v>4</v>
      </c>
      <c r="G242" t="s">
        <v>4</v>
      </c>
    </row>
    <row r="243" spans="1:7" x14ac:dyDescent="0.25">
      <c r="A243">
        <v>1</v>
      </c>
      <c r="B243">
        <v>1580</v>
      </c>
      <c r="C243" s="1" t="s">
        <v>6</v>
      </c>
      <c r="D243">
        <v>20</v>
      </c>
      <c r="E243">
        <v>1</v>
      </c>
      <c r="F243" t="s">
        <v>4</v>
      </c>
      <c r="G243" t="s">
        <v>4</v>
      </c>
    </row>
    <row r="244" spans="1:7" x14ac:dyDescent="0.25">
      <c r="A244">
        <v>1</v>
      </c>
      <c r="B244">
        <v>1590</v>
      </c>
      <c r="C244" s="1" t="s">
        <v>261</v>
      </c>
      <c r="D244">
        <v>20</v>
      </c>
      <c r="E244">
        <v>1</v>
      </c>
      <c r="F244" t="s">
        <v>4</v>
      </c>
      <c r="G244" t="s">
        <v>4</v>
      </c>
    </row>
    <row r="245" spans="1:7" x14ac:dyDescent="0.25">
      <c r="A245">
        <v>1</v>
      </c>
      <c r="B245">
        <v>1600</v>
      </c>
      <c r="C245" s="1" t="s">
        <v>262</v>
      </c>
      <c r="D245">
        <v>20</v>
      </c>
      <c r="E245">
        <v>1</v>
      </c>
      <c r="F245" t="s">
        <v>4</v>
      </c>
      <c r="G245" t="s">
        <v>4</v>
      </c>
    </row>
    <row r="246" spans="1:7" x14ac:dyDescent="0.25">
      <c r="A246">
        <v>1</v>
      </c>
      <c r="B246">
        <v>1610</v>
      </c>
      <c r="C246" s="1" t="s">
        <v>263</v>
      </c>
      <c r="D246">
        <v>3</v>
      </c>
      <c r="E246">
        <v>1</v>
      </c>
      <c r="F246" t="s">
        <v>4</v>
      </c>
      <c r="G246" t="s">
        <v>4</v>
      </c>
    </row>
    <row r="247" spans="1:7" x14ac:dyDescent="0.25">
      <c r="A247">
        <v>1</v>
      </c>
      <c r="B247">
        <v>1620</v>
      </c>
      <c r="C247" s="1" t="s">
        <v>293</v>
      </c>
      <c r="D247">
        <v>30</v>
      </c>
      <c r="E247">
        <v>1</v>
      </c>
      <c r="F247" t="s">
        <v>4</v>
      </c>
      <c r="G247" t="s">
        <v>4</v>
      </c>
    </row>
    <row r="248" spans="1:7" x14ac:dyDescent="0.25">
      <c r="A248">
        <v>1</v>
      </c>
      <c r="B248">
        <v>1630</v>
      </c>
      <c r="C248" s="1" t="s">
        <v>294</v>
      </c>
      <c r="D248">
        <v>10</v>
      </c>
      <c r="E248">
        <v>1</v>
      </c>
      <c r="F248" t="s">
        <v>4</v>
      </c>
      <c r="G248" t="s">
        <v>4</v>
      </c>
    </row>
    <row r="249" spans="1:7" x14ac:dyDescent="0.25">
      <c r="A249">
        <v>1</v>
      </c>
      <c r="B249">
        <v>1640</v>
      </c>
      <c r="C249" s="1" t="s">
        <v>264</v>
      </c>
      <c r="D249">
        <v>15</v>
      </c>
      <c r="E249">
        <v>1</v>
      </c>
      <c r="F249" t="s">
        <v>4</v>
      </c>
      <c r="G249" t="s">
        <v>4</v>
      </c>
    </row>
    <row r="250" spans="1:7" x14ac:dyDescent="0.25">
      <c r="A250">
        <v>1</v>
      </c>
      <c r="B250">
        <v>1650</v>
      </c>
      <c r="C250" s="1" t="s">
        <v>265</v>
      </c>
      <c r="D250">
        <v>25</v>
      </c>
      <c r="E250">
        <v>1</v>
      </c>
      <c r="F250" t="s">
        <v>4</v>
      </c>
      <c r="G250" t="s">
        <v>4</v>
      </c>
    </row>
    <row r="251" spans="1:7" x14ac:dyDescent="0.25">
      <c r="A251">
        <v>1</v>
      </c>
      <c r="B251">
        <v>1660</v>
      </c>
      <c r="C251" s="1" t="s">
        <v>266</v>
      </c>
      <c r="D251">
        <v>35</v>
      </c>
      <c r="E251">
        <v>1</v>
      </c>
      <c r="F251" t="s">
        <v>4</v>
      </c>
      <c r="G251" t="s">
        <v>4</v>
      </c>
    </row>
    <row r="252" spans="1:7" x14ac:dyDescent="0.25">
      <c r="A252">
        <v>1</v>
      </c>
      <c r="B252">
        <v>1670</v>
      </c>
      <c r="C252" s="1" t="s">
        <v>267</v>
      </c>
      <c r="D252">
        <v>5</v>
      </c>
      <c r="E252">
        <v>1</v>
      </c>
      <c r="F252" t="s">
        <v>4</v>
      </c>
      <c r="G25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St4</vt:lpstr>
      <vt:lpstr>Sheet1</vt:lpstr>
      <vt:lpstr>St5 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Cristy Miller</cp:lastModifiedBy>
  <cp:lastPrinted>2016-11-16T12:08:52Z</cp:lastPrinted>
  <dcterms:created xsi:type="dcterms:W3CDTF">2016-11-08T16:39:14Z</dcterms:created>
  <dcterms:modified xsi:type="dcterms:W3CDTF">2016-11-16T12:12:35Z</dcterms:modified>
</cp:coreProperties>
</file>